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riteriapartners.sharepoint.com/sites/Criteria/File Server/H. Cambio/Criteria Câmbio - Bater/"/>
    </mc:Choice>
  </mc:AlternateContent>
  <xr:revisionPtr revIDLastSave="3251" documentId="8_{ECCA3986-5347-44CB-A7ED-F1CD5778D6B5}" xr6:coauthVersionLast="47" xr6:coauthVersionMax="47" xr10:uidLastSave="{147A0A2D-8A56-45B4-90AD-BAD09FDF1F8B}"/>
  <bookViews>
    <workbookView xWindow="-120" yWindow="-120" windowWidth="20730" windowHeight="11160" tabRatio="762" activeTab="2" xr2:uid="{7AF8CF6F-A7BC-4706-B3AB-91C74767EB56}"/>
  </bookViews>
  <sheets>
    <sheet name="Consolidado " sheetId="1" r:id="rId1"/>
    <sheet name="Out-2022" sheetId="15" r:id="rId2"/>
    <sheet name="Nov-2022" sheetId="16" r:id="rId3"/>
    <sheet name="Apoio" sheetId="14" r:id="rId4"/>
  </sheets>
  <definedNames>
    <definedName name="_xlnm._FilterDatabase" localSheetId="3" hidden="1">Apoio!$C:$C</definedName>
    <definedName name="_xlnm._FilterDatabase" localSheetId="0" hidden="1">'Consolidado '!$A$1:$U$1699</definedName>
    <definedName name="_xlnm._FilterDatabase" localSheetId="2" hidden="1">'Nov-2022'!$A$1:$T$200</definedName>
    <definedName name="_xlnm._FilterDatabase" localSheetId="1" hidden="1">'Out-2022'!$A$1:$T$199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50" i="15" l="1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S150" i="15" l="1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49" i="15"/>
  <c r="I2" i="16"/>
  <c r="K2" i="16"/>
  <c r="L2" i="16"/>
  <c r="M2" i="16"/>
  <c r="S2" i="16"/>
  <c r="I3" i="16"/>
  <c r="K3" i="16"/>
  <c r="N3" i="16" s="1"/>
  <c r="L3" i="16"/>
  <c r="M3" i="16"/>
  <c r="Q3" i="16" s="1"/>
  <c r="S3" i="16"/>
  <c r="I4" i="16"/>
  <c r="K4" i="16"/>
  <c r="N4" i="16" s="1"/>
  <c r="L4" i="16"/>
  <c r="M4" i="16"/>
  <c r="Q4" i="16" s="1"/>
  <c r="S4" i="16"/>
  <c r="I5" i="16"/>
  <c r="K5" i="16"/>
  <c r="N5" i="16" s="1"/>
  <c r="L5" i="16"/>
  <c r="M5" i="16"/>
  <c r="Q5" i="16" s="1"/>
  <c r="S5" i="16"/>
  <c r="I6" i="16"/>
  <c r="K6" i="16"/>
  <c r="N6" i="16" s="1"/>
  <c r="L6" i="16"/>
  <c r="M6" i="16"/>
  <c r="S6" i="16"/>
  <c r="I7" i="16"/>
  <c r="K7" i="16"/>
  <c r="N7" i="16" s="1"/>
  <c r="L7" i="16"/>
  <c r="M7" i="16"/>
  <c r="S7" i="16"/>
  <c r="I8" i="16"/>
  <c r="K8" i="16"/>
  <c r="N8" i="16" s="1"/>
  <c r="L8" i="16"/>
  <c r="M8" i="16"/>
  <c r="S8" i="16"/>
  <c r="I9" i="16"/>
  <c r="K9" i="16"/>
  <c r="N9" i="16" s="1"/>
  <c r="L9" i="16"/>
  <c r="M9" i="16"/>
  <c r="Q9" i="16" s="1"/>
  <c r="S9" i="16"/>
  <c r="I10" i="16"/>
  <c r="K10" i="16"/>
  <c r="N10" i="16" s="1"/>
  <c r="L10" i="16"/>
  <c r="M10" i="16"/>
  <c r="S10" i="16"/>
  <c r="I11" i="16"/>
  <c r="K11" i="16"/>
  <c r="N11" i="16" s="1"/>
  <c r="L11" i="16"/>
  <c r="M11" i="16"/>
  <c r="S11" i="16"/>
  <c r="I12" i="16"/>
  <c r="K12" i="16"/>
  <c r="N12" i="16" s="1"/>
  <c r="L12" i="16"/>
  <c r="M12" i="16"/>
  <c r="S12" i="16"/>
  <c r="I13" i="16"/>
  <c r="K13" i="16"/>
  <c r="N13" i="16" s="1"/>
  <c r="L13" i="16"/>
  <c r="M13" i="16"/>
  <c r="S13" i="16"/>
  <c r="I14" i="16"/>
  <c r="K14" i="16"/>
  <c r="N14" i="16" s="1"/>
  <c r="L14" i="16"/>
  <c r="M14" i="16"/>
  <c r="S14" i="16"/>
  <c r="I15" i="16"/>
  <c r="K15" i="16"/>
  <c r="N15" i="16" s="1"/>
  <c r="L15" i="16"/>
  <c r="M15" i="16"/>
  <c r="Q15" i="16" s="1"/>
  <c r="S15" i="16"/>
  <c r="I16" i="16"/>
  <c r="K16" i="16"/>
  <c r="N16" i="16" s="1"/>
  <c r="L16" i="16"/>
  <c r="M16" i="16"/>
  <c r="S16" i="16"/>
  <c r="I17" i="16"/>
  <c r="K17" i="16"/>
  <c r="N17" i="16" s="1"/>
  <c r="L17" i="16"/>
  <c r="M17" i="16"/>
  <c r="S17" i="16"/>
  <c r="I18" i="16"/>
  <c r="K18" i="16"/>
  <c r="N18" i="16" s="1"/>
  <c r="L18" i="16"/>
  <c r="M18" i="16"/>
  <c r="Q18" i="16" s="1"/>
  <c r="S18" i="16"/>
  <c r="I19" i="16"/>
  <c r="K19" i="16"/>
  <c r="N19" i="16" s="1"/>
  <c r="L19" i="16"/>
  <c r="M19" i="16"/>
  <c r="Q19" i="16" s="1"/>
  <c r="S19" i="16"/>
  <c r="I20" i="16"/>
  <c r="K20" i="16"/>
  <c r="N20" i="16" s="1"/>
  <c r="L20" i="16"/>
  <c r="M20" i="16"/>
  <c r="Q20" i="16" s="1"/>
  <c r="S20" i="16"/>
  <c r="I21" i="16"/>
  <c r="K21" i="16"/>
  <c r="N21" i="16" s="1"/>
  <c r="L21" i="16"/>
  <c r="M21" i="16"/>
  <c r="S21" i="16"/>
  <c r="I22" i="16"/>
  <c r="K22" i="16"/>
  <c r="N22" i="16" s="1"/>
  <c r="L22" i="16"/>
  <c r="M22" i="16"/>
  <c r="S22" i="16"/>
  <c r="I23" i="16"/>
  <c r="K23" i="16"/>
  <c r="N23" i="16" s="1"/>
  <c r="L23" i="16"/>
  <c r="M23" i="16"/>
  <c r="S23" i="16"/>
  <c r="I24" i="16"/>
  <c r="K24" i="16"/>
  <c r="N24" i="16" s="1"/>
  <c r="L24" i="16"/>
  <c r="M24" i="16"/>
  <c r="S24" i="16"/>
  <c r="I25" i="16"/>
  <c r="K25" i="16"/>
  <c r="N25" i="16" s="1"/>
  <c r="L25" i="16"/>
  <c r="M25" i="16"/>
  <c r="S25" i="16"/>
  <c r="I26" i="16"/>
  <c r="K26" i="16"/>
  <c r="N26" i="16" s="1"/>
  <c r="L26" i="16"/>
  <c r="M26" i="16"/>
  <c r="S26" i="16"/>
  <c r="I27" i="16"/>
  <c r="K27" i="16"/>
  <c r="N27" i="16" s="1"/>
  <c r="L27" i="16"/>
  <c r="M27" i="16"/>
  <c r="S27" i="16"/>
  <c r="I28" i="16"/>
  <c r="K28" i="16"/>
  <c r="N28" i="16" s="1"/>
  <c r="L28" i="16"/>
  <c r="M28" i="16"/>
  <c r="S28" i="16"/>
  <c r="I29" i="16"/>
  <c r="K29" i="16"/>
  <c r="N29" i="16" s="1"/>
  <c r="L29" i="16"/>
  <c r="M29" i="16"/>
  <c r="S29" i="16"/>
  <c r="I30" i="16"/>
  <c r="K30" i="16"/>
  <c r="N30" i="16" s="1"/>
  <c r="L30" i="16"/>
  <c r="M30" i="16"/>
  <c r="S30" i="16"/>
  <c r="I31" i="16"/>
  <c r="K31" i="16"/>
  <c r="N31" i="16" s="1"/>
  <c r="L31" i="16"/>
  <c r="M31" i="16"/>
  <c r="S31" i="16"/>
  <c r="I32" i="16"/>
  <c r="K32" i="16"/>
  <c r="N32" i="16" s="1"/>
  <c r="L32" i="16"/>
  <c r="M32" i="16"/>
  <c r="S32" i="16"/>
  <c r="I33" i="16"/>
  <c r="K33" i="16"/>
  <c r="N33" i="16" s="1"/>
  <c r="L33" i="16"/>
  <c r="M33" i="16"/>
  <c r="S33" i="16"/>
  <c r="I34" i="16"/>
  <c r="K34" i="16"/>
  <c r="N34" i="16" s="1"/>
  <c r="L34" i="16"/>
  <c r="M34" i="16"/>
  <c r="S34" i="16"/>
  <c r="I35" i="16"/>
  <c r="K35" i="16"/>
  <c r="N35" i="16" s="1"/>
  <c r="L35" i="16"/>
  <c r="M35" i="16"/>
  <c r="Q35" i="16" s="1"/>
  <c r="S35" i="16"/>
  <c r="I36" i="16"/>
  <c r="K36" i="16"/>
  <c r="N36" i="16" s="1"/>
  <c r="L36" i="16"/>
  <c r="M36" i="16"/>
  <c r="S36" i="16"/>
  <c r="I37" i="16"/>
  <c r="K37" i="16"/>
  <c r="N37" i="16" s="1"/>
  <c r="L37" i="16"/>
  <c r="M37" i="16"/>
  <c r="S37" i="16"/>
  <c r="I38" i="16"/>
  <c r="K38" i="16"/>
  <c r="N38" i="16" s="1"/>
  <c r="L38" i="16"/>
  <c r="M38" i="16"/>
  <c r="S38" i="16"/>
  <c r="I39" i="16"/>
  <c r="K39" i="16"/>
  <c r="N39" i="16" s="1"/>
  <c r="L39" i="16"/>
  <c r="M39" i="16"/>
  <c r="S39" i="16"/>
  <c r="I40" i="16"/>
  <c r="K40" i="16"/>
  <c r="N40" i="16" s="1"/>
  <c r="L40" i="16"/>
  <c r="M40" i="16"/>
  <c r="S40" i="16"/>
  <c r="I41" i="16"/>
  <c r="K41" i="16"/>
  <c r="N41" i="16" s="1"/>
  <c r="L41" i="16"/>
  <c r="M41" i="16"/>
  <c r="S41" i="16"/>
  <c r="I42" i="16"/>
  <c r="K42" i="16"/>
  <c r="N42" i="16" s="1"/>
  <c r="L42" i="16"/>
  <c r="M42" i="16"/>
  <c r="S42" i="16"/>
  <c r="I43" i="16"/>
  <c r="K43" i="16"/>
  <c r="N43" i="16" s="1"/>
  <c r="L43" i="16"/>
  <c r="M43" i="16"/>
  <c r="S43" i="16"/>
  <c r="I44" i="16"/>
  <c r="K44" i="16"/>
  <c r="N44" i="16" s="1"/>
  <c r="L44" i="16"/>
  <c r="M44" i="16"/>
  <c r="S44" i="16"/>
  <c r="I45" i="16"/>
  <c r="K45" i="16"/>
  <c r="N45" i="16" s="1"/>
  <c r="L45" i="16"/>
  <c r="M45" i="16"/>
  <c r="S45" i="16"/>
  <c r="I46" i="16"/>
  <c r="K46" i="16"/>
  <c r="N46" i="16" s="1"/>
  <c r="L46" i="16"/>
  <c r="M46" i="16"/>
  <c r="S46" i="16"/>
  <c r="I47" i="16"/>
  <c r="K47" i="16"/>
  <c r="N47" i="16" s="1"/>
  <c r="L47" i="16"/>
  <c r="M47" i="16"/>
  <c r="S47" i="16"/>
  <c r="I48" i="16"/>
  <c r="K48" i="16"/>
  <c r="N48" i="16" s="1"/>
  <c r="L48" i="16"/>
  <c r="M48" i="16"/>
  <c r="S48" i="16"/>
  <c r="I49" i="16"/>
  <c r="K49" i="16"/>
  <c r="N49" i="16" s="1"/>
  <c r="L49" i="16"/>
  <c r="M49" i="16"/>
  <c r="S49" i="16"/>
  <c r="I50" i="16"/>
  <c r="K50" i="16"/>
  <c r="N50" i="16" s="1"/>
  <c r="L50" i="16"/>
  <c r="M50" i="16"/>
  <c r="S50" i="16"/>
  <c r="I51" i="16"/>
  <c r="K51" i="16"/>
  <c r="N51" i="16" s="1"/>
  <c r="L51" i="16"/>
  <c r="M51" i="16"/>
  <c r="S51" i="16"/>
  <c r="I52" i="16"/>
  <c r="K52" i="16"/>
  <c r="N52" i="16" s="1"/>
  <c r="L52" i="16"/>
  <c r="M52" i="16"/>
  <c r="S52" i="16"/>
  <c r="I53" i="16"/>
  <c r="K53" i="16"/>
  <c r="N53" i="16" s="1"/>
  <c r="L53" i="16"/>
  <c r="M53" i="16"/>
  <c r="S53" i="16"/>
  <c r="I54" i="16"/>
  <c r="K54" i="16"/>
  <c r="N54" i="16" s="1"/>
  <c r="L54" i="16"/>
  <c r="M54" i="16"/>
  <c r="S54" i="16"/>
  <c r="I55" i="16"/>
  <c r="K55" i="16"/>
  <c r="N55" i="16" s="1"/>
  <c r="L55" i="16"/>
  <c r="M55" i="16"/>
  <c r="S55" i="16"/>
  <c r="I56" i="16"/>
  <c r="K56" i="16"/>
  <c r="N56" i="16" s="1"/>
  <c r="L56" i="16"/>
  <c r="M56" i="16"/>
  <c r="S56" i="16"/>
  <c r="I57" i="16"/>
  <c r="K57" i="16"/>
  <c r="N57" i="16" s="1"/>
  <c r="L57" i="16"/>
  <c r="M57" i="16"/>
  <c r="S57" i="16"/>
  <c r="I58" i="16"/>
  <c r="K58" i="16"/>
  <c r="N58" i="16" s="1"/>
  <c r="L58" i="16"/>
  <c r="M58" i="16"/>
  <c r="S58" i="16"/>
  <c r="I59" i="16"/>
  <c r="K59" i="16"/>
  <c r="N59" i="16" s="1"/>
  <c r="L59" i="16"/>
  <c r="M59" i="16"/>
  <c r="S59" i="16"/>
  <c r="I60" i="16"/>
  <c r="K60" i="16"/>
  <c r="N60" i="16" s="1"/>
  <c r="L60" i="16"/>
  <c r="M60" i="16"/>
  <c r="S60" i="16"/>
  <c r="I61" i="16"/>
  <c r="K61" i="16"/>
  <c r="N61" i="16" s="1"/>
  <c r="L61" i="16"/>
  <c r="M61" i="16"/>
  <c r="S61" i="16"/>
  <c r="I62" i="16"/>
  <c r="K62" i="16"/>
  <c r="N62" i="16" s="1"/>
  <c r="L62" i="16"/>
  <c r="M62" i="16"/>
  <c r="S62" i="16"/>
  <c r="I63" i="16"/>
  <c r="K63" i="16"/>
  <c r="N63" i="16" s="1"/>
  <c r="L63" i="16"/>
  <c r="M63" i="16"/>
  <c r="S63" i="16"/>
  <c r="I64" i="16"/>
  <c r="K64" i="16"/>
  <c r="N64" i="16" s="1"/>
  <c r="L64" i="16"/>
  <c r="M64" i="16"/>
  <c r="Q64" i="16" s="1"/>
  <c r="S64" i="16"/>
  <c r="I65" i="16"/>
  <c r="K65" i="16"/>
  <c r="N65" i="16" s="1"/>
  <c r="L65" i="16"/>
  <c r="M65" i="16"/>
  <c r="Q65" i="16" s="1"/>
  <c r="S65" i="16"/>
  <c r="I66" i="16"/>
  <c r="K66" i="16"/>
  <c r="N66" i="16" s="1"/>
  <c r="L66" i="16"/>
  <c r="M66" i="16"/>
  <c r="S66" i="16"/>
  <c r="I67" i="16"/>
  <c r="K67" i="16"/>
  <c r="N67" i="16" s="1"/>
  <c r="L67" i="16"/>
  <c r="M67" i="16"/>
  <c r="S67" i="16"/>
  <c r="I68" i="16"/>
  <c r="K68" i="16"/>
  <c r="N68" i="16" s="1"/>
  <c r="L68" i="16"/>
  <c r="M68" i="16"/>
  <c r="S68" i="16"/>
  <c r="I69" i="16"/>
  <c r="K69" i="16"/>
  <c r="N69" i="16" s="1"/>
  <c r="L69" i="16"/>
  <c r="M69" i="16"/>
  <c r="S69" i="16"/>
  <c r="I70" i="16"/>
  <c r="K70" i="16"/>
  <c r="N70" i="16" s="1"/>
  <c r="L70" i="16"/>
  <c r="M70" i="16"/>
  <c r="S70" i="16"/>
  <c r="I71" i="16"/>
  <c r="K71" i="16"/>
  <c r="N71" i="16" s="1"/>
  <c r="L71" i="16"/>
  <c r="M71" i="16"/>
  <c r="S71" i="16"/>
  <c r="I72" i="16"/>
  <c r="K72" i="16"/>
  <c r="N72" i="16" s="1"/>
  <c r="L72" i="16"/>
  <c r="M72" i="16"/>
  <c r="S72" i="16"/>
  <c r="I73" i="16"/>
  <c r="K73" i="16"/>
  <c r="N73" i="16" s="1"/>
  <c r="L73" i="16"/>
  <c r="M73" i="16"/>
  <c r="S73" i="16"/>
  <c r="I74" i="16"/>
  <c r="K74" i="16"/>
  <c r="N74" i="16" s="1"/>
  <c r="L74" i="16"/>
  <c r="M74" i="16"/>
  <c r="S74" i="16"/>
  <c r="I75" i="16"/>
  <c r="K75" i="16"/>
  <c r="N75" i="16" s="1"/>
  <c r="L75" i="16"/>
  <c r="M75" i="16"/>
  <c r="S75" i="16"/>
  <c r="I76" i="16"/>
  <c r="K76" i="16"/>
  <c r="N76" i="16" s="1"/>
  <c r="L76" i="16"/>
  <c r="M76" i="16"/>
  <c r="S76" i="16"/>
  <c r="I77" i="16"/>
  <c r="K77" i="16"/>
  <c r="N77" i="16" s="1"/>
  <c r="L77" i="16"/>
  <c r="M77" i="16"/>
  <c r="S77" i="16"/>
  <c r="I78" i="16"/>
  <c r="K78" i="16"/>
  <c r="N78" i="16" s="1"/>
  <c r="L78" i="16"/>
  <c r="M78" i="16"/>
  <c r="S78" i="16"/>
  <c r="I79" i="16"/>
  <c r="K79" i="16"/>
  <c r="N79" i="16" s="1"/>
  <c r="L79" i="16"/>
  <c r="M79" i="16"/>
  <c r="S79" i="16"/>
  <c r="I80" i="16"/>
  <c r="K80" i="16"/>
  <c r="N80" i="16" s="1"/>
  <c r="L80" i="16"/>
  <c r="M80" i="16"/>
  <c r="S80" i="16"/>
  <c r="I81" i="16"/>
  <c r="K81" i="16"/>
  <c r="N81" i="16" s="1"/>
  <c r="L81" i="16"/>
  <c r="M81" i="16"/>
  <c r="S81" i="16"/>
  <c r="I82" i="16"/>
  <c r="K82" i="16"/>
  <c r="N82" i="16" s="1"/>
  <c r="L82" i="16"/>
  <c r="M82" i="16"/>
  <c r="S82" i="16"/>
  <c r="I83" i="16"/>
  <c r="K83" i="16"/>
  <c r="N83" i="16" s="1"/>
  <c r="L83" i="16"/>
  <c r="M83" i="16"/>
  <c r="S83" i="16"/>
  <c r="I84" i="16"/>
  <c r="K84" i="16"/>
  <c r="N84" i="16" s="1"/>
  <c r="L84" i="16"/>
  <c r="M84" i="16"/>
  <c r="S84" i="16"/>
  <c r="I85" i="16"/>
  <c r="K85" i="16"/>
  <c r="N85" i="16" s="1"/>
  <c r="L85" i="16"/>
  <c r="M85" i="16"/>
  <c r="S85" i="16"/>
  <c r="I86" i="16"/>
  <c r="K86" i="16"/>
  <c r="N86" i="16" s="1"/>
  <c r="L86" i="16"/>
  <c r="M86" i="16"/>
  <c r="S86" i="16"/>
  <c r="I87" i="16"/>
  <c r="K87" i="16"/>
  <c r="N87" i="16" s="1"/>
  <c r="L87" i="16"/>
  <c r="M87" i="16"/>
  <c r="S87" i="16"/>
  <c r="I88" i="16"/>
  <c r="K88" i="16"/>
  <c r="N88" i="16" s="1"/>
  <c r="L88" i="16"/>
  <c r="M88" i="16"/>
  <c r="S88" i="16"/>
  <c r="I89" i="16"/>
  <c r="K89" i="16"/>
  <c r="N89" i="16" s="1"/>
  <c r="L89" i="16"/>
  <c r="M89" i="16"/>
  <c r="S89" i="16"/>
  <c r="I90" i="16"/>
  <c r="K90" i="16"/>
  <c r="N90" i="16" s="1"/>
  <c r="L90" i="16"/>
  <c r="M90" i="16"/>
  <c r="S90" i="16"/>
  <c r="I91" i="16"/>
  <c r="K91" i="16"/>
  <c r="N91" i="16" s="1"/>
  <c r="L91" i="16"/>
  <c r="M91" i="16"/>
  <c r="S91" i="16"/>
  <c r="I92" i="16"/>
  <c r="K92" i="16"/>
  <c r="N92" i="16" s="1"/>
  <c r="L92" i="16"/>
  <c r="M92" i="16"/>
  <c r="S92" i="16"/>
  <c r="I93" i="16"/>
  <c r="K93" i="16"/>
  <c r="N93" i="16" s="1"/>
  <c r="L93" i="16"/>
  <c r="M93" i="16"/>
  <c r="S93" i="16"/>
  <c r="I94" i="16"/>
  <c r="K94" i="16"/>
  <c r="N94" i="16" s="1"/>
  <c r="L94" i="16"/>
  <c r="M94" i="16"/>
  <c r="S94" i="16"/>
  <c r="I95" i="16"/>
  <c r="K95" i="16"/>
  <c r="N95" i="16" s="1"/>
  <c r="L95" i="16"/>
  <c r="M95" i="16"/>
  <c r="S95" i="16"/>
  <c r="I96" i="16"/>
  <c r="K96" i="16"/>
  <c r="N96" i="16" s="1"/>
  <c r="L96" i="16"/>
  <c r="M96" i="16"/>
  <c r="S96" i="16"/>
  <c r="I97" i="16"/>
  <c r="K97" i="16"/>
  <c r="N97" i="16" s="1"/>
  <c r="L97" i="16"/>
  <c r="M97" i="16"/>
  <c r="S97" i="16"/>
  <c r="I98" i="16"/>
  <c r="K98" i="16"/>
  <c r="N98" i="16" s="1"/>
  <c r="L98" i="16"/>
  <c r="M98" i="16"/>
  <c r="S98" i="16"/>
  <c r="I99" i="16"/>
  <c r="K99" i="16"/>
  <c r="N99" i="16" s="1"/>
  <c r="L99" i="16"/>
  <c r="M99" i="16"/>
  <c r="S99" i="16"/>
  <c r="I100" i="16"/>
  <c r="K100" i="16"/>
  <c r="N100" i="16" s="1"/>
  <c r="L100" i="16"/>
  <c r="M100" i="16"/>
  <c r="S100" i="16"/>
  <c r="I101" i="16"/>
  <c r="K101" i="16"/>
  <c r="N101" i="16" s="1"/>
  <c r="L101" i="16"/>
  <c r="M101" i="16"/>
  <c r="S101" i="16"/>
  <c r="I102" i="16"/>
  <c r="K102" i="16"/>
  <c r="N102" i="16" s="1"/>
  <c r="L102" i="16"/>
  <c r="M102" i="16"/>
  <c r="S102" i="16"/>
  <c r="I103" i="16"/>
  <c r="K103" i="16"/>
  <c r="N103" i="16" s="1"/>
  <c r="L103" i="16"/>
  <c r="M103" i="16"/>
  <c r="S103" i="16"/>
  <c r="I104" i="16"/>
  <c r="K104" i="16"/>
  <c r="N104" i="16" s="1"/>
  <c r="L104" i="16"/>
  <c r="M104" i="16"/>
  <c r="S104" i="16"/>
  <c r="I105" i="16"/>
  <c r="K105" i="16"/>
  <c r="N105" i="16" s="1"/>
  <c r="L105" i="16"/>
  <c r="M105" i="16"/>
  <c r="S105" i="16"/>
  <c r="I106" i="16"/>
  <c r="K106" i="16"/>
  <c r="N106" i="16" s="1"/>
  <c r="L106" i="16"/>
  <c r="M106" i="16"/>
  <c r="S106" i="16"/>
  <c r="I107" i="16"/>
  <c r="K107" i="16"/>
  <c r="N107" i="16" s="1"/>
  <c r="L107" i="16"/>
  <c r="M107" i="16"/>
  <c r="S107" i="16"/>
  <c r="I108" i="16"/>
  <c r="K108" i="16"/>
  <c r="N108" i="16" s="1"/>
  <c r="L108" i="16"/>
  <c r="M108" i="16"/>
  <c r="S108" i="16"/>
  <c r="I109" i="16"/>
  <c r="K109" i="16"/>
  <c r="N109" i="16" s="1"/>
  <c r="L109" i="16"/>
  <c r="M109" i="16"/>
  <c r="S109" i="16"/>
  <c r="I110" i="16"/>
  <c r="K110" i="16"/>
  <c r="N110" i="16" s="1"/>
  <c r="L110" i="16"/>
  <c r="M110" i="16"/>
  <c r="S110" i="16"/>
  <c r="I111" i="16"/>
  <c r="K111" i="16"/>
  <c r="N111" i="16" s="1"/>
  <c r="L111" i="16"/>
  <c r="M111" i="16"/>
  <c r="S111" i="16"/>
  <c r="I112" i="16"/>
  <c r="K112" i="16"/>
  <c r="N112" i="16" s="1"/>
  <c r="L112" i="16"/>
  <c r="M112" i="16"/>
  <c r="S112" i="16"/>
  <c r="I113" i="16"/>
  <c r="K113" i="16"/>
  <c r="N113" i="16" s="1"/>
  <c r="L113" i="16"/>
  <c r="M113" i="16"/>
  <c r="S113" i="16"/>
  <c r="I114" i="16"/>
  <c r="K114" i="16"/>
  <c r="N114" i="16" s="1"/>
  <c r="L114" i="16"/>
  <c r="M114" i="16"/>
  <c r="S114" i="16"/>
  <c r="I115" i="16"/>
  <c r="K115" i="16"/>
  <c r="N115" i="16" s="1"/>
  <c r="L115" i="16"/>
  <c r="M115" i="16"/>
  <c r="S115" i="16"/>
  <c r="I116" i="16"/>
  <c r="K116" i="16"/>
  <c r="N116" i="16" s="1"/>
  <c r="L116" i="16"/>
  <c r="M116" i="16"/>
  <c r="S116" i="16"/>
  <c r="I117" i="16"/>
  <c r="K117" i="16"/>
  <c r="N117" i="16" s="1"/>
  <c r="L117" i="16"/>
  <c r="M117" i="16"/>
  <c r="S117" i="16"/>
  <c r="I118" i="16"/>
  <c r="K118" i="16"/>
  <c r="N118" i="16" s="1"/>
  <c r="L118" i="16"/>
  <c r="M118" i="16"/>
  <c r="S118" i="16"/>
  <c r="I119" i="16"/>
  <c r="K119" i="16"/>
  <c r="N119" i="16" s="1"/>
  <c r="L119" i="16"/>
  <c r="M119" i="16"/>
  <c r="S119" i="16"/>
  <c r="I120" i="16"/>
  <c r="K120" i="16"/>
  <c r="N120" i="16" s="1"/>
  <c r="L120" i="16"/>
  <c r="M120" i="16"/>
  <c r="S120" i="16"/>
  <c r="I121" i="16"/>
  <c r="K121" i="16"/>
  <c r="N121" i="16" s="1"/>
  <c r="L121" i="16"/>
  <c r="M121" i="16"/>
  <c r="S121" i="16"/>
  <c r="I122" i="16"/>
  <c r="K122" i="16"/>
  <c r="N122" i="16" s="1"/>
  <c r="L122" i="16"/>
  <c r="M122" i="16"/>
  <c r="S122" i="16"/>
  <c r="I123" i="16"/>
  <c r="K123" i="16"/>
  <c r="N123" i="16" s="1"/>
  <c r="L123" i="16"/>
  <c r="M123" i="16"/>
  <c r="S123" i="16"/>
  <c r="I124" i="16"/>
  <c r="K124" i="16"/>
  <c r="N124" i="16" s="1"/>
  <c r="L124" i="16"/>
  <c r="M124" i="16"/>
  <c r="S124" i="16"/>
  <c r="I125" i="16"/>
  <c r="K125" i="16"/>
  <c r="N125" i="16" s="1"/>
  <c r="L125" i="16"/>
  <c r="M125" i="16"/>
  <c r="S125" i="16"/>
  <c r="I126" i="16"/>
  <c r="K126" i="16"/>
  <c r="N126" i="16" s="1"/>
  <c r="L126" i="16"/>
  <c r="M126" i="16"/>
  <c r="S126" i="16"/>
  <c r="I127" i="16"/>
  <c r="K127" i="16"/>
  <c r="N127" i="16" s="1"/>
  <c r="L127" i="16"/>
  <c r="M127" i="16"/>
  <c r="S127" i="16"/>
  <c r="I128" i="16"/>
  <c r="K128" i="16"/>
  <c r="N128" i="16" s="1"/>
  <c r="L128" i="16"/>
  <c r="M128" i="16"/>
  <c r="S128" i="16"/>
  <c r="I129" i="16"/>
  <c r="K129" i="16"/>
  <c r="N129" i="16" s="1"/>
  <c r="L129" i="16"/>
  <c r="M129" i="16"/>
  <c r="S129" i="16"/>
  <c r="I130" i="16"/>
  <c r="K130" i="16"/>
  <c r="N130" i="16" s="1"/>
  <c r="L130" i="16"/>
  <c r="M130" i="16"/>
  <c r="S130" i="16"/>
  <c r="I131" i="16"/>
  <c r="K131" i="16"/>
  <c r="N131" i="16" s="1"/>
  <c r="L131" i="16"/>
  <c r="M131" i="16"/>
  <c r="S131" i="16"/>
  <c r="I132" i="16"/>
  <c r="K132" i="16"/>
  <c r="N132" i="16" s="1"/>
  <c r="L132" i="16"/>
  <c r="M132" i="16"/>
  <c r="S132" i="16"/>
  <c r="I133" i="16"/>
  <c r="K133" i="16"/>
  <c r="N133" i="16" s="1"/>
  <c r="L133" i="16"/>
  <c r="M133" i="16"/>
  <c r="S133" i="16"/>
  <c r="I134" i="16"/>
  <c r="K134" i="16"/>
  <c r="N134" i="16" s="1"/>
  <c r="L134" i="16"/>
  <c r="M134" i="16"/>
  <c r="S134" i="16"/>
  <c r="I135" i="16"/>
  <c r="K135" i="16"/>
  <c r="N135" i="16" s="1"/>
  <c r="L135" i="16"/>
  <c r="M135" i="16"/>
  <c r="S135" i="16"/>
  <c r="I136" i="16"/>
  <c r="K136" i="16"/>
  <c r="N136" i="16" s="1"/>
  <c r="L136" i="16"/>
  <c r="M136" i="16"/>
  <c r="S136" i="16"/>
  <c r="I137" i="16"/>
  <c r="K137" i="16"/>
  <c r="N137" i="16" s="1"/>
  <c r="L137" i="16"/>
  <c r="M137" i="16"/>
  <c r="S137" i="16"/>
  <c r="I138" i="16"/>
  <c r="K138" i="16"/>
  <c r="N138" i="16" s="1"/>
  <c r="L138" i="16"/>
  <c r="M138" i="16"/>
  <c r="S138" i="16"/>
  <c r="I139" i="16"/>
  <c r="K139" i="16"/>
  <c r="N139" i="16" s="1"/>
  <c r="L139" i="16"/>
  <c r="M139" i="16"/>
  <c r="S139" i="16"/>
  <c r="I140" i="16"/>
  <c r="K140" i="16"/>
  <c r="N140" i="16" s="1"/>
  <c r="L140" i="16"/>
  <c r="M140" i="16"/>
  <c r="S140" i="16"/>
  <c r="I141" i="16"/>
  <c r="K141" i="16"/>
  <c r="N141" i="16" s="1"/>
  <c r="L141" i="16"/>
  <c r="M141" i="16"/>
  <c r="S141" i="16"/>
  <c r="I142" i="16"/>
  <c r="K142" i="16"/>
  <c r="N142" i="16" s="1"/>
  <c r="L142" i="16"/>
  <c r="M142" i="16"/>
  <c r="S142" i="16"/>
  <c r="I143" i="16"/>
  <c r="K143" i="16"/>
  <c r="N143" i="16" s="1"/>
  <c r="L143" i="16"/>
  <c r="M143" i="16"/>
  <c r="S143" i="16"/>
  <c r="I144" i="16"/>
  <c r="K144" i="16"/>
  <c r="N144" i="16" s="1"/>
  <c r="L144" i="16"/>
  <c r="M144" i="16"/>
  <c r="S144" i="16"/>
  <c r="I145" i="16"/>
  <c r="K145" i="16"/>
  <c r="N145" i="16" s="1"/>
  <c r="L145" i="16"/>
  <c r="M145" i="16"/>
  <c r="S145" i="16"/>
  <c r="I146" i="16"/>
  <c r="K146" i="16"/>
  <c r="N146" i="16" s="1"/>
  <c r="L146" i="16"/>
  <c r="M146" i="16"/>
  <c r="S146" i="16"/>
  <c r="I147" i="16"/>
  <c r="K147" i="16"/>
  <c r="N147" i="16" s="1"/>
  <c r="L147" i="16"/>
  <c r="M147" i="16"/>
  <c r="S147" i="16"/>
  <c r="I148" i="16"/>
  <c r="K148" i="16"/>
  <c r="N148" i="16" s="1"/>
  <c r="L148" i="16"/>
  <c r="M148" i="16"/>
  <c r="S148" i="16"/>
  <c r="I149" i="16"/>
  <c r="K149" i="16"/>
  <c r="N149" i="16" s="1"/>
  <c r="L149" i="16"/>
  <c r="M149" i="16"/>
  <c r="S149" i="16"/>
  <c r="I150" i="16"/>
  <c r="K150" i="16"/>
  <c r="N150" i="16" s="1"/>
  <c r="L150" i="16"/>
  <c r="M150" i="16"/>
  <c r="S150" i="16"/>
  <c r="I151" i="16"/>
  <c r="K151" i="16"/>
  <c r="N151" i="16" s="1"/>
  <c r="L151" i="16"/>
  <c r="M151" i="16"/>
  <c r="S151" i="16"/>
  <c r="I152" i="16"/>
  <c r="K152" i="16"/>
  <c r="N152" i="16" s="1"/>
  <c r="L152" i="16"/>
  <c r="M152" i="16"/>
  <c r="S152" i="16"/>
  <c r="I153" i="16"/>
  <c r="K153" i="16"/>
  <c r="N153" i="16" s="1"/>
  <c r="L153" i="16"/>
  <c r="M153" i="16"/>
  <c r="S153" i="16"/>
  <c r="I154" i="16"/>
  <c r="K154" i="16"/>
  <c r="N154" i="16" s="1"/>
  <c r="L154" i="16"/>
  <c r="M154" i="16"/>
  <c r="S154" i="16"/>
  <c r="I155" i="16"/>
  <c r="K155" i="16"/>
  <c r="N155" i="16" s="1"/>
  <c r="L155" i="16"/>
  <c r="M155" i="16"/>
  <c r="S155" i="16"/>
  <c r="I156" i="16"/>
  <c r="K156" i="16"/>
  <c r="N156" i="16" s="1"/>
  <c r="L156" i="16"/>
  <c r="M156" i="16"/>
  <c r="S156" i="16"/>
  <c r="I157" i="16"/>
  <c r="K157" i="16"/>
  <c r="N157" i="16" s="1"/>
  <c r="L157" i="16"/>
  <c r="M157" i="16"/>
  <c r="S157" i="16"/>
  <c r="I158" i="16"/>
  <c r="K158" i="16"/>
  <c r="N158" i="16" s="1"/>
  <c r="L158" i="16"/>
  <c r="M158" i="16"/>
  <c r="S158" i="16"/>
  <c r="I159" i="16"/>
  <c r="K159" i="16"/>
  <c r="N159" i="16" s="1"/>
  <c r="L159" i="16"/>
  <c r="M159" i="16"/>
  <c r="S159" i="16"/>
  <c r="I160" i="16"/>
  <c r="K160" i="16"/>
  <c r="N160" i="16" s="1"/>
  <c r="L160" i="16"/>
  <c r="M160" i="16"/>
  <c r="S160" i="16"/>
  <c r="I161" i="16"/>
  <c r="K161" i="16"/>
  <c r="N161" i="16" s="1"/>
  <c r="L161" i="16"/>
  <c r="M161" i="16"/>
  <c r="S161" i="16"/>
  <c r="I162" i="16"/>
  <c r="K162" i="16"/>
  <c r="N162" i="16" s="1"/>
  <c r="L162" i="16"/>
  <c r="M162" i="16"/>
  <c r="S162" i="16"/>
  <c r="I163" i="16"/>
  <c r="K163" i="16"/>
  <c r="N163" i="16" s="1"/>
  <c r="L163" i="16"/>
  <c r="M163" i="16"/>
  <c r="S163" i="16"/>
  <c r="I164" i="16"/>
  <c r="K164" i="16"/>
  <c r="N164" i="16" s="1"/>
  <c r="L164" i="16"/>
  <c r="M164" i="16"/>
  <c r="S164" i="16"/>
  <c r="I165" i="16"/>
  <c r="K165" i="16"/>
  <c r="N165" i="16" s="1"/>
  <c r="L165" i="16"/>
  <c r="M165" i="16"/>
  <c r="S165" i="16"/>
  <c r="I166" i="16"/>
  <c r="K166" i="16"/>
  <c r="N166" i="16" s="1"/>
  <c r="L166" i="16"/>
  <c r="M166" i="16"/>
  <c r="S166" i="16"/>
  <c r="I167" i="16"/>
  <c r="K167" i="16"/>
  <c r="N167" i="16" s="1"/>
  <c r="L167" i="16"/>
  <c r="M167" i="16"/>
  <c r="S167" i="16"/>
  <c r="I168" i="16"/>
  <c r="K168" i="16"/>
  <c r="N168" i="16" s="1"/>
  <c r="L168" i="16"/>
  <c r="M168" i="16"/>
  <c r="S168" i="16"/>
  <c r="I169" i="16"/>
  <c r="K169" i="16"/>
  <c r="N169" i="16" s="1"/>
  <c r="L169" i="16"/>
  <c r="M169" i="16"/>
  <c r="S169" i="16"/>
  <c r="I170" i="16"/>
  <c r="K170" i="16"/>
  <c r="N170" i="16" s="1"/>
  <c r="L170" i="16"/>
  <c r="M170" i="16"/>
  <c r="S170" i="16"/>
  <c r="I171" i="16"/>
  <c r="K171" i="16"/>
  <c r="N171" i="16" s="1"/>
  <c r="L171" i="16"/>
  <c r="M171" i="16"/>
  <c r="S171" i="16"/>
  <c r="I172" i="16"/>
  <c r="K172" i="16"/>
  <c r="N172" i="16" s="1"/>
  <c r="L172" i="16"/>
  <c r="M172" i="16"/>
  <c r="S172" i="16"/>
  <c r="I173" i="16"/>
  <c r="K173" i="16"/>
  <c r="N173" i="16" s="1"/>
  <c r="L173" i="16"/>
  <c r="M173" i="16"/>
  <c r="S173" i="16"/>
  <c r="I174" i="16"/>
  <c r="K174" i="16"/>
  <c r="N174" i="16" s="1"/>
  <c r="L174" i="16"/>
  <c r="M174" i="16"/>
  <c r="S174" i="16"/>
  <c r="I175" i="16"/>
  <c r="K175" i="16"/>
  <c r="N175" i="16" s="1"/>
  <c r="L175" i="16"/>
  <c r="M175" i="16"/>
  <c r="S175" i="16"/>
  <c r="I176" i="16"/>
  <c r="K176" i="16"/>
  <c r="N176" i="16" s="1"/>
  <c r="L176" i="16"/>
  <c r="M176" i="16"/>
  <c r="S176" i="16"/>
  <c r="I177" i="16"/>
  <c r="K177" i="16"/>
  <c r="N177" i="16" s="1"/>
  <c r="L177" i="16"/>
  <c r="M177" i="16"/>
  <c r="S177" i="16"/>
  <c r="I178" i="16"/>
  <c r="K178" i="16"/>
  <c r="N178" i="16" s="1"/>
  <c r="L178" i="16"/>
  <c r="M178" i="16"/>
  <c r="S178" i="16"/>
  <c r="I179" i="16"/>
  <c r="K179" i="16"/>
  <c r="N179" i="16" s="1"/>
  <c r="L179" i="16"/>
  <c r="M179" i="16"/>
  <c r="S179" i="16"/>
  <c r="I180" i="16"/>
  <c r="K180" i="16"/>
  <c r="N180" i="16" s="1"/>
  <c r="L180" i="16"/>
  <c r="M180" i="16"/>
  <c r="S180" i="16"/>
  <c r="I181" i="16"/>
  <c r="K181" i="16"/>
  <c r="N181" i="16" s="1"/>
  <c r="L181" i="16"/>
  <c r="M181" i="16"/>
  <c r="S181" i="16"/>
  <c r="I182" i="16"/>
  <c r="K182" i="16"/>
  <c r="N182" i="16" s="1"/>
  <c r="L182" i="16"/>
  <c r="M182" i="16"/>
  <c r="S182" i="16"/>
  <c r="I183" i="16"/>
  <c r="K183" i="16"/>
  <c r="N183" i="16" s="1"/>
  <c r="L183" i="16"/>
  <c r="M183" i="16"/>
  <c r="S183" i="16"/>
  <c r="I184" i="16"/>
  <c r="K184" i="16"/>
  <c r="N184" i="16" s="1"/>
  <c r="L184" i="16"/>
  <c r="M184" i="16"/>
  <c r="S184" i="16"/>
  <c r="I185" i="16"/>
  <c r="K185" i="16"/>
  <c r="N185" i="16" s="1"/>
  <c r="L185" i="16"/>
  <c r="M185" i="16"/>
  <c r="S185" i="16"/>
  <c r="I186" i="16"/>
  <c r="K186" i="16"/>
  <c r="N186" i="16" s="1"/>
  <c r="L186" i="16"/>
  <c r="M186" i="16"/>
  <c r="S186" i="16"/>
  <c r="I187" i="16"/>
  <c r="K187" i="16"/>
  <c r="N187" i="16" s="1"/>
  <c r="L187" i="16"/>
  <c r="M187" i="16"/>
  <c r="S187" i="16"/>
  <c r="I188" i="16"/>
  <c r="K188" i="16"/>
  <c r="N188" i="16" s="1"/>
  <c r="L188" i="16"/>
  <c r="M188" i="16"/>
  <c r="S188" i="16"/>
  <c r="I189" i="16"/>
  <c r="K189" i="16"/>
  <c r="N189" i="16" s="1"/>
  <c r="L189" i="16"/>
  <c r="M189" i="16"/>
  <c r="S189" i="16"/>
  <c r="I190" i="16"/>
  <c r="K190" i="16"/>
  <c r="N190" i="16" s="1"/>
  <c r="L190" i="16"/>
  <c r="M190" i="16"/>
  <c r="S190" i="16"/>
  <c r="I191" i="16"/>
  <c r="K191" i="16"/>
  <c r="N191" i="16" s="1"/>
  <c r="L191" i="16"/>
  <c r="M191" i="16"/>
  <c r="S191" i="16"/>
  <c r="I192" i="16"/>
  <c r="K192" i="16"/>
  <c r="N192" i="16" s="1"/>
  <c r="L192" i="16"/>
  <c r="M192" i="16"/>
  <c r="S192" i="16"/>
  <c r="I193" i="16"/>
  <c r="K193" i="16"/>
  <c r="N193" i="16" s="1"/>
  <c r="L193" i="16"/>
  <c r="M193" i="16"/>
  <c r="S193" i="16"/>
  <c r="I194" i="16"/>
  <c r="K194" i="16"/>
  <c r="N194" i="16" s="1"/>
  <c r="L194" i="16"/>
  <c r="M194" i="16"/>
  <c r="S194" i="16"/>
  <c r="I195" i="16"/>
  <c r="K195" i="16"/>
  <c r="N195" i="16" s="1"/>
  <c r="L195" i="16"/>
  <c r="M195" i="16"/>
  <c r="S195" i="16"/>
  <c r="I196" i="16"/>
  <c r="K196" i="16"/>
  <c r="N196" i="16" s="1"/>
  <c r="L196" i="16"/>
  <c r="M196" i="16"/>
  <c r="S196" i="16"/>
  <c r="I197" i="16"/>
  <c r="K197" i="16"/>
  <c r="N197" i="16" s="1"/>
  <c r="L197" i="16"/>
  <c r="M197" i="16"/>
  <c r="S197" i="16"/>
  <c r="I198" i="16"/>
  <c r="K198" i="16"/>
  <c r="N198" i="16" s="1"/>
  <c r="L198" i="16"/>
  <c r="M198" i="16"/>
  <c r="S198" i="16"/>
  <c r="I199" i="16"/>
  <c r="K199" i="16"/>
  <c r="N199" i="16" s="1"/>
  <c r="L199" i="16"/>
  <c r="M199" i="16"/>
  <c r="S199" i="16"/>
  <c r="I108" i="15"/>
  <c r="Q23" i="16" l="1"/>
  <c r="T23" i="16" s="1"/>
  <c r="Q89" i="16"/>
  <c r="T89" i="16" s="1"/>
  <c r="Q84" i="16"/>
  <c r="T84" i="16" s="1"/>
  <c r="Q80" i="16"/>
  <c r="T80" i="16" s="1"/>
  <c r="Q76" i="16"/>
  <c r="T76" i="16" s="1"/>
  <c r="Q72" i="16"/>
  <c r="T72" i="16" s="1"/>
  <c r="Q12" i="16"/>
  <c r="T12" i="16" s="1"/>
  <c r="T19" i="16"/>
  <c r="Q73" i="16"/>
  <c r="T73" i="16" s="1"/>
  <c r="Q8" i="16"/>
  <c r="T8" i="16" s="1"/>
  <c r="Q69" i="16"/>
  <c r="T69" i="16" s="1"/>
  <c r="Q68" i="16"/>
  <c r="T68" i="16" s="1"/>
  <c r="T64" i="16"/>
  <c r="Q21" i="16"/>
  <c r="T21" i="16" s="1"/>
  <c r="Q61" i="16"/>
  <c r="T61" i="16" s="1"/>
  <c r="Q60" i="16"/>
  <c r="T60" i="16" s="1"/>
  <c r="Q57" i="16"/>
  <c r="T57" i="16" s="1"/>
  <c r="Q56" i="16"/>
  <c r="T56" i="16" s="1"/>
  <c r="Q53" i="16"/>
  <c r="T53" i="16" s="1"/>
  <c r="Q52" i="16"/>
  <c r="T52" i="16" s="1"/>
  <c r="Q49" i="16"/>
  <c r="T49" i="16" s="1"/>
  <c r="Q25" i="16"/>
  <c r="T25" i="16" s="1"/>
  <c r="Q45" i="16"/>
  <c r="T45" i="16" s="1"/>
  <c r="Q41" i="16"/>
  <c r="T41" i="16" s="1"/>
  <c r="Q37" i="16"/>
  <c r="T37" i="16" s="1"/>
  <c r="Q16" i="16"/>
  <c r="T16" i="16" s="1"/>
  <c r="Q182" i="16"/>
  <c r="T182" i="16" s="1"/>
  <c r="Q174" i="16"/>
  <c r="T174" i="16" s="1"/>
  <c r="Q178" i="16"/>
  <c r="T178" i="16" s="1"/>
  <c r="Q87" i="16"/>
  <c r="T87" i="16" s="1"/>
  <c r="Q83" i="16"/>
  <c r="T83" i="16" s="1"/>
  <c r="Q79" i="16"/>
  <c r="T79" i="16" s="1"/>
  <c r="Q75" i="16"/>
  <c r="T75" i="16" s="1"/>
  <c r="T20" i="16"/>
  <c r="Q17" i="16"/>
  <c r="Q13" i="16"/>
  <c r="T13" i="16" s="1"/>
  <c r="Q126" i="16"/>
  <c r="T126" i="16" s="1"/>
  <c r="Q122" i="16"/>
  <c r="T122" i="16" s="1"/>
  <c r="Q181" i="16"/>
  <c r="T181" i="16" s="1"/>
  <c r="Q177" i="16"/>
  <c r="T177" i="16" s="1"/>
  <c r="Q129" i="16"/>
  <c r="T129" i="16" s="1"/>
  <c r="Q125" i="16"/>
  <c r="T125" i="16" s="1"/>
  <c r="Q71" i="16"/>
  <c r="T71" i="16" s="1"/>
  <c r="Q67" i="16"/>
  <c r="T67" i="16" s="1"/>
  <c r="Q63" i="16"/>
  <c r="T63" i="16" s="1"/>
  <c r="Q59" i="16"/>
  <c r="T59" i="16" s="1"/>
  <c r="Q55" i="16"/>
  <c r="T55" i="16" s="1"/>
  <c r="Q51" i="16"/>
  <c r="T51" i="16" s="1"/>
  <c r="Q48" i="16"/>
  <c r="T48" i="16" s="1"/>
  <c r="Q44" i="16"/>
  <c r="T44" i="16" s="1"/>
  <c r="Q40" i="16"/>
  <c r="T40" i="16" s="1"/>
  <c r="Q36" i="16"/>
  <c r="T36" i="16" s="1"/>
  <c r="Q28" i="16"/>
  <c r="T28" i="16" s="1"/>
  <c r="T15" i="16"/>
  <c r="Q11" i="16"/>
  <c r="T11" i="16" s="1"/>
  <c r="Q7" i="16"/>
  <c r="T7" i="16" s="1"/>
  <c r="T3" i="16"/>
  <c r="Q170" i="16"/>
  <c r="T170" i="16" s="1"/>
  <c r="Q173" i="16"/>
  <c r="T173" i="16" s="1"/>
  <c r="Q169" i="16"/>
  <c r="T169" i="16" s="1"/>
  <c r="Q165" i="16"/>
  <c r="T165" i="16" s="1"/>
  <c r="Q161" i="16"/>
  <c r="T161" i="16" s="1"/>
  <c r="Q157" i="16"/>
  <c r="T157" i="16" s="1"/>
  <c r="Q153" i="16"/>
  <c r="T153" i="16" s="1"/>
  <c r="Q149" i="16"/>
  <c r="T149" i="16" s="1"/>
  <c r="Q145" i="16"/>
  <c r="T145" i="16" s="1"/>
  <c r="Q141" i="16"/>
  <c r="T141" i="16" s="1"/>
  <c r="Q137" i="16"/>
  <c r="T137" i="16" s="1"/>
  <c r="Q133" i="16"/>
  <c r="T133" i="16" s="1"/>
  <c r="Q85" i="16"/>
  <c r="T85" i="16" s="1"/>
  <c r="Q81" i="16"/>
  <c r="T81" i="16" s="1"/>
  <c r="Q77" i="16"/>
  <c r="T77" i="16" s="1"/>
  <c r="Q47" i="16"/>
  <c r="T47" i="16" s="1"/>
  <c r="Q43" i="16"/>
  <c r="T43" i="16" s="1"/>
  <c r="Q39" i="16"/>
  <c r="T39" i="16" s="1"/>
  <c r="Q27" i="16"/>
  <c r="T27" i="16" s="1"/>
  <c r="Q24" i="16"/>
  <c r="T24" i="16" s="1"/>
  <c r="Q166" i="16"/>
  <c r="T166" i="16" s="1"/>
  <c r="Q162" i="16"/>
  <c r="T162" i="16" s="1"/>
  <c r="Q158" i="16"/>
  <c r="T158" i="16" s="1"/>
  <c r="Q154" i="16"/>
  <c r="T154" i="16" s="1"/>
  <c r="Q150" i="16"/>
  <c r="T150" i="16" s="1"/>
  <c r="Q146" i="16"/>
  <c r="T146" i="16" s="1"/>
  <c r="Q142" i="16"/>
  <c r="T142" i="16" s="1"/>
  <c r="Q138" i="16"/>
  <c r="T138" i="16" s="1"/>
  <c r="Q134" i="16"/>
  <c r="T134" i="16" s="1"/>
  <c r="Q130" i="16"/>
  <c r="T130" i="16" s="1"/>
  <c r="T4" i="16"/>
  <c r="T35" i="16"/>
  <c r="Q33" i="16"/>
  <c r="T33" i="16" s="1"/>
  <c r="Q32" i="16"/>
  <c r="T32" i="16" s="1"/>
  <c r="T18" i="16"/>
  <c r="Q31" i="16"/>
  <c r="T31" i="16" s="1"/>
  <c r="Q128" i="16"/>
  <c r="T128" i="16" s="1"/>
  <c r="T65" i="16"/>
  <c r="T9" i="16"/>
  <c r="Q124" i="16"/>
  <c r="T124" i="16" s="1"/>
  <c r="Q121" i="16"/>
  <c r="T121" i="16" s="1"/>
  <c r="Q29" i="16"/>
  <c r="T29" i="16" s="1"/>
  <c r="Q190" i="16"/>
  <c r="T190" i="16" s="1"/>
  <c r="Q193" i="16"/>
  <c r="T193" i="16" s="1"/>
  <c r="Q189" i="16"/>
  <c r="T189" i="16" s="1"/>
  <c r="Q185" i="16"/>
  <c r="T185" i="16" s="1"/>
  <c r="Q194" i="16"/>
  <c r="T194" i="16" s="1"/>
  <c r="Q196" i="16"/>
  <c r="T196" i="16" s="1"/>
  <c r="Q188" i="16"/>
  <c r="T188" i="16" s="1"/>
  <c r="Q184" i="16"/>
  <c r="T184" i="16" s="1"/>
  <c r="Q198" i="16"/>
  <c r="T198" i="16" s="1"/>
  <c r="Q186" i="16"/>
  <c r="T186" i="16" s="1"/>
  <c r="Q197" i="16"/>
  <c r="T197" i="16" s="1"/>
  <c r="Q192" i="16"/>
  <c r="T192" i="16" s="1"/>
  <c r="Q199" i="16"/>
  <c r="T199" i="16" s="1"/>
  <c r="Q195" i="16"/>
  <c r="T195" i="16" s="1"/>
  <c r="Q191" i="16"/>
  <c r="T191" i="16" s="1"/>
  <c r="Q187" i="16"/>
  <c r="T187" i="16" s="1"/>
  <c r="Q127" i="16"/>
  <c r="T127" i="16" s="1"/>
  <c r="Q118" i="16"/>
  <c r="T118" i="16" s="1"/>
  <c r="Q114" i="16"/>
  <c r="T114" i="16" s="1"/>
  <c r="Q110" i="16"/>
  <c r="T110" i="16" s="1"/>
  <c r="Q106" i="16"/>
  <c r="T106" i="16" s="1"/>
  <c r="Q102" i="16"/>
  <c r="T102" i="16" s="1"/>
  <c r="Q98" i="16"/>
  <c r="T98" i="16" s="1"/>
  <c r="Q94" i="16"/>
  <c r="T94" i="16" s="1"/>
  <c r="Q90" i="16"/>
  <c r="T90" i="16" s="1"/>
  <c r="Q70" i="16"/>
  <c r="T70" i="16" s="1"/>
  <c r="Q38" i="16"/>
  <c r="T38" i="16" s="1"/>
  <c r="Q78" i="16"/>
  <c r="T78" i="16" s="1"/>
  <c r="Q46" i="16"/>
  <c r="T46" i="16" s="1"/>
  <c r="Q183" i="16"/>
  <c r="T183" i="16" s="1"/>
  <c r="Q179" i="16"/>
  <c r="T179" i="16" s="1"/>
  <c r="Q175" i="16"/>
  <c r="T175" i="16" s="1"/>
  <c r="Q171" i="16"/>
  <c r="T171" i="16" s="1"/>
  <c r="Q167" i="16"/>
  <c r="T167" i="16" s="1"/>
  <c r="Q163" i="16"/>
  <c r="T163" i="16" s="1"/>
  <c r="Q159" i="16"/>
  <c r="T159" i="16" s="1"/>
  <c r="Q155" i="16"/>
  <c r="T155" i="16" s="1"/>
  <c r="Q151" i="16"/>
  <c r="T151" i="16" s="1"/>
  <c r="Q147" i="16"/>
  <c r="T147" i="16" s="1"/>
  <c r="Q143" i="16"/>
  <c r="T143" i="16" s="1"/>
  <c r="Q139" i="16"/>
  <c r="T139" i="16" s="1"/>
  <c r="Q135" i="16"/>
  <c r="T135" i="16" s="1"/>
  <c r="Q131" i="16"/>
  <c r="T131" i="16" s="1"/>
  <c r="Q123" i="16"/>
  <c r="T123" i="16" s="1"/>
  <c r="Q120" i="16"/>
  <c r="T120" i="16" s="1"/>
  <c r="Q116" i="16"/>
  <c r="T116" i="16" s="1"/>
  <c r="Q112" i="16"/>
  <c r="T112" i="16" s="1"/>
  <c r="Q108" i="16"/>
  <c r="T108" i="16" s="1"/>
  <c r="Q104" i="16"/>
  <c r="T104" i="16" s="1"/>
  <c r="Q100" i="16"/>
  <c r="T100" i="16" s="1"/>
  <c r="Q96" i="16"/>
  <c r="T96" i="16" s="1"/>
  <c r="Q92" i="16"/>
  <c r="T92" i="16" s="1"/>
  <c r="Q86" i="16"/>
  <c r="T86" i="16" s="1"/>
  <c r="Q54" i="16"/>
  <c r="T54" i="16" s="1"/>
  <c r="Q22" i="16"/>
  <c r="T22" i="16" s="1"/>
  <c r="Q180" i="16"/>
  <c r="T180" i="16" s="1"/>
  <c r="Q176" i="16"/>
  <c r="T176" i="16" s="1"/>
  <c r="Q172" i="16"/>
  <c r="T172" i="16" s="1"/>
  <c r="Q168" i="16"/>
  <c r="T168" i="16" s="1"/>
  <c r="Q164" i="16"/>
  <c r="T164" i="16" s="1"/>
  <c r="Q160" i="16"/>
  <c r="T160" i="16" s="1"/>
  <c r="Q156" i="16"/>
  <c r="T156" i="16" s="1"/>
  <c r="Q152" i="16"/>
  <c r="T152" i="16" s="1"/>
  <c r="Q148" i="16"/>
  <c r="T148" i="16" s="1"/>
  <c r="Q144" i="16"/>
  <c r="T144" i="16" s="1"/>
  <c r="Q140" i="16"/>
  <c r="T140" i="16" s="1"/>
  <c r="Q136" i="16"/>
  <c r="T136" i="16" s="1"/>
  <c r="Q132" i="16"/>
  <c r="T132" i="16" s="1"/>
  <c r="Q88" i="16"/>
  <c r="T88" i="16" s="1"/>
  <c r="Q62" i="16"/>
  <c r="T62" i="16" s="1"/>
  <c r="Q30" i="16"/>
  <c r="T30" i="16" s="1"/>
  <c r="T17" i="16"/>
  <c r="Q14" i="16"/>
  <c r="T14" i="16" s="1"/>
  <c r="Q6" i="16"/>
  <c r="T6" i="16" s="1"/>
  <c r="Q82" i="16"/>
  <c r="T82" i="16" s="1"/>
  <c r="Q74" i="16"/>
  <c r="T74" i="16" s="1"/>
  <c r="Q66" i="16"/>
  <c r="T66" i="16" s="1"/>
  <c r="Q58" i="16"/>
  <c r="T58" i="16" s="1"/>
  <c r="Q50" i="16"/>
  <c r="T50" i="16" s="1"/>
  <c r="Q42" i="16"/>
  <c r="T42" i="16" s="1"/>
  <c r="Q34" i="16"/>
  <c r="T34" i="16" s="1"/>
  <c r="Q26" i="16"/>
  <c r="T26" i="16" s="1"/>
  <c r="Q119" i="16"/>
  <c r="T119" i="16" s="1"/>
  <c r="Q117" i="16"/>
  <c r="T117" i="16" s="1"/>
  <c r="Q115" i="16"/>
  <c r="T115" i="16" s="1"/>
  <c r="Q113" i="16"/>
  <c r="T113" i="16" s="1"/>
  <c r="Q111" i="16"/>
  <c r="T111" i="16" s="1"/>
  <c r="Q109" i="16"/>
  <c r="T109" i="16" s="1"/>
  <c r="Q107" i="16"/>
  <c r="T107" i="16" s="1"/>
  <c r="Q105" i="16"/>
  <c r="T105" i="16" s="1"/>
  <c r="Q103" i="16"/>
  <c r="T103" i="16" s="1"/>
  <c r="Q101" i="16"/>
  <c r="T101" i="16" s="1"/>
  <c r="Q99" i="16"/>
  <c r="T99" i="16" s="1"/>
  <c r="Q97" i="16"/>
  <c r="T97" i="16" s="1"/>
  <c r="Q95" i="16"/>
  <c r="T95" i="16" s="1"/>
  <c r="Q93" i="16"/>
  <c r="T93" i="16" s="1"/>
  <c r="Q91" i="16"/>
  <c r="T91" i="16" s="1"/>
  <c r="Q10" i="16"/>
  <c r="T10" i="16" s="1"/>
  <c r="T5" i="16"/>
  <c r="N2" i="16"/>
  <c r="C204" i="16"/>
  <c r="M66" i="15"/>
  <c r="S37" i="15"/>
  <c r="Q2" i="16" l="1"/>
  <c r="Q200" i="16" s="1"/>
  <c r="N200" i="16"/>
  <c r="M13" i="15"/>
  <c r="M15" i="15"/>
  <c r="M14" i="15"/>
  <c r="T2" i="16" l="1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K49" i="15"/>
  <c r="N49" i="15" s="1"/>
  <c r="L49" i="15"/>
  <c r="M49" i="15"/>
  <c r="K50" i="15"/>
  <c r="N50" i="15" s="1"/>
  <c r="L50" i="15"/>
  <c r="M50" i="15"/>
  <c r="K51" i="15"/>
  <c r="N51" i="15" s="1"/>
  <c r="L51" i="15"/>
  <c r="M51" i="15"/>
  <c r="K52" i="15"/>
  <c r="N52" i="15" s="1"/>
  <c r="L52" i="15"/>
  <c r="M52" i="15"/>
  <c r="K53" i="15"/>
  <c r="N53" i="15" s="1"/>
  <c r="L53" i="15"/>
  <c r="M53" i="15"/>
  <c r="K54" i="15"/>
  <c r="N54" i="15" s="1"/>
  <c r="L54" i="15"/>
  <c r="M54" i="15"/>
  <c r="K55" i="15"/>
  <c r="N55" i="15" s="1"/>
  <c r="L55" i="15"/>
  <c r="M55" i="15"/>
  <c r="K56" i="15"/>
  <c r="N56" i="15" s="1"/>
  <c r="L56" i="15"/>
  <c r="M56" i="15"/>
  <c r="K57" i="15"/>
  <c r="L57" i="15"/>
  <c r="M57" i="15"/>
  <c r="K58" i="15"/>
  <c r="N58" i="15" s="1"/>
  <c r="L58" i="15"/>
  <c r="M58" i="15"/>
  <c r="K59" i="15"/>
  <c r="N59" i="15" s="1"/>
  <c r="L59" i="15"/>
  <c r="M59" i="15"/>
  <c r="K60" i="15"/>
  <c r="N60" i="15" s="1"/>
  <c r="L60" i="15"/>
  <c r="M60" i="15"/>
  <c r="K61" i="15"/>
  <c r="N61" i="15" s="1"/>
  <c r="L61" i="15"/>
  <c r="M61" i="15"/>
  <c r="K62" i="15"/>
  <c r="N62" i="15" s="1"/>
  <c r="L62" i="15"/>
  <c r="M62" i="15"/>
  <c r="K63" i="15"/>
  <c r="N63" i="15" s="1"/>
  <c r="L63" i="15"/>
  <c r="M63" i="15"/>
  <c r="K64" i="15"/>
  <c r="N64" i="15" s="1"/>
  <c r="L64" i="15"/>
  <c r="M64" i="15"/>
  <c r="K65" i="15"/>
  <c r="N65" i="15" s="1"/>
  <c r="L65" i="15"/>
  <c r="M65" i="15"/>
  <c r="K66" i="15"/>
  <c r="N66" i="15" s="1"/>
  <c r="L66" i="15"/>
  <c r="K67" i="15"/>
  <c r="N67" i="15" s="1"/>
  <c r="L67" i="15"/>
  <c r="M67" i="15"/>
  <c r="K68" i="15"/>
  <c r="N68" i="15" s="1"/>
  <c r="L68" i="15"/>
  <c r="M68" i="15"/>
  <c r="K69" i="15"/>
  <c r="N69" i="15" s="1"/>
  <c r="L69" i="15"/>
  <c r="M69" i="15"/>
  <c r="K70" i="15"/>
  <c r="N70" i="15" s="1"/>
  <c r="L70" i="15"/>
  <c r="M70" i="15"/>
  <c r="K71" i="15"/>
  <c r="N71" i="15" s="1"/>
  <c r="L71" i="15"/>
  <c r="M71" i="15"/>
  <c r="K72" i="15"/>
  <c r="N72" i="15" s="1"/>
  <c r="L72" i="15"/>
  <c r="M72" i="15"/>
  <c r="K73" i="15"/>
  <c r="N73" i="15" s="1"/>
  <c r="L73" i="15"/>
  <c r="M73" i="15"/>
  <c r="K74" i="15"/>
  <c r="N74" i="15" s="1"/>
  <c r="L74" i="15"/>
  <c r="M74" i="15"/>
  <c r="K75" i="15"/>
  <c r="N75" i="15" s="1"/>
  <c r="L75" i="15"/>
  <c r="M75" i="15"/>
  <c r="K76" i="15"/>
  <c r="N76" i="15" s="1"/>
  <c r="L76" i="15"/>
  <c r="M76" i="15"/>
  <c r="K77" i="15"/>
  <c r="N77" i="15" s="1"/>
  <c r="L77" i="15"/>
  <c r="M77" i="15"/>
  <c r="K78" i="15"/>
  <c r="N78" i="15" s="1"/>
  <c r="L78" i="15"/>
  <c r="M78" i="15"/>
  <c r="K79" i="15"/>
  <c r="N79" i="15" s="1"/>
  <c r="L79" i="15"/>
  <c r="M79" i="15"/>
  <c r="K80" i="15"/>
  <c r="N80" i="15" s="1"/>
  <c r="L80" i="15"/>
  <c r="M80" i="15"/>
  <c r="K81" i="15"/>
  <c r="N81" i="15" s="1"/>
  <c r="L81" i="15"/>
  <c r="M81" i="15"/>
  <c r="K82" i="15"/>
  <c r="N82" i="15" s="1"/>
  <c r="L82" i="15"/>
  <c r="M82" i="15"/>
  <c r="K83" i="15"/>
  <c r="N83" i="15" s="1"/>
  <c r="L83" i="15"/>
  <c r="M83" i="15"/>
  <c r="K84" i="15"/>
  <c r="N84" i="15" s="1"/>
  <c r="L84" i="15"/>
  <c r="M84" i="15"/>
  <c r="K85" i="15"/>
  <c r="N85" i="15" s="1"/>
  <c r="L85" i="15"/>
  <c r="M85" i="15"/>
  <c r="K86" i="15"/>
  <c r="N86" i="15" s="1"/>
  <c r="L86" i="15"/>
  <c r="M86" i="15"/>
  <c r="K87" i="15"/>
  <c r="N87" i="15" s="1"/>
  <c r="L87" i="15"/>
  <c r="M87" i="15"/>
  <c r="K88" i="15"/>
  <c r="N88" i="15" s="1"/>
  <c r="L88" i="15"/>
  <c r="M88" i="15"/>
  <c r="K89" i="15"/>
  <c r="N89" i="15" s="1"/>
  <c r="L89" i="15"/>
  <c r="M89" i="15"/>
  <c r="K90" i="15"/>
  <c r="N90" i="15" s="1"/>
  <c r="L90" i="15"/>
  <c r="M90" i="15"/>
  <c r="K91" i="15"/>
  <c r="N91" i="15" s="1"/>
  <c r="L91" i="15"/>
  <c r="M91" i="15"/>
  <c r="K92" i="15"/>
  <c r="N92" i="15" s="1"/>
  <c r="L92" i="15"/>
  <c r="M92" i="15"/>
  <c r="K93" i="15"/>
  <c r="N93" i="15" s="1"/>
  <c r="L93" i="15"/>
  <c r="M93" i="15"/>
  <c r="K94" i="15"/>
  <c r="N94" i="15" s="1"/>
  <c r="L94" i="15"/>
  <c r="M94" i="15"/>
  <c r="K95" i="15"/>
  <c r="N95" i="15" s="1"/>
  <c r="L95" i="15"/>
  <c r="M95" i="15"/>
  <c r="K96" i="15"/>
  <c r="N96" i="15" s="1"/>
  <c r="L96" i="15"/>
  <c r="M96" i="15"/>
  <c r="K97" i="15"/>
  <c r="N97" i="15" s="1"/>
  <c r="L97" i="15"/>
  <c r="M97" i="15"/>
  <c r="K98" i="15"/>
  <c r="N98" i="15" s="1"/>
  <c r="L98" i="15"/>
  <c r="M98" i="15"/>
  <c r="K99" i="15"/>
  <c r="N99" i="15" s="1"/>
  <c r="L99" i="15"/>
  <c r="M99" i="15"/>
  <c r="K100" i="15"/>
  <c r="N100" i="15" s="1"/>
  <c r="L100" i="15"/>
  <c r="M100" i="15"/>
  <c r="K101" i="15"/>
  <c r="N101" i="15" s="1"/>
  <c r="L101" i="15"/>
  <c r="M101" i="15"/>
  <c r="K102" i="15"/>
  <c r="N102" i="15" s="1"/>
  <c r="L102" i="15"/>
  <c r="M102" i="15"/>
  <c r="K103" i="15"/>
  <c r="N103" i="15" s="1"/>
  <c r="L103" i="15"/>
  <c r="M103" i="15"/>
  <c r="K104" i="15"/>
  <c r="N104" i="15" s="1"/>
  <c r="L104" i="15"/>
  <c r="M104" i="15"/>
  <c r="K105" i="15"/>
  <c r="N105" i="15" s="1"/>
  <c r="L105" i="15"/>
  <c r="M105" i="15"/>
  <c r="K106" i="15"/>
  <c r="N106" i="15" s="1"/>
  <c r="L106" i="15"/>
  <c r="M106" i="15"/>
  <c r="K107" i="15"/>
  <c r="N107" i="15" s="1"/>
  <c r="L107" i="15"/>
  <c r="M107" i="15"/>
  <c r="K108" i="15"/>
  <c r="N108" i="15" s="1"/>
  <c r="L108" i="15"/>
  <c r="M108" i="15"/>
  <c r="K109" i="15"/>
  <c r="N109" i="15" s="1"/>
  <c r="L109" i="15"/>
  <c r="M109" i="15"/>
  <c r="K110" i="15"/>
  <c r="N110" i="15" s="1"/>
  <c r="L110" i="15"/>
  <c r="M110" i="15"/>
  <c r="K111" i="15"/>
  <c r="N111" i="15" s="1"/>
  <c r="L111" i="15"/>
  <c r="M111" i="15"/>
  <c r="K112" i="15"/>
  <c r="N112" i="15" s="1"/>
  <c r="L112" i="15"/>
  <c r="M112" i="15"/>
  <c r="K113" i="15"/>
  <c r="N113" i="15" s="1"/>
  <c r="L113" i="15"/>
  <c r="M113" i="15"/>
  <c r="K114" i="15"/>
  <c r="N114" i="15" s="1"/>
  <c r="L114" i="15"/>
  <c r="M114" i="15"/>
  <c r="K115" i="15"/>
  <c r="N115" i="15" s="1"/>
  <c r="L115" i="15"/>
  <c r="M115" i="15"/>
  <c r="K116" i="15"/>
  <c r="N116" i="15" s="1"/>
  <c r="L116" i="15"/>
  <c r="M116" i="15"/>
  <c r="K117" i="15"/>
  <c r="N117" i="15" s="1"/>
  <c r="L117" i="15"/>
  <c r="M117" i="15"/>
  <c r="K118" i="15"/>
  <c r="N118" i="15" s="1"/>
  <c r="L118" i="15"/>
  <c r="M118" i="15"/>
  <c r="K119" i="15"/>
  <c r="N119" i="15" s="1"/>
  <c r="L119" i="15"/>
  <c r="M119" i="15"/>
  <c r="K120" i="15"/>
  <c r="N120" i="15" s="1"/>
  <c r="L120" i="15"/>
  <c r="M120" i="15"/>
  <c r="K121" i="15"/>
  <c r="N121" i="15" s="1"/>
  <c r="L121" i="15"/>
  <c r="M121" i="15"/>
  <c r="K122" i="15"/>
  <c r="N122" i="15" s="1"/>
  <c r="L122" i="15"/>
  <c r="M122" i="15"/>
  <c r="K123" i="15"/>
  <c r="N123" i="15" s="1"/>
  <c r="L123" i="15"/>
  <c r="M123" i="15"/>
  <c r="K124" i="15"/>
  <c r="N124" i="15" s="1"/>
  <c r="L124" i="15"/>
  <c r="M124" i="15"/>
  <c r="K125" i="15"/>
  <c r="N125" i="15" s="1"/>
  <c r="L125" i="15"/>
  <c r="M125" i="15"/>
  <c r="K126" i="15"/>
  <c r="N126" i="15" s="1"/>
  <c r="L126" i="15"/>
  <c r="M126" i="15"/>
  <c r="K127" i="15"/>
  <c r="N127" i="15" s="1"/>
  <c r="L127" i="15"/>
  <c r="M127" i="15"/>
  <c r="K128" i="15"/>
  <c r="N128" i="15" s="1"/>
  <c r="L128" i="15"/>
  <c r="M128" i="15"/>
  <c r="K129" i="15"/>
  <c r="N129" i="15" s="1"/>
  <c r="L129" i="15"/>
  <c r="M129" i="15"/>
  <c r="K130" i="15"/>
  <c r="N130" i="15" s="1"/>
  <c r="L130" i="15"/>
  <c r="M130" i="15"/>
  <c r="K131" i="15"/>
  <c r="N131" i="15" s="1"/>
  <c r="L131" i="15"/>
  <c r="M131" i="15"/>
  <c r="K132" i="15"/>
  <c r="N132" i="15" s="1"/>
  <c r="L132" i="15"/>
  <c r="M132" i="15"/>
  <c r="K133" i="15"/>
  <c r="N133" i="15" s="1"/>
  <c r="L133" i="15"/>
  <c r="M133" i="15"/>
  <c r="K134" i="15"/>
  <c r="N134" i="15" s="1"/>
  <c r="L134" i="15"/>
  <c r="M134" i="15"/>
  <c r="K135" i="15"/>
  <c r="N135" i="15" s="1"/>
  <c r="L135" i="15"/>
  <c r="M135" i="15"/>
  <c r="K136" i="15"/>
  <c r="N136" i="15" s="1"/>
  <c r="L136" i="15"/>
  <c r="M136" i="15"/>
  <c r="K137" i="15"/>
  <c r="N137" i="15" s="1"/>
  <c r="L137" i="15"/>
  <c r="M137" i="15"/>
  <c r="K138" i="15"/>
  <c r="N138" i="15" s="1"/>
  <c r="L138" i="15"/>
  <c r="M138" i="15"/>
  <c r="K139" i="15"/>
  <c r="N139" i="15" s="1"/>
  <c r="L139" i="15"/>
  <c r="M139" i="15"/>
  <c r="K140" i="15"/>
  <c r="N140" i="15" s="1"/>
  <c r="L140" i="15"/>
  <c r="M140" i="15"/>
  <c r="K141" i="15"/>
  <c r="N141" i="15" s="1"/>
  <c r="L141" i="15"/>
  <c r="M141" i="15"/>
  <c r="K142" i="15"/>
  <c r="N142" i="15" s="1"/>
  <c r="L142" i="15"/>
  <c r="M142" i="15"/>
  <c r="K143" i="15"/>
  <c r="N143" i="15" s="1"/>
  <c r="L143" i="15"/>
  <c r="M143" i="15"/>
  <c r="K144" i="15"/>
  <c r="N144" i="15" s="1"/>
  <c r="L144" i="15"/>
  <c r="M144" i="15"/>
  <c r="K145" i="15"/>
  <c r="N145" i="15" s="1"/>
  <c r="L145" i="15"/>
  <c r="M145" i="15"/>
  <c r="K146" i="15"/>
  <c r="N146" i="15" s="1"/>
  <c r="L146" i="15"/>
  <c r="M146" i="15"/>
  <c r="K147" i="15"/>
  <c r="N147" i="15" s="1"/>
  <c r="L147" i="15"/>
  <c r="M147" i="15"/>
  <c r="K148" i="15"/>
  <c r="N148" i="15" s="1"/>
  <c r="L148" i="15"/>
  <c r="M148" i="15"/>
  <c r="K149" i="15"/>
  <c r="N149" i="15" s="1"/>
  <c r="L149" i="15"/>
  <c r="M149" i="15"/>
  <c r="K150" i="15"/>
  <c r="N150" i="15" s="1"/>
  <c r="K151" i="15"/>
  <c r="N151" i="15" s="1"/>
  <c r="K152" i="15"/>
  <c r="N152" i="15" s="1"/>
  <c r="K153" i="15"/>
  <c r="N153" i="15" s="1"/>
  <c r="K154" i="15"/>
  <c r="N154" i="15" s="1"/>
  <c r="K155" i="15"/>
  <c r="N155" i="15" s="1"/>
  <c r="K156" i="15"/>
  <c r="N156" i="15" s="1"/>
  <c r="K157" i="15"/>
  <c r="N157" i="15" s="1"/>
  <c r="K158" i="15"/>
  <c r="N158" i="15" s="1"/>
  <c r="K159" i="15"/>
  <c r="N159" i="15" s="1"/>
  <c r="K160" i="15"/>
  <c r="N160" i="15" s="1"/>
  <c r="K161" i="15"/>
  <c r="N161" i="15" s="1"/>
  <c r="K162" i="15"/>
  <c r="N162" i="15" s="1"/>
  <c r="K163" i="15"/>
  <c r="N163" i="15" s="1"/>
  <c r="K164" i="15"/>
  <c r="N164" i="15" s="1"/>
  <c r="K165" i="15"/>
  <c r="N165" i="15" s="1"/>
  <c r="K166" i="15"/>
  <c r="N166" i="15" s="1"/>
  <c r="K167" i="15"/>
  <c r="N167" i="15" s="1"/>
  <c r="K168" i="15"/>
  <c r="N168" i="15" s="1"/>
  <c r="K169" i="15"/>
  <c r="N169" i="15" s="1"/>
  <c r="K170" i="15"/>
  <c r="N170" i="15" s="1"/>
  <c r="K171" i="15"/>
  <c r="N171" i="15" s="1"/>
  <c r="K172" i="15"/>
  <c r="N172" i="15" s="1"/>
  <c r="K173" i="15"/>
  <c r="N173" i="15" s="1"/>
  <c r="K174" i="15"/>
  <c r="N174" i="15" s="1"/>
  <c r="K175" i="15"/>
  <c r="N175" i="15" s="1"/>
  <c r="K176" i="15"/>
  <c r="N176" i="15" s="1"/>
  <c r="K177" i="15"/>
  <c r="N177" i="15" s="1"/>
  <c r="K178" i="15"/>
  <c r="N178" i="15" s="1"/>
  <c r="K179" i="15"/>
  <c r="N179" i="15" s="1"/>
  <c r="K180" i="15"/>
  <c r="N180" i="15" s="1"/>
  <c r="K181" i="15"/>
  <c r="N181" i="15" s="1"/>
  <c r="K182" i="15"/>
  <c r="N182" i="15" s="1"/>
  <c r="K183" i="15"/>
  <c r="N183" i="15" s="1"/>
  <c r="K184" i="15"/>
  <c r="N184" i="15" s="1"/>
  <c r="K185" i="15"/>
  <c r="N185" i="15" s="1"/>
  <c r="K186" i="15"/>
  <c r="N186" i="15" s="1"/>
  <c r="K187" i="15"/>
  <c r="N187" i="15" s="1"/>
  <c r="K188" i="15"/>
  <c r="N188" i="15" s="1"/>
  <c r="K189" i="15"/>
  <c r="N189" i="15" s="1"/>
  <c r="K190" i="15"/>
  <c r="N190" i="15" s="1"/>
  <c r="K191" i="15"/>
  <c r="N191" i="15" s="1"/>
  <c r="K192" i="15"/>
  <c r="N192" i="15" s="1"/>
  <c r="K193" i="15"/>
  <c r="N193" i="15" s="1"/>
  <c r="K194" i="15"/>
  <c r="N194" i="15" s="1"/>
  <c r="K195" i="15"/>
  <c r="N195" i="15" s="1"/>
  <c r="K196" i="15"/>
  <c r="N196" i="15" s="1"/>
  <c r="K197" i="15"/>
  <c r="N197" i="15" s="1"/>
  <c r="K198" i="15"/>
  <c r="N198" i="15" s="1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8" i="15"/>
  <c r="S39" i="15"/>
  <c r="S40" i="15"/>
  <c r="S41" i="15"/>
  <c r="S42" i="15"/>
  <c r="S43" i="15"/>
  <c r="S44" i="15"/>
  <c r="S45" i="15"/>
  <c r="S46" i="15"/>
  <c r="S47" i="15"/>
  <c r="S48" i="15"/>
  <c r="K3" i="15"/>
  <c r="N3" i="15" s="1"/>
  <c r="L3" i="15"/>
  <c r="M3" i="15"/>
  <c r="K4" i="15"/>
  <c r="N4" i="15" s="1"/>
  <c r="L4" i="15"/>
  <c r="M4" i="15"/>
  <c r="Q4" i="15" s="1"/>
  <c r="K5" i="15"/>
  <c r="N5" i="15" s="1"/>
  <c r="L5" i="15"/>
  <c r="M5" i="15"/>
  <c r="K6" i="15"/>
  <c r="N6" i="15" s="1"/>
  <c r="L6" i="15"/>
  <c r="M6" i="15"/>
  <c r="K7" i="15"/>
  <c r="N7" i="15" s="1"/>
  <c r="L7" i="15"/>
  <c r="M7" i="15"/>
  <c r="K8" i="15"/>
  <c r="N8" i="15" s="1"/>
  <c r="L8" i="15"/>
  <c r="M8" i="15"/>
  <c r="K9" i="15"/>
  <c r="N9" i="15" s="1"/>
  <c r="L9" i="15"/>
  <c r="M9" i="15"/>
  <c r="K10" i="15"/>
  <c r="N10" i="15" s="1"/>
  <c r="L10" i="15"/>
  <c r="M10" i="15"/>
  <c r="K11" i="15"/>
  <c r="N11" i="15" s="1"/>
  <c r="L11" i="15"/>
  <c r="M11" i="15"/>
  <c r="K12" i="15"/>
  <c r="N12" i="15" s="1"/>
  <c r="L12" i="15"/>
  <c r="M12" i="15"/>
  <c r="K13" i="15"/>
  <c r="N13" i="15" s="1"/>
  <c r="Q13" i="15" s="1"/>
  <c r="T13" i="15" s="1"/>
  <c r="L13" i="15"/>
  <c r="K14" i="15"/>
  <c r="N14" i="15" s="1"/>
  <c r="Q14" i="15" s="1"/>
  <c r="T14" i="15" s="1"/>
  <c r="L14" i="15"/>
  <c r="K15" i="15"/>
  <c r="N15" i="15" s="1"/>
  <c r="Q15" i="15" s="1"/>
  <c r="T15" i="15" s="1"/>
  <c r="L15" i="15"/>
  <c r="K16" i="15"/>
  <c r="N16" i="15" s="1"/>
  <c r="L16" i="15"/>
  <c r="M16" i="15"/>
  <c r="K17" i="15"/>
  <c r="N17" i="15" s="1"/>
  <c r="L17" i="15"/>
  <c r="M17" i="15"/>
  <c r="K18" i="15"/>
  <c r="N18" i="15" s="1"/>
  <c r="L18" i="15"/>
  <c r="M18" i="15"/>
  <c r="K19" i="15"/>
  <c r="N19" i="15" s="1"/>
  <c r="L19" i="15"/>
  <c r="M19" i="15"/>
  <c r="K20" i="15"/>
  <c r="N20" i="15" s="1"/>
  <c r="L20" i="15"/>
  <c r="M20" i="15"/>
  <c r="K21" i="15"/>
  <c r="N21" i="15" s="1"/>
  <c r="L21" i="15"/>
  <c r="M21" i="15"/>
  <c r="K22" i="15"/>
  <c r="N22" i="15" s="1"/>
  <c r="L22" i="15"/>
  <c r="M22" i="15"/>
  <c r="K23" i="15"/>
  <c r="N23" i="15" s="1"/>
  <c r="L23" i="15"/>
  <c r="M23" i="15"/>
  <c r="K24" i="15"/>
  <c r="N24" i="15" s="1"/>
  <c r="L24" i="15"/>
  <c r="M24" i="15"/>
  <c r="K25" i="15"/>
  <c r="N25" i="15" s="1"/>
  <c r="L25" i="15"/>
  <c r="M25" i="15"/>
  <c r="Q25" i="15" s="1"/>
  <c r="K26" i="15"/>
  <c r="N26" i="15" s="1"/>
  <c r="L26" i="15"/>
  <c r="M26" i="15"/>
  <c r="Q26" i="15" s="1"/>
  <c r="K27" i="15"/>
  <c r="N27" i="15" s="1"/>
  <c r="L27" i="15"/>
  <c r="M27" i="15"/>
  <c r="K28" i="15"/>
  <c r="N28" i="15" s="1"/>
  <c r="L28" i="15"/>
  <c r="M28" i="15"/>
  <c r="K29" i="15"/>
  <c r="N29" i="15" s="1"/>
  <c r="L29" i="15"/>
  <c r="M29" i="15"/>
  <c r="K30" i="15"/>
  <c r="N30" i="15" s="1"/>
  <c r="L30" i="15"/>
  <c r="M30" i="15"/>
  <c r="K31" i="15"/>
  <c r="N31" i="15" s="1"/>
  <c r="L31" i="15"/>
  <c r="M31" i="15"/>
  <c r="K32" i="15"/>
  <c r="N32" i="15" s="1"/>
  <c r="L32" i="15"/>
  <c r="M32" i="15"/>
  <c r="K33" i="15"/>
  <c r="N33" i="15" s="1"/>
  <c r="L33" i="15"/>
  <c r="M33" i="15"/>
  <c r="K34" i="15"/>
  <c r="N34" i="15" s="1"/>
  <c r="L34" i="15"/>
  <c r="M34" i="15"/>
  <c r="K35" i="15"/>
  <c r="N35" i="15" s="1"/>
  <c r="L35" i="15"/>
  <c r="M35" i="15"/>
  <c r="K36" i="15"/>
  <c r="N36" i="15" s="1"/>
  <c r="L36" i="15"/>
  <c r="M36" i="15"/>
  <c r="K37" i="15"/>
  <c r="N37" i="15" s="1"/>
  <c r="L37" i="15"/>
  <c r="M37" i="15"/>
  <c r="K38" i="15"/>
  <c r="N38" i="15" s="1"/>
  <c r="L38" i="15"/>
  <c r="M38" i="15"/>
  <c r="K39" i="15"/>
  <c r="N39" i="15" s="1"/>
  <c r="L39" i="15"/>
  <c r="M39" i="15"/>
  <c r="K40" i="15"/>
  <c r="N40" i="15" s="1"/>
  <c r="L40" i="15"/>
  <c r="M40" i="15"/>
  <c r="K41" i="15"/>
  <c r="N41" i="15" s="1"/>
  <c r="L41" i="15"/>
  <c r="M41" i="15"/>
  <c r="Q41" i="15" s="1"/>
  <c r="K42" i="15"/>
  <c r="N42" i="15" s="1"/>
  <c r="L42" i="15"/>
  <c r="M42" i="15"/>
  <c r="K43" i="15"/>
  <c r="N43" i="15" s="1"/>
  <c r="L43" i="15"/>
  <c r="M43" i="15"/>
  <c r="K44" i="15"/>
  <c r="N44" i="15" s="1"/>
  <c r="L44" i="15"/>
  <c r="M44" i="15"/>
  <c r="K45" i="15"/>
  <c r="N45" i="15" s="1"/>
  <c r="L45" i="15"/>
  <c r="M45" i="15"/>
  <c r="K46" i="15"/>
  <c r="N46" i="15" s="1"/>
  <c r="L46" i="15"/>
  <c r="M46" i="15"/>
  <c r="Q46" i="15" s="1"/>
  <c r="K47" i="15"/>
  <c r="N47" i="15" s="1"/>
  <c r="L47" i="15"/>
  <c r="M47" i="15"/>
  <c r="K48" i="15"/>
  <c r="N48" i="15" s="1"/>
  <c r="L48" i="15"/>
  <c r="M48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K2" i="15"/>
  <c r="Q149" i="15" l="1"/>
  <c r="T149" i="15" s="1"/>
  <c r="C205" i="16"/>
  <c r="T200" i="16"/>
  <c r="Q107" i="15"/>
  <c r="T107" i="15" s="1"/>
  <c r="Q47" i="15"/>
  <c r="T47" i="15" s="1"/>
  <c r="Q7" i="15"/>
  <c r="T7" i="15" s="1"/>
  <c r="T25" i="15"/>
  <c r="Q21" i="15"/>
  <c r="T21" i="15" s="1"/>
  <c r="Q34" i="15"/>
  <c r="T34" i="15" s="1"/>
  <c r="Q43" i="15"/>
  <c r="T43" i="15" s="1"/>
  <c r="Q30" i="15"/>
  <c r="T30" i="15" s="1"/>
  <c r="Q35" i="15"/>
  <c r="T35" i="15" s="1"/>
  <c r="Q31" i="15"/>
  <c r="T31" i="15" s="1"/>
  <c r="T46" i="15"/>
  <c r="T41" i="15"/>
  <c r="Q40" i="15"/>
  <c r="T40" i="15" s="1"/>
  <c r="Q24" i="15"/>
  <c r="T24" i="15" s="1"/>
  <c r="Q19" i="15"/>
  <c r="T19" i="15" s="1"/>
  <c r="Q18" i="15"/>
  <c r="T18" i="15" s="1"/>
  <c r="Q12" i="15"/>
  <c r="T12" i="15" s="1"/>
  <c r="Q6" i="15"/>
  <c r="T6" i="15" s="1"/>
  <c r="N57" i="15"/>
  <c r="Q57" i="15" s="1"/>
  <c r="C203" i="15"/>
  <c r="Q36" i="15"/>
  <c r="T36" i="15" s="1"/>
  <c r="T26" i="15"/>
  <c r="Q8" i="15"/>
  <c r="T8" i="15" s="1"/>
  <c r="Q39" i="15"/>
  <c r="T39" i="15" s="1"/>
  <c r="Q198" i="15"/>
  <c r="T198" i="15" s="1"/>
  <c r="Q197" i="15"/>
  <c r="T197" i="15" s="1"/>
  <c r="Q134" i="15"/>
  <c r="T134" i="15" s="1"/>
  <c r="Q130" i="15"/>
  <c r="T130" i="15" s="1"/>
  <c r="Q126" i="15"/>
  <c r="T126" i="15" s="1"/>
  <c r="Q122" i="15"/>
  <c r="T122" i="15" s="1"/>
  <c r="Q118" i="15"/>
  <c r="T118" i="15" s="1"/>
  <c r="Q114" i="15"/>
  <c r="T114" i="15" s="1"/>
  <c r="Q110" i="15"/>
  <c r="T110" i="15" s="1"/>
  <c r="Q106" i="15"/>
  <c r="T106" i="15" s="1"/>
  <c r="Q102" i="15"/>
  <c r="T102" i="15" s="1"/>
  <c r="Q98" i="15"/>
  <c r="T98" i="15" s="1"/>
  <c r="Q94" i="15"/>
  <c r="T94" i="15" s="1"/>
  <c r="Q90" i="15"/>
  <c r="T90" i="15" s="1"/>
  <c r="Q86" i="15"/>
  <c r="T86" i="15" s="1"/>
  <c r="Q82" i="15"/>
  <c r="T82" i="15" s="1"/>
  <c r="Q78" i="15"/>
  <c r="T78" i="15" s="1"/>
  <c r="Q74" i="15"/>
  <c r="T74" i="15" s="1"/>
  <c r="Q70" i="15"/>
  <c r="T70" i="15" s="1"/>
  <c r="Q66" i="15"/>
  <c r="T66" i="15" s="1"/>
  <c r="Q62" i="15"/>
  <c r="T62" i="15" s="1"/>
  <c r="Q58" i="15"/>
  <c r="T58" i="15" s="1"/>
  <c r="Q54" i="15"/>
  <c r="T54" i="15" s="1"/>
  <c r="Q50" i="15"/>
  <c r="T50" i="15" s="1"/>
  <c r="Q196" i="15"/>
  <c r="T196" i="15" s="1"/>
  <c r="Q195" i="15"/>
  <c r="T195" i="15" s="1"/>
  <c r="Q194" i="15"/>
  <c r="T194" i="15" s="1"/>
  <c r="Q193" i="15"/>
  <c r="T193" i="15" s="1"/>
  <c r="Q192" i="15"/>
  <c r="T192" i="15" s="1"/>
  <c r="Q191" i="15"/>
  <c r="T191" i="15" s="1"/>
  <c r="Q190" i="15"/>
  <c r="T190" i="15" s="1"/>
  <c r="Q189" i="15"/>
  <c r="T189" i="15" s="1"/>
  <c r="Q188" i="15"/>
  <c r="T188" i="15" s="1"/>
  <c r="Q187" i="15"/>
  <c r="T187" i="15" s="1"/>
  <c r="Q186" i="15"/>
  <c r="T186" i="15" s="1"/>
  <c r="Q185" i="15"/>
  <c r="T185" i="15" s="1"/>
  <c r="Q184" i="15"/>
  <c r="T184" i="15" s="1"/>
  <c r="Q183" i="15"/>
  <c r="T183" i="15" s="1"/>
  <c r="Q182" i="15"/>
  <c r="T182" i="15" s="1"/>
  <c r="Q181" i="15"/>
  <c r="T181" i="15" s="1"/>
  <c r="Q180" i="15"/>
  <c r="T180" i="15" s="1"/>
  <c r="Q179" i="15"/>
  <c r="T179" i="15" s="1"/>
  <c r="Q178" i="15"/>
  <c r="T178" i="15" s="1"/>
  <c r="Q177" i="15"/>
  <c r="T177" i="15" s="1"/>
  <c r="Q176" i="15"/>
  <c r="T176" i="15" s="1"/>
  <c r="Q175" i="15"/>
  <c r="T175" i="15" s="1"/>
  <c r="Q174" i="15"/>
  <c r="T174" i="15" s="1"/>
  <c r="Q173" i="15"/>
  <c r="T173" i="15" s="1"/>
  <c r="Q172" i="15"/>
  <c r="T172" i="15" s="1"/>
  <c r="Q171" i="15"/>
  <c r="T171" i="15" s="1"/>
  <c r="Q170" i="15"/>
  <c r="T170" i="15" s="1"/>
  <c r="Q169" i="15"/>
  <c r="T169" i="15" s="1"/>
  <c r="Q168" i="15"/>
  <c r="T168" i="15" s="1"/>
  <c r="Q167" i="15"/>
  <c r="T167" i="15" s="1"/>
  <c r="Q166" i="15"/>
  <c r="T166" i="15" s="1"/>
  <c r="Q165" i="15"/>
  <c r="T165" i="15" s="1"/>
  <c r="Q164" i="15"/>
  <c r="T164" i="15" s="1"/>
  <c r="Q163" i="15"/>
  <c r="T163" i="15" s="1"/>
  <c r="Q162" i="15"/>
  <c r="T162" i="15" s="1"/>
  <c r="Q161" i="15"/>
  <c r="T161" i="15" s="1"/>
  <c r="Q160" i="15"/>
  <c r="T160" i="15" s="1"/>
  <c r="Q159" i="15"/>
  <c r="T159" i="15" s="1"/>
  <c r="Q158" i="15"/>
  <c r="T158" i="15" s="1"/>
  <c r="Q157" i="15"/>
  <c r="T157" i="15" s="1"/>
  <c r="Q156" i="15"/>
  <c r="T156" i="15" s="1"/>
  <c r="Q155" i="15"/>
  <c r="T155" i="15" s="1"/>
  <c r="Q154" i="15"/>
  <c r="T154" i="15" s="1"/>
  <c r="Q153" i="15"/>
  <c r="T153" i="15" s="1"/>
  <c r="Q152" i="15"/>
  <c r="T152" i="15" s="1"/>
  <c r="Q151" i="15"/>
  <c r="T151" i="15" s="1"/>
  <c r="Q150" i="15"/>
  <c r="T150" i="15" s="1"/>
  <c r="Q148" i="15"/>
  <c r="T148" i="15" s="1"/>
  <c r="Q147" i="15"/>
  <c r="T147" i="15" s="1"/>
  <c r="Q146" i="15"/>
  <c r="T146" i="15" s="1"/>
  <c r="Q145" i="15"/>
  <c r="T145" i="15" s="1"/>
  <c r="Q144" i="15"/>
  <c r="T144" i="15" s="1"/>
  <c r="Q143" i="15"/>
  <c r="T143" i="15" s="1"/>
  <c r="Q142" i="15"/>
  <c r="T142" i="15" s="1"/>
  <c r="Q141" i="15"/>
  <c r="T141" i="15" s="1"/>
  <c r="Q140" i="15"/>
  <c r="T140" i="15" s="1"/>
  <c r="Q139" i="15"/>
  <c r="T139" i="15" s="1"/>
  <c r="Q138" i="15"/>
  <c r="T138" i="15" s="1"/>
  <c r="Q137" i="15"/>
  <c r="T137" i="15" s="1"/>
  <c r="Q136" i="15"/>
  <c r="T136" i="15" s="1"/>
  <c r="Q135" i="15"/>
  <c r="T135" i="15" s="1"/>
  <c r="Q131" i="15"/>
  <c r="T131" i="15" s="1"/>
  <c r="Q127" i="15"/>
  <c r="T127" i="15" s="1"/>
  <c r="Q123" i="15"/>
  <c r="T123" i="15" s="1"/>
  <c r="Q119" i="15"/>
  <c r="T119" i="15" s="1"/>
  <c r="Q115" i="15"/>
  <c r="T115" i="15" s="1"/>
  <c r="Q111" i="15"/>
  <c r="T111" i="15" s="1"/>
  <c r="Q103" i="15"/>
  <c r="T103" i="15" s="1"/>
  <c r="Q99" i="15"/>
  <c r="T99" i="15" s="1"/>
  <c r="Q95" i="15"/>
  <c r="T95" i="15" s="1"/>
  <c r="Q91" i="15"/>
  <c r="T91" i="15" s="1"/>
  <c r="Q87" i="15"/>
  <c r="T87" i="15" s="1"/>
  <c r="Q83" i="15"/>
  <c r="T83" i="15" s="1"/>
  <c r="Q79" i="15"/>
  <c r="T79" i="15" s="1"/>
  <c r="Q75" i="15"/>
  <c r="T75" i="15" s="1"/>
  <c r="Q71" i="15"/>
  <c r="T71" i="15" s="1"/>
  <c r="Q67" i="15"/>
  <c r="T67" i="15" s="1"/>
  <c r="Q63" i="15"/>
  <c r="T63" i="15" s="1"/>
  <c r="Q59" i="15"/>
  <c r="T59" i="15" s="1"/>
  <c r="Q55" i="15"/>
  <c r="T55" i="15" s="1"/>
  <c r="Q51" i="15"/>
  <c r="T51" i="15" s="1"/>
  <c r="Q42" i="15"/>
  <c r="T42" i="15" s="1"/>
  <c r="Q20" i="15"/>
  <c r="T20" i="15" s="1"/>
  <c r="Q132" i="15"/>
  <c r="T132" i="15" s="1"/>
  <c r="Q128" i="15"/>
  <c r="T128" i="15" s="1"/>
  <c r="Q124" i="15"/>
  <c r="T124" i="15" s="1"/>
  <c r="Q120" i="15"/>
  <c r="T120" i="15" s="1"/>
  <c r="Q116" i="15"/>
  <c r="T116" i="15" s="1"/>
  <c r="Q112" i="15"/>
  <c r="T112" i="15" s="1"/>
  <c r="Q108" i="15"/>
  <c r="T108" i="15" s="1"/>
  <c r="Q104" i="15"/>
  <c r="T104" i="15" s="1"/>
  <c r="Q100" i="15"/>
  <c r="T100" i="15" s="1"/>
  <c r="Q96" i="15"/>
  <c r="T96" i="15" s="1"/>
  <c r="Q92" i="15"/>
  <c r="T92" i="15" s="1"/>
  <c r="Q88" i="15"/>
  <c r="T88" i="15" s="1"/>
  <c r="Q84" i="15"/>
  <c r="T84" i="15" s="1"/>
  <c r="Q80" i="15"/>
  <c r="T80" i="15" s="1"/>
  <c r="Q76" i="15"/>
  <c r="T76" i="15" s="1"/>
  <c r="Q72" i="15"/>
  <c r="T72" i="15" s="1"/>
  <c r="Q68" i="15"/>
  <c r="T68" i="15" s="1"/>
  <c r="Q64" i="15"/>
  <c r="T64" i="15" s="1"/>
  <c r="Q60" i="15"/>
  <c r="T60" i="15" s="1"/>
  <c r="Q56" i="15"/>
  <c r="T56" i="15" s="1"/>
  <c r="Q52" i="15"/>
  <c r="T52" i="15" s="1"/>
  <c r="Q48" i="15"/>
  <c r="T48" i="15" s="1"/>
  <c r="Q32" i="15"/>
  <c r="T32" i="15" s="1"/>
  <c r="Q22" i="15"/>
  <c r="T22" i="15" s="1"/>
  <c r="Q16" i="15"/>
  <c r="T16" i="15" s="1"/>
  <c r="Q9" i="15"/>
  <c r="T9" i="15" s="1"/>
  <c r="Q3" i="15"/>
  <c r="T3" i="15" s="1"/>
  <c r="Q133" i="15"/>
  <c r="T133" i="15" s="1"/>
  <c r="Q129" i="15"/>
  <c r="T129" i="15" s="1"/>
  <c r="Q125" i="15"/>
  <c r="T125" i="15" s="1"/>
  <c r="Q121" i="15"/>
  <c r="T121" i="15" s="1"/>
  <c r="Q117" i="15"/>
  <c r="T117" i="15" s="1"/>
  <c r="Q113" i="15"/>
  <c r="T113" i="15" s="1"/>
  <c r="Q109" i="15"/>
  <c r="T109" i="15" s="1"/>
  <c r="Q105" i="15"/>
  <c r="T105" i="15" s="1"/>
  <c r="Q101" i="15"/>
  <c r="T101" i="15" s="1"/>
  <c r="Q97" i="15"/>
  <c r="T97" i="15" s="1"/>
  <c r="Q93" i="15"/>
  <c r="T93" i="15" s="1"/>
  <c r="Q89" i="15"/>
  <c r="T89" i="15" s="1"/>
  <c r="Q85" i="15"/>
  <c r="T85" i="15" s="1"/>
  <c r="Q81" i="15"/>
  <c r="T81" i="15" s="1"/>
  <c r="Q77" i="15"/>
  <c r="T77" i="15" s="1"/>
  <c r="Q73" i="15"/>
  <c r="T73" i="15" s="1"/>
  <c r="Q69" i="15"/>
  <c r="T69" i="15" s="1"/>
  <c r="Q65" i="15"/>
  <c r="T65" i="15" s="1"/>
  <c r="Q61" i="15"/>
  <c r="T61" i="15" s="1"/>
  <c r="Q53" i="15"/>
  <c r="T53" i="15" s="1"/>
  <c r="Q49" i="15"/>
  <c r="T49" i="15" s="1"/>
  <c r="Q44" i="15"/>
  <c r="T44" i="15" s="1"/>
  <c r="Q37" i="15"/>
  <c r="T37" i="15" s="1"/>
  <c r="Q27" i="15"/>
  <c r="T27" i="15" s="1"/>
  <c r="Q45" i="15"/>
  <c r="T45" i="15" s="1"/>
  <c r="Q38" i="15"/>
  <c r="Q33" i="15"/>
  <c r="T33" i="15" s="1"/>
  <c r="Q29" i="15"/>
  <c r="T29" i="15" s="1"/>
  <c r="Q28" i="15"/>
  <c r="T28" i="15" s="1"/>
  <c r="Q23" i="15"/>
  <c r="T23" i="15" s="1"/>
  <c r="Q17" i="15"/>
  <c r="T17" i="15" s="1"/>
  <c r="Q11" i="15"/>
  <c r="T11" i="15" s="1"/>
  <c r="Q10" i="15"/>
  <c r="T10" i="15" s="1"/>
  <c r="Q5" i="15"/>
  <c r="T5" i="15" s="1"/>
  <c r="T4" i="15"/>
  <c r="N2" i="15"/>
  <c r="I2" i="15"/>
  <c r="M2" i="15"/>
  <c r="S2" i="15"/>
  <c r="T38" i="15" l="1"/>
  <c r="N199" i="15"/>
  <c r="T57" i="15"/>
  <c r="Q2" i="15"/>
  <c r="Q199" i="15" s="1"/>
  <c r="L2" i="15"/>
  <c r="B363" i="14"/>
  <c r="B1048576" i="14"/>
  <c r="T2" i="15" l="1"/>
  <c r="T199" i="15" s="1"/>
  <c r="C204" i="15" l="1"/>
</calcChain>
</file>

<file path=xl/sharedStrings.xml><?xml version="1.0" encoding="utf-8"?>
<sst xmlns="http://schemas.openxmlformats.org/spreadsheetml/2006/main" count="16731" uniqueCount="1862">
  <si>
    <t>Data da OP</t>
  </si>
  <si>
    <t>BANCO</t>
  </si>
  <si>
    <t>Tipo</t>
  </si>
  <si>
    <t>Clientes</t>
  </si>
  <si>
    <t>Valor em ME</t>
  </si>
  <si>
    <t>MOEDA</t>
  </si>
  <si>
    <t>Taxa SPOT</t>
  </si>
  <si>
    <t>Spread</t>
  </si>
  <si>
    <t>Taxa final</t>
  </si>
  <si>
    <t>Cod Assessor/Parceiro</t>
  </si>
  <si>
    <t>Nome Assessor/Parceiro</t>
  </si>
  <si>
    <t>Despesas</t>
  </si>
  <si>
    <t>Operação</t>
  </si>
  <si>
    <t>Natureza</t>
  </si>
  <si>
    <t>Perda</t>
  </si>
  <si>
    <t>Operador Banco</t>
  </si>
  <si>
    <t>BS2</t>
  </si>
  <si>
    <t>PF</t>
  </si>
  <si>
    <t>RICARDO STURM</t>
  </si>
  <si>
    <t>USD</t>
  </si>
  <si>
    <t>SAIDA</t>
  </si>
  <si>
    <t>REUTERS</t>
  </si>
  <si>
    <t>XP</t>
  </si>
  <si>
    <t>PJ</t>
  </si>
  <si>
    <t>LIKES LOGISTICA INTERNACIONAL LTDA</t>
  </si>
  <si>
    <t>WEBCAMBIO</t>
  </si>
  <si>
    <t>MOHAMED ISMAIL ELSAID MOHAMED BADRAN ME</t>
  </si>
  <si>
    <t>ENTRADA</t>
  </si>
  <si>
    <t>M M BRAGA</t>
  </si>
  <si>
    <t xml:space="preserve">WASCO </t>
  </si>
  <si>
    <t>RENAN</t>
  </si>
  <si>
    <t>NUNES OLIVEIRA</t>
  </si>
  <si>
    <t>EUR</t>
  </si>
  <si>
    <t>CONCHAS ARTESANATOS LTDA</t>
  </si>
  <si>
    <t>C. R. VERTUAN IND DE PRODUTOS NATURAIS</t>
  </si>
  <si>
    <t>JANAINA SILVA DE AZEVEDO</t>
  </si>
  <si>
    <t>CABOVERDE TECNOLOGIA E SERVICOS EIRELI</t>
  </si>
  <si>
    <t>TUROTEST MEDIDORES</t>
  </si>
  <si>
    <t>NATASHA</t>
  </si>
  <si>
    <t>POWER PACKER DO BRASIL LTDA</t>
  </si>
  <si>
    <t>PEDRO</t>
  </si>
  <si>
    <t>RENDIMENTO</t>
  </si>
  <si>
    <t>FABIO LUIS DA SILVA LOPES</t>
  </si>
  <si>
    <t>JOCIMAR</t>
  </si>
  <si>
    <t>FML CONFECCAO COM IMP E EXP DE ACESSORIOS E VESTUARIOS EIREL</t>
  </si>
  <si>
    <t>JEAN STEFANOS LINAKIS</t>
  </si>
  <si>
    <t>SKYPE</t>
  </si>
  <si>
    <t>ROBERTO RAMOS MIGUEL</t>
  </si>
  <si>
    <t xml:space="preserve">COLISEU FIGHT EQUIPMENTS </t>
  </si>
  <si>
    <t>MARCO AURELIO FERRER DE CASTRO</t>
  </si>
  <si>
    <t>ALESSANDRA BRANDAO MACHADO</t>
  </si>
  <si>
    <t>RAPHAEL</t>
  </si>
  <si>
    <t xml:space="preserve">LUCIANA YAZIGI LUTFALLA </t>
  </si>
  <si>
    <t>CLAUDIO DOMENICO SAHIONE SCHETTINO</t>
  </si>
  <si>
    <t>CARLOS ALBERTO DAL MAS</t>
  </si>
  <si>
    <t>MOHAMED ISMAIL EL SAID MOHAMED BADRAN</t>
  </si>
  <si>
    <t>SUL ACESSIBILIDADE COMERCIO DE ARTIGOS MEDICOS LTD</t>
  </si>
  <si>
    <t>GBP</t>
  </si>
  <si>
    <t>GRT PARTNERS CAPITAL E PARTICIPACOES LTDA</t>
  </si>
  <si>
    <t>FELIPE DELLACQUA GOYTACAZ</t>
  </si>
  <si>
    <t>RENATO PEIXOTO PINTO</t>
  </si>
  <si>
    <t>ALEXANDRE AYMBERE BELLO</t>
  </si>
  <si>
    <t>CRITERIA INVEST AGENTES AUTONOMOS</t>
  </si>
  <si>
    <t>PIRES DO RIO CIBRACO COMERCIO E INDUSTRIA DE FERRO E ACO LTDA. EM RECUPERACAO JUDICIAL</t>
  </si>
  <si>
    <t>DAVI</t>
  </si>
  <si>
    <t>PIACENTINI DO BRASIL CONSTRUCOES LTDA</t>
  </si>
  <si>
    <t>GRUPO MARMO E HIME COMERCIO, IMPORTACAO E EXPORTACAO LTDA</t>
  </si>
  <si>
    <t>TRAVELEX</t>
  </si>
  <si>
    <t>REINALDO DE CASTRO VIANA</t>
  </si>
  <si>
    <t>THIAGO</t>
  </si>
  <si>
    <t>LUNA BRASIL</t>
  </si>
  <si>
    <t>FERNANDO CESAR DE BARROS</t>
  </si>
  <si>
    <t>LUANA</t>
  </si>
  <si>
    <t>BETA DO BRASIL COMERCIO DE MAQUINAS E FERRAMENTAS LTDA</t>
  </si>
  <si>
    <t>RICARDO WERTHEIM</t>
  </si>
  <si>
    <t>PAULO ROBERTO GOMES ANTONIOLI</t>
  </si>
  <si>
    <t>DANIEL LEVY RODRIGUES PEREIRA</t>
  </si>
  <si>
    <t>THA SOLUÇÕES</t>
  </si>
  <si>
    <t>LUCILIA MARIA MARTINS PENNA</t>
  </si>
  <si>
    <t>SIMONE DE OLIVEIRA LOUZA</t>
  </si>
  <si>
    <t>AUD</t>
  </si>
  <si>
    <t xml:space="preserve">VALERIA QUINTAO PIRES </t>
  </si>
  <si>
    <t>PRINCIPAL PROMOTIONS</t>
  </si>
  <si>
    <t>A72511</t>
  </si>
  <si>
    <t>A20863</t>
  </si>
  <si>
    <t>ANDREA BROSCH PALMA</t>
  </si>
  <si>
    <t>JOSE ROBERTO MURILLO ZAMORA</t>
  </si>
  <si>
    <t>DANIEL ROUVIER DORIA</t>
  </si>
  <si>
    <t>CAD</t>
  </si>
  <si>
    <t>INVESTIFY S.A</t>
  </si>
  <si>
    <t>METALGRAFICA ROJEK LTDA</t>
  </si>
  <si>
    <t>ROSELAINE PASIN DALMAS</t>
  </si>
  <si>
    <t>MARLUCI DOS SANTOS ANTUNES DE OLIVEIRA IMPORTADORA</t>
  </si>
  <si>
    <t>WAMC</t>
  </si>
  <si>
    <t>ANTONIO CARLOS DA SILVA OLIVEIRA</t>
  </si>
  <si>
    <t>ALEXANDRE</t>
  </si>
  <si>
    <t>MARCELO MARTINS PESSOA</t>
  </si>
  <si>
    <t>CHF</t>
  </si>
  <si>
    <t>VETRO</t>
  </si>
  <si>
    <t>CEOCARGO LOGISTICA INTERNACIONAL LTDA</t>
  </si>
  <si>
    <t>YUMI AWAMURA</t>
  </si>
  <si>
    <t>CARLOS DALMAS</t>
  </si>
  <si>
    <t>PAULO HENRIQUE MACIEL BARROSO LTDA</t>
  </si>
  <si>
    <t>GERSON VANZIN</t>
  </si>
  <si>
    <t>FRANCESCO STEFANNO CANNAS</t>
  </si>
  <si>
    <t xml:space="preserve">FABIO BORGES BLAS RODRIGUES </t>
  </si>
  <si>
    <t>Área</t>
  </si>
  <si>
    <t xml:space="preserve">PAUL GLYN WILLIAMS </t>
  </si>
  <si>
    <t>A67689</t>
  </si>
  <si>
    <t>GM LOG BRASIL LTDA</t>
  </si>
  <si>
    <t>C11122</t>
  </si>
  <si>
    <t>A69913</t>
  </si>
  <si>
    <t>FELIPE VECCHIO LEAL FERNANDES</t>
  </si>
  <si>
    <t>JOSE CARLOS MUNIZ DE OLIVEIRA</t>
  </si>
  <si>
    <t>TUROTEST</t>
  </si>
  <si>
    <t>EDER JOSE DA SILVA JUNIOR</t>
  </si>
  <si>
    <t>ANDRE BENDIT</t>
  </si>
  <si>
    <t>CAGI HOLDING</t>
  </si>
  <si>
    <t>JULIANA LEANDRA BOSOLANI DA SILVA</t>
  </si>
  <si>
    <t>LEONARDO JOSE BACCARO</t>
  </si>
  <si>
    <t>OSMAR HIGASHI</t>
  </si>
  <si>
    <t>PAULA BONADIMAN BASSINI AZEVEDO-COMERCIODEOBJETOSDEDECORA</t>
  </si>
  <si>
    <t>THIAGO MAURO TAVARES PONTES</t>
  </si>
  <si>
    <t>JULIANA AYMBERE BELLO DUARTE</t>
  </si>
  <si>
    <t>MARGARETH OZAKI</t>
  </si>
  <si>
    <t>PAMELA MORILLA COELHO</t>
  </si>
  <si>
    <t>AMW PRODUTOS ELETROELETRONICOS LTDA</t>
  </si>
  <si>
    <t>M. XAVIER PLATES</t>
  </si>
  <si>
    <t>JOSE ARMANDO BAMBINI</t>
  </si>
  <si>
    <t>MARIA ISABEL TARSITANO</t>
  </si>
  <si>
    <t>AMANDA SOARES RODRIGUES KOPPE</t>
  </si>
  <si>
    <t>T HENRIQUE HONORATO ALVES</t>
  </si>
  <si>
    <t>THOR BRASIL LTDA</t>
  </si>
  <si>
    <t>CARLOS EDUARDO DO NASCIMENTO OGLIARI</t>
  </si>
  <si>
    <t>JOAO PEDRO PASSOS DE AGUIAR</t>
  </si>
  <si>
    <t>THEO REITER</t>
  </si>
  <si>
    <t>JOSE BENEDITTO DE ALMEIDA</t>
  </si>
  <si>
    <t>NATUARTE MOVEIS E DECORAÇÕES LTDA</t>
  </si>
  <si>
    <t>DIEGO COLICCHIO LOPES</t>
  </si>
  <si>
    <t>FERNANDO NEKRYCZ</t>
  </si>
  <si>
    <t>VILSON JOSE ZANOTTO</t>
  </si>
  <si>
    <t>EDSEL GUIDI FILHO</t>
  </si>
  <si>
    <t>INDUSTRIA DRYKO LTDA</t>
  </si>
  <si>
    <t>EDSON DE LIMA COSME JUNIOR</t>
  </si>
  <si>
    <t>ALINE ANGELICA PORTO ROCHA LIMA</t>
  </si>
  <si>
    <t xml:space="preserve">ANDREIA BATISTA MACHADO DE OLIVEIRA </t>
  </si>
  <si>
    <t>THIAGO GONCALVES PINTO</t>
  </si>
  <si>
    <t>CAROLINE</t>
  </si>
  <si>
    <t>YURI</t>
  </si>
  <si>
    <t>AMIR</t>
  </si>
  <si>
    <t>FELIPE/MARIANA</t>
  </si>
  <si>
    <t>MARIANA</t>
  </si>
  <si>
    <t>KAREN RENATA LEVY</t>
  </si>
  <si>
    <t>BIOGROW BRASIL LTDA.</t>
  </si>
  <si>
    <t>THAMARA GUEDES DE AQUINO</t>
  </si>
  <si>
    <t>UNITOM UNIDADE LTDA</t>
  </si>
  <si>
    <t>ELISABETE RODRIGUES ESTRELA</t>
  </si>
  <si>
    <t>MAURÍCIO RAPÉ LELLIS CARDOSO</t>
  </si>
  <si>
    <t xml:space="preserve">JEFERSON LANDOLFI TEXEIRA DE CARVALHO FILHO </t>
  </si>
  <si>
    <t>VETRO MAQUINAS COMERCIO E REPRESENTACAO DE MAQUINA</t>
  </si>
  <si>
    <t xml:space="preserve">INOVARE COM. E ASSESSORIA TEXTIL LTDA </t>
  </si>
  <si>
    <t>FELIPE MORAES CARDENUTO</t>
  </si>
  <si>
    <t>ROSANGELA CASTELLARI</t>
  </si>
  <si>
    <t>RP PINTO CONSULTORIA</t>
  </si>
  <si>
    <t>PREMIUM AUTOMOTIVE</t>
  </si>
  <si>
    <t>APEX DO BRASIL</t>
  </si>
  <si>
    <t>HUGO MORILLA COELHO JUNIOR</t>
  </si>
  <si>
    <t>CARLOS EDUARDO RUMAN BRANAS</t>
  </si>
  <si>
    <t>MAURICIO BAPTISTELA BUNAZAR</t>
  </si>
  <si>
    <t>OTOLOGICA BRASIL PRODUTOS HOSPITALARES LTDA</t>
  </si>
  <si>
    <t>HELOY ANJOS TELLES RUDGE</t>
  </si>
  <si>
    <t>TS POLITEC AUTOMAÇÃO</t>
  </si>
  <si>
    <t>ALEXIS RAFAILOV</t>
  </si>
  <si>
    <t xml:space="preserve">TULIO NUNES MALAQUIAS </t>
  </si>
  <si>
    <t>FELIPE TOSETTO PORT</t>
  </si>
  <si>
    <t>NICOLAI VEHMAN DE LIMA</t>
  </si>
  <si>
    <t>MARCELO PIASSAROLLO</t>
  </si>
  <si>
    <t>MASTER SERVICOS E COMERCIO LTDA</t>
  </si>
  <si>
    <t>BRUNO GRUBISICH</t>
  </si>
  <si>
    <t>VERA CATARINA WHITAKER</t>
  </si>
  <si>
    <t>MOACYR PIMENTA LIMA</t>
  </si>
  <si>
    <t>MARLUCI DOS SANTOS ANTUNES DE OLIVEIRA</t>
  </si>
  <si>
    <t>ELESIHEIDE LOPES DA SILVA COLLAZO</t>
  </si>
  <si>
    <t xml:space="preserve">CAROLINE BIAZOTO DEMASTRO </t>
  </si>
  <si>
    <t>THIAGO CAIUBY GUIMARAES</t>
  </si>
  <si>
    <t>POLAR COMPONENTES BRASIL LTDA</t>
  </si>
  <si>
    <t>ALBERTO GUIMARAES AGUIRRE ZURCHER</t>
  </si>
  <si>
    <t>AMILCAR SAKAMOTO</t>
  </si>
  <si>
    <t>ANA CAROLINA CAMARGO ALVES TARTONI</t>
  </si>
  <si>
    <t>GUSTAVO CAMARGO ALVES</t>
  </si>
  <si>
    <t>WESLEY COSTA FARIA</t>
  </si>
  <si>
    <t>TIAGO LUIZ</t>
  </si>
  <si>
    <t>LIQUIDAÇÃO</t>
  </si>
  <si>
    <t>ANDREIA ANDREATTA AGOSTI</t>
  </si>
  <si>
    <t>NORY FERNANDO BRESCANCINI</t>
  </si>
  <si>
    <t>ARTHUR</t>
  </si>
  <si>
    <t>RICHARDS DO BRASIL PRODUTOS CIRURGICOS LTDA</t>
  </si>
  <si>
    <t>BENJAMIN ROMANGNOLI PIVETA ASSUNÇÃO FILHO</t>
  </si>
  <si>
    <t>ROBERT DAHER NAHAS</t>
  </si>
  <si>
    <t>LUCIANO STASIAK BARBOSA</t>
  </si>
  <si>
    <t>MAERCIO SONCINI</t>
  </si>
  <si>
    <t>TIAGO MANUEL PADRELA FERREIRA AMARO</t>
  </si>
  <si>
    <t>MARCO ANTONIO RESENDE JUNIOR</t>
  </si>
  <si>
    <t xml:space="preserve">MARINA MEICHES BENDIT </t>
  </si>
  <si>
    <t>OLINDA FERTONANI NUNES</t>
  </si>
  <si>
    <t>GUSTAVO DOMINGUES QUEVEDO</t>
  </si>
  <si>
    <t>LUIZ HENRIQUE FERNANDES</t>
  </si>
  <si>
    <t>MARINA GONCALVES CALISTER</t>
  </si>
  <si>
    <t>MHS ARTIGOS DE PAPELARIA PERSONALIZ</t>
  </si>
  <si>
    <t>TAMARA COSTA DISPATI</t>
  </si>
  <si>
    <t>CLAUDIA YAZIGI HADDAD</t>
  </si>
  <si>
    <t>EVELIN LEMES ZACHARCZUK</t>
  </si>
  <si>
    <t>CRITERIA INVEST AGENTES AUTONOMOS DE INVESTIMENTOS LTDA</t>
  </si>
  <si>
    <t>LASPORT ASSESSORIA</t>
  </si>
  <si>
    <t>BRUNA</t>
  </si>
  <si>
    <t>GERDA LIERHAMMER</t>
  </si>
  <si>
    <t>LACI JOSE BARBIAN</t>
  </si>
  <si>
    <t xml:space="preserve">FERNANDO VILARDI MARTINI </t>
  </si>
  <si>
    <t>MICHEL</t>
  </si>
  <si>
    <t>TIAGO</t>
  </si>
  <si>
    <t>ANA KATHARINA PINTO COELHO TEMPLE</t>
  </si>
  <si>
    <t>ALESSANDRA</t>
  </si>
  <si>
    <t>LUIZ PAULO VARELLA RIBEIRO</t>
  </si>
  <si>
    <t>DAVID JAMES BAPTISTA</t>
  </si>
  <si>
    <t>MAXIMUS DISTRIBUIDORA DE EQUIPAMENTOS AUTOMOTIVOS</t>
  </si>
  <si>
    <t>-</t>
  </si>
  <si>
    <t>IRFAN GORKER UGAN</t>
  </si>
  <si>
    <t>VCI COMERCIAL IMP E EXP</t>
  </si>
  <si>
    <t>PRATIKA DISTRIBUIDORA DE EQUIPAMENTOS AUTOMOTIVOS LTDA</t>
  </si>
  <si>
    <t>A68641</t>
  </si>
  <si>
    <t>MESA CAMBIO PROPRIETARIA</t>
  </si>
  <si>
    <t>A74183</t>
  </si>
  <si>
    <t>JOSE RENAM MIGUEL BERTOLA</t>
  </si>
  <si>
    <t>A68726</t>
  </si>
  <si>
    <t>GABRIELA FILGUEIRAS PACHECO</t>
  </si>
  <si>
    <t>A20676</t>
  </si>
  <si>
    <t>RODRIGO BROLO</t>
  </si>
  <si>
    <t>A20998</t>
  </si>
  <si>
    <t>LUIZ HENRIQUE</t>
  </si>
  <si>
    <t>A21291</t>
  </si>
  <si>
    <t>GUSTAVO SASDELI</t>
  </si>
  <si>
    <t>A70364</t>
  </si>
  <si>
    <t>BRUNO LUIZ BURIOZZI</t>
  </si>
  <si>
    <t>A72436</t>
  </si>
  <si>
    <t>A67605</t>
  </si>
  <si>
    <t>RAFAEL ALMUDI</t>
  </si>
  <si>
    <t>A20190</t>
  </si>
  <si>
    <t>IGOR DE SOUZA DANTAS</t>
  </si>
  <si>
    <t>A21061</t>
  </si>
  <si>
    <t>DANILO PASKE</t>
  </si>
  <si>
    <t>A22302</t>
  </si>
  <si>
    <t>THIAGO ARNON MOREIRA DE CASTILHO</t>
  </si>
  <si>
    <t>A21578</t>
  </si>
  <si>
    <t>RENATO NUCCI SONCINI</t>
  </si>
  <si>
    <t>MARCELO TAVELLA DE CARVALHO</t>
  </si>
  <si>
    <t>A70394</t>
  </si>
  <si>
    <t>MARCOS PAULO MACHADO</t>
  </si>
  <si>
    <t>A67601</t>
  </si>
  <si>
    <t>MANUELA ASTOLFI DO ROSARIO VIEIRA</t>
  </si>
  <si>
    <t>A11156</t>
  </si>
  <si>
    <t>KAMILA KAZITORIS DE MEDEIROS</t>
  </si>
  <si>
    <t>A73711</t>
  </si>
  <si>
    <t>A20163</t>
  </si>
  <si>
    <t>RAUL HUSSNE</t>
  </si>
  <si>
    <t>RAFAEL MAKTURA</t>
  </si>
  <si>
    <t>A23356</t>
  </si>
  <si>
    <t>ANDREIA BATISTA MACHADO DE OLIVEIRA</t>
  </si>
  <si>
    <t>C11118</t>
  </si>
  <si>
    <t>VERA HELENA</t>
  </si>
  <si>
    <t>A21954</t>
  </si>
  <si>
    <t>PATRICK FLEURY RASSI</t>
  </si>
  <si>
    <t>A22941</t>
  </si>
  <si>
    <t>MARCELO ANTONIO NEVES DE CARVALHO</t>
  </si>
  <si>
    <t>A24497</t>
  </si>
  <si>
    <t>MICHELLE DE QUADROS ARCHER</t>
  </si>
  <si>
    <t>S11113</t>
  </si>
  <si>
    <t>LUCAS QUINTANILHA PELUSO</t>
  </si>
  <si>
    <t>LARISSA LOMONTE BAETA</t>
  </si>
  <si>
    <t xml:space="preserve">EMMANUEL ELIE CHOUERI </t>
  </si>
  <si>
    <t>LEORGEA LEMES COSTA</t>
  </si>
  <si>
    <t>CRISTIANE MARIANE LOPES ESTEVES</t>
  </si>
  <si>
    <t>ANA CRISTINA MAIMONE FRUGES</t>
  </si>
  <si>
    <t>ANDERSON LEANDRO COUTO PERES RIBEIRO</t>
  </si>
  <si>
    <t>ALL MOR GESTAO DE MARCAS E PRODUTOS LTDA</t>
  </si>
  <si>
    <t>SILVIO CESAR DE LIMA NOGUEIRA</t>
  </si>
  <si>
    <t>BARBARA RODRIGUES PEREIRA</t>
  </si>
  <si>
    <t>BRUNO DE ARAUJO SOARES</t>
  </si>
  <si>
    <t>CHAIANE CRISTINE NUNES BUENO BADOTTI</t>
  </si>
  <si>
    <t>OCTAVIO JUAREZ TAVORA JUNIOR</t>
  </si>
  <si>
    <t xml:space="preserve">ALEXANDRE SIMOES ZANINOTTO </t>
  </si>
  <si>
    <t>GUSTAVO OLIVA SOUZA</t>
  </si>
  <si>
    <t>SILVIO ROSOLEM JUNIOR</t>
  </si>
  <si>
    <t>ALESANDRA</t>
  </si>
  <si>
    <t>FELIPE COSTA ROBERTI</t>
  </si>
  <si>
    <t>SILVIA LUZIA MASCARENHAS SCHARCHAK</t>
  </si>
  <si>
    <t>LUCAS DE GRANDI SAMPAIO</t>
  </si>
  <si>
    <t>MPC COMERCIAL IMPORTACAO E EXPORTACAO LTDA</t>
  </si>
  <si>
    <t>JIMIR NOVIAK JUNIOR</t>
  </si>
  <si>
    <t>ANGELA JOSEFA POSSENTI</t>
  </si>
  <si>
    <t>ROQUE GUIMARAES ANTUNES</t>
  </si>
  <si>
    <t>ALL MOR GESTAO DE MARCAS</t>
  </si>
  <si>
    <t xml:space="preserve">PERICLES DOS SANTOS </t>
  </si>
  <si>
    <t>ALEX CARDOSO PEREZ</t>
  </si>
  <si>
    <t>BHM TEXTIL INDUSTRIA E COMERCIO DE MALHAS LTDA</t>
  </si>
  <si>
    <t>RODRIGO ROSOLEM CALIFONI</t>
  </si>
  <si>
    <t>IDEA HOLDING LTDA</t>
  </si>
  <si>
    <t>AUGUSTO HENRIQUE DE OLIVEIRA</t>
  </si>
  <si>
    <t>E-CLICK SERVIÇOS DIGITAIS LTDA</t>
  </si>
  <si>
    <t>JEFFERSON NOGUEIRA JUNIOR</t>
  </si>
  <si>
    <t>ASSESSOR</t>
  </si>
  <si>
    <t>THEREZA CHRISTINA NAHAS</t>
  </si>
  <si>
    <t>ALEXANDRE ALVES PEIXOTO</t>
  </si>
  <si>
    <t>PATRICIA KAWAI SAUAN</t>
  </si>
  <si>
    <t>ABEL BIANCO DUARTE</t>
  </si>
  <si>
    <t>MURILO SCARPARI MOTTER</t>
  </si>
  <si>
    <t>ALEXANDRE GULIN</t>
  </si>
  <si>
    <t>VANESSA PALOMARES</t>
  </si>
  <si>
    <t>ANA PAULA PEREIRA</t>
  </si>
  <si>
    <t>BANDEIRANTE INDUSTRIA E COMERCIO DE PLASTICOS</t>
  </si>
  <si>
    <t>CRISTIANE MARIANO LOPES ESTEVES</t>
  </si>
  <si>
    <t>TK IMPORTES COMERCIO, IMPORTACAO E EXPORTACAO EIRELI</t>
  </si>
  <si>
    <t>BRUNO UMBRIA PEDRONI</t>
  </si>
  <si>
    <t xml:space="preserve">WELLINGTON NUNES MORAES </t>
  </si>
  <si>
    <t>MS TELECOM SERVICES LTDA</t>
  </si>
  <si>
    <t>GUSTAVO SOZZI</t>
  </si>
  <si>
    <t>MICHEL DE OLIVEIRA SANTOS</t>
  </si>
  <si>
    <t>TK IMPORTES COMERCIO, IMPORTAÇÃO E EXPORTAÇÃO DE CONCHAS LTDA</t>
  </si>
  <si>
    <t>RAZAO IMPORTADORA E DISTRIBUIDORA DE BIKE</t>
  </si>
  <si>
    <t>CRITERIA CAPITAL SERVICOS</t>
  </si>
  <si>
    <t>ARICIA CLAUDECI DA SILVA</t>
  </si>
  <si>
    <t>LABNEWS INDUSTRIAL LTDA</t>
  </si>
  <si>
    <t>AZA LISS COMERCIO DE ROUPAS</t>
  </si>
  <si>
    <t>TMH DO BRASIL COMERCIAL E SERVIÇOS LTDA</t>
  </si>
  <si>
    <t>VOLNEI ANTONIO PEDRONI</t>
  </si>
  <si>
    <t>FERREIRAS SURF BOYS CONFECCOES LTDA</t>
  </si>
  <si>
    <t>FSB COMERCIAL E DISTRIBUIDORA DE ARTIGOS DO VESTUA</t>
  </si>
  <si>
    <t>RODOLPHO VILLA DOS SANTOS ERMIDA</t>
  </si>
  <si>
    <t>DANIELA DOS SANTOS FRANSCISCO</t>
  </si>
  <si>
    <t>RODRIGO ABINADER LOPES DE ALMEIDA</t>
  </si>
  <si>
    <t>MARGARETE DINIZ DIAS</t>
  </si>
  <si>
    <t>LEONARDO DE ALMEIDA CUSTODIO</t>
  </si>
  <si>
    <t>LAURENT JOHANN JOSE BOURDA COUHET</t>
  </si>
  <si>
    <t>EDUARDO RIBEIRO BLAN DOS SANTOS</t>
  </si>
  <si>
    <t>MAURICIO MARTIN FURLAN</t>
  </si>
  <si>
    <t>MARCELO ZANGRANDI</t>
  </si>
  <si>
    <t>RVT COMERCIO E DISTRIBUICAO LTDA</t>
  </si>
  <si>
    <t>CELIO CRISTIANO TEIXEIRA SIMOES</t>
  </si>
  <si>
    <t xml:space="preserve">RICARDO WEY MARTZ PUGLIESE </t>
  </si>
  <si>
    <t>CRITERIA CAPITAL SERVICOS ADMINISTRATIVOS LTDA</t>
  </si>
  <si>
    <t>BRUNO UMBRIA PEDRONI E CIA</t>
  </si>
  <si>
    <t>EDSON LUIZ WAMSER</t>
  </si>
  <si>
    <t>RAFAEL ANTONIO WALD REISSMANN</t>
  </si>
  <si>
    <t>FRIGOBALSAS LTDA</t>
  </si>
  <si>
    <t>JPY</t>
  </si>
  <si>
    <t>LASPORT</t>
  </si>
  <si>
    <t>JADIR DIMAS</t>
  </si>
  <si>
    <t>FLAVIA DIAS GUALBERTO</t>
  </si>
  <si>
    <t>ALINE BEDNARSKI</t>
  </si>
  <si>
    <t>TIAGO BOUÇAS MIZIARA</t>
  </si>
  <si>
    <t>RAPHAEL RIBEIRO DA COSTA BUENO</t>
  </si>
  <si>
    <t>OLIVIA FLORES DE BRAS</t>
  </si>
  <si>
    <t>FELIPE VIEIRA</t>
  </si>
  <si>
    <t>Pessoa</t>
  </si>
  <si>
    <t>Receita Bruta Criteria</t>
  </si>
  <si>
    <t>Receita Parceiros</t>
  </si>
  <si>
    <t>A70230</t>
  </si>
  <si>
    <t>CINTHIA FERREIRA COSTA</t>
  </si>
  <si>
    <t>A68891</t>
  </si>
  <si>
    <t>RICARDO SALAS OBIS</t>
  </si>
  <si>
    <t>RICARDO PLINIO</t>
  </si>
  <si>
    <t>A25357</t>
  </si>
  <si>
    <t>DANILO BRANQUINHO</t>
  </si>
  <si>
    <t>C11111</t>
  </si>
  <si>
    <t>A20830</t>
  </si>
  <si>
    <t>A67620</t>
  </si>
  <si>
    <t>A25052</t>
  </si>
  <si>
    <t>RODRIGO PACHECO MARQUES</t>
  </si>
  <si>
    <t>A25409</t>
  </si>
  <si>
    <t>HENRIQUE AUGUSTO DE ROSSI</t>
  </si>
  <si>
    <t>A65865</t>
  </si>
  <si>
    <t>PAULO BRUCOLI</t>
  </si>
  <si>
    <t>A26586</t>
  </si>
  <si>
    <t>GUILHERME DEMENECH</t>
  </si>
  <si>
    <t>A25769</t>
  </si>
  <si>
    <t>SILVIA CRISTINA ANTONIO</t>
  </si>
  <si>
    <t>A22721</t>
  </si>
  <si>
    <t>DIOGO ROSA DE SOUZA</t>
  </si>
  <si>
    <t>A67248</t>
  </si>
  <si>
    <t>ALCIDES ALVES NETO</t>
  </si>
  <si>
    <t>A72003</t>
  </si>
  <si>
    <t>JAIME FREITAS LIMA</t>
  </si>
  <si>
    <t>A69156</t>
  </si>
  <si>
    <t>RAFAEL WURZMANN</t>
  </si>
  <si>
    <t>A24357</t>
  </si>
  <si>
    <t>A21070</t>
  </si>
  <si>
    <t>GIULIANO MALTESE STOCO</t>
  </si>
  <si>
    <t>A67242</t>
  </si>
  <si>
    <t>A22206</t>
  </si>
  <si>
    <t>A72778</t>
  </si>
  <si>
    <t>EIKE GOMES DE FREITAS</t>
  </si>
  <si>
    <t>A20358</t>
  </si>
  <si>
    <t>CASSIO LARANGEIRA DA SILVA</t>
  </si>
  <si>
    <t>A67416</t>
  </si>
  <si>
    <t>FELIPE FAVERO BOCHETE</t>
  </si>
  <si>
    <t>A81015</t>
  </si>
  <si>
    <t>FRANCISCO BARBIERI FILHO</t>
  </si>
  <si>
    <t>A73653</t>
  </si>
  <si>
    <t>A69009</t>
  </si>
  <si>
    <t>A70385</t>
  </si>
  <si>
    <t>A26507</t>
  </si>
  <si>
    <t>HIAGO DE CARLI DA SILVA</t>
  </si>
  <si>
    <t>A27320</t>
  </si>
  <si>
    <t>A71026</t>
  </si>
  <si>
    <t>Código Assessor</t>
  </si>
  <si>
    <t>Nome</t>
  </si>
  <si>
    <t>Filial</t>
  </si>
  <si>
    <t>E-mail da Empresa</t>
  </si>
  <si>
    <t>Celular</t>
  </si>
  <si>
    <t>THIAGO PESSINI</t>
  </si>
  <si>
    <t>VCP</t>
  </si>
  <si>
    <t>Thiago.pessini@criteriainvest.com.br</t>
  </si>
  <si>
    <t>MOISES CARDOSO MARTINS</t>
  </si>
  <si>
    <t>MGF</t>
  </si>
  <si>
    <t>moises.martins@criteriainvest.com.br</t>
  </si>
  <si>
    <t>(44) 99836-4854</t>
  </si>
  <si>
    <t>DENIS DE LIRA LIMA</t>
  </si>
  <si>
    <t>(11) 99659-0786</t>
  </si>
  <si>
    <t>HENRIQUE CAROLENSKE MACHADO</t>
  </si>
  <si>
    <t>(44) 98855-1949</t>
  </si>
  <si>
    <t>renam.bertola@criteriainvest.com.br</t>
  </si>
  <si>
    <t>(19) 99168-7460</t>
  </si>
  <si>
    <t>SAO</t>
  </si>
  <si>
    <t>luiz.fernandes@criteriainvest.com.br</t>
  </si>
  <si>
    <t>(86) 99821-0088</t>
  </si>
  <si>
    <t>RICARDO GONÇALVES DOBNER</t>
  </si>
  <si>
    <t>ricardo.dobner@criteriainvest.com.br</t>
  </si>
  <si>
    <t>(19) 99671-7931</t>
  </si>
  <si>
    <t>(79) 98808-4158</t>
  </si>
  <si>
    <t>A24096</t>
  </si>
  <si>
    <t>CLEVERTON RODRIGO COSTA</t>
  </si>
  <si>
    <t>(44) 98401-0101</t>
  </si>
  <si>
    <t>VIX</t>
  </si>
  <si>
    <t>(19) 98872-0511</t>
  </si>
  <si>
    <t>FABIANO ROSA DE SOUZA</t>
  </si>
  <si>
    <t>fabiano.souza@criteriainvest.com.br</t>
  </si>
  <si>
    <t>(44) 99911-8136</t>
  </si>
  <si>
    <t>(19) 99928-2701</t>
  </si>
  <si>
    <t>A73290</t>
  </si>
  <si>
    <t>DIOGO DOMINGUES D’ALMEIDA</t>
  </si>
  <si>
    <t>RIO</t>
  </si>
  <si>
    <t>diogo.almeida@criteriainvest.com.br</t>
  </si>
  <si>
    <t>(21) 99468-0171</t>
  </si>
  <si>
    <t>(11) 99108-6004</t>
  </si>
  <si>
    <t>A24202</t>
  </si>
  <si>
    <t>CWB</t>
  </si>
  <si>
    <t>vitor.hugo@criteriainvest.com.br</t>
  </si>
  <si>
    <t>(41) 99255-3969</t>
  </si>
  <si>
    <t>A72817</t>
  </si>
  <si>
    <t>DANIEL UGHINI HUBERT</t>
  </si>
  <si>
    <t>daniel.hubert@criteriainvest.com.br</t>
  </si>
  <si>
    <t>(11) 99719-7203</t>
  </si>
  <si>
    <t>eike@criteriainvest.com.br</t>
  </si>
  <si>
    <t>(92) 98207-6050</t>
  </si>
  <si>
    <t>RICARDO AUREA</t>
  </si>
  <si>
    <t>ricardo.aurea@criteriainvest.com.br</t>
  </si>
  <si>
    <t>(19) 99608-7966</t>
  </si>
  <si>
    <t>A69371</t>
  </si>
  <si>
    <t>ALESSANDRA PINTO MOREIRA</t>
  </si>
  <si>
    <t>rsturm@criteriainvest.com.br</t>
  </si>
  <si>
    <t>(11) 99221-8046</t>
  </si>
  <si>
    <t>dsouza@criteriainvest.com.br</t>
  </si>
  <si>
    <t>(11) 94268-9912</t>
  </si>
  <si>
    <t>A71218</t>
  </si>
  <si>
    <t>MARCIO FIGUEIRA GOMES</t>
  </si>
  <si>
    <t>GUSTAVO SOUZA CARVALHO SASDELLI</t>
  </si>
  <si>
    <t>gsasdelli@criteriainvest.com.br</t>
  </si>
  <si>
    <t>(11) 99438-7931</t>
  </si>
  <si>
    <t>A71799</t>
  </si>
  <si>
    <t>YURI FREDEGOTO</t>
  </si>
  <si>
    <t>Yfred@criteriainvest.com.br</t>
  </si>
  <si>
    <t>(11) 93902-9892</t>
  </si>
  <si>
    <t>mp.machado@criteriainvest.com.br</t>
  </si>
  <si>
    <t>(35) 99957-5730</t>
  </si>
  <si>
    <t>A20433</t>
  </si>
  <si>
    <t>GABRIEL BATISTA MALTA</t>
  </si>
  <si>
    <t>gabriel.malta@criteriainvest.com.br</t>
  </si>
  <si>
    <t>(21) 98135-9150</t>
  </si>
  <si>
    <t>joaogenta@criteriainvest.com.br</t>
  </si>
  <si>
    <t>(44) 99877-7620</t>
  </si>
  <si>
    <t>A25501</t>
  </si>
  <si>
    <t>JOAO BATISTA MARIO SOUZA</t>
  </si>
  <si>
    <t>joao.souza@criteriainvest.com.br</t>
  </si>
  <si>
    <t>(21) 99793-1972</t>
  </si>
  <si>
    <t>A72205</t>
  </si>
  <si>
    <t>LUCAS SILVA SANTANA</t>
  </si>
  <si>
    <t>lucas.santana@criteriainvest.com.br</t>
  </si>
  <si>
    <t>(11) 98101-5817</t>
  </si>
  <si>
    <t>A71440</t>
  </si>
  <si>
    <t>GUSTAVO MARCELLI DE ARAUJO</t>
  </si>
  <si>
    <t>gustavo.marcelli@criteriainvest.com.br</t>
  </si>
  <si>
    <t>(11) 98898-5979</t>
  </si>
  <si>
    <t>A71420</t>
  </si>
  <si>
    <t>CAIO SAVINI</t>
  </si>
  <si>
    <t>caio.savini@criteriainvest.com.br</t>
  </si>
  <si>
    <t>(11) 98106-8986</t>
  </si>
  <si>
    <t>thiago.castilho@criteriainvest.com.br</t>
  </si>
  <si>
    <t>(41) 99885-1994</t>
  </si>
  <si>
    <t>A70934</t>
  </si>
  <si>
    <t>VICTOR CRISTOFORI RADAEL</t>
  </si>
  <si>
    <t>victor.radael@criteriainvest.com.br</t>
  </si>
  <si>
    <t>(27) 99649-0029</t>
  </si>
  <si>
    <t>A26724</t>
  </si>
  <si>
    <t>MARCUS AUGUSTUS BRAGANÇA DE ALMEIDA</t>
  </si>
  <si>
    <t>marcus.braganca@criteriainvest.com.br</t>
  </si>
  <si>
    <t>A25257</t>
  </si>
  <si>
    <t>VITOR AUGUSTO ZIMMERMANN SIMIONI</t>
  </si>
  <si>
    <t>vitor.simioni@criteriainvest.com.br</t>
  </si>
  <si>
    <t>(49) 99973-2332</t>
  </si>
  <si>
    <t>A25780</t>
  </si>
  <si>
    <t>FERNANDO RAMON DE OLIVEIRA</t>
  </si>
  <si>
    <t>fernando.ramon@criteriainvest.com.br</t>
  </si>
  <si>
    <t>(11) 98172-8881</t>
  </si>
  <si>
    <t>guilherme.demenech@criteriainvest.com.br</t>
  </si>
  <si>
    <t>(41) 99800-0140</t>
  </si>
  <si>
    <t>bruno.buriozzi@criteriainvest.com.br</t>
  </si>
  <si>
    <t>(11) 98024-1492</t>
  </si>
  <si>
    <t>A71125</t>
  </si>
  <si>
    <t>ANDREA CRUZ CORREA</t>
  </si>
  <si>
    <t>andrea.correa@criteriainvest.com.br</t>
  </si>
  <si>
    <t>(41) 99566-0066</t>
  </si>
  <si>
    <t>flavia.dias@criteriainvest.com.br</t>
  </si>
  <si>
    <t>(41) 99206-1705</t>
  </si>
  <si>
    <t>silvia.cristina@criteriainvest.com.br</t>
  </si>
  <si>
    <t>(11) 96383-5154</t>
  </si>
  <si>
    <t>A25655</t>
  </si>
  <si>
    <t>LUIS FELIPE PUSCH</t>
  </si>
  <si>
    <t>CAC</t>
  </si>
  <si>
    <t>luis.felipe@criteriainvest.com.br</t>
  </si>
  <si>
    <t>(45) 99961-2371</t>
  </si>
  <si>
    <t>A26070</t>
  </si>
  <si>
    <t>RAFAEL ZUGUEIB COUTINHO</t>
  </si>
  <si>
    <t>rafael.coutinho@criteriainvest.com.br</t>
  </si>
  <si>
    <t>(41) 99102-9844</t>
  </si>
  <si>
    <t>A23886</t>
  </si>
  <si>
    <t>PRISCILLA JEREMIAS CARRIJO</t>
  </si>
  <si>
    <t>priscilla.carrijo@criteriainvest.com.br</t>
  </si>
  <si>
    <t>(11) 99964-9133</t>
  </si>
  <si>
    <t>A25310</t>
  </si>
  <si>
    <t>DIOGO TRONNOLONE DE OLIVEIRA</t>
  </si>
  <si>
    <t>diogo.oliveira@criteriainvest.com.br</t>
  </si>
  <si>
    <t>(11) 98411-4455</t>
  </si>
  <si>
    <t>A73147</t>
  </si>
  <si>
    <t>ADRIANA ALENCAR</t>
  </si>
  <si>
    <t>adriana.alencar@criteriainvest.com.br</t>
  </si>
  <si>
    <t>(11) 95206-2214</t>
  </si>
  <si>
    <t>A26626</t>
  </si>
  <si>
    <t>RODRIGO DE OLIVEIRA MENDES</t>
  </si>
  <si>
    <t>rodrigo.mendes@criteriainvest.com.br</t>
  </si>
  <si>
    <t>(41) 99615-8917</t>
  </si>
  <si>
    <t>jaime.lima@criteriainvest.com.br</t>
  </si>
  <si>
    <t>(41) 9255-2526</t>
  </si>
  <si>
    <t>A68252</t>
  </si>
  <si>
    <t>VITTOR DE SOUZA LIRA</t>
  </si>
  <si>
    <t>vittor.lira@criteriainvest.com.br</t>
  </si>
  <si>
    <t>(11) 95159-4698</t>
  </si>
  <si>
    <t>A24086</t>
  </si>
  <si>
    <t>THIAGO CAMPOS BORGES</t>
  </si>
  <si>
    <t>thiago.borges@criteriainvest.com.br</t>
  </si>
  <si>
    <t>(11) 97956-0205</t>
  </si>
  <si>
    <t>tiago@criteriainvest.com.br</t>
  </si>
  <si>
    <t>(11) 99388-7404</t>
  </si>
  <si>
    <t>rodrigo.brolo@criteriainvest.com.br</t>
  </si>
  <si>
    <t>(11) 98271-4370</t>
  </si>
  <si>
    <t>rodrigo.pacheco@criteriainvest.com.br</t>
  </si>
  <si>
    <t>(41) 99926-8097</t>
  </si>
  <si>
    <t>renato.soncini@criteriainvest.com.br</t>
  </si>
  <si>
    <t>(11) 99910-0085</t>
  </si>
  <si>
    <t>A21724</t>
  </si>
  <si>
    <t>RICARDO DE SOUZA LIMA FALCÃO</t>
  </si>
  <si>
    <t>ricardo.falcao@criteriainvest.com.br</t>
  </si>
  <si>
    <t>(21) 99034-7969</t>
  </si>
  <si>
    <t>ralmudi@criteriainvest.com.br</t>
  </si>
  <si>
    <t>(11) 97670-9997</t>
  </si>
  <si>
    <t>A24403</t>
  </si>
  <si>
    <t>RAFAEL TORRES DOS SANTOS</t>
  </si>
  <si>
    <t>rafael.torres@criteriainvest.com.br</t>
  </si>
  <si>
    <t>(44) 98406-8194</t>
  </si>
  <si>
    <t>raul.hussne@criteriainvest.com.br</t>
  </si>
  <si>
    <t>(11) 98189-9088</t>
  </si>
  <si>
    <t>A22981</t>
  </si>
  <si>
    <t>NATHAN DOARTE SANTOS</t>
  </si>
  <si>
    <t>nathan@criteriainvest.com.br</t>
  </si>
  <si>
    <t>(11) 98188-2237</t>
  </si>
  <si>
    <t>patrick@criteriainvest.com.br</t>
  </si>
  <si>
    <t>(21) 99327-7733</t>
  </si>
  <si>
    <t>pb@criteriainvest.com.br</t>
  </si>
  <si>
    <t>(11) 98787-0154</t>
  </si>
  <si>
    <t>mauricio.cardoso@criteriainvest.com.br</t>
  </si>
  <si>
    <t>(11) 99641-0550</t>
  </si>
  <si>
    <t>michelle.archer@criteriainvest.com.br</t>
  </si>
  <si>
    <t>(41) 99652-2194</t>
  </si>
  <si>
    <t>A68352</t>
  </si>
  <si>
    <t>MURILO ALMAS GASPAR</t>
  </si>
  <si>
    <t>murilo@criteriainvest.com.br</t>
  </si>
  <si>
    <t>(11) 97413-2701</t>
  </si>
  <si>
    <t>murilo.motter@criteriainvest.com.br</t>
  </si>
  <si>
    <t>(45) 99955-0730</t>
  </si>
  <si>
    <t>manuela@criteriainvest.com.br</t>
  </si>
  <si>
    <t>(11) 99122-4386</t>
  </si>
  <si>
    <t>A65089</t>
  </si>
  <si>
    <t>MARCELLO VOLOCH LEWENSZTAJN</t>
  </si>
  <si>
    <t>marcello@criteriainvest.com.br</t>
  </si>
  <si>
    <t>(21) 98114-6969</t>
  </si>
  <si>
    <t>marcelo.carvalho@criteriainvest.com.br</t>
  </si>
  <si>
    <t>(11) 99969-3758</t>
  </si>
  <si>
    <t>A67415</t>
  </si>
  <si>
    <t>MARCO VERDILE</t>
  </si>
  <si>
    <t>verdile@criteriainvest.com.br</t>
  </si>
  <si>
    <t>(11) 94327-1231</t>
  </si>
  <si>
    <t>larissa@criteriainvest.com.br</t>
  </si>
  <si>
    <t>(11) 99768-3191</t>
  </si>
  <si>
    <t>A24558</t>
  </si>
  <si>
    <t>LAURO XAVIER DE ALMEIDA E SILVA</t>
  </si>
  <si>
    <t>lauro.xavier@criteriainvest.com.br</t>
  </si>
  <si>
    <t>(21) 99972-7317</t>
  </si>
  <si>
    <t>A25172</t>
  </si>
  <si>
    <t>LUCAS MARQUES SILVA</t>
  </si>
  <si>
    <t>lucas.marques@criteriainvest.com.br</t>
  </si>
  <si>
    <t>(11) 99326-1970</t>
  </si>
  <si>
    <t>A24960</t>
  </si>
  <si>
    <t>JOHANNES GMELIN</t>
  </si>
  <si>
    <t>johannes@criteriainvest.com.br</t>
  </si>
  <si>
    <t>A67241</t>
  </si>
  <si>
    <t>LAERCIO MIGUEL MORATO</t>
  </si>
  <si>
    <t>laercio.morato@criteriainvest.com.br</t>
  </si>
  <si>
    <t>(11) 98380-0408</t>
  </si>
  <si>
    <t>henrique.rossi@criteriainvest.com.br</t>
  </si>
  <si>
    <t>(11) 97355-5906</t>
  </si>
  <si>
    <t>A25164</t>
  </si>
  <si>
    <t>HENRIQUE STRINGARI NETO</t>
  </si>
  <si>
    <t>henrique.neto@criteriainvest.com.br</t>
  </si>
  <si>
    <t>(45) 99145-0004</t>
  </si>
  <si>
    <t>igor@criteriainvest.com.br</t>
  </si>
  <si>
    <t>(41) 99213-6047</t>
  </si>
  <si>
    <t>giuliano.stoco@criteriainvest.com.br</t>
  </si>
  <si>
    <t>(44) 99818-5262</t>
  </si>
  <si>
    <t>A21210</t>
  </si>
  <si>
    <t>guilherme.conto@criteriainvest.com.br</t>
  </si>
  <si>
    <t>(46) 99911-9904</t>
  </si>
  <si>
    <t>gabriela@criteriainvest.com.br</t>
  </si>
  <si>
    <t>(11) 95609-3513</t>
  </si>
  <si>
    <t>felipe.favero@criteriainvest.com.br</t>
  </si>
  <si>
    <t>(11) 98381-5308</t>
  </si>
  <si>
    <t>A69934</t>
  </si>
  <si>
    <t>FELIPE QUIODINE DE SOUSA</t>
  </si>
  <si>
    <t>felipe.quiodine@criteriainvest.com.br</t>
  </si>
  <si>
    <t>(11) 96022-4008</t>
  </si>
  <si>
    <t>felipe.vecchio@criteriainvest.com.br</t>
  </si>
  <si>
    <t>(11) 95630-5166</t>
  </si>
  <si>
    <t>fbarbieri@criteriainvest.com.br</t>
  </si>
  <si>
    <t>(11) 98977-5854</t>
  </si>
  <si>
    <t>A67047</t>
  </si>
  <si>
    <t>EDILSON TANAJURA PINTO</t>
  </si>
  <si>
    <t>edilson.tanajura@criteriainvest.com.br</t>
  </si>
  <si>
    <t>(21) 99991-1780</t>
  </si>
  <si>
    <t>A25208</t>
  </si>
  <si>
    <t>EVELINE DIAS EMERICH CIBIN</t>
  </si>
  <si>
    <t>eveline.cibin@criteriainvest.com.br</t>
  </si>
  <si>
    <t>(41) 99626-1894</t>
  </si>
  <si>
    <t>A20817</t>
  </si>
  <si>
    <t>FELIPE BARRUECO TAVARES</t>
  </si>
  <si>
    <t>felipe.barrueco@criteriainvest.com.br</t>
  </si>
  <si>
    <t>(44) 99990-6700</t>
  </si>
  <si>
    <t>A67235</t>
  </si>
  <si>
    <t>CARLOS HENRIQUE FONSECA DA SILVA</t>
  </si>
  <si>
    <t>carlos.silva@criteriainvest.com.br</t>
  </si>
  <si>
    <t>cassio@criteriainvest.com.br</t>
  </si>
  <si>
    <t>(41) 99111-7055</t>
  </si>
  <si>
    <t>A68610</t>
  </si>
  <si>
    <t>DENIS DA CUNHA FEITOSA</t>
  </si>
  <si>
    <t>denis.feitosa@criteriainvest.com.br</t>
  </si>
  <si>
    <t>(11) 94796-5538</t>
  </si>
  <si>
    <t>A67015</t>
  </si>
  <si>
    <t>DIANE MARCELA ARAUJO DESTEFANE</t>
  </si>
  <si>
    <t>marcela.araujo@criteriainvest.com.br</t>
  </si>
  <si>
    <t>(21) 99397-1505</t>
  </si>
  <si>
    <t>A68653</t>
  </si>
  <si>
    <t>BRUNO VALLE SCHMITT</t>
  </si>
  <si>
    <t>bruno.schmitt@criteriainvest.com.br</t>
  </si>
  <si>
    <t>(11) 96932-8034</t>
  </si>
  <si>
    <t>A23592</t>
  </si>
  <si>
    <t>CAIO CESAR WARICK CARDOSO</t>
  </si>
  <si>
    <t>caio.cardoso@criteriainvest.com.br</t>
  </si>
  <si>
    <t>(45) 99146-9944</t>
  </si>
  <si>
    <t>CAIO DE AZEVEDO MARQUES QUARTIM BARBOSA</t>
  </si>
  <si>
    <t>caio.barbosa@criteriainvest.com.br</t>
  </si>
  <si>
    <t>(11) 98208-9719</t>
  </si>
  <si>
    <t>A25308</t>
  </si>
  <si>
    <t>CARLOS EDUARDO DO NASCIMENTO BELO</t>
  </si>
  <si>
    <t>carlos.belo@criteriainvest.com.br</t>
  </si>
  <si>
    <t>(11) 99743-6821</t>
  </si>
  <si>
    <t>alcides.neto@criteriainvest.com.br</t>
  </si>
  <si>
    <t>A68586</t>
  </si>
  <si>
    <t>ALESSIO FERREIRA</t>
  </si>
  <si>
    <t>alessio.ferreira@criteriainvest.com.br</t>
  </si>
  <si>
    <t>(47) 99952-1012</t>
  </si>
  <si>
    <t>A20250</t>
  </si>
  <si>
    <t>AAMIR VITO PENTAGNA WAJIH</t>
  </si>
  <si>
    <t>aamir@criteriainvest.com.br</t>
  </si>
  <si>
    <t>(21) 98557-1411</t>
  </si>
  <si>
    <t>abel.duarte@criteriainvest.com.br</t>
  </si>
  <si>
    <t>(11) 99832-4626</t>
  </si>
  <si>
    <t>Cliente</t>
  </si>
  <si>
    <t>Cod AAI/Parceiro</t>
  </si>
  <si>
    <t>AAI/Parceiro Correto</t>
  </si>
  <si>
    <t>LUCAS FONDELLO</t>
  </si>
  <si>
    <t>DIMITRIOS</t>
  </si>
  <si>
    <t>FABIO CARDOSO</t>
  </si>
  <si>
    <t>BRUNO SETTI</t>
  </si>
  <si>
    <t>CARLOS WALD REISSMANN</t>
  </si>
  <si>
    <t>REIKEN PJ</t>
  </si>
  <si>
    <t>GRTT PJ</t>
  </si>
  <si>
    <t>FERNANDO MARX</t>
  </si>
  <si>
    <t>CESAR FERREIRA</t>
  </si>
  <si>
    <t>A68048</t>
  </si>
  <si>
    <t>DM8 PJ</t>
  </si>
  <si>
    <t>A71905</t>
  </si>
  <si>
    <t>JOSÉ MIGUEL MEDEIROS PASSOS PEREIRA</t>
  </si>
  <si>
    <t>EDREY</t>
  </si>
  <si>
    <t>CEOCARGO PJ</t>
  </si>
  <si>
    <t>A68094</t>
  </si>
  <si>
    <t>THIAGO PEDROSO</t>
  </si>
  <si>
    <t>Las Port</t>
  </si>
  <si>
    <t>3B Comercio Importacao E Exportacao Ltda</t>
  </si>
  <si>
    <t>Alessandra Brandao Machado</t>
  </si>
  <si>
    <t>Alexandra</t>
  </si>
  <si>
    <t>Alexandre Alves Peixoto</t>
  </si>
  <si>
    <t>Alexandre Gulin</t>
  </si>
  <si>
    <t>Alexandre Junior Da Silva Nogueira</t>
  </si>
  <si>
    <t>Alexandre Junior Nogueira Da Silva (Carol)</t>
  </si>
  <si>
    <t>Amanda Soares Rodrigues Koppe</t>
  </si>
  <si>
    <t>Ameribras Industria E Com</t>
  </si>
  <si>
    <t>Ameribras Industria E Comercio Ltda</t>
  </si>
  <si>
    <t>Ana Carolina Camargo Alves Tartoni</t>
  </si>
  <si>
    <t>Ana Carolina Mayor</t>
  </si>
  <si>
    <t>Andrea Brosch Palma</t>
  </si>
  <si>
    <t>Andrea De Almeida Costa</t>
  </si>
  <si>
    <t>Ferreiras Surf Boys Confeccoes Ltda</t>
  </si>
  <si>
    <t>Angelo Atalla</t>
  </si>
  <si>
    <t>Antonio Carlos</t>
  </si>
  <si>
    <t>Antonio Carlos Da Silva Oliveira</t>
  </si>
  <si>
    <t>Apex Do Brasil</t>
  </si>
  <si>
    <t>Apex Do Brasil Ltda</t>
  </si>
  <si>
    <t>Armasa Comercio E Servicos Para Pefuracao Ltda</t>
  </si>
  <si>
    <t>Arthur Amorati Norcia De Almeida E Araujo</t>
  </si>
  <si>
    <t>Avs Mercantil Ltda</t>
  </si>
  <si>
    <t>Bbi Comercio De Componentes</t>
  </si>
  <si>
    <t>Berta Roizenblit Berlovich</t>
  </si>
  <si>
    <t>Beta Do Brasil Comercio De Maquinas E Ferramentas Ltda</t>
  </si>
  <si>
    <t>Biogrow Brasil Ltda.</t>
  </si>
  <si>
    <t>Blue Skies Comercio De Frutas E Hortalicas Ltda</t>
  </si>
  <si>
    <t>Bruno Nunes Da Silva (Carol)</t>
  </si>
  <si>
    <t>Bruno Setti</t>
  </si>
  <si>
    <t>Carlos Eduardo Okubo Ferreira</t>
  </si>
  <si>
    <t>Carlos Wald Reissmann</t>
  </si>
  <si>
    <t>Ceocargo Logistica Internacional Ltda</t>
  </si>
  <si>
    <t>Ceocargologisticainternacionalltda</t>
  </si>
  <si>
    <t>Conchas Artesanatos Ltda</t>
  </si>
  <si>
    <t>Confecçoes Emilio</t>
  </si>
  <si>
    <t>Confecções Emilio</t>
  </si>
  <si>
    <t>Cp Importacao Exportacao E Comercio Eireli</t>
  </si>
  <si>
    <t xml:space="preserve">Cristina Mara Teixeira Paes </t>
  </si>
  <si>
    <t>Daniel Rouvier Doria</t>
  </si>
  <si>
    <t>Daniela Cristina Volpon</t>
  </si>
  <si>
    <t>Deborah Biava Ferreira Da Silva</t>
  </si>
  <si>
    <t>Denise Aparecida Cavalcante</t>
  </si>
  <si>
    <t>Deumex Do Brasil Comercial Importacao E Exportacao Ltda</t>
  </si>
  <si>
    <t>Diego Colicchio Lopes</t>
  </si>
  <si>
    <t>Dm8 Comercio E Servicos Eireli</t>
  </si>
  <si>
    <t>Ediane Thomazia Aguiar Crepaldi</t>
  </si>
  <si>
    <t>Edith Lucia Miklos Vogel</t>
  </si>
  <si>
    <t>Eliana Amarilha De Souza Dantas</t>
  </si>
  <si>
    <t>Estevao Vasconcelos Barrote</t>
  </si>
  <si>
    <t>Everaldo Agnelo Da Silva</t>
  </si>
  <si>
    <t>Fabiana Shimada Rodrigues</t>
  </si>
  <si>
    <t>Felipe Bulhoes Dos Santos</t>
  </si>
  <si>
    <t>Felipe Moraes Cardenuto</t>
  </si>
  <si>
    <t>Felipe Tosetto Port</t>
  </si>
  <si>
    <t>Fernando Cesar De Barros Faria Junior</t>
  </si>
  <si>
    <t>Ferreiras Surf Boys</t>
  </si>
  <si>
    <t>Fibertherm Do Brasil Eireli</t>
  </si>
  <si>
    <t>Fml Confeccao Com Imp E Exp De Acessorios E Vestuarios Eirel</t>
  </si>
  <si>
    <t>Xxx</t>
  </si>
  <si>
    <t>Fsb Comercial E Distribuidora De Artigos Do Vestua</t>
  </si>
  <si>
    <t>Gabriela Perna De Mendonca</t>
  </si>
  <si>
    <t>Gbrbr Holding S/A</t>
  </si>
  <si>
    <t>Gbrbr Holding Sa</t>
  </si>
  <si>
    <t>Gerda Lierhammer</t>
  </si>
  <si>
    <t>Gregory Marques Ferreira (Carol)</t>
  </si>
  <si>
    <t>Grt Partners Capital E Participacoes Ltda</t>
  </si>
  <si>
    <t>Gustavo Camargo Alves</t>
  </si>
  <si>
    <t>Halim Aidar Junior</t>
  </si>
  <si>
    <t>Haroldo Kenji Shikano</t>
  </si>
  <si>
    <t>Henrique Augusto De Rossi</t>
  </si>
  <si>
    <t>Italimpianti</t>
  </si>
  <si>
    <t>Vera Maria Vianna De Camargo Alves</t>
  </si>
  <si>
    <t>Janaina Pavanatto Da Silva</t>
  </si>
  <si>
    <t>Jean Stefanos Linakis</t>
  </si>
  <si>
    <t>Jefferson Nogueira Junior</t>
  </si>
  <si>
    <t>Joao Carlos Carelli</t>
  </si>
  <si>
    <t>Joel Fernandes Rodrigues</t>
  </si>
  <si>
    <t>Johnny De Lima Gomes</t>
  </si>
  <si>
    <t>Jonathan Dagues Martins</t>
  </si>
  <si>
    <t>Jose Armando Bambini</t>
  </si>
  <si>
    <t>Jose Genival Monteiro De Melo</t>
  </si>
  <si>
    <t>Juliana Aymbere Bello Duarte</t>
  </si>
  <si>
    <t>Juliana Mayor De Carvalho</t>
  </si>
  <si>
    <t>Leandro Crepaldi</t>
  </si>
  <si>
    <t>Leorgea Cristina Lemos Costa</t>
  </si>
  <si>
    <t>Likes Logistica Internacional Ltda</t>
  </si>
  <si>
    <t>Livia Irabi</t>
  </si>
  <si>
    <t>Luis Paulo Ribeiro</t>
  </si>
  <si>
    <t>M M Braga</t>
  </si>
  <si>
    <t>M. Das G. De A. Cardoso Comercio De Importacao E Exportacao De Produtos</t>
  </si>
  <si>
    <t>Marcelo Teruo Endo</t>
  </si>
  <si>
    <t>Marco Antonio Resende Junior</t>
  </si>
  <si>
    <t>Marco Aurelio Ferrer De Castro</t>
  </si>
  <si>
    <t>Margarete Diniz Dias</t>
  </si>
  <si>
    <t>Margareth Ozaki</t>
  </si>
  <si>
    <t>Maria Isabel Tarsitano</t>
  </si>
  <si>
    <t>Maria Rosa Machado De Souza Carvalho</t>
  </si>
  <si>
    <t>Mariana Barros De Oliveira</t>
  </si>
  <si>
    <t>Marilene Aparecida Goncalves</t>
  </si>
  <si>
    <t>Mariluz Da Silva</t>
  </si>
  <si>
    <t>Mario Vitor</t>
  </si>
  <si>
    <t>Marluci Dos Santos Antunes De Oliveira</t>
  </si>
  <si>
    <t>Matheus Moraes Salles De Assis</t>
  </si>
  <si>
    <t>Mauricio Cardoso</t>
  </si>
  <si>
    <t>Mohamed Ismail Elsaid Mohamed Badran Me</t>
  </si>
  <si>
    <t>Nathany Rodrigues Araujo</t>
  </si>
  <si>
    <t>Nicolai</t>
  </si>
  <si>
    <t>Nicolai Vehman De Lima</t>
  </si>
  <si>
    <t>Noronha Comercio</t>
  </si>
  <si>
    <t xml:space="preserve">Noronha Comercio </t>
  </si>
  <si>
    <t>Nunes Oliveira</t>
  </si>
  <si>
    <t>Osmar Higashi</t>
  </si>
  <si>
    <t>Otologica Brasil Produtos Hospitalares Ltda</t>
  </si>
  <si>
    <t>Paula Bonadiman Bassini Azevedo-Comerciodeobjetosdedecora</t>
  </si>
  <si>
    <t>Paulo Brucoli</t>
  </si>
  <si>
    <t>Paulo Cesar Biajoni</t>
  </si>
  <si>
    <t>Paulo Henrique Maciel Barroso Ltda</t>
  </si>
  <si>
    <t>Paulo Roberto Gomes Antonioli</t>
  </si>
  <si>
    <t>Pedro Henrique Francisco Dos Santos</t>
  </si>
  <si>
    <t>Peter Jorg Schallowetz K</t>
  </si>
  <si>
    <t>Pires Do Rio Cibraco Comercio E Industria De Ferro E Aco Ltda. Em Recuperacao Judicial</t>
  </si>
  <si>
    <t>Premium Automotive</t>
  </si>
  <si>
    <t>Rafael Antonio Wald Reissmann</t>
  </si>
  <si>
    <t>Regina Celia Veloso De Magalhaes</t>
  </si>
  <si>
    <t>Reinaldo De Castro Viana</t>
  </si>
  <si>
    <t>Renata Nogueira Pinheiro Endo</t>
  </si>
  <si>
    <t>Renato Pugliesi</t>
  </si>
  <si>
    <t>Ricardo Da Silva Goncalves</t>
  </si>
  <si>
    <t>Ricardo Galuppo Russo</t>
  </si>
  <si>
    <t>Ricardo Palomares</t>
  </si>
  <si>
    <t>Ricardo Pastore</t>
  </si>
  <si>
    <t>Ricardo Sturm</t>
  </si>
  <si>
    <t xml:space="preserve">Roberto Baldocchi </t>
  </si>
  <si>
    <t>Roberto Ramos Miguel</t>
  </si>
  <si>
    <t>Rodrigo Leandro Da Silva</t>
  </si>
  <si>
    <t>Rosangela Castellari</t>
  </si>
  <si>
    <t>Roselaine Pasin Dalmas</t>
  </si>
  <si>
    <t>Rp Pinto Consultoria</t>
  </si>
  <si>
    <t>Rp Pinto Consultoria Investigacao E Producoes Arti</t>
  </si>
  <si>
    <t>Sergio Luiz Coutinho</t>
  </si>
  <si>
    <t>Simone De Oliveira</t>
  </si>
  <si>
    <t>Simone De Oliveira Louza</t>
  </si>
  <si>
    <t>Sonia Regina</t>
  </si>
  <si>
    <t>Source Temple</t>
  </si>
  <si>
    <t>Sul Acessibilidade Comercio De Artigos Medicos Ltd</t>
  </si>
  <si>
    <t>Sultech</t>
  </si>
  <si>
    <t>Superinspect Supervisao Vist E Insp Soc Civil Ltda</t>
  </si>
  <si>
    <t>Tania Magalhães</t>
  </si>
  <si>
    <t>Tecno Arames Comercio, Importacao E Exportacao Ltda</t>
  </si>
  <si>
    <t>Thiago Guimaraes Ferreira Da Costa</t>
  </si>
  <si>
    <t>Thm Do Brasil Comercial E Servicos Ltda</t>
  </si>
  <si>
    <t>Thor Brasil Ltda</t>
  </si>
  <si>
    <t>Tiago Manuel Padrela Ferreira Amaro</t>
  </si>
  <si>
    <t>Tmh Do Brasil Comercial E</t>
  </si>
  <si>
    <t>Turotest</t>
  </si>
  <si>
    <t>Turotest Medidores</t>
  </si>
  <si>
    <t>Valeria Goncales Andreetto</t>
  </si>
  <si>
    <t xml:space="preserve">Valeria Quintao Pires </t>
  </si>
  <si>
    <t>Vanessa Palomares</t>
  </si>
  <si>
    <t>Vetro</t>
  </si>
  <si>
    <t>Vetro Maquinas Comercio E Representacao De Maquina</t>
  </si>
  <si>
    <t>Vinik Importadora Ltda. - Me</t>
  </si>
  <si>
    <t>Vintena Turismo</t>
  </si>
  <si>
    <t>Vitor Bouças Miziara</t>
  </si>
  <si>
    <t>Vitor Hugo De Souza</t>
  </si>
  <si>
    <t>Walid Yazigi</t>
  </si>
  <si>
    <t>Wamc</t>
  </si>
  <si>
    <t xml:space="preserve">Wasco </t>
  </si>
  <si>
    <t>Washington Alves Ribeiro</t>
  </si>
  <si>
    <t>Wb Textil Industria E Comercio Roupas Intimas Eireli</t>
  </si>
  <si>
    <t>Yully Macedo Peixoto</t>
  </si>
  <si>
    <t>Ziroldo E Dias Assessoria E Consultoria Ltda</t>
  </si>
  <si>
    <t>Mohamed Ismail El Said Mohamed Badran</t>
  </si>
  <si>
    <t>Luca Barbosa Bento</t>
  </si>
  <si>
    <t>Alberto Guimaraes Aguirre Zurcher</t>
  </si>
  <si>
    <t>Power Packer Do Brasil Ltda</t>
  </si>
  <si>
    <t>Tha Soluções</t>
  </si>
  <si>
    <t>Alexandra De Fatima Marques</t>
  </si>
  <si>
    <t>Jose Roberto Murillo Zamora</t>
  </si>
  <si>
    <t>David Baptista Incorporacoes</t>
  </si>
  <si>
    <t>C. R. Vertuan Ind De Produtos Naturais</t>
  </si>
  <si>
    <t>Janaina Silva De Azevedo</t>
  </si>
  <si>
    <t>Fabio Luis Da Silva Lopes</t>
  </si>
  <si>
    <t xml:space="preserve">Coliseu Fight Equipments </t>
  </si>
  <si>
    <t xml:space="preserve">Luciana Yazigi Lutfalla </t>
  </si>
  <si>
    <t>Claudio Domenico Sahione Schettino</t>
  </si>
  <si>
    <t>Felipe Dellacqua Goytacaz</t>
  </si>
  <si>
    <t>Renato Peixoto Pinto</t>
  </si>
  <si>
    <t>Alexandre Aymbere Bello</t>
  </si>
  <si>
    <t>Criteria Invest Agentes Autonomos</t>
  </si>
  <si>
    <t>Alexandre De Oliveira Junior</t>
  </si>
  <si>
    <t>Luna Brasil</t>
  </si>
  <si>
    <t>Fernando Cesar De Barros</t>
  </si>
  <si>
    <t>Ricardo Wertheim</t>
  </si>
  <si>
    <t>Daniel Levy Rodrigues Pereira</t>
  </si>
  <si>
    <t>Lucilia Maria Martins Penna</t>
  </si>
  <si>
    <t>Principal Promotions</t>
  </si>
  <si>
    <t>Investify S.A</t>
  </si>
  <si>
    <t>Metalgrafica Rojek Ltda</t>
  </si>
  <si>
    <t>Marcelo Martins Pessoa</t>
  </si>
  <si>
    <t>Yumi Awamura</t>
  </si>
  <si>
    <t>Gerson Vanzin</t>
  </si>
  <si>
    <t xml:space="preserve">Fabio Borges Blas Rodrigues </t>
  </si>
  <si>
    <t xml:space="preserve">Paul Glyn Williams </t>
  </si>
  <si>
    <t>Jose Carlos Muniz De Oliveira</t>
  </si>
  <si>
    <t>Eder Jose Da Silva Junior</t>
  </si>
  <si>
    <t>Andre Bendit</t>
  </si>
  <si>
    <t>Cagi Holding</t>
  </si>
  <si>
    <t>Juliana Leandra Bosolani Da Silva</t>
  </si>
  <si>
    <t>Leonardo Jose Baccaro</t>
  </si>
  <si>
    <t>Master Servicos E Comercio Ltda</t>
  </si>
  <si>
    <t>Thiago Mauro Tavares Pontes</t>
  </si>
  <si>
    <t>Pamela Morilla Coelho</t>
  </si>
  <si>
    <t>Amw Produtos Eletroeletronicos Ltda</t>
  </si>
  <si>
    <t>M. Xavier Plates</t>
  </si>
  <si>
    <t>Maria Isabel Tarsitone</t>
  </si>
  <si>
    <t>T Henrique Honorato Alves</t>
  </si>
  <si>
    <t>Joao Pedro Passos De Aguiar</t>
  </si>
  <si>
    <t>Theo Reiter</t>
  </si>
  <si>
    <t>Jose Beneditto De Almeida</t>
  </si>
  <si>
    <t>Natuarte Moveis E Decorações Ltda</t>
  </si>
  <si>
    <t>Fernando Nekrycz</t>
  </si>
  <si>
    <t>Vilson Jose Zanotto</t>
  </si>
  <si>
    <t>Edsel Guidi Filho</t>
  </si>
  <si>
    <t>Edson De Lima Cosme Junior</t>
  </si>
  <si>
    <t>Aline Angelica Porto Rocha Lima</t>
  </si>
  <si>
    <t xml:space="preserve">Andreia Batista Machado De Oliveira </t>
  </si>
  <si>
    <t>Thiago Goncalves Pinto</t>
  </si>
  <si>
    <t>Karen Renata Levy</t>
  </si>
  <si>
    <t>Thamara Guedes De Aquino</t>
  </si>
  <si>
    <t>Industria Dryko Ltda</t>
  </si>
  <si>
    <t>Unitom Unidade Ltda</t>
  </si>
  <si>
    <t>Elisabete Rodrigues Estrela</t>
  </si>
  <si>
    <t>Maurício Rapé Lellis Cardoso</t>
  </si>
  <si>
    <t xml:space="preserve">Jeferson Landolfi Texeira De Carvalho Filho </t>
  </si>
  <si>
    <t>Hugo Morilla Coelho Junior</t>
  </si>
  <si>
    <t>Carlos Eduardo Ruman Branas</t>
  </si>
  <si>
    <t>Mauricio Baptistela Bunazar</t>
  </si>
  <si>
    <t>Heloy Anjos Telles Rudge</t>
  </si>
  <si>
    <t>Ts Politec Automação</t>
  </si>
  <si>
    <t>Alexis Rafailov</t>
  </si>
  <si>
    <t xml:space="preserve">Tulio Nunes Malaquias </t>
  </si>
  <si>
    <t>Marcelo Piassarollo</t>
  </si>
  <si>
    <t>Bruno Grubisich</t>
  </si>
  <si>
    <t>Vera Catarina Whitaker</t>
  </si>
  <si>
    <t>Moacyr Pimenta Lima</t>
  </si>
  <si>
    <t>Elesiheide Lopes Da Silva Collazo</t>
  </si>
  <si>
    <t xml:space="preserve">Caroline Biazoto Demastro </t>
  </si>
  <si>
    <t>Thiago Caiuby Guimaraes</t>
  </si>
  <si>
    <t>Amilcar Sakamoto</t>
  </si>
  <si>
    <t>Wesley Costa Faria</t>
  </si>
  <si>
    <t>Nory Fernando Brescancini</t>
  </si>
  <si>
    <t>Andreia Andreatta Agosti</t>
  </si>
  <si>
    <t>Richards Do Brasil Produtos Cirurgicos Ltda</t>
  </si>
  <si>
    <t>Benjamin Romangnoli Piveta Assunção Filho</t>
  </si>
  <si>
    <t>Robert Daher Nahas</t>
  </si>
  <si>
    <t>Luciano Stasiak Barbosa</t>
  </si>
  <si>
    <t>Maercio Soncini</t>
  </si>
  <si>
    <t xml:space="preserve">Marina Meiches Bendit </t>
  </si>
  <si>
    <t>Olinda Fertonani Nunes</t>
  </si>
  <si>
    <t>Gustavo Domingues Quevedo</t>
  </si>
  <si>
    <t>Luiz Henrique Fernandes</t>
  </si>
  <si>
    <t>Marina Goncalves Calister</t>
  </si>
  <si>
    <t>Mhs Artigos De Papelaria Personaliz</t>
  </si>
  <si>
    <t>Claudia Yazigi Haddad</t>
  </si>
  <si>
    <t>Evelin Lemes Zacharczuk</t>
  </si>
  <si>
    <t>Criteria Invest Agentes Autonomos De Investimentos Ltda</t>
  </si>
  <si>
    <t>Lasport Assessoria</t>
  </si>
  <si>
    <t>Laci Jose Barbian</t>
  </si>
  <si>
    <t xml:space="preserve">Fernando Vilardi Martini </t>
  </si>
  <si>
    <t>Ana Katharina Pinto Coelho Temple</t>
  </si>
  <si>
    <t>Luiz Paulo Varella Ribeiro</t>
  </si>
  <si>
    <t>David James Baptista</t>
  </si>
  <si>
    <t>Maximus Distribuidora De Equipamentos Automotivos</t>
  </si>
  <si>
    <t>Irfan Gorker Ugan</t>
  </si>
  <si>
    <t>Vci Comercial Imp E Exp</t>
  </si>
  <si>
    <t>Pratika Distribuidora De Equipamentos Automotivos Ltda</t>
  </si>
  <si>
    <t xml:space="preserve">Emmanuel Elie Choueri </t>
  </si>
  <si>
    <t>Leorgea Lemes Costa</t>
  </si>
  <si>
    <t>Cristiane Mariane Lopes Esteves</t>
  </si>
  <si>
    <t>Ana Cristina Maimone Fruges</t>
  </si>
  <si>
    <t>Anderson Leandro Couto Peres Ribeiro</t>
  </si>
  <si>
    <t>All Mor Gestao De Marcas E Produtos Ltda</t>
  </si>
  <si>
    <t>Silvio Cesar De Lima Nogueira</t>
  </si>
  <si>
    <t>Barbara Rodrigues Pereira</t>
  </si>
  <si>
    <t>Bruno De Araujo Soares</t>
  </si>
  <si>
    <t>Chaiane Cristine Nunes Bueno Badotti</t>
  </si>
  <si>
    <t xml:space="preserve">Alexandre Simoes Zaninotto </t>
  </si>
  <si>
    <t>Octavio Juarez Tavora Junior</t>
  </si>
  <si>
    <t>Gustavo Oliva Souza</t>
  </si>
  <si>
    <t>Silvio Rosolem Junior</t>
  </si>
  <si>
    <t>Felipe Costa Roberti</t>
  </si>
  <si>
    <t>Silvia Luzia Mascarenhas Scharchak</t>
  </si>
  <si>
    <t>Lucas De Grandi Sampaio</t>
  </si>
  <si>
    <t>Mpc Comercial Importacao E Exportacao Ltda</t>
  </si>
  <si>
    <t>Jimir Noviak Junior</t>
  </si>
  <si>
    <t>Angela Josefa Possenti</t>
  </si>
  <si>
    <t>Roque Guimaraes Antunes</t>
  </si>
  <si>
    <t>All Mor Gestao De Marcas</t>
  </si>
  <si>
    <t xml:space="preserve">Pericles Dos Santos </t>
  </si>
  <si>
    <t>Alex Cardoso Perez</t>
  </si>
  <si>
    <t>Rodrigo Rosolem Califoni</t>
  </si>
  <si>
    <t>Idea Holding Ltda</t>
  </si>
  <si>
    <t>Augusto Henrique De Oliveira</t>
  </si>
  <si>
    <t>E-Click Serviços Digitais Ltda</t>
  </si>
  <si>
    <t>Rafael Almudi</t>
  </si>
  <si>
    <t>Ana Paula Pereira</t>
  </si>
  <si>
    <t>Patricia Kawai Sauan</t>
  </si>
  <si>
    <t>Bruno Umbria Pedroni E Cia</t>
  </si>
  <si>
    <t>Thereza Christina Nahas</t>
  </si>
  <si>
    <t>Bandeirante Industria E Comercio De Plasticos</t>
  </si>
  <si>
    <t>Cristiane Mariano Lopes Esteves</t>
  </si>
  <si>
    <t>Tk Importes Comercio, Importacao E Exportacao Eireli</t>
  </si>
  <si>
    <t>Bruno Umbria Pedroni</t>
  </si>
  <si>
    <t xml:space="preserve">Wellington Nunes Moraes </t>
  </si>
  <si>
    <t>Ms Telecom Services Ltda</t>
  </si>
  <si>
    <t>Gustavo Sozzi</t>
  </si>
  <si>
    <t>Michel De Oliveira Santos</t>
  </si>
  <si>
    <t>Tk Importes Comercio, Importação E Exportação De Conchas Ltda</t>
  </si>
  <si>
    <t>Razao Importadora E Distribuidora De Bike</t>
  </si>
  <si>
    <t>Aricia Claudeci Da Silva</t>
  </si>
  <si>
    <t>Labnews Industrial Ltda</t>
  </si>
  <si>
    <t>Aza Liss Comercio De Roupas</t>
  </si>
  <si>
    <t>Tmh Do Brasil Comercial E Serviços Ltda</t>
  </si>
  <si>
    <t>Leonardo De Almeida Custodio</t>
  </si>
  <si>
    <t>Rodolpho Villa Dos Santos Ermida</t>
  </si>
  <si>
    <t>Daniela Dos Santos Franscisco</t>
  </si>
  <si>
    <t>Rodrigo Abinader Lopes De Almeida</t>
  </si>
  <si>
    <t>Laurent Johann Jose Bourda Couhet</t>
  </si>
  <si>
    <t>Volnei Antonio Pedroni</t>
  </si>
  <si>
    <t>Eduardo Ribeiro Blan Dos Santos</t>
  </si>
  <si>
    <t>Mauricio Martin Furlan</t>
  </si>
  <si>
    <t>Marcelo Zangrandi</t>
  </si>
  <si>
    <t>Rvt Comercio E Distribuicao Ltda</t>
  </si>
  <si>
    <t>Celio Cristiano Teixeira Simoes</t>
  </si>
  <si>
    <t xml:space="preserve">Ricardo Wey Martz Pugliese </t>
  </si>
  <si>
    <t>Criteria Capital Servicos Administrativos Ltda</t>
  </si>
  <si>
    <t>Edson Luiz Wamser</t>
  </si>
  <si>
    <t>Frigobalsas Ltda</t>
  </si>
  <si>
    <t>AC11120</t>
  </si>
  <si>
    <t>AC11130</t>
  </si>
  <si>
    <t>AC11114</t>
  </si>
  <si>
    <t>AC11111</t>
  </si>
  <si>
    <t>AC11124</t>
  </si>
  <si>
    <t>AC11128</t>
  </si>
  <si>
    <t>AC11118</t>
  </si>
  <si>
    <t>AC11127</t>
  </si>
  <si>
    <t>AC11121</t>
  </si>
  <si>
    <t>A74948</t>
  </si>
  <si>
    <t>AC11129</t>
  </si>
  <si>
    <t>AS11111</t>
  </si>
  <si>
    <t>A73659</t>
  </si>
  <si>
    <t>AS11113</t>
  </si>
  <si>
    <t>A72960</t>
  </si>
  <si>
    <t>SAUL RIBERIO</t>
  </si>
  <si>
    <t>LUCAS JOSE PASSARELLI TORRECILHA</t>
  </si>
  <si>
    <t>FELIPE DE CARVALHO ALVES VIEIRA</t>
  </si>
  <si>
    <t>LEO ORSI BERNARDES NETO</t>
  </si>
  <si>
    <t>JOAO PAULO CARNIATO GENTA</t>
  </si>
  <si>
    <t>RAFAEL GUSTAVO HARDT PEREIRA</t>
  </si>
  <si>
    <t>EMERSON BALDERRAMA DOS REIS JUNIOR</t>
  </si>
  <si>
    <t>ANDRE LESJAK MARTOS MONTAGNER</t>
  </si>
  <si>
    <t>ALINE MAYUMI KOEKE BEDNARSKI</t>
  </si>
  <si>
    <t>COMERCIAL</t>
  </si>
  <si>
    <t>(11) 99115-1986</t>
  </si>
  <si>
    <t>ALEXANDRE BIRMANN</t>
  </si>
  <si>
    <t>alexandre.birmann@criteriainvest.com.br</t>
  </si>
  <si>
    <t>(11)991486000</t>
  </si>
  <si>
    <t>PRIVATE</t>
  </si>
  <si>
    <t>A73073</t>
  </si>
  <si>
    <t>ALEXANDRE DANIEL WALD REISSMANN</t>
  </si>
  <si>
    <t>alexandre.reissmann@criteriainvest.com.br</t>
  </si>
  <si>
    <t>(11) 99406-2699</t>
  </si>
  <si>
    <t>B2B</t>
  </si>
  <si>
    <t>A62058</t>
  </si>
  <si>
    <t>ALEXANDRE LISBÔA BASTOS JÚNIOR</t>
  </si>
  <si>
    <t>alexandre.bastos@criteriainvest.com.br</t>
  </si>
  <si>
    <t>+351969254355</t>
  </si>
  <si>
    <t>ALINE AGOPYAN</t>
  </si>
  <si>
    <t>aline.agopyan@criteriainvest.com.br</t>
  </si>
  <si>
    <t>(11)965805158</t>
  </si>
  <si>
    <t>aline.mayumi@criteriainvest.com.br</t>
  </si>
  <si>
    <t>11999999103</t>
  </si>
  <si>
    <t>AS11117</t>
  </si>
  <si>
    <t>ANA BEATRIZ SCHEIDEGGER</t>
  </si>
  <si>
    <t>operacional@criteriaseguros.com.br</t>
  </si>
  <si>
    <t>(21)992720093</t>
  </si>
  <si>
    <t>SEGUROS</t>
  </si>
  <si>
    <t>andre.montagner@criteriainvest.com.br</t>
  </si>
  <si>
    <t>(11) 97196-1230</t>
  </si>
  <si>
    <t>andreia.batista@criteriainvest.com.br</t>
  </si>
  <si>
    <t>(22)988576106</t>
  </si>
  <si>
    <t>BRUNO FERRO</t>
  </si>
  <si>
    <t>bruno.ferro@criteriainvest.com.br</t>
  </si>
  <si>
    <t>+5511967075592</t>
  </si>
  <si>
    <t>A11140</t>
  </si>
  <si>
    <t>BRUNO GUILHERME DA SILVA</t>
  </si>
  <si>
    <t>bguilherme@criteriacambio.com.br</t>
  </si>
  <si>
    <t>(11) 98323-9866</t>
  </si>
  <si>
    <t>A66090</t>
  </si>
  <si>
    <t>bruno.setti@criteriainvest.com.br</t>
  </si>
  <si>
    <t>(11) 98769-8042</t>
  </si>
  <si>
    <t>CORPORATE</t>
  </si>
  <si>
    <t>A71777</t>
  </si>
  <si>
    <t>BRUNO SIL BALBINO SIQUEIRA</t>
  </si>
  <si>
    <t>bruno.balbino@criteriainvest.com.br</t>
  </si>
  <si>
    <t>(21)981125325</t>
  </si>
  <si>
    <t>A71186</t>
  </si>
  <si>
    <t>CAIO DOMENICO DE LUCENA SCHETTINO</t>
  </si>
  <si>
    <t>caio.schettino@criteriainvest.com.br</t>
  </si>
  <si>
    <t>(21) 97233-9774</t>
  </si>
  <si>
    <t>ALOCAÇÃO</t>
  </si>
  <si>
    <t>A72251</t>
  </si>
  <si>
    <t>CAMILA CHAVES SANTOS DE MORAES</t>
  </si>
  <si>
    <t>camila.chaves@criteriainvest.com.br</t>
  </si>
  <si>
    <t>(21)988344510</t>
  </si>
  <si>
    <t>(21) 9832-09895</t>
  </si>
  <si>
    <t>A65792</t>
  </si>
  <si>
    <t>carlos@criteriainvest.com.br</t>
  </si>
  <si>
    <t>(11) 95764-4596</t>
  </si>
  <si>
    <t>ADMINISTRAÇÃO</t>
  </si>
  <si>
    <t>AC11112</t>
  </si>
  <si>
    <t>AC11123</t>
  </si>
  <si>
    <t>A11197</t>
  </si>
  <si>
    <t>CLAUDIA BASILE CINTRA</t>
  </si>
  <si>
    <t>claudia.basile@criteriapartners.com.br</t>
  </si>
  <si>
    <t>19983201616</t>
  </si>
  <si>
    <t>rodrigo.costa@criteriainvest.com.br</t>
  </si>
  <si>
    <t>DANIEL ZANATTA DE LIMA</t>
  </si>
  <si>
    <t>daniel.zanatta@criteriainvest.com.br</t>
  </si>
  <si>
    <t>19995875144</t>
  </si>
  <si>
    <t>DANIELLA LEVY</t>
  </si>
  <si>
    <t>daniella.levy@criteriainvest.com.br</t>
  </si>
  <si>
    <t>(11) 99202-0599</t>
  </si>
  <si>
    <t>FINANÇAS E INTELIGÊNCIA</t>
  </si>
  <si>
    <t>AC11113</t>
  </si>
  <si>
    <t>danilo.paske@criteriainvest.com.br</t>
  </si>
  <si>
    <t>A62049</t>
  </si>
  <si>
    <t>denis.lira@criteriainvest.com.br</t>
  </si>
  <si>
    <t>AC11115</t>
  </si>
  <si>
    <t>AC11125</t>
  </si>
  <si>
    <t>EDUARDO OBUKO</t>
  </si>
  <si>
    <t>MAO</t>
  </si>
  <si>
    <t>AEJOPAR</t>
  </si>
  <si>
    <t>ELI MIZHARI</t>
  </si>
  <si>
    <t>emerson.balderrama@criteriainvest.com.br</t>
  </si>
  <si>
    <t>+5511970452339</t>
  </si>
  <si>
    <t>EMILIANO MAGALHÃES MEIRELES</t>
  </si>
  <si>
    <t>emiliano@criteriacapital.com.br</t>
  </si>
  <si>
    <t>(11) 97204-9004</t>
  </si>
  <si>
    <t>A28208</t>
  </si>
  <si>
    <t>ESTEVÃO MARINHO REZENDE REIS</t>
  </si>
  <si>
    <t>estevao.reis@criteriainvest.com.br</t>
  </si>
  <si>
    <t>(27) 99907-6228</t>
  </si>
  <si>
    <t>A74154</t>
  </si>
  <si>
    <t>AC11116</t>
  </si>
  <si>
    <t>A25247</t>
  </si>
  <si>
    <t>FABIO MODERNO SCHILLER</t>
  </si>
  <si>
    <t>fabio.schiller@criteriainvest.com.br</t>
  </si>
  <si>
    <t>11999719929</t>
  </si>
  <si>
    <t>AC11126</t>
  </si>
  <si>
    <t>FABIO POESTER</t>
  </si>
  <si>
    <t>A67981</t>
  </si>
  <si>
    <t>FELIPE ALFAIA FERREIRA</t>
  </si>
  <si>
    <t>felipe.alfaia@criteriainvest.com.br</t>
  </si>
  <si>
    <t>(92)982770327</t>
  </si>
  <si>
    <t>felipe.vieira@criteriainvest.com.br</t>
  </si>
  <si>
    <t>(11) 97144-8686</t>
  </si>
  <si>
    <t>FELIPE EUGENIO MARQUES BERTOLINI</t>
  </si>
  <si>
    <t>felipe.bertolini@criteriainvest.com.br</t>
  </si>
  <si>
    <t>11994799267</t>
  </si>
  <si>
    <t>A27364</t>
  </si>
  <si>
    <t>FELIPE LIAN LALA</t>
  </si>
  <si>
    <t>felipe.lala@criteriainvest.com.br</t>
  </si>
  <si>
    <t>11 996947772</t>
  </si>
  <si>
    <t>FELIPE ROSSI ARTOLA</t>
  </si>
  <si>
    <t>felipe.rossi@criteriainvest.com.br</t>
  </si>
  <si>
    <t>+5511992906666</t>
  </si>
  <si>
    <t>FERNANDO DE OLIVEIRA NEVES</t>
  </si>
  <si>
    <t>fernando.neves@criteriainvest.com.br</t>
  </si>
  <si>
    <t>11994720404</t>
  </si>
  <si>
    <t>AC11117</t>
  </si>
  <si>
    <t>A20309</t>
  </si>
  <si>
    <t>FREDERICO HEITOR JESUS SILVA</t>
  </si>
  <si>
    <t>frederico.silva@criteriainvest.com.br</t>
  </si>
  <si>
    <t>(92)99250-1162</t>
  </si>
  <si>
    <t>A75053</t>
  </si>
  <si>
    <t>GABRIEL LUCAS MACIEL</t>
  </si>
  <si>
    <t>gabriel.lucas@criteriainvest.com.br</t>
  </si>
  <si>
    <t>(11) 97694-9072</t>
  </si>
  <si>
    <t>GABRIELA DALL'ONDER</t>
  </si>
  <si>
    <t>gabriela.onder@criteriainvest.com.br</t>
  </si>
  <si>
    <t>(43)91325074</t>
  </si>
  <si>
    <t>A28769</t>
  </si>
  <si>
    <t>GESSICA YANAE RODRIGUES SIGNORINE</t>
  </si>
  <si>
    <t>gessica.rodrigues@criteriainvest.com.br</t>
  </si>
  <si>
    <t>(44)999246125</t>
  </si>
  <si>
    <t>GIOVANA CORREA SILVA</t>
  </si>
  <si>
    <t>giovana.correa@criteriainvest.com.br</t>
  </si>
  <si>
    <t>(11) 94011-4229</t>
  </si>
  <si>
    <t>OPERACIONAL E QUALIDADE</t>
  </si>
  <si>
    <t>GUILHERME CAVALCANTI DE ALBUQUERQUE CHRISTIANSEN</t>
  </si>
  <si>
    <t>guilherme.christiansen@criteriainvest.com.br</t>
  </si>
  <si>
    <t>(11) 99421-7882</t>
  </si>
  <si>
    <t>GUILHERME KAMEI DE CONTO</t>
  </si>
  <si>
    <t>A23595</t>
  </si>
  <si>
    <t>GUSTAVO CASAGRANDE MORETO</t>
  </si>
  <si>
    <t>gustavo.casagrande@criteriainvest.com.br</t>
  </si>
  <si>
    <t>45999168809</t>
  </si>
  <si>
    <t>GUSTAVO LOPES ESTEVES</t>
  </si>
  <si>
    <t>gustavo.esteves@criteriainvest.com.br</t>
  </si>
  <si>
    <t>(11) 94147-8883</t>
  </si>
  <si>
    <t>HELENA FIGUEIREDO RAMALHO DA SILVA</t>
  </si>
  <si>
    <t>helena.ramalho@criteriapartners.com.br</t>
  </si>
  <si>
    <t>(11)985116655</t>
  </si>
  <si>
    <t>A71299</t>
  </si>
  <si>
    <t>HELENA YASSUE ISHIKAWAJIMA</t>
  </si>
  <si>
    <t>helena.yassue@criteriainvest.com.br</t>
  </si>
  <si>
    <t>(41)989008616</t>
  </si>
  <si>
    <t>A74042</t>
  </si>
  <si>
    <t>henrique.carolenske@criteriainvest.com.br</t>
  </si>
  <si>
    <t>HENRIQUE DE SÁ</t>
  </si>
  <si>
    <t>(44)99116-4341</t>
  </si>
  <si>
    <t>A26915</t>
  </si>
  <si>
    <t>HENRIQUE ORTENBLAD NOGUEIRA</t>
  </si>
  <si>
    <t>henrique.ortenblad@criteriainvest.com.br</t>
  </si>
  <si>
    <t>(11) 99981-7777</t>
  </si>
  <si>
    <t>hiago.silva@criteriainvest.com.br</t>
  </si>
  <si>
    <t>(44)998323190</t>
  </si>
  <si>
    <t>11957782200</t>
  </si>
  <si>
    <t>jose.medeiros@criteriainvest.com.br</t>
  </si>
  <si>
    <t>(21) 98875-1929</t>
  </si>
  <si>
    <t>JOÃO AZEVEDO MARQUES TUMA</t>
  </si>
  <si>
    <t>(11)988956421</t>
  </si>
  <si>
    <t>JOÃO CARLOS PEREIRA</t>
  </si>
  <si>
    <t>joao@criteriacapital.com.br</t>
  </si>
  <si>
    <t>(11) 98315-1500</t>
  </si>
  <si>
    <t>JOÃO PEDRO FERNANDES</t>
  </si>
  <si>
    <t>joao.fernandes@criteriainvest.com.br</t>
  </si>
  <si>
    <t>(19)992620335</t>
  </si>
  <si>
    <t>JOÃO PEDRO LEVIER CARDOSO MACIEL</t>
  </si>
  <si>
    <t>jp.maciel@criteriainvest.com.br</t>
  </si>
  <si>
    <t>(11) 99397-7642</t>
  </si>
  <si>
    <t>JULIA DE PAULA WALD</t>
  </si>
  <si>
    <t>julia.wald@criteriainvest.com.br</t>
  </si>
  <si>
    <t>(11) 98116-2244</t>
  </si>
  <si>
    <t>A29303</t>
  </si>
  <si>
    <t>JULIANA GOMES DE MELO</t>
  </si>
  <si>
    <t>juliana.melo@criteriainvest.com.br</t>
  </si>
  <si>
    <t>(11)985858216</t>
  </si>
  <si>
    <t>A26794</t>
  </si>
  <si>
    <t>JÉSSICA PERUZZO DO NASCIMENTO</t>
  </si>
  <si>
    <t>jessica.peruzzo@criteriainvest.com.br</t>
  </si>
  <si>
    <t>+5545999655042</t>
  </si>
  <si>
    <t>JÚLIA BITENCOURT RODRIGUES</t>
  </si>
  <si>
    <t>julia.bitencourt@criteriacapital.com.br</t>
  </si>
  <si>
    <t>(11)99660-0242</t>
  </si>
  <si>
    <t>kamila.kazitoris@criteriainvest.com.br</t>
  </si>
  <si>
    <t>A24812</t>
  </si>
  <si>
    <t>KEPER</t>
  </si>
  <si>
    <t>LAIS MAGDALONI AGRIA</t>
  </si>
  <si>
    <t>lais.magria@criteriainvest.com.br</t>
  </si>
  <si>
    <t>(11) 99609-0022</t>
  </si>
  <si>
    <t>JURÍDICO</t>
  </si>
  <si>
    <t>A25476</t>
  </si>
  <si>
    <t>LAUREN CLARA SANTOS ARRUDA</t>
  </si>
  <si>
    <t>lauren.santos@criteriainvest.com.br</t>
  </si>
  <si>
    <t>(21)98764-3400</t>
  </si>
  <si>
    <t>LEANDRO FARIAS</t>
  </si>
  <si>
    <t>leandro.farias@criteriainvest.com.br</t>
  </si>
  <si>
    <t>(11) 99666-8285</t>
  </si>
  <si>
    <t>leo.bernardes@criteriainvest.com.br</t>
  </si>
  <si>
    <t>(15) 99722-2220</t>
  </si>
  <si>
    <t>A20629</t>
  </si>
  <si>
    <t>LEOPOLDO TARGA</t>
  </si>
  <si>
    <t>leopoldo.targa@criteriainvest.com.br</t>
  </si>
  <si>
    <t>44 99911-7070</t>
  </si>
  <si>
    <t>LUCA GIAFFONE</t>
  </si>
  <si>
    <t>luca.giaffone@criteriainvest.com.br</t>
  </si>
  <si>
    <t>11996555505</t>
  </si>
  <si>
    <t>lucas.torrecilha@criteriainvest.com.br</t>
  </si>
  <si>
    <t>lucas.peluso@criteriainvest.com.br</t>
  </si>
  <si>
    <t>(21) 99810-2026</t>
  </si>
  <si>
    <t>RENDA VARIÁVEL</t>
  </si>
  <si>
    <t>A73469</t>
  </si>
  <si>
    <t>LUCAS VELARDI SANTOS</t>
  </si>
  <si>
    <t>lucas.velardi@criteriainvest.com.br</t>
  </si>
  <si>
    <t>(11) 99321-9507</t>
  </si>
  <si>
    <t>A26723</t>
  </si>
  <si>
    <t>LUIZ FERNANDO JORDÃO MESQUITA</t>
  </si>
  <si>
    <t>luiz.mesquita@criteriainvest.com.br</t>
  </si>
  <si>
    <t>(11) 98854-6682</t>
  </si>
  <si>
    <t>LUTFALA WADHY NETO</t>
  </si>
  <si>
    <t>l.neto@criteriapartners.com.br</t>
  </si>
  <si>
    <t>(16)997897700</t>
  </si>
  <si>
    <t>AS11120</t>
  </si>
  <si>
    <t>MARA RITA MONTAGNERI</t>
  </si>
  <si>
    <t>(11) 973658030</t>
  </si>
  <si>
    <t>A1205</t>
  </si>
  <si>
    <t>MARCELO CALAES PIMENTEL</t>
  </si>
  <si>
    <t>(27) 999890848</t>
  </si>
  <si>
    <t>mtavella@criteriainvest.com.br</t>
  </si>
  <si>
    <t>(21) 98191-5050</t>
  </si>
  <si>
    <t>MARCO AURELIO NOGUEIRA DA COSTA JUNIOR</t>
  </si>
  <si>
    <t>seguroscorporativos@criteriaseguros.com.br</t>
  </si>
  <si>
    <t>21 98013-8945</t>
  </si>
  <si>
    <t>A74667</t>
  </si>
  <si>
    <t>MARCOS BOGLI</t>
  </si>
  <si>
    <t>marcos.bogli@criteriainvest.com.br</t>
  </si>
  <si>
    <t>11991882115</t>
  </si>
  <si>
    <t>A70404</t>
  </si>
  <si>
    <t>MARCOS VINICIUS COSTA GUTTMANN</t>
  </si>
  <si>
    <t>marcos.guttmann@criteriainvest.com.br</t>
  </si>
  <si>
    <t>(21)992958241</t>
  </si>
  <si>
    <t>351926369776</t>
  </si>
  <si>
    <t>MARINA BARRIOS ALVES PACIFICO</t>
  </si>
  <si>
    <t>marina.pacifico@criteriapartners.com.br</t>
  </si>
  <si>
    <t>(16)997335980</t>
  </si>
  <si>
    <t>PESSOAS E EXPANSÃO</t>
  </si>
  <si>
    <t>S11116</t>
  </si>
  <si>
    <t>MATEUS OLIVEIRA DE LACERDA</t>
  </si>
  <si>
    <t>mateus.lacerda@criteriainvest.com.br</t>
  </si>
  <si>
    <t>(21) 98356-7770</t>
  </si>
  <si>
    <t>MARKETING</t>
  </si>
  <si>
    <t>A28845</t>
  </si>
  <si>
    <t>MATHEUS IFANGER FARIA</t>
  </si>
  <si>
    <t>matheus.ifanger@criteriainvest.com.br</t>
  </si>
  <si>
    <t>(15)99602-6675</t>
  </si>
  <si>
    <t>MAYARA CRISTINY BEZERRA</t>
  </si>
  <si>
    <t>mayara.cristiny@criteriapartners.com.br</t>
  </si>
  <si>
    <t>11971474300</t>
  </si>
  <si>
    <t>AC11122</t>
  </si>
  <si>
    <t>MESA CÂMBIO PROPRIETÁRIA</t>
  </si>
  <si>
    <t>A74116</t>
  </si>
  <si>
    <t>NATALIA BAPTISTELLA ALVES</t>
  </si>
  <si>
    <t>natalia.baptistella@criteriainvest.com.br</t>
  </si>
  <si>
    <t>(11) 98490-3707</t>
  </si>
  <si>
    <t>AS11150</t>
  </si>
  <si>
    <t>NATALIA PRADO QUARESMA PONGELUPPI</t>
  </si>
  <si>
    <t>natalia.quaresma@criteriaseguros.com.br</t>
  </si>
  <si>
    <t>(11)941603146</t>
  </si>
  <si>
    <t>OTHON CESAR RIBEIRO</t>
  </si>
  <si>
    <t>othon.cesar@criteriapartners.com.br</t>
  </si>
  <si>
    <t>(11) 974502387</t>
  </si>
  <si>
    <t>A75009</t>
  </si>
  <si>
    <t>PAMELA PARRA POLLES</t>
  </si>
  <si>
    <t>pamela.polles@criteriainvest.com.br</t>
  </si>
  <si>
    <t>(45)999723380</t>
  </si>
  <si>
    <t>A74916</t>
  </si>
  <si>
    <t>PATRICIA ZAVORNE HEYN SILVA</t>
  </si>
  <si>
    <t>(41)992221985</t>
  </si>
  <si>
    <t>PAULO VICTOR SARDE</t>
  </si>
  <si>
    <t>paulo.sarde@criteriapartners.com.br</t>
  </si>
  <si>
    <t>(11) 98100-9252</t>
  </si>
  <si>
    <t>PEDRO CARDOSO MALUF</t>
  </si>
  <si>
    <t>pedro.maluf@criteriainvest.com.br</t>
  </si>
  <si>
    <t>(11) 97189-2296</t>
  </si>
  <si>
    <t>AS11114</t>
  </si>
  <si>
    <t>PEDRO HENRIQUE BORGES LAURIANO</t>
  </si>
  <si>
    <t>plauriano@criteriaseguros.com.br</t>
  </si>
  <si>
    <t>(21) 99599-7901</t>
  </si>
  <si>
    <t>A72680</t>
  </si>
  <si>
    <t>PEDRO HENRIQUE DOS SANTOS ROMANO</t>
  </si>
  <si>
    <t>pedro.romano@criteriainvest.com.br</t>
  </si>
  <si>
    <t>(11) 94118-4145</t>
  </si>
  <si>
    <t>PEDRO MALUCELLI EGOROFF</t>
  </si>
  <si>
    <t>pedro.egoroff@criteriainvest.com.br</t>
  </si>
  <si>
    <t>11999810094</t>
  </si>
  <si>
    <t>A73201</t>
  </si>
  <si>
    <t>PEDRO SIVIERO PACIULLO</t>
  </si>
  <si>
    <t>pedropaciullo@criteriainvest.com.br</t>
  </si>
  <si>
    <t>(11) 97613-3443</t>
  </si>
  <si>
    <t>A26668</t>
  </si>
  <si>
    <t>PETERSON MAFFESSONI</t>
  </si>
  <si>
    <t>peterson.maffessoni@criteriainvest.com.br</t>
  </si>
  <si>
    <t>45999730770</t>
  </si>
  <si>
    <t>rafael.wald@criteriainvest.com.br</t>
  </si>
  <si>
    <t>(11) 95329-1186</t>
  </si>
  <si>
    <t>A74867</t>
  </si>
  <si>
    <t>RAFAEL CARNIATO MUNIZ DE OLIVEIRA</t>
  </si>
  <si>
    <t>rafael.oliveira@criteriainvest.com.br</t>
  </si>
  <si>
    <t>92-991191465</t>
  </si>
  <si>
    <t>RAFAEL.HARDT@CRITERIAINVEST.COM.BR</t>
  </si>
  <si>
    <t>(41) 99672-8682</t>
  </si>
  <si>
    <t>AS11132</t>
  </si>
  <si>
    <t>RAFAEL MARTINS DIAS LOPES</t>
  </si>
  <si>
    <t>rafael.lopes@criteriaseguros.com.br</t>
  </si>
  <si>
    <t>(21)99505-7836</t>
  </si>
  <si>
    <t>rafael.wurzmann@criteriainvest.com.br</t>
  </si>
  <si>
    <t>(11) 99977-1128</t>
  </si>
  <si>
    <t>RAFAELA VIEIRA DAL BOSCO</t>
  </si>
  <si>
    <t>rafaela.vieira@criteriainvest.com.br</t>
  </si>
  <si>
    <t>(11)991958239</t>
  </si>
  <si>
    <t>raphael.bueno@criteriainvest.com.br</t>
  </si>
  <si>
    <t>A11112</t>
  </si>
  <si>
    <t>A74067</t>
  </si>
  <si>
    <t>ricardo@criteriainvest.com.br</t>
  </si>
  <si>
    <t>(11) 99759-9099</t>
  </si>
  <si>
    <t>robert.nahas@criteriainvest.com.br</t>
  </si>
  <si>
    <t>(11) 96064-5555</t>
  </si>
  <si>
    <t>A68563</t>
  </si>
  <si>
    <t>RONAN PEREIRA MEDINA</t>
  </si>
  <si>
    <t>ronan.medina@criteriainvest.com.br</t>
  </si>
  <si>
    <t>45999254060</t>
  </si>
  <si>
    <t>A71537</t>
  </si>
  <si>
    <t>SELMA ROCHA LOPES MACHADO</t>
  </si>
  <si>
    <t>selma.lopes@criteriainvest.com.br</t>
  </si>
  <si>
    <t>(41)988070762</t>
  </si>
  <si>
    <t>SOFIA GAAL DYLONG</t>
  </si>
  <si>
    <t>sofia.dylong@criteriainvest.com</t>
  </si>
  <si>
    <t>(21)999476065</t>
  </si>
  <si>
    <t>THAMIRES BUZATI DE RESENDE</t>
  </si>
  <si>
    <t>thamires.buzati@criteriainvest.com.br</t>
  </si>
  <si>
    <t>(32) 99938-8387</t>
  </si>
  <si>
    <t>THIAGO DE ANDRADE NEVES</t>
  </si>
  <si>
    <t>thiago.neves@criteriapartners.com.br</t>
  </si>
  <si>
    <t>11972818050</t>
  </si>
  <si>
    <t>THIAGO LUYTEN DE MORAES SARMENTO</t>
  </si>
  <si>
    <t>thiago.sarmento@criteriapartners.com.br</t>
  </si>
  <si>
    <t>11 99981-7777</t>
  </si>
  <si>
    <t>thiago.pedroso@criteriainvest.com.br</t>
  </si>
  <si>
    <t>(11) 97974-5370</t>
  </si>
  <si>
    <t>A74367</t>
  </si>
  <si>
    <t>(19)996448774</t>
  </si>
  <si>
    <t>VICTOR HUGO PISETTA ARALDI</t>
  </si>
  <si>
    <t>A72619</t>
  </si>
  <si>
    <t>VICTOR PORTO REBANE</t>
  </si>
  <si>
    <t>victor.rebane@criteriainvest.com.br</t>
  </si>
  <si>
    <t>(11) 94179-0808</t>
  </si>
  <si>
    <t>A27349</t>
  </si>
  <si>
    <t>VICTOR VASCONCELLOS FONSECA</t>
  </si>
  <si>
    <t>victor.fonseca@criteriainvest.com.br</t>
  </si>
  <si>
    <t>(21) 99595-9526</t>
  </si>
  <si>
    <t>A74995</t>
  </si>
  <si>
    <t>VITOR RIGOTTI LAMEGO</t>
  </si>
  <si>
    <t>vitor.lamego@criteriainvest.com.br</t>
  </si>
  <si>
    <t>27996466085</t>
  </si>
  <si>
    <t>Banco</t>
  </si>
  <si>
    <t>Imposto</t>
  </si>
  <si>
    <t>AC11119</t>
  </si>
  <si>
    <t>Não Especificado</t>
  </si>
  <si>
    <t>A75041</t>
  </si>
  <si>
    <t>Assessor sem nome</t>
  </si>
  <si>
    <t>A00000</t>
  </si>
  <si>
    <t>INATIVOS</t>
  </si>
  <si>
    <t>MARCO ANTONIO TEMBRA DE ANDRADE</t>
  </si>
  <si>
    <t>marco.tembra@criteriainvest.com.br</t>
  </si>
  <si>
    <t>(11) 991176240</t>
  </si>
  <si>
    <t>TESTE</t>
  </si>
  <si>
    <t>GABRIELA PERNA DE MENDONCA</t>
  </si>
  <si>
    <t xml:space="preserve">VIVIANI GRACIELA GUSCIORA </t>
  </si>
  <si>
    <t>ROMEU HUCZOK</t>
  </si>
  <si>
    <t>LUCELIA MARIA PISSAIA</t>
  </si>
  <si>
    <t>ANA PAULA VAN ERVEN PACHECO WALD REISSMAN</t>
  </si>
  <si>
    <t>NAYR IND, COMERCIO E DIST DE PRODUTOS LTDA</t>
  </si>
  <si>
    <t xml:space="preserve">AP ANIMAL LOGISTICS SERVICOS ESPECIALIZADOS ADMINISTRATIVOS LTDA </t>
  </si>
  <si>
    <t>HORUS CARGO</t>
  </si>
  <si>
    <t>MDV GLASS VIDROS INTELIGENTES IND. E COM. LTDA</t>
  </si>
  <si>
    <t>DANIEL MARCOS GUIMARÃES</t>
  </si>
  <si>
    <t>ARTHUR AMORATI NORCIA DE ALMEIDA E ARAUJO</t>
  </si>
  <si>
    <t>ALFREDO FARIA LOPES DE PAIVA</t>
  </si>
  <si>
    <t>CRISTIAN MARTINS DE CARVALHO</t>
  </si>
  <si>
    <t>C11130</t>
  </si>
  <si>
    <t>C11128</t>
  </si>
  <si>
    <t>ALE</t>
  </si>
  <si>
    <t>LINDALVA SOUSA LEITE SANTOS</t>
  </si>
  <si>
    <t>RONALDO GERDES JUNIOR</t>
  </si>
  <si>
    <t>IROITE LTDA</t>
  </si>
  <si>
    <t xml:space="preserve">VOLCOM DISTRIBUIDORA DE PEÇAS LTDA </t>
  </si>
  <si>
    <t>BRUNO CARAMELLI</t>
  </si>
  <si>
    <t>ELAINE AMARILHA DE SOUZA DANTAS</t>
  </si>
  <si>
    <t>AERIS TECNOLOGIA INDUSTRIA E COMERCIO DE PRODUTOSELETRONICOS E SOFTWARES</t>
  </si>
  <si>
    <t xml:space="preserve">PJ </t>
  </si>
  <si>
    <t xml:space="preserve">OZONIO TELECOMUNICAÇÕES </t>
  </si>
  <si>
    <t>HB MAQUINAS E EQUIPAMENTOS</t>
  </si>
  <si>
    <t xml:space="preserve">UNIVERSAL INDUSTRIAS GERAIS LTDA </t>
  </si>
  <si>
    <t xml:space="preserve">PF </t>
  </si>
  <si>
    <t>MAURICIO BAUM</t>
  </si>
  <si>
    <t>BARBARA VILLANOVA FERREIRA</t>
  </si>
  <si>
    <t>PANGEA WORLD BUSINESS</t>
  </si>
  <si>
    <t xml:space="preserve">JOSE CARLOS VAZ GUIMARAES </t>
  </si>
  <si>
    <t>THIAGO XAVIER KOZAK</t>
  </si>
  <si>
    <t>LUIS FERNANDO PALOMARES</t>
  </si>
  <si>
    <t xml:space="preserve">GUILHERME TADEU RODRIGUES SARKIS </t>
  </si>
  <si>
    <t>DEVELOPNOW PROJETOS DE SOFTWARE</t>
  </si>
  <si>
    <t xml:space="preserve">DERPAC SILK IND. COM LTDA </t>
  </si>
  <si>
    <t>RENATO EUGENIO DE REZENDE BARBOSA</t>
  </si>
  <si>
    <t xml:space="preserve">JOAO PEDRO QUEIROZ GALVAO MARIZ  </t>
  </si>
  <si>
    <t>ULTRAMARINE IMPORT E EXPORT LTDA</t>
  </si>
  <si>
    <t>MARY ESTHER OLIVA SOUZA</t>
  </si>
  <si>
    <t>JOÃO PAULO CARNIATO GENTA</t>
  </si>
  <si>
    <t>CARLA ROCCHI MORAN</t>
  </si>
  <si>
    <t>MARTA ROCCHI MORAN</t>
  </si>
  <si>
    <t>MONICA MORO BECKERT</t>
  </si>
  <si>
    <t xml:space="preserve">SUNG BOK CHA </t>
  </si>
  <si>
    <t>HELENA BRAGA LEITES</t>
  </si>
  <si>
    <t>GUSTAVO SETTI</t>
  </si>
  <si>
    <t>CRISTINA</t>
  </si>
  <si>
    <t xml:space="preserve">REUTERS </t>
  </si>
  <si>
    <t>SAÍDA</t>
  </si>
  <si>
    <t>SKYPE FELIPÃO</t>
  </si>
  <si>
    <t xml:space="preserve">ENTRADA </t>
  </si>
  <si>
    <t xml:space="preserve">WEBCAMBIO </t>
  </si>
  <si>
    <t>WILLIAN</t>
  </si>
  <si>
    <t>GERRI</t>
  </si>
  <si>
    <t>FELIPE ALFAIA</t>
  </si>
  <si>
    <t>GUILHERME OLIVA SOUZA</t>
  </si>
  <si>
    <t>ANDRE MONTAGNER</t>
  </si>
  <si>
    <t xml:space="preserve">LORRANA CAROLINE DE ANDRADE RODRIGUES </t>
  </si>
  <si>
    <t>FERNANDO GUIMARAES CUNHA</t>
  </si>
  <si>
    <t>TMH DO BRASIL COMERCIAL E</t>
  </si>
  <si>
    <t>FELIPE ALESSANDRO DIAS</t>
  </si>
  <si>
    <t>N V SOLUCOES EM SISTEMAS LTDA</t>
  </si>
  <si>
    <t>BECKER DESENVOLVIMENTO DE SISTEMAS</t>
  </si>
  <si>
    <t xml:space="preserve">LILIAN ROSANA MIRANDA </t>
  </si>
  <si>
    <t xml:space="preserve">LUIZ HENRIQUE RIBEIRO DE SOUZA CAMPOS </t>
  </si>
  <si>
    <t>TOMER MORDECHAI BERLOVICH</t>
  </si>
  <si>
    <t>SILVIA LUCIA DOS SANTOS GALVÃO</t>
  </si>
  <si>
    <t>LEO EDWARD KULZA</t>
  </si>
  <si>
    <t>ANA PAULA TOESCA ESPINHOSA</t>
  </si>
  <si>
    <t>MANOEL ELEUTERIO DE SOUSA</t>
  </si>
  <si>
    <t>EC LOGISTICA E TRANSPORTES</t>
  </si>
  <si>
    <t>LUCIANA ANJOS SETTI</t>
  </si>
  <si>
    <t>Gerador</t>
  </si>
  <si>
    <t>VANESSA PALOMARES FERREIRA</t>
  </si>
  <si>
    <t>MARCOS MACHADO</t>
  </si>
  <si>
    <t>JOEL FERNANDES RODRIGUES</t>
  </si>
  <si>
    <t>MESA</t>
  </si>
  <si>
    <t>EDITH LUCIA MIKLOS VOGEL</t>
  </si>
  <si>
    <t>TMH DOBRASIL COMERCIAL E SERVIÇOS</t>
  </si>
  <si>
    <t>MARCIO GOMES</t>
  </si>
  <si>
    <t>AMERIBRAS</t>
  </si>
  <si>
    <t>OTOLOGICA</t>
  </si>
  <si>
    <t>PIACENTINI</t>
  </si>
  <si>
    <t>ZIROLDO E DIAS</t>
  </si>
  <si>
    <t>GABRIELA PERNA DE MENDONÇA</t>
  </si>
  <si>
    <t xml:space="preserve">WASHINGTON RIBEIRO </t>
  </si>
  <si>
    <t>MARGARETH DINIZ DIAS</t>
  </si>
  <si>
    <t>JADIR</t>
  </si>
  <si>
    <t>RIEIKEN</t>
  </si>
  <si>
    <t>MAURICIO</t>
  </si>
  <si>
    <t>JOAO CARLOS CARELLI</t>
  </si>
  <si>
    <t>SAUL</t>
  </si>
  <si>
    <t>PAULA BONADIMAN BASSINI AZEVEDO</t>
  </si>
  <si>
    <t>GRUPO MARMO E HIME</t>
  </si>
  <si>
    <t xml:space="preserve"> LAS PORT</t>
  </si>
  <si>
    <t>LIKES LOGISTICA</t>
  </si>
  <si>
    <t>RAPHAEL RAMOS</t>
  </si>
  <si>
    <t>LUANA BUENO</t>
  </si>
  <si>
    <t>RENAN VIEIRA</t>
  </si>
  <si>
    <t>WEB CAMBIO</t>
  </si>
  <si>
    <t>ISABELA GREGRORIO</t>
  </si>
  <si>
    <t>RAFAEL PEZZOTTI</t>
  </si>
  <si>
    <t>LUCAS COSTA</t>
  </si>
  <si>
    <t>EVANDRO</t>
  </si>
  <si>
    <t>ALEXANDRE DA SILVA NOGUEIRA</t>
  </si>
  <si>
    <t>LUCAS</t>
  </si>
  <si>
    <t>APEX DO BRASIL LTDA</t>
  </si>
  <si>
    <t>TANIA MAGALHÃES</t>
  </si>
  <si>
    <t>FML</t>
  </si>
  <si>
    <t>BIOGROW BRASIL</t>
  </si>
  <si>
    <t>JAKELINE DE JESUS FERRARI</t>
  </si>
  <si>
    <t>PATRCK</t>
  </si>
  <si>
    <t>JOSE GENIVAL MONTEIRO DE MELO</t>
  </si>
  <si>
    <t>VERA</t>
  </si>
  <si>
    <t>VALERIA</t>
  </si>
  <si>
    <t>FELIPE BARRUECO</t>
  </si>
  <si>
    <t>JONATHAN DAGUES</t>
  </si>
  <si>
    <t>RAPHAEL WALD</t>
  </si>
  <si>
    <t>PIRES DO RIO</t>
  </si>
  <si>
    <t>SELMA BOZZI ANDRE</t>
  </si>
  <si>
    <t>FABIANA SHIMADA RODRIGUES</t>
  </si>
  <si>
    <t>NORONHA COMERCIO</t>
  </si>
  <si>
    <t>GBRBR HOLDING</t>
  </si>
  <si>
    <t>GRT</t>
  </si>
  <si>
    <t>ULTRASHOP</t>
  </si>
  <si>
    <t>VICTOR RADAEL</t>
  </si>
  <si>
    <t xml:space="preserve">BRUNO SETTI </t>
  </si>
  <si>
    <t>ANDREIA COSTA LOBO</t>
  </si>
  <si>
    <t>RENATO PUGLIESE</t>
  </si>
  <si>
    <t>RAUL</t>
  </si>
  <si>
    <t>ALEXANDRA</t>
  </si>
  <si>
    <t>SOURCE TEMPLE</t>
  </si>
  <si>
    <t>ZÉ</t>
  </si>
  <si>
    <t>JULIANA AYMBERE</t>
  </si>
  <si>
    <t>MARCELO TERUO ENDO</t>
  </si>
  <si>
    <t>DIMITRIUS</t>
  </si>
  <si>
    <t>JEFERSON NOGUEIRA JUNIOR</t>
  </si>
  <si>
    <t>RICARDO GALUPPO RUSSO</t>
  </si>
  <si>
    <t>CAIO BARBOSA</t>
  </si>
  <si>
    <t>BETA</t>
  </si>
  <si>
    <t>ELIANA AMARILHA DE SOUZA DANTAS</t>
  </si>
  <si>
    <t>CAROLINE SOUZA</t>
  </si>
  <si>
    <t>SUELLEN</t>
  </si>
  <si>
    <t>ISABELA</t>
  </si>
  <si>
    <t>RODRIGO</t>
  </si>
  <si>
    <t>GABRIELA</t>
  </si>
  <si>
    <t>DANIELLE</t>
  </si>
  <si>
    <t>DANIELA</t>
  </si>
  <si>
    <t>ANDREA</t>
  </si>
  <si>
    <t>DANIEL</t>
  </si>
  <si>
    <t>AVS MERCANTIL LTDA</t>
  </si>
  <si>
    <t>MARCOS A70394</t>
  </si>
  <si>
    <t>HENRIQUE A71733</t>
  </si>
  <si>
    <t xml:space="preserve">MARLUCI DOS SANTOS ANTUNES </t>
  </si>
  <si>
    <t>JOHNNY DE LIMA GOMES</t>
  </si>
  <si>
    <t>PEDRO HENRIQUE FRANCISCO</t>
  </si>
  <si>
    <t>GIULIANO A21070</t>
  </si>
  <si>
    <t>FELIPE A20817</t>
  </si>
  <si>
    <t>RODRIGO ABINADER LOPES</t>
  </si>
  <si>
    <t>RENATO A21578</t>
  </si>
  <si>
    <t xml:space="preserve">GRT PARTNERS </t>
  </si>
  <si>
    <t>PAULO CESAR BIAJONI</t>
  </si>
  <si>
    <t>MARIO VITOR</t>
  </si>
  <si>
    <t xml:space="preserve">NORONHA COMERCIO </t>
  </si>
  <si>
    <t>ERICA BAETA SILVA 02476753777</t>
  </si>
  <si>
    <t>MOHAMED ISMAIL ELSAID</t>
  </si>
  <si>
    <t>METALURGICA ROJEK</t>
  </si>
  <si>
    <t>FELIPE A69913</t>
  </si>
  <si>
    <t>SUPERINSPECT</t>
  </si>
  <si>
    <t>RAFAEL A68048</t>
  </si>
  <si>
    <t>CONCHAS ARTESANATO LTDA</t>
  </si>
  <si>
    <t>WASCO INDUSTRIA E COMERCIO LTDA</t>
  </si>
  <si>
    <t>CINTHIA A70230</t>
  </si>
  <si>
    <t>ANDREA BROSCH</t>
  </si>
  <si>
    <t>THIAGO HENRIQUE</t>
  </si>
  <si>
    <t>REYNALDO PASSANEZI</t>
  </si>
  <si>
    <t>ASSESSOR/THEO</t>
  </si>
  <si>
    <t xml:space="preserve">CEOCARGO LOGISTICA INTERNACIONAL </t>
  </si>
  <si>
    <t>FREDERICO ALVIM GAIT</t>
  </si>
  <si>
    <t>MARCELO ALVIM GAIT</t>
  </si>
  <si>
    <t>LEONARDO ALVIM GAIT</t>
  </si>
  <si>
    <t>LEANDRO CREPALDI</t>
  </si>
  <si>
    <t>TIAGO MANUEL PADRELA</t>
  </si>
  <si>
    <t>MARCELO S11111</t>
  </si>
  <si>
    <t>ANDREA DE ALMEIDA COSTA</t>
  </si>
  <si>
    <t>MAURICIO A25357</t>
  </si>
  <si>
    <t>PAULO HENRIQUE MACIEL</t>
  </si>
  <si>
    <t>CABOVERDE TECNOLOGIA</t>
  </si>
  <si>
    <t>MAKTURA C11128</t>
  </si>
  <si>
    <t>ARCHITECTURE</t>
  </si>
  <si>
    <t>BBI COMERCIO DE COMPONENTES</t>
  </si>
  <si>
    <t>ITALIMPIANTI</t>
  </si>
  <si>
    <t xml:space="preserve"> RADAEL A70934</t>
  </si>
  <si>
    <t>RAFAEL</t>
  </si>
  <si>
    <t>THAIS</t>
  </si>
  <si>
    <t>yuri</t>
  </si>
  <si>
    <t>NICOLAI</t>
  </si>
  <si>
    <t>INDUSTRIA BANDEIRANTE</t>
  </si>
  <si>
    <t>ANDRE A69009</t>
  </si>
  <si>
    <t>JANAINA PAVANATTO DA SILVA</t>
  </si>
  <si>
    <t>RICARDO C11120</t>
  </si>
  <si>
    <t>ROSELAINE DALMAS</t>
  </si>
  <si>
    <t>MOHAMED</t>
  </si>
  <si>
    <t xml:space="preserve">MARGARETH OZAKI </t>
  </si>
  <si>
    <t>MARIA JOSE ALMAS</t>
  </si>
  <si>
    <t>MURILO A68352</t>
  </si>
  <si>
    <t>CAIO SCHETTINO</t>
  </si>
  <si>
    <t xml:space="preserve">PAULO ROBERTO GOMES ANTONIOLI </t>
  </si>
  <si>
    <t>SUL ACESSIBILIDADE</t>
  </si>
  <si>
    <t>KAMILA A11156</t>
  </si>
  <si>
    <t>ANTONIO RAMONDETTI</t>
  </si>
  <si>
    <t>ANTONIO CARLOS</t>
  </si>
  <si>
    <t>MARLUCI IMPORTADORA</t>
  </si>
  <si>
    <t>TUROTEST MEDIDORES LTDA</t>
  </si>
  <si>
    <t>MARILENE APARECIDA GONCALVES</t>
  </si>
  <si>
    <t>VETRO MAQUINAS</t>
  </si>
  <si>
    <t xml:space="preserve">CRISTINA MARA TEIXEIRA PAES </t>
  </si>
  <si>
    <t>PAULO HENRIQUE MACIEL BARROSO</t>
  </si>
  <si>
    <t>THIAGO GUIMARAES FERREIRA</t>
  </si>
  <si>
    <t>HAROLDO KENJI SHIKANO</t>
  </si>
  <si>
    <t>MARCELO TAVELLA</t>
  </si>
  <si>
    <t>UYU</t>
  </si>
  <si>
    <t>RP PINTO CONSULTORIA INVESTIGACAO</t>
  </si>
  <si>
    <t>PATRICK A21954</t>
  </si>
  <si>
    <t>ALEXANDRE/LUIZ/RAFAEL/EDUARDO/CLIK</t>
  </si>
  <si>
    <t>RICARDO A68641</t>
  </si>
  <si>
    <t>CRITERIA INVEST</t>
  </si>
  <si>
    <t>PAULO ROBERTO</t>
  </si>
  <si>
    <t>ALEXANDRE/LUIZ/RAFAEL/EDUARDO</t>
  </si>
  <si>
    <t>POWER PACKER DO BRASIL  </t>
  </si>
  <si>
    <t xml:space="preserve">TUROTEST MEDIDORES LTDA </t>
  </si>
  <si>
    <t>RICARDO PASTORE</t>
  </si>
  <si>
    <t>EDIANE THOMAZIA AGUIAR CREPALDI</t>
  </si>
  <si>
    <t>JOHANES A24960</t>
  </si>
  <si>
    <t>F.S.B. COMERCIAL</t>
  </si>
  <si>
    <t>MARCELO NEVES A22941</t>
  </si>
  <si>
    <t>USD 25,00</t>
  </si>
  <si>
    <t>ANDREA - TRAVELEX</t>
  </si>
  <si>
    <t>TATIANE</t>
  </si>
  <si>
    <t>BRUNO</t>
  </si>
  <si>
    <t>TATIANE AGUIAR</t>
  </si>
  <si>
    <t>MARCEL</t>
  </si>
  <si>
    <t>VINTENA TURISMO</t>
  </si>
  <si>
    <t>ALEXANDRE ALVES</t>
  </si>
  <si>
    <t>MOHAMED ISMAIL</t>
  </si>
  <si>
    <t>JEAN STEFANOS</t>
  </si>
  <si>
    <t>FERREIRAS SURF BOYS</t>
  </si>
  <si>
    <t>MOHAMED ISMAIL PF</t>
  </si>
  <si>
    <t>VITOR BOUÇAS MIZIARA</t>
  </si>
  <si>
    <t>LIKES</t>
  </si>
  <si>
    <t>ANTONIO CARLOS DA SILVA</t>
  </si>
  <si>
    <t>MARCO AURELIO FERRER</t>
  </si>
  <si>
    <t>GBRBR HOLDING S/A</t>
  </si>
  <si>
    <t>WALID YAZIGI</t>
  </si>
  <si>
    <t>HALIM AIDAR JUNIOR</t>
  </si>
  <si>
    <t>ALEXANDRE JUNIOR DA SILVA</t>
  </si>
  <si>
    <t>ANGELO ATALLA</t>
  </si>
  <si>
    <t>RODRIGO LEANDRO DA SILVA</t>
  </si>
  <si>
    <t xml:space="preserve"> ROBERTO BALDOCCHI </t>
  </si>
  <si>
    <t>POWER PACKER</t>
  </si>
  <si>
    <t>LUIS PAULO RIBEIRO</t>
  </si>
  <si>
    <t>DEBORAH BIAVA FERREIRA DA SILVA</t>
  </si>
  <si>
    <t>SERGIO LUIZ COUTINHO</t>
  </si>
  <si>
    <t xml:space="preserve">MARILUZ DA SILVA    </t>
  </si>
  <si>
    <t xml:space="preserve">POWER PACKER </t>
  </si>
  <si>
    <t>VITOR HUGO DE SOUZA</t>
  </si>
  <si>
    <t>SONIA REGINA</t>
  </si>
  <si>
    <t>DAVID RAPHAEL</t>
  </si>
  <si>
    <t>MAURICIO CARDOSO</t>
  </si>
  <si>
    <t xml:space="preserve">CEOCARGO LOGISTICA </t>
  </si>
  <si>
    <t>CEOCARGO LOGISTICA</t>
  </si>
  <si>
    <t>ANDREA DE ALMEIDA</t>
  </si>
  <si>
    <t>CARLOS ALBERTO DALMAS</t>
  </si>
  <si>
    <t>MAURICIO RAPE LELLIS CARDOSO</t>
  </si>
  <si>
    <t>PAULO MARCELO TEIXEIRA FERRAZ</t>
  </si>
  <si>
    <t>LUCILIA MARIA MARTINS</t>
  </si>
  <si>
    <t xml:space="preserve">ALBERTO GUIMARÃES AGUIRRE ZURCHER </t>
  </si>
  <si>
    <t>SUZANA PERNA DE MENDONÇA</t>
  </si>
  <si>
    <t>OBIS A68891</t>
  </si>
  <si>
    <t>MICHELLE A24497</t>
  </si>
  <si>
    <t>LUCAS FLM</t>
  </si>
  <si>
    <t>RODRIGO A20676</t>
  </si>
  <si>
    <t>CAIO A71420</t>
  </si>
  <si>
    <t>MARCO VERDILE A67415</t>
  </si>
  <si>
    <t>FELIPE CARVALHO  A67620</t>
  </si>
  <si>
    <t>WATS</t>
  </si>
  <si>
    <t>ESPÉCIE</t>
  </si>
  <si>
    <t>ANA CAROLINA MAYOR</t>
  </si>
  <si>
    <t>JULIANA MAYOR DE CARVALHO</t>
  </si>
  <si>
    <t>MATHEUS MORAES SALLES DE ASSIS</t>
  </si>
  <si>
    <t>LUCA BARBOSA BENTO</t>
  </si>
  <si>
    <t>RP PINTO CONSULTORIA INVESTIGACAO E PRODUCOES ARTI</t>
  </si>
  <si>
    <t>VERA MARIA VIANNA DE CAMARGO ALVES</t>
  </si>
  <si>
    <t>ALEXANDRA DE FATIMA MARQUES</t>
  </si>
  <si>
    <t>C11127</t>
  </si>
  <si>
    <t>C11120</t>
  </si>
  <si>
    <t>LEO ORSI</t>
  </si>
  <si>
    <t>C11113</t>
  </si>
  <si>
    <t>FELIPE CARVALHO</t>
  </si>
  <si>
    <t>ESPÉCIE / 6,74</t>
  </si>
  <si>
    <t>ESPÉCIE / 5,78</t>
  </si>
  <si>
    <t>2 CTR-SAIDA</t>
  </si>
  <si>
    <t>3 CTR-SAIDA</t>
  </si>
  <si>
    <t>SAIDA /D2</t>
  </si>
  <si>
    <t>ENTRADA CHEQUE</t>
  </si>
  <si>
    <t>ALBERTO GUIMARÂES AGUIRRE ZURCHER</t>
  </si>
  <si>
    <t>MASTER SERVICOS &amp; COMERCIO LTDA</t>
  </si>
  <si>
    <t xml:space="preserve">A73659 </t>
  </si>
  <si>
    <t>CAIO</t>
  </si>
  <si>
    <t>RAPHAEL RIBEIRO</t>
  </si>
  <si>
    <t>S11111</t>
  </si>
  <si>
    <t>RAFAEL HARDT</t>
  </si>
  <si>
    <t>EMERSON BALDERRAMA</t>
  </si>
  <si>
    <t>LUCAS JOSÉ PASSARELLI TORRECILHA</t>
  </si>
  <si>
    <t>JERRY</t>
  </si>
  <si>
    <t>EMILLIA ROMANA COMERCIO E IMPORTAÇÃO EIRELI</t>
  </si>
  <si>
    <t>DANIEL COELHO RATIS</t>
  </si>
  <si>
    <t>DELFINO BECK BARBOSA</t>
  </si>
  <si>
    <t>RICARDO ROCCHI MORAN</t>
  </si>
  <si>
    <t>APROT SERVICOS DE ENGENHARIA LTDA</t>
  </si>
  <si>
    <t>HELENA ROSENTHAL</t>
  </si>
  <si>
    <t>INFOLOCUS SERVICOS DE INFORMATICA</t>
  </si>
  <si>
    <t>LEANDRO DA SILVA ONISHI</t>
  </si>
  <si>
    <t>EDUARDO DA SILVA RODRIGUES ALVES</t>
  </si>
  <si>
    <t xml:space="preserve">MARIA HELENA CUNHA PITAGUARI </t>
  </si>
  <si>
    <t>TATIANA SKYPE</t>
  </si>
  <si>
    <t>JERRI</t>
  </si>
  <si>
    <t>LEANDRO</t>
  </si>
  <si>
    <t>VERA BOBBIO MESQUITA SANTIAGO</t>
  </si>
  <si>
    <t>UBIRAJARA PENNA PESSOA</t>
  </si>
  <si>
    <t>JULIANA FRANCA CARVALHO</t>
  </si>
  <si>
    <t>FABIO BAPTISTA</t>
  </si>
  <si>
    <t>Receira bruta</t>
  </si>
  <si>
    <t>Comissão Assessor</t>
  </si>
  <si>
    <t>Receita Criteria</t>
  </si>
  <si>
    <t>Final Mesa</t>
  </si>
  <si>
    <t>TOTAL BRUTO</t>
  </si>
  <si>
    <t>RECEITA CRITERIA</t>
  </si>
  <si>
    <t xml:space="preserve">SOLUTIONS </t>
  </si>
  <si>
    <t>LUCAS PELUSO</t>
  </si>
  <si>
    <t>FREDERICO GONCALVES NUNES</t>
  </si>
  <si>
    <t>GABRIEL</t>
  </si>
  <si>
    <t>P1 FORWARDING - LOGISTICA DE CARGAS INTERNACIONAL LTDA</t>
  </si>
  <si>
    <t>RMI COMERCIAL LTDA</t>
  </si>
  <si>
    <t>FREDERICO GOLÇALVES NUNES</t>
  </si>
  <si>
    <t>ANTONIO APARECIDO RAMALHO</t>
  </si>
  <si>
    <t>ALINE DAMETO</t>
  </si>
  <si>
    <t xml:space="preserve">MAKER BRANDS DESENVOLVIMENTO DE PRODUTOS LTDA </t>
  </si>
  <si>
    <t>BRUNO G.</t>
  </si>
  <si>
    <t>FILIPE REZENDE BARBOSA</t>
  </si>
  <si>
    <t>GABRIELLA ALVES RONHA</t>
  </si>
  <si>
    <t>ELECTRALOG COMERCIAL IMPORTACAO</t>
  </si>
  <si>
    <t>JOÃO VITOR BORGES DOS SANTOS</t>
  </si>
  <si>
    <t>JOÃO VICTOR RAMOS RAMALHO</t>
  </si>
  <si>
    <t>RAFAEL KACIANO WOLF</t>
  </si>
  <si>
    <t>LUCCHI LTDA</t>
  </si>
  <si>
    <t>EDUARDO ALLODI MATOS DE ANDRADE</t>
  </si>
  <si>
    <t>RICARDO MAGNANI</t>
  </si>
  <si>
    <t>PIACENTINI DO BRASIL</t>
  </si>
  <si>
    <t>ANDRES</t>
  </si>
  <si>
    <t>INOVARE BRASIL ASSESSORIA E TRADING LTDA</t>
  </si>
  <si>
    <t xml:space="preserve">ALICIA NOEMI CERIO   </t>
  </si>
  <si>
    <t>RODRIGO SENATTI MATTAR</t>
  </si>
  <si>
    <t>ABRAAO HENRIQUE SAPOSNIC</t>
  </si>
  <si>
    <t>VIRGILIO TACITO DIAS PRADO</t>
  </si>
  <si>
    <t xml:space="preserve">ALESSIO FERREIRA </t>
  </si>
  <si>
    <t xml:space="preserve">MARCOS VINICIUS BENTES DO COUTO </t>
  </si>
  <si>
    <t>C11131</t>
  </si>
  <si>
    <t>VALERIA QUINTAO PIRES</t>
  </si>
  <si>
    <t>CABOVERDE TECNOLOGIA E SERVICOS</t>
  </si>
  <si>
    <t>ALFATEC INDUSTRIA E COMERCIO LTDA</t>
  </si>
  <si>
    <t>CRIS</t>
  </si>
  <si>
    <t>CRITERIA CAPITAL SERVIÇOS</t>
  </si>
  <si>
    <t xml:space="preserve">JOHNNY DE LIMA GOMES </t>
  </si>
  <si>
    <t xml:space="preserve">FILIPE AUGUSTO BARBOSA VELOSO </t>
  </si>
  <si>
    <t>GUSTAVO INACIO ROSA</t>
  </si>
  <si>
    <t xml:space="preserve">FRANCESCO STEFANNO CANNAS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</si>
</sst>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0"/>
    <numFmt numFmtId="165" formatCode="0.0%"/>
    <numFmt numFmtId="166" formatCode="0.000"/>
    <numFmt numFmtId="167" formatCode="_-[$R$-416]\ * #,##0.00_-;\-[$R$-416]\ * #,##0.00_-;_-[$R$-416]\ * &quot;-&quot;??_-;_-@_-"/>
    <numFmt numFmtId="168" formatCode="&quot;R$&quot;\ #,##0.00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sz val="11"/>
      <color rgb="FFFFFFFF"/>
      <name val="Calibri"/>
      <family val="2"/>
    </font>
    <font>
      <sz val="11"/>
      <color rgb="FF666666"/>
      <name val="Calibri"/>
      <family val="2"/>
    </font>
    <font>
      <sz val="11"/>
      <color theme="1"/>
      <name val="Calibri"/>
      <family val="2"/>
    </font>
    <font>
      <sz val="11"/>
      <color rgb="FF666666"/>
      <name val="Roboto"/>
    </font>
    <font>
      <sz val="9"/>
      <color rgb="FF666666"/>
      <name val="XP Lighthouse"/>
    </font>
    <font>
      <sz val="12"/>
      <color theme="1"/>
      <name val="Calibri"/>
      <family val="2"/>
    </font>
    <font>
      <sz val="12"/>
      <color rgb="FFFF0000"/>
      <name val="Calibri"/>
      <family val="2"/>
    </font>
    <font>
      <sz val="11"/>
      <color rgb="FFED7D31"/>
      <name val="Calibri"/>
      <family val="2"/>
    </font>
    <font>
      <sz val="11"/>
      <color rgb="FF222B35"/>
      <name val="Calibri"/>
      <family val="2"/>
    </font>
    <font>
      <sz val="11"/>
      <color rgb="FF222B35"/>
      <name val="Calibri"/>
      <family val="2"/>
    </font>
    <font>
      <sz val="11"/>
      <color theme="3" tint="-0.499984740745262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666666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1"/>
      <color rgb="FF222B35"/>
      <name val="Calibri"/>
    </font>
    <font>
      <sz val="11"/>
      <name val="Calibri"/>
    </font>
    <font>
      <sz val="11"/>
      <color theme="1"/>
      <name val="Calibri"/>
    </font>
    <font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214D7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337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" fillId="4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6" fillId="3" borderId="0" xfId="0" applyFont="1" applyFill="1" applyAlignment="1">
      <alignment horizontal="center"/>
    </xf>
    <xf numFmtId="0" fontId="6" fillId="3" borderId="0" xfId="0" applyFont="1" applyFill="1"/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" fontId="3" fillId="7" borderId="0" xfId="4" applyNumberFormat="1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top"/>
    </xf>
    <xf numFmtId="0" fontId="3" fillId="5" borderId="0" xfId="0" applyFont="1" applyFill="1" applyAlignment="1">
      <alignment horizontal="center" vertical="top"/>
    </xf>
    <xf numFmtId="0" fontId="3" fillId="0" borderId="0" xfId="0" applyFont="1"/>
    <xf numFmtId="0" fontId="3" fillId="0" borderId="0" xfId="0" applyFont="1" applyAlignment="1">
      <alignment horizontal="left" vertical="top"/>
    </xf>
    <xf numFmtId="0" fontId="3" fillId="0" borderId="0" xfId="4" applyFont="1" applyAlignment="1">
      <alignment horizontal="left"/>
    </xf>
    <xf numFmtId="0" fontId="3" fillId="4" borderId="0" xfId="4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4" fillId="4" borderId="0" xfId="0" applyFont="1" applyFill="1"/>
    <xf numFmtId="0" fontId="4" fillId="0" borderId="0" xfId="0" applyFont="1"/>
    <xf numFmtId="0" fontId="4" fillId="0" borderId="0" xfId="0" applyFont="1" applyAlignment="1">
      <alignment horizontal="left"/>
    </xf>
    <xf numFmtId="0" fontId="3" fillId="4" borderId="0" xfId="0" applyFont="1" applyFill="1"/>
    <xf numFmtId="0" fontId="14" fillId="0" borderId="0" xfId="0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8" fontId="3" fillId="4" borderId="0" xfId="0" applyNumberFormat="1" applyFont="1" applyFill="1" applyAlignment="1">
      <alignment horizontal="right"/>
    </xf>
    <xf numFmtId="9" fontId="3" fillId="0" borderId="0" xfId="0" applyNumberFormat="1" applyFont="1" applyAlignment="1">
      <alignment horizontal="center"/>
    </xf>
    <xf numFmtId="8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8" fontId="3" fillId="0" borderId="0" xfId="4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44" fontId="3" fillId="0" borderId="0" xfId="0" applyNumberFormat="1" applyFont="1" applyAlignment="1">
      <alignment horizontal="center" vertical="center"/>
    </xf>
    <xf numFmtId="8" fontId="3" fillId="0" borderId="0" xfId="0" applyNumberFormat="1" applyFont="1" applyAlignment="1">
      <alignment horizontal="center"/>
    </xf>
    <xf numFmtId="1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7" fontId="2" fillId="2" borderId="1" xfId="1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10" fontId="2" fillId="2" borderId="1" xfId="3" applyNumberFormat="1" applyFont="1" applyFill="1" applyBorder="1" applyAlignment="1">
      <alignment horizontal="center" vertical="center"/>
    </xf>
    <xf numFmtId="167" fontId="2" fillId="2" borderId="1" xfId="0" applyNumberFormat="1" applyFont="1" applyFill="1" applyBorder="1" applyAlignment="1">
      <alignment horizontal="center" vertical="center"/>
    </xf>
    <xf numFmtId="8" fontId="2" fillId="2" borderId="1" xfId="0" applyNumberFormat="1" applyFont="1" applyFill="1" applyBorder="1" applyAlignment="1">
      <alignment horizontal="center" vertical="center"/>
    </xf>
    <xf numFmtId="8" fontId="2" fillId="2" borderId="2" xfId="0" applyNumberFormat="1" applyFont="1" applyFill="1" applyBorder="1" applyAlignment="1">
      <alignment horizontal="center" vertical="center"/>
    </xf>
    <xf numFmtId="16" fontId="11" fillId="0" borderId="0" xfId="0" applyNumberFormat="1" applyFont="1" applyAlignment="1">
      <alignment horizontal="center"/>
    </xf>
    <xf numFmtId="43" fontId="11" fillId="0" borderId="0" xfId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5" fontId="3" fillId="4" borderId="0" xfId="3" applyNumberFormat="1" applyFont="1" applyFill="1" applyBorder="1" applyAlignment="1">
      <alignment horizontal="center"/>
    </xf>
    <xf numFmtId="44" fontId="3" fillId="4" borderId="0" xfId="2" applyFont="1" applyFill="1" applyBorder="1"/>
    <xf numFmtId="9" fontId="3" fillId="4" borderId="0" xfId="0" applyNumberFormat="1" applyFont="1" applyFill="1" applyAlignment="1">
      <alignment horizontal="center"/>
    </xf>
    <xf numFmtId="0" fontId="11" fillId="4" borderId="0" xfId="0" applyFont="1" applyFill="1" applyAlignment="1">
      <alignment horizontal="center"/>
    </xf>
    <xf numFmtId="8" fontId="11" fillId="0" borderId="0" xfId="0" applyNumberFormat="1" applyFont="1" applyAlignment="1">
      <alignment horizontal="center" vertical="center"/>
    </xf>
    <xf numFmtId="43" fontId="11" fillId="0" borderId="0" xfId="1" applyFont="1" applyFill="1" applyBorder="1" applyAlignment="1">
      <alignment horizontal="center"/>
    </xf>
    <xf numFmtId="16" fontId="3" fillId="0" borderId="0" xfId="0" applyNumberFormat="1" applyFont="1" applyAlignment="1">
      <alignment horizontal="center" vertical="top" wrapText="1"/>
    </xf>
    <xf numFmtId="43" fontId="3" fillId="0" borderId="0" xfId="1" applyFont="1" applyFill="1" applyBorder="1" applyAlignment="1">
      <alignment horizontal="center"/>
    </xf>
    <xf numFmtId="16" fontId="5" fillId="0" borderId="0" xfId="0" applyNumberFormat="1" applyFont="1" applyAlignment="1">
      <alignment horizontal="center" vertical="top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top"/>
    </xf>
    <xf numFmtId="43" fontId="5" fillId="0" borderId="0" xfId="1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165" fontId="5" fillId="4" borderId="0" xfId="3" applyNumberFormat="1" applyFont="1" applyFill="1" applyBorder="1" applyAlignment="1">
      <alignment horizontal="center"/>
    </xf>
    <xf numFmtId="44" fontId="5" fillId="4" borderId="0" xfId="2" applyFont="1" applyFill="1" applyBorder="1"/>
    <xf numFmtId="0" fontId="5" fillId="4" borderId="0" xfId="0" applyFont="1" applyFill="1" applyAlignment="1">
      <alignment horizontal="center"/>
    </xf>
    <xf numFmtId="8" fontId="12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horizontal="center"/>
    </xf>
    <xf numFmtId="8" fontId="3" fillId="0" borderId="0" xfId="0" applyNumberFormat="1" applyFont="1" applyAlignment="1">
      <alignment horizontal="center" vertical="top" wrapText="1"/>
    </xf>
    <xf numFmtId="43" fontId="3" fillId="0" borderId="0" xfId="1" applyFont="1" applyFill="1" applyBorder="1" applyAlignment="1">
      <alignment horizontal="center" vertical="center"/>
    </xf>
    <xf numFmtId="0" fontId="11" fillId="4" borderId="0" xfId="0" applyFont="1" applyFill="1"/>
    <xf numFmtId="43" fontId="3" fillId="0" borderId="0" xfId="1" applyFont="1" applyFill="1" applyBorder="1" applyAlignment="1">
      <alignment horizontal="center" wrapText="1"/>
    </xf>
    <xf numFmtId="16" fontId="11" fillId="5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center" vertical="center"/>
    </xf>
    <xf numFmtId="43" fontId="3" fillId="5" borderId="0" xfId="1" applyFont="1" applyFill="1" applyBorder="1" applyAlignment="1">
      <alignment horizontal="center" vertical="center"/>
    </xf>
    <xf numFmtId="165" fontId="3" fillId="5" borderId="0" xfId="3" applyNumberFormat="1" applyFont="1" applyFill="1" applyBorder="1" applyAlignment="1">
      <alignment horizontal="center"/>
    </xf>
    <xf numFmtId="44" fontId="3" fillId="5" borderId="0" xfId="2" applyFont="1" applyFill="1" applyBorder="1" applyAlignment="1">
      <alignment horizontal="center"/>
    </xf>
    <xf numFmtId="9" fontId="3" fillId="5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center"/>
    </xf>
    <xf numFmtId="44" fontId="3" fillId="5" borderId="0" xfId="0" applyNumberFormat="1" applyFont="1" applyFill="1" applyAlignment="1">
      <alignment horizontal="center" vertical="center"/>
    </xf>
    <xf numFmtId="44" fontId="3" fillId="4" borderId="0" xfId="2" applyFont="1" applyFill="1" applyBorder="1" applyAlignment="1">
      <alignment horizontal="center"/>
    </xf>
    <xf numFmtId="16" fontId="3" fillId="0" borderId="0" xfId="0" applyNumberFormat="1" applyFont="1" applyAlignment="1">
      <alignment horizontal="center"/>
    </xf>
    <xf numFmtId="16" fontId="3" fillId="5" borderId="0" xfId="0" applyNumberFormat="1" applyFont="1" applyFill="1" applyAlignment="1">
      <alignment horizontal="center"/>
    </xf>
    <xf numFmtId="43" fontId="3" fillId="5" borderId="0" xfId="1" applyFont="1" applyFill="1" applyBorder="1" applyAlignment="1">
      <alignment horizontal="center"/>
    </xf>
    <xf numFmtId="44" fontId="11" fillId="0" borderId="0" xfId="0" applyNumberFormat="1" applyFont="1" applyAlignment="1">
      <alignment horizontal="center"/>
    </xf>
    <xf numFmtId="44" fontId="11" fillId="5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 vertical="top"/>
    </xf>
    <xf numFmtId="16" fontId="5" fillId="0" borderId="0" xfId="0" applyNumberFormat="1" applyFont="1" applyAlignment="1">
      <alignment horizontal="center"/>
    </xf>
    <xf numFmtId="43" fontId="5" fillId="0" borderId="0" xfId="1" applyFont="1" applyFill="1" applyBorder="1" applyAlignment="1">
      <alignment horizontal="center" vertical="center"/>
    </xf>
    <xf numFmtId="44" fontId="5" fillId="4" borderId="0" xfId="2" applyFont="1" applyFill="1" applyBorder="1" applyAlignment="1">
      <alignment horizontal="center"/>
    </xf>
    <xf numFmtId="9" fontId="5" fillId="4" borderId="0" xfId="0" applyNumberFormat="1" applyFont="1" applyFill="1" applyAlignment="1">
      <alignment horizontal="center"/>
    </xf>
    <xf numFmtId="44" fontId="5" fillId="0" borderId="0" xfId="0" applyNumberFormat="1" applyFont="1" applyAlignment="1">
      <alignment horizontal="center" vertical="center"/>
    </xf>
    <xf numFmtId="44" fontId="3" fillId="0" borderId="0" xfId="0" applyNumberFormat="1" applyFont="1" applyAlignment="1">
      <alignment horizontal="right" vertical="center"/>
    </xf>
    <xf numFmtId="16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43" fontId="3" fillId="4" borderId="0" xfId="1" applyFont="1" applyFill="1" applyBorder="1" applyAlignment="1">
      <alignment horizontal="center" vertical="center"/>
    </xf>
    <xf numFmtId="44" fontId="3" fillId="4" borderId="0" xfId="0" applyNumberFormat="1" applyFont="1" applyFill="1" applyAlignment="1">
      <alignment horizontal="center" vertical="center"/>
    </xf>
    <xf numFmtId="43" fontId="3" fillId="0" borderId="0" xfId="1" applyFont="1" applyFill="1" applyBorder="1"/>
    <xf numFmtId="16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43" fontId="13" fillId="0" borderId="0" xfId="1" applyFont="1" applyFill="1" applyBorder="1"/>
    <xf numFmtId="165" fontId="13" fillId="4" borderId="0" xfId="3" applyNumberFormat="1" applyFont="1" applyFill="1" applyBorder="1" applyAlignment="1">
      <alignment horizontal="center"/>
    </xf>
    <xf numFmtId="44" fontId="13" fillId="4" borderId="0" xfId="2" applyFont="1" applyFill="1" applyBorder="1" applyAlignment="1">
      <alignment horizontal="center"/>
    </xf>
    <xf numFmtId="9" fontId="13" fillId="4" borderId="0" xfId="0" applyNumberFormat="1" applyFont="1" applyFill="1" applyAlignment="1">
      <alignment horizontal="center"/>
    </xf>
    <xf numFmtId="44" fontId="13" fillId="0" borderId="0" xfId="0" applyNumberFormat="1" applyFont="1" applyAlignment="1">
      <alignment horizontal="center" vertical="center"/>
    </xf>
    <xf numFmtId="43" fontId="5" fillId="0" borderId="0" xfId="1" applyFont="1" applyFill="1" applyBorder="1"/>
    <xf numFmtId="43" fontId="3" fillId="4" borderId="0" xfId="1" applyFont="1" applyFill="1" applyBorder="1" applyAlignment="1">
      <alignment horizontal="center"/>
    </xf>
    <xf numFmtId="14" fontId="3" fillId="4" borderId="0" xfId="3" applyNumberFormat="1" applyFont="1" applyFill="1" applyBorder="1" applyAlignment="1">
      <alignment horizontal="center"/>
    </xf>
    <xf numFmtId="168" fontId="3" fillId="4" borderId="0" xfId="3" applyNumberFormat="1" applyFont="1" applyFill="1" applyBorder="1" applyAlignment="1">
      <alignment horizontal="center"/>
    </xf>
    <xf numFmtId="10" fontId="3" fillId="4" borderId="0" xfId="3" applyNumberFormat="1" applyFont="1" applyFill="1" applyBorder="1" applyAlignment="1">
      <alignment horizontal="center"/>
    </xf>
    <xf numFmtId="9" fontId="1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/>
    </xf>
    <xf numFmtId="4" fontId="3" fillId="0" borderId="0" xfId="0" applyNumberFormat="1" applyFont="1" applyAlignment="1">
      <alignment horizontal="center" vertical="center"/>
    </xf>
    <xf numFmtId="4" fontId="3" fillId="0" borderId="0" xfId="0" applyNumberFormat="1" applyFont="1"/>
    <xf numFmtId="16" fontId="3" fillId="6" borderId="0" xfId="0" applyNumberFormat="1" applyFont="1" applyFill="1" applyAlignment="1">
      <alignment horizontal="center"/>
    </xf>
    <xf numFmtId="10" fontId="3" fillId="0" borderId="0" xfId="3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0" xfId="5" applyFont="1" applyAlignment="1">
      <alignment vertical="center"/>
    </xf>
    <xf numFmtId="165" fontId="3" fillId="4" borderId="0" xfId="3" applyNumberFormat="1" applyFont="1" applyFill="1" applyBorder="1" applyAlignment="1"/>
    <xf numFmtId="44" fontId="3" fillId="0" borderId="0" xfId="2" applyFont="1" applyFill="1" applyBorder="1" applyAlignment="1">
      <alignment horizontal="center"/>
    </xf>
    <xf numFmtId="44" fontId="3" fillId="7" borderId="0" xfId="2" applyFont="1" applyFill="1" applyBorder="1" applyAlignment="1">
      <alignment horizontal="center"/>
    </xf>
    <xf numFmtId="43" fontId="3" fillId="4" borderId="0" xfId="0" applyNumberFormat="1" applyFont="1" applyFill="1" applyAlignment="1">
      <alignment horizontal="center"/>
    </xf>
    <xf numFmtId="165" fontId="3" fillId="4" borderId="0" xfId="3" applyNumberFormat="1" applyFont="1" applyFill="1" applyBorder="1" applyAlignment="1">
      <alignment horizontal="left"/>
    </xf>
    <xf numFmtId="16" fontId="3" fillId="4" borderId="0" xfId="4" applyNumberFormat="1" applyFont="1" applyFill="1" applyAlignment="1">
      <alignment horizontal="center"/>
    </xf>
    <xf numFmtId="0" fontId="3" fillId="0" borderId="0" xfId="4" applyFont="1" applyAlignment="1">
      <alignment horizontal="center" vertical="center"/>
    </xf>
    <xf numFmtId="43" fontId="3" fillId="4" borderId="0" xfId="4" applyNumberFormat="1" applyFont="1" applyFill="1" applyAlignment="1">
      <alignment horizontal="center"/>
    </xf>
    <xf numFmtId="0" fontId="3" fillId="0" borderId="0" xfId="4" applyFont="1" applyAlignment="1">
      <alignment horizontal="center"/>
    </xf>
    <xf numFmtId="0" fontId="11" fillId="0" borderId="0" xfId="0" applyFont="1" applyAlignment="1">
      <alignment horizontal="center"/>
    </xf>
    <xf numFmtId="16" fontId="3" fillId="5" borderId="0" xfId="4" applyNumberFormat="1" applyFont="1" applyFill="1" applyAlignment="1">
      <alignment horizontal="center"/>
    </xf>
    <xf numFmtId="43" fontId="3" fillId="0" borderId="0" xfId="4" applyNumberFormat="1" applyFont="1" applyAlignment="1">
      <alignment horizontal="center"/>
    </xf>
    <xf numFmtId="4" fontId="3" fillId="0" borderId="0" xfId="0" applyNumberFormat="1" applyFont="1" applyAlignment="1">
      <alignment horizontal="right"/>
    </xf>
    <xf numFmtId="16" fontId="4" fillId="4" borderId="0" xfId="4" applyNumberFormat="1" applyFont="1" applyFill="1" applyAlignment="1">
      <alignment horizontal="center"/>
    </xf>
    <xf numFmtId="0" fontId="4" fillId="4" borderId="0" xfId="0" applyFont="1" applyFill="1" applyAlignment="1">
      <alignment horizontal="left"/>
    </xf>
    <xf numFmtId="4" fontId="4" fillId="0" borderId="0" xfId="0" applyNumberFormat="1" applyFont="1" applyAlignment="1">
      <alignment horizontal="right"/>
    </xf>
    <xf numFmtId="10" fontId="4" fillId="0" borderId="0" xfId="3" applyNumberFormat="1" applyFont="1" applyFill="1" applyBorder="1" applyAlignment="1">
      <alignment horizontal="center"/>
    </xf>
    <xf numFmtId="44" fontId="4" fillId="0" borderId="0" xfId="2" applyFont="1" applyFill="1" applyBorder="1" applyAlignment="1">
      <alignment horizontal="center"/>
    </xf>
    <xf numFmtId="8" fontId="4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8" fontId="4" fillId="4" borderId="0" xfId="0" applyNumberFormat="1" applyFont="1" applyFill="1" applyAlignment="1">
      <alignment horizontal="right"/>
    </xf>
    <xf numFmtId="44" fontId="3" fillId="4" borderId="0" xfId="0" applyNumberFormat="1" applyFont="1" applyFill="1" applyAlignment="1">
      <alignment horizontal="right"/>
    </xf>
    <xf numFmtId="44" fontId="4" fillId="4" borderId="0" xfId="0" applyNumberFormat="1" applyFont="1" applyFill="1" applyAlignment="1">
      <alignment horizontal="right"/>
    </xf>
    <xf numFmtId="16" fontId="4" fillId="5" borderId="0" xfId="4" applyNumberFormat="1" applyFont="1" applyFill="1" applyAlignment="1">
      <alignment horizontal="center"/>
    </xf>
    <xf numFmtId="44" fontId="5" fillId="4" borderId="0" xfId="0" applyNumberFormat="1" applyFont="1" applyFill="1" applyAlignment="1">
      <alignment horizontal="right"/>
    </xf>
    <xf numFmtId="8" fontId="5" fillId="0" borderId="0" xfId="0" applyNumberFormat="1" applyFont="1" applyAlignment="1">
      <alignment horizontal="center"/>
    </xf>
    <xf numFmtId="0" fontId="4" fillId="0" borderId="0" xfId="4" applyFont="1" applyAlignment="1">
      <alignment horizontal="center"/>
    </xf>
    <xf numFmtId="8" fontId="4" fillId="7" borderId="0" xfId="0" applyNumberFormat="1" applyFont="1" applyFill="1" applyAlignment="1">
      <alignment horizontal="right"/>
    </xf>
    <xf numFmtId="8" fontId="3" fillId="7" borderId="0" xfId="0" applyNumberFormat="1" applyFont="1" applyFill="1" applyAlignment="1">
      <alignment horizontal="right"/>
    </xf>
    <xf numFmtId="8" fontId="3" fillId="5" borderId="0" xfId="0" applyNumberFormat="1" applyFont="1" applyFill="1" applyAlignment="1">
      <alignment horizontal="right"/>
    </xf>
    <xf numFmtId="0" fontId="4" fillId="4" borderId="0" xfId="4" applyFont="1" applyFill="1" applyAlignment="1">
      <alignment horizontal="left"/>
    </xf>
    <xf numFmtId="43" fontId="4" fillId="0" borderId="0" xfId="4" applyNumberFormat="1" applyFont="1" applyAlignment="1">
      <alignment horizontal="center"/>
    </xf>
    <xf numFmtId="8" fontId="3" fillId="0" borderId="0" xfId="0" applyNumberFormat="1" applyFont="1" applyAlignment="1">
      <alignment horizontal="right"/>
    </xf>
    <xf numFmtId="4" fontId="3" fillId="4" borderId="0" xfId="0" applyNumberFormat="1" applyFont="1" applyFill="1" applyAlignment="1">
      <alignment horizontal="right"/>
    </xf>
    <xf numFmtId="8" fontId="3" fillId="8" borderId="0" xfId="0" applyNumberFormat="1" applyFont="1" applyFill="1" applyAlignment="1">
      <alignment horizontal="right"/>
    </xf>
    <xf numFmtId="2" fontId="3" fillId="0" borderId="0" xfId="0" applyNumberFormat="1" applyFont="1" applyAlignment="1">
      <alignment horizontal="center"/>
    </xf>
    <xf numFmtId="8" fontId="3" fillId="9" borderId="0" xfId="0" applyNumberFormat="1" applyFont="1" applyFill="1" applyAlignment="1">
      <alignment horizontal="right"/>
    </xf>
    <xf numFmtId="0" fontId="4" fillId="4" borderId="0" xfId="0" applyFont="1" applyFill="1" applyAlignment="1">
      <alignment horizontal="center"/>
    </xf>
    <xf numFmtId="8" fontId="4" fillId="5" borderId="0" xfId="0" applyNumberFormat="1" applyFont="1" applyFill="1" applyAlignment="1">
      <alignment horizontal="right"/>
    </xf>
    <xf numFmtId="16" fontId="4" fillId="7" borderId="0" xfId="4" applyNumberFormat="1" applyFont="1" applyFill="1" applyAlignment="1">
      <alignment horizontal="center"/>
    </xf>
    <xf numFmtId="43" fontId="3" fillId="0" borderId="0" xfId="4" applyNumberFormat="1" applyFont="1"/>
    <xf numFmtId="16" fontId="4" fillId="9" borderId="0" xfId="4" applyNumberFormat="1" applyFont="1" applyFill="1" applyAlignment="1">
      <alignment horizontal="center"/>
    </xf>
    <xf numFmtId="0" fontId="3" fillId="9" borderId="0" xfId="0" applyFont="1" applyFill="1" applyAlignment="1">
      <alignment horizontal="left"/>
    </xf>
    <xf numFmtId="0" fontId="3" fillId="9" borderId="0" xfId="0" applyFont="1" applyFill="1"/>
    <xf numFmtId="8" fontId="4" fillId="0" borderId="0" xfId="0" applyNumberFormat="1" applyFont="1" applyAlignment="1">
      <alignment horizontal="right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16" fontId="5" fillId="4" borderId="0" xfId="4" applyNumberFormat="1" applyFont="1" applyFill="1" applyAlignment="1">
      <alignment horizontal="center"/>
    </xf>
    <xf numFmtId="0" fontId="5" fillId="0" borderId="0" xfId="0" applyFont="1" applyAlignment="1">
      <alignment horizontal="left"/>
    </xf>
    <xf numFmtId="10" fontId="5" fillId="0" borderId="0" xfId="3" applyNumberFormat="1" applyFont="1" applyFill="1" applyBorder="1" applyAlignment="1">
      <alignment horizontal="center"/>
    </xf>
    <xf numFmtId="44" fontId="5" fillId="0" borderId="0" xfId="2" applyFont="1" applyFill="1" applyBorder="1" applyAlignment="1">
      <alignment horizontal="center"/>
    </xf>
    <xf numFmtId="0" fontId="5" fillId="0" borderId="0" xfId="0" applyFont="1"/>
    <xf numFmtId="8" fontId="5" fillId="0" borderId="0" xfId="0" applyNumberFormat="1" applyFont="1" applyAlignment="1">
      <alignment horizontal="right"/>
    </xf>
    <xf numFmtId="0" fontId="4" fillId="5" borderId="0" xfId="0" applyFont="1" applyFill="1" applyAlignment="1">
      <alignment horizontal="center"/>
    </xf>
    <xf numFmtId="0" fontId="3" fillId="5" borderId="0" xfId="0" applyFont="1" applyFill="1" applyAlignment="1">
      <alignment horizontal="left"/>
    </xf>
    <xf numFmtId="4" fontId="3" fillId="5" borderId="0" xfId="0" applyNumberFormat="1" applyFont="1" applyFill="1" applyAlignment="1">
      <alignment horizontal="right"/>
    </xf>
    <xf numFmtId="10" fontId="4" fillId="5" borderId="0" xfId="3" applyNumberFormat="1" applyFont="1" applyFill="1" applyBorder="1" applyAlignment="1">
      <alignment horizontal="center"/>
    </xf>
    <xf numFmtId="44" fontId="4" fillId="5" borderId="0" xfId="2" applyFont="1" applyFill="1" applyBorder="1" applyAlignment="1">
      <alignment horizontal="center"/>
    </xf>
    <xf numFmtId="0" fontId="4" fillId="5" borderId="0" xfId="0" applyFont="1" applyFill="1"/>
    <xf numFmtId="0" fontId="3" fillId="0" borderId="0" xfId="3" applyNumberFormat="1" applyFont="1" applyFill="1" applyBorder="1" applyAlignment="1">
      <alignment horizontal="center"/>
    </xf>
    <xf numFmtId="0" fontId="4" fillId="5" borderId="0" xfId="0" applyFont="1" applyFill="1" applyAlignment="1">
      <alignment horizontal="left"/>
    </xf>
    <xf numFmtId="4" fontId="4" fillId="5" borderId="0" xfId="0" applyNumberFormat="1" applyFont="1" applyFill="1" applyAlignment="1">
      <alignment horizontal="right"/>
    </xf>
    <xf numFmtId="10" fontId="3" fillId="5" borderId="0" xfId="3" applyNumberFormat="1" applyFont="1" applyFill="1" applyBorder="1" applyAlignment="1">
      <alignment horizontal="center"/>
    </xf>
    <xf numFmtId="0" fontId="3" fillId="5" borderId="0" xfId="0" applyFont="1" applyFill="1"/>
    <xf numFmtId="8" fontId="3" fillId="5" borderId="0" xfId="0" applyNumberFormat="1" applyFont="1" applyFill="1" applyAlignment="1">
      <alignment horizontal="center"/>
    </xf>
    <xf numFmtId="16" fontId="4" fillId="0" borderId="0" xfId="4" applyNumberFormat="1" applyFont="1" applyAlignment="1">
      <alignment horizontal="center"/>
    </xf>
    <xf numFmtId="16" fontId="3" fillId="0" borderId="0" xfId="4" applyNumberFormat="1" applyFont="1" applyAlignment="1">
      <alignment horizontal="center"/>
    </xf>
    <xf numFmtId="43" fontId="4" fillId="0" borderId="0" xfId="1" applyFont="1" applyFill="1" applyBorder="1"/>
    <xf numFmtId="4" fontId="4" fillId="4" borderId="0" xfId="0" applyNumberFormat="1" applyFont="1" applyFill="1" applyAlignment="1">
      <alignment horizontal="right"/>
    </xf>
    <xf numFmtId="10" fontId="4" fillId="4" borderId="0" xfId="3" applyNumberFormat="1" applyFont="1" applyFill="1" applyBorder="1" applyAlignment="1">
      <alignment horizontal="center"/>
    </xf>
    <xf numFmtId="44" fontId="4" fillId="4" borderId="0" xfId="2" applyFont="1" applyFill="1" applyBorder="1" applyAlignment="1">
      <alignment horizontal="center"/>
    </xf>
    <xf numFmtId="8" fontId="3" fillId="4" borderId="0" xfId="0" applyNumberFormat="1" applyFont="1" applyFill="1" applyAlignment="1">
      <alignment horizontal="center"/>
    </xf>
    <xf numFmtId="16" fontId="5" fillId="0" borderId="0" xfId="4" applyNumberFormat="1" applyFont="1" applyAlignment="1">
      <alignment horizontal="center"/>
    </xf>
    <xf numFmtId="4" fontId="5" fillId="0" borderId="0" xfId="0" applyNumberFormat="1" applyFont="1" applyAlignment="1">
      <alignment horizontal="right"/>
    </xf>
    <xf numFmtId="0" fontId="9" fillId="0" borderId="0" xfId="0" applyFont="1"/>
    <xf numFmtId="0" fontId="10" fillId="0" borderId="0" xfId="0" applyFont="1"/>
    <xf numFmtId="4" fontId="4" fillId="0" borderId="0" xfId="0" applyNumberFormat="1" applyFont="1"/>
    <xf numFmtId="43" fontId="4" fillId="0" borderId="0" xfId="4" applyNumberFormat="1" applyFont="1"/>
    <xf numFmtId="43" fontId="5" fillId="0" borderId="0" xfId="4" applyNumberFormat="1" applyFont="1" applyAlignment="1">
      <alignment horizontal="center"/>
    </xf>
    <xf numFmtId="0" fontId="5" fillId="0" borderId="0" xfId="4" applyFont="1" applyAlignment="1">
      <alignment horizontal="center"/>
    </xf>
    <xf numFmtId="0" fontId="4" fillId="0" borderId="0" xfId="3" applyNumberFormat="1" applyFont="1" applyFill="1" applyBorder="1" applyAlignment="1">
      <alignment horizontal="center"/>
    </xf>
    <xf numFmtId="16" fontId="4" fillId="0" borderId="0" xfId="0" applyNumberFormat="1" applyFont="1" applyAlignment="1">
      <alignment horizontal="center"/>
    </xf>
    <xf numFmtId="16" fontId="14" fillId="0" borderId="0" xfId="4" applyNumberFormat="1" applyFont="1" applyAlignment="1">
      <alignment horizontal="center"/>
    </xf>
    <xf numFmtId="16" fontId="14" fillId="7" borderId="0" xfId="4" applyNumberFormat="1" applyFont="1" applyFill="1" applyAlignment="1">
      <alignment horizontal="center"/>
    </xf>
    <xf numFmtId="4" fontId="14" fillId="0" borderId="0" xfId="0" applyNumberFormat="1" applyFont="1" applyAlignment="1">
      <alignment horizontal="right"/>
    </xf>
    <xf numFmtId="10" fontId="14" fillId="0" borderId="0" xfId="3" applyNumberFormat="1" applyFont="1" applyFill="1" applyBorder="1" applyAlignment="1">
      <alignment horizontal="center"/>
    </xf>
    <xf numFmtId="44" fontId="14" fillId="0" borderId="0" xfId="2" applyFont="1" applyFill="1" applyBorder="1" applyAlignment="1">
      <alignment horizontal="center"/>
    </xf>
    <xf numFmtId="8" fontId="14" fillId="0" borderId="0" xfId="0" applyNumberFormat="1" applyFont="1" applyAlignment="1">
      <alignment horizontal="right"/>
    </xf>
    <xf numFmtId="8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4" fillId="0" borderId="0" xfId="4" applyFont="1" applyAlignment="1">
      <alignment horizontal="center"/>
    </xf>
    <xf numFmtId="10" fontId="14" fillId="4" borderId="0" xfId="3" applyNumberFormat="1" applyFont="1" applyFill="1" applyBorder="1" applyAlignment="1">
      <alignment horizontal="center"/>
    </xf>
    <xf numFmtId="0" fontId="14" fillId="4" borderId="0" xfId="0" applyFont="1" applyFill="1" applyAlignment="1">
      <alignment horizontal="center"/>
    </xf>
    <xf numFmtId="44" fontId="14" fillId="4" borderId="0" xfId="2" applyFont="1" applyFill="1" applyBorder="1" applyAlignment="1">
      <alignment horizontal="center"/>
    </xf>
    <xf numFmtId="0" fontId="14" fillId="4" borderId="0" xfId="0" applyFont="1" applyFill="1"/>
    <xf numFmtId="8" fontId="14" fillId="4" borderId="0" xfId="0" applyNumberFormat="1" applyFont="1" applyFill="1" applyAlignment="1">
      <alignment horizontal="right"/>
    </xf>
    <xf numFmtId="8" fontId="14" fillId="4" borderId="0" xfId="0" applyNumberFormat="1" applyFont="1" applyFill="1" applyAlignment="1">
      <alignment horizontal="center"/>
    </xf>
    <xf numFmtId="43" fontId="14" fillId="0" borderId="0" xfId="1" applyFont="1" applyFill="1" applyBorder="1"/>
    <xf numFmtId="4" fontId="14" fillId="0" borderId="0" xfId="0" applyNumberFormat="1" applyFont="1"/>
    <xf numFmtId="43" fontId="14" fillId="0" borderId="0" xfId="4" applyNumberFormat="1" applyFont="1" applyAlignment="1">
      <alignment horizontal="center"/>
    </xf>
    <xf numFmtId="43" fontId="14" fillId="0" borderId="0" xfId="4" applyNumberFormat="1" applyFont="1"/>
    <xf numFmtId="0" fontId="14" fillId="0" borderId="0" xfId="3" applyNumberFormat="1" applyFont="1" applyFill="1" applyBorder="1" applyAlignment="1">
      <alignment horizontal="center"/>
    </xf>
    <xf numFmtId="164" fontId="14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 vertical="center"/>
    </xf>
    <xf numFmtId="0" fontId="16" fillId="0" borderId="3" xfId="0" applyFont="1" applyBorder="1" applyAlignment="1">
      <alignment horizontal="left"/>
    </xf>
    <xf numFmtId="4" fontId="16" fillId="0" borderId="3" xfId="0" applyNumberFormat="1" applyFont="1" applyBorder="1" applyAlignment="1">
      <alignment horizontal="right"/>
    </xf>
    <xf numFmtId="0" fontId="16" fillId="0" borderId="3" xfId="0" applyFont="1" applyBorder="1" applyAlignment="1">
      <alignment horizontal="center"/>
    </xf>
    <xf numFmtId="0" fontId="17" fillId="0" borderId="3" xfId="0" applyFont="1" applyBorder="1" applyAlignment="1">
      <alignment horizontal="left"/>
    </xf>
    <xf numFmtId="16" fontId="16" fillId="0" borderId="3" xfId="4" applyNumberFormat="1" applyFont="1" applyBorder="1" applyAlignment="1">
      <alignment horizontal="center"/>
    </xf>
    <xf numFmtId="16" fontId="16" fillId="11" borderId="3" xfId="4" applyNumberFormat="1" applyFont="1" applyFill="1" applyBorder="1" applyAlignment="1">
      <alignment horizontal="center"/>
    </xf>
    <xf numFmtId="0" fontId="16" fillId="0" borderId="3" xfId="0" applyFont="1" applyBorder="1"/>
    <xf numFmtId="0" fontId="18" fillId="0" borderId="3" xfId="0" applyFont="1" applyBorder="1" applyAlignment="1">
      <alignment horizontal="left"/>
    </xf>
    <xf numFmtId="0" fontId="16" fillId="0" borderId="3" xfId="4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3" xfId="0" applyFont="1" applyBorder="1"/>
    <xf numFmtId="0" fontId="17" fillId="0" borderId="3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6" fillId="12" borderId="3" xfId="0" applyFont="1" applyFill="1" applyBorder="1" applyAlignment="1">
      <alignment horizontal="center"/>
    </xf>
    <xf numFmtId="8" fontId="16" fillId="0" borderId="3" xfId="0" applyNumberFormat="1" applyFont="1" applyBorder="1" applyAlignment="1">
      <alignment horizontal="center"/>
    </xf>
    <xf numFmtId="10" fontId="14" fillId="0" borderId="3" xfId="3" applyNumberFormat="1" applyFont="1" applyFill="1" applyBorder="1" applyAlignment="1">
      <alignment horizontal="center"/>
    </xf>
    <xf numFmtId="4" fontId="15" fillId="10" borderId="3" xfId="0" applyNumberFormat="1" applyFont="1" applyFill="1" applyBorder="1" applyAlignment="1">
      <alignment horizontal="center"/>
    </xf>
    <xf numFmtId="0" fontId="14" fillId="10" borderId="3" xfId="0" applyFont="1" applyFill="1" applyBorder="1" applyAlignment="1">
      <alignment horizontal="center"/>
    </xf>
    <xf numFmtId="4" fontId="14" fillId="10" borderId="3" xfId="0" applyNumberFormat="1" applyFont="1" applyFill="1" applyBorder="1" applyAlignment="1">
      <alignment horizontal="center"/>
    </xf>
    <xf numFmtId="8" fontId="14" fillId="0" borderId="3" xfId="0" applyNumberFormat="1" applyFont="1" applyBorder="1" applyAlignment="1">
      <alignment horizontal="center"/>
    </xf>
    <xf numFmtId="43" fontId="16" fillId="0" borderId="3" xfId="1" applyFont="1" applyFill="1" applyBorder="1"/>
    <xf numFmtId="4" fontId="16" fillId="0" borderId="3" xfId="0" applyNumberFormat="1" applyFont="1" applyBorder="1"/>
    <xf numFmtId="43" fontId="16" fillId="0" borderId="3" xfId="4" applyNumberFormat="1" applyFont="1" applyBorder="1" applyAlignment="1">
      <alignment horizontal="center"/>
    </xf>
    <xf numFmtId="43" fontId="16" fillId="0" borderId="3" xfId="4" applyNumberFormat="1" applyFont="1" applyBorder="1"/>
    <xf numFmtId="0" fontId="16" fillId="0" borderId="4" xfId="0" applyFont="1" applyBorder="1" applyAlignment="1">
      <alignment horizontal="center"/>
    </xf>
    <xf numFmtId="0" fontId="0" fillId="0" borderId="3" xfId="0" applyBorder="1" applyAlignment="1">
      <alignment horizontal="left"/>
    </xf>
    <xf numFmtId="4" fontId="16" fillId="0" borderId="5" xfId="0" applyNumberFormat="1" applyFont="1" applyBorder="1" applyAlignment="1">
      <alignment horizontal="righ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10" fontId="15" fillId="0" borderId="3" xfId="3" applyNumberFormat="1" applyFont="1" applyBorder="1" applyAlignment="1">
      <alignment horizontal="center"/>
    </xf>
    <xf numFmtId="0" fontId="15" fillId="10" borderId="3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18" fillId="0" borderId="0" xfId="0" applyFont="1" applyAlignment="1">
      <alignment horizontal="left"/>
    </xf>
    <xf numFmtId="0" fontId="17" fillId="0" borderId="1" xfId="0" applyFont="1" applyBorder="1" applyAlignment="1">
      <alignment horizontal="left"/>
    </xf>
    <xf numFmtId="0" fontId="17" fillId="0" borderId="3" xfId="0" applyFont="1" applyBorder="1"/>
    <xf numFmtId="0" fontId="17" fillId="0" borderId="6" xfId="0" applyFont="1" applyBorder="1" applyAlignment="1">
      <alignment horizontal="left"/>
    </xf>
    <xf numFmtId="0" fontId="19" fillId="0" borderId="0" xfId="0" applyFont="1"/>
    <xf numFmtId="0" fontId="16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8" fontId="15" fillId="0" borderId="3" xfId="0" applyNumberFormat="1" applyFont="1" applyBorder="1" applyAlignment="1">
      <alignment horizontal="center"/>
    </xf>
    <xf numFmtId="0" fontId="0" fillId="10" borderId="4" xfId="0" applyFill="1" applyBorder="1" applyAlignment="1">
      <alignment horizontal="center"/>
    </xf>
    <xf numFmtId="8" fontId="0" fillId="0" borderId="3" xfId="0" applyNumberFormat="1" applyBorder="1"/>
    <xf numFmtId="0" fontId="0" fillId="0" borderId="1" xfId="0" applyBorder="1" applyAlignment="1">
      <alignment horizontal="left"/>
    </xf>
    <xf numFmtId="0" fontId="3" fillId="0" borderId="3" xfId="0" applyFont="1" applyBorder="1" applyAlignment="1">
      <alignment horizontal="left"/>
    </xf>
    <xf numFmtId="4" fontId="0" fillId="0" borderId="0" xfId="0" applyNumberFormat="1"/>
    <xf numFmtId="4" fontId="0" fillId="0" borderId="3" xfId="0" applyNumberFormat="1" applyBorder="1"/>
    <xf numFmtId="8" fontId="0" fillId="0" borderId="0" xfId="0" applyNumberFormat="1"/>
    <xf numFmtId="0" fontId="0" fillId="0" borderId="3" xfId="0" applyBorder="1" applyAlignment="1">
      <alignment horizontal="center"/>
    </xf>
    <xf numFmtId="0" fontId="3" fillId="4" borderId="3" xfId="0" applyFont="1" applyFill="1" applyBorder="1"/>
    <xf numFmtId="0" fontId="16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3" fillId="0" borderId="5" xfId="0" applyFont="1" applyBorder="1"/>
    <xf numFmtId="0" fontId="16" fillId="0" borderId="9" xfId="0" applyFon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horizontal="center" vertical="center"/>
    </xf>
    <xf numFmtId="16" fontId="16" fillId="0" borderId="4" xfId="4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16" fontId="16" fillId="11" borderId="4" xfId="4" applyNumberFormat="1" applyFont="1" applyFill="1" applyBorder="1" applyAlignment="1">
      <alignment horizontal="center"/>
    </xf>
    <xf numFmtId="0" fontId="8" fillId="13" borderId="0" xfId="0" applyFont="1" applyFill="1" applyAlignment="1">
      <alignment horizontal="center"/>
    </xf>
    <xf numFmtId="0" fontId="3" fillId="0" borderId="5" xfId="0" applyFont="1" applyBorder="1" applyAlignment="1">
      <alignment horizontal="left"/>
    </xf>
    <xf numFmtId="0" fontId="0" fillId="0" borderId="5" xfId="0" applyBorder="1"/>
    <xf numFmtId="0" fontId="4" fillId="0" borderId="5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3" fillId="0" borderId="1" xfId="0" applyFont="1" applyBorder="1" applyAlignment="1">
      <alignment horizontal="left"/>
    </xf>
    <xf numFmtId="0" fontId="14" fillId="0" borderId="3" xfId="0" applyFont="1" applyBorder="1" applyAlignment="1">
      <alignment horizontal="left"/>
    </xf>
    <xf numFmtId="0" fontId="21" fillId="0" borderId="3" xfId="0" applyFont="1" applyBorder="1" applyAlignment="1">
      <alignment horizontal="center" vertical="center"/>
    </xf>
    <xf numFmtId="10" fontId="22" fillId="0" borderId="3" xfId="3" applyNumberFormat="1" applyFont="1" applyBorder="1" applyAlignment="1">
      <alignment horizontal="center"/>
    </xf>
    <xf numFmtId="4" fontId="22" fillId="10" borderId="3" xfId="0" applyNumberFormat="1" applyFont="1" applyFill="1" applyBorder="1" applyAlignment="1">
      <alignment horizontal="center"/>
    </xf>
    <xf numFmtId="0" fontId="22" fillId="10" borderId="3" xfId="0" applyFont="1" applyFill="1" applyBorder="1" applyAlignment="1">
      <alignment horizontal="center"/>
    </xf>
    <xf numFmtId="8" fontId="22" fillId="0" borderId="3" xfId="0" applyNumberFormat="1" applyFont="1" applyBorder="1" applyAlignment="1">
      <alignment horizontal="center"/>
    </xf>
    <xf numFmtId="43" fontId="16" fillId="0" borderId="3" xfId="1" applyFont="1" applyBorder="1"/>
    <xf numFmtId="0" fontId="21" fillId="0" borderId="3" xfId="0" applyFont="1" applyBorder="1" applyAlignment="1">
      <alignment horizontal="left"/>
    </xf>
    <xf numFmtId="0" fontId="21" fillId="0" borderId="3" xfId="0" applyFont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21" fillId="0" borderId="0" xfId="0" applyFont="1" applyAlignment="1">
      <alignment horizontal="center" vertical="center"/>
    </xf>
    <xf numFmtId="0" fontId="21" fillId="0" borderId="4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0" fontId="22" fillId="0" borderId="3" xfId="0" applyFont="1" applyBorder="1" applyAlignment="1">
      <alignment horizontal="left"/>
    </xf>
    <xf numFmtId="0" fontId="24" fillId="13" borderId="0" xfId="0" applyFont="1" applyFill="1" applyAlignment="1">
      <alignment horizontal="center"/>
    </xf>
    <xf numFmtId="16" fontId="17" fillId="11" borderId="3" xfId="4" applyNumberFormat="1" applyFont="1" applyFill="1" applyBorder="1" applyAlignment="1">
      <alignment horizontal="center"/>
    </xf>
    <xf numFmtId="0" fontId="24" fillId="0" borderId="0" xfId="0" applyFont="1" applyAlignment="1">
      <alignment horizontal="center"/>
    </xf>
    <xf numFmtId="0" fontId="14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left"/>
    </xf>
    <xf numFmtId="0" fontId="16" fillId="0" borderId="1" xfId="0" applyFont="1" applyBorder="1" applyAlignment="1">
      <alignment horizontal="center"/>
    </xf>
    <xf numFmtId="0" fontId="16" fillId="0" borderId="2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21" fillId="0" borderId="6" xfId="0" applyFont="1" applyBorder="1" applyAlignment="1">
      <alignment horizontal="left"/>
    </xf>
    <xf numFmtId="4" fontId="4" fillId="10" borderId="3" xfId="0" applyNumberFormat="1" applyFont="1" applyFill="1" applyBorder="1" applyAlignment="1">
      <alignment horizontal="center"/>
    </xf>
    <xf numFmtId="0" fontId="21" fillId="0" borderId="4" xfId="0" applyFont="1" applyBorder="1" applyAlignment="1">
      <alignment horizontal="left"/>
    </xf>
    <xf numFmtId="4" fontId="16" fillId="0" borderId="10" xfId="0" applyNumberFormat="1" applyFont="1" applyBorder="1" applyAlignment="1">
      <alignment horizontal="right"/>
    </xf>
    <xf numFmtId="0" fontId="16" fillId="0" borderId="5" xfId="0" applyFont="1" applyBorder="1" applyAlignment="1">
      <alignment horizontal="center"/>
    </xf>
    <xf numFmtId="4" fontId="16" fillId="0" borderId="11" xfId="0" applyNumberFormat="1" applyFont="1" applyBorder="1" applyAlignment="1">
      <alignment horizontal="right"/>
    </xf>
    <xf numFmtId="0" fontId="21" fillId="0" borderId="12" xfId="0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0" fillId="0" borderId="2" xfId="0" applyBorder="1" applyAlignment="1">
      <alignment horizontal="left"/>
    </xf>
    <xf numFmtId="0" fontId="3" fillId="4" borderId="3" xfId="0" applyFont="1" applyFill="1" applyBorder="1" applyAlignment="1">
      <alignment horizontal="left"/>
    </xf>
    <xf numFmtId="0" fontId="21" fillId="0" borderId="3" xfId="0" applyFont="1" applyBorder="1"/>
    <xf numFmtId="0" fontId="4" fillId="0" borderId="4" xfId="0" applyFont="1" applyBorder="1" applyAlignment="1">
      <alignment horizontal="left"/>
    </xf>
    <xf numFmtId="0" fontId="4" fillId="0" borderId="3" xfId="0" applyFont="1" applyBorder="1"/>
    <xf numFmtId="0" fontId="21" fillId="0" borderId="0" xfId="0" applyFont="1" applyAlignment="1">
      <alignment horizontal="center"/>
    </xf>
    <xf numFmtId="0" fontId="0" fillId="0" borderId="3" xfId="0" applyBorder="1" applyAlignment="1">
      <alignment horizontal="left"/>
    </xf>
    <xf numFmtId="0" fontId="0" fillId="0" borderId="0" xfId="0" applyAlignment="1">
      <alignment horizontal="left"/>
    </xf>
    <xf numFmtId="0" fontId="0" fillId="0" borderId="3" xfId="0" applyFont="1" applyBorder="1"/>
    <xf numFmtId="0" fontId="25" fillId="0" borderId="3" xfId="0" applyFont="1" applyBorder="1"/>
  </cellXfs>
  <cellStyles count="6">
    <cellStyle name="Moeda" xfId="2" builtinId="4"/>
    <cellStyle name="Normal" xfId="0" builtinId="0"/>
    <cellStyle name="Normal 3" xfId="5" xr:uid="{F4BD9BAB-C13A-49F3-BBF7-75E02063880A}"/>
    <cellStyle name="Normal 4" xfId="4" xr:uid="{E05C04E3-09C4-4C55-805F-F5C2AC5F9C1A}"/>
    <cellStyle name="Porcentagem" xfId="3" builtinId="5"/>
    <cellStyle name="Vírgula" xfId="1" builtinId="3"/>
  </cellStyles>
  <dxfs count="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000000"/>
          <bgColor rgb="FF214D7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000000"/>
          <bgColor rgb="FF214D75"/>
        </patternFill>
      </fill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8BD99C-DC09-4E09-839B-6CCACF0DE344}" name="Tabela1" displayName="Tabela1" ref="F1:K224" totalsRowShown="0" headerRowDxfId="27" dataDxfId="26">
  <tableColumns count="6">
    <tableColumn id="1" xr3:uid="{6D905679-B4D5-4A01-8837-775612D28926}" name="Código Assessor" dataDxfId="25"/>
    <tableColumn id="2" xr3:uid="{1DB5FA39-791C-4356-90EC-C0C865FC591C}" name="Nome" dataDxfId="24"/>
    <tableColumn id="3" xr3:uid="{0255285F-B089-4A29-A0F0-B773BBB65B62}" name="Filial" dataDxfId="23"/>
    <tableColumn id="4" xr3:uid="{45DFD9A8-CAA4-49A6-85BB-39AC357681BD}" name="E-mail da Empresa" dataDxfId="22"/>
    <tableColumn id="5" xr3:uid="{4B405287-5D45-4DF3-8F6E-D10A3A3B2B35}" name="Celular" dataDxfId="21"/>
    <tableColumn id="6" xr3:uid="{72F03C2C-2949-4F87-A8C3-9505DCC97332}" name="Área" dataDxfId="2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5440FB-F5C2-49E7-80EC-90E30B8EE98C}" name="Tabela2" displayName="Tabela2" ref="A1:A363" totalsRowShown="0" headerRowDxfId="19" dataDxfId="18">
  <tableColumns count="1">
    <tableColumn id="1" xr3:uid="{591AD1CA-4563-4D94-83CA-78F9F409CE9F}" name="Cliente" dataDxfId="17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50B0-BFFF-4567-8783-F7472D1E6E38}">
  <dimension ref="A1:XEQ1699"/>
  <sheetViews>
    <sheetView zoomScale="70" zoomScaleNormal="70" workbookViewId="0">
      <pane ySplit="1" topLeftCell="A237" activePane="bottomLeft" state="frozen"/>
      <selection pane="bottomLeft" activeCell="E252" sqref="E252"/>
    </sheetView>
  </sheetViews>
  <sheetFormatPr defaultColWidth="11" defaultRowHeight="15"/>
  <cols>
    <col min="1" max="1" width="15.140625" bestFit="1" customWidth="1"/>
    <col min="2" max="2" width="16.28515625" bestFit="1" customWidth="1"/>
    <col min="3" max="3" width="14.85546875" bestFit="1" customWidth="1"/>
    <col min="4" max="4" width="6.7109375" bestFit="1" customWidth="1"/>
    <col min="5" max="5" width="106.7109375" bestFit="1" customWidth="1"/>
    <col min="6" max="6" width="18.5703125" bestFit="1" customWidth="1"/>
    <col min="7" max="7" width="10.42578125" bestFit="1" customWidth="1"/>
    <col min="8" max="8" width="14.85546875" bestFit="1" customWidth="1"/>
    <col min="9" max="9" width="10.28515625" bestFit="1" customWidth="1"/>
    <col min="10" max="10" width="15.7109375" bestFit="1" customWidth="1"/>
    <col min="11" max="11" width="25.5703125" bestFit="1" customWidth="1"/>
    <col min="12" max="12" width="29.85546875" bestFit="1" customWidth="1"/>
    <col min="13" max="14" width="45.5703125" bestFit="1" customWidth="1"/>
    <col min="15" max="15" width="20.5703125" bestFit="1" customWidth="1"/>
    <col min="16" max="16" width="12.28515625" bestFit="1" customWidth="1"/>
    <col min="17" max="17" width="11.28515625" bestFit="1" customWidth="1"/>
    <col min="18" max="18" width="28.28515625" bestFit="1" customWidth="1"/>
    <col min="19" max="19" width="18" bestFit="1" customWidth="1"/>
    <col min="20" max="20" width="14" bestFit="1" customWidth="1"/>
    <col min="21" max="21" width="10.42578125" bestFit="1" customWidth="1"/>
    <col min="22" max="22" width="12.7109375" bestFit="1" customWidth="1"/>
    <col min="23" max="23" width="9.28515625" bestFit="1" customWidth="1"/>
  </cols>
  <sheetData>
    <row r="1" spans="1:21 16371:16371" s="1" customFormat="1">
      <c r="A1" s="34" t="s">
        <v>0</v>
      </c>
      <c r="B1" s="34" t="s">
        <v>192</v>
      </c>
      <c r="C1" s="35" t="s">
        <v>1</v>
      </c>
      <c r="D1" s="35" t="s">
        <v>2</v>
      </c>
      <c r="E1" s="35" t="s">
        <v>3</v>
      </c>
      <c r="F1" s="36" t="s">
        <v>4</v>
      </c>
      <c r="G1" s="35" t="s">
        <v>5</v>
      </c>
      <c r="H1" s="37" t="s">
        <v>6</v>
      </c>
      <c r="I1" s="38" t="s">
        <v>7</v>
      </c>
      <c r="J1" s="39" t="s">
        <v>8</v>
      </c>
      <c r="K1" s="39" t="s">
        <v>364</v>
      </c>
      <c r="L1" s="35" t="s">
        <v>9</v>
      </c>
      <c r="M1" s="35" t="s">
        <v>10</v>
      </c>
      <c r="N1" s="40" t="s">
        <v>363</v>
      </c>
      <c r="O1" s="35" t="s">
        <v>12</v>
      </c>
      <c r="P1" s="35" t="s">
        <v>13</v>
      </c>
      <c r="Q1" s="39" t="s">
        <v>14</v>
      </c>
      <c r="R1" s="35" t="s">
        <v>15</v>
      </c>
      <c r="S1" s="35" t="s">
        <v>1557</v>
      </c>
      <c r="T1" s="41" t="s">
        <v>11</v>
      </c>
      <c r="U1" s="41" t="s">
        <v>362</v>
      </c>
      <c r="XEQ1" s="7"/>
    </row>
    <row r="2" spans="1:21 16371:16371" s="1" customFormat="1" ht="15.75">
      <c r="A2" s="42">
        <v>44379</v>
      </c>
      <c r="B2"/>
      <c r="C2" s="10" t="s">
        <v>41</v>
      </c>
      <c r="D2"/>
      <c r="E2" s="10" t="s">
        <v>1558</v>
      </c>
      <c r="F2" s="43">
        <v>2400</v>
      </c>
      <c r="G2" s="43"/>
      <c r="H2" s="44">
        <v>4.9939999999999998</v>
      </c>
      <c r="I2" s="45">
        <v>2.8233880656788113E-2</v>
      </c>
      <c r="J2" s="44">
        <v>5.1349999999999998</v>
      </c>
      <c r="K2" s="46">
        <v>338.40000000000003</v>
      </c>
      <c r="L2" s="47" t="s">
        <v>1559</v>
      </c>
      <c r="M2"/>
      <c r="N2"/>
      <c r="O2"/>
      <c r="P2"/>
      <c r="Q2"/>
      <c r="R2" s="48" t="s">
        <v>1581</v>
      </c>
      <c r="S2"/>
      <c r="T2" s="49">
        <v>150.72</v>
      </c>
      <c r="U2"/>
    </row>
    <row r="3" spans="1:21 16371:16371" s="1" customFormat="1" ht="15.75">
      <c r="A3" s="42">
        <v>44378</v>
      </c>
      <c r="B3"/>
      <c r="C3" s="10" t="s">
        <v>41</v>
      </c>
      <c r="D3"/>
      <c r="E3" s="4" t="s">
        <v>1560</v>
      </c>
      <c r="F3" s="43">
        <v>20714.41</v>
      </c>
      <c r="G3" s="43"/>
      <c r="H3" s="44">
        <v>4.5199999999999996</v>
      </c>
      <c r="I3" s="45">
        <v>0.10221238938053112</v>
      </c>
      <c r="J3" s="44">
        <v>4.9820000000000002</v>
      </c>
      <c r="K3" s="46">
        <v>9570.0574200000137</v>
      </c>
      <c r="L3" s="47" t="s">
        <v>1561</v>
      </c>
      <c r="M3"/>
      <c r="N3"/>
      <c r="O3"/>
      <c r="P3"/>
      <c r="Q3"/>
      <c r="R3" s="48" t="s">
        <v>1582</v>
      </c>
      <c r="S3"/>
      <c r="T3" s="49">
        <v>100.61</v>
      </c>
      <c r="U3"/>
    </row>
    <row r="4" spans="1:21 16371:16371" s="1" customFormat="1" ht="15.75">
      <c r="A4" s="42">
        <v>44379</v>
      </c>
      <c r="B4"/>
      <c r="C4" s="10" t="s">
        <v>67</v>
      </c>
      <c r="D4"/>
      <c r="E4" s="4" t="s">
        <v>1562</v>
      </c>
      <c r="F4" s="43">
        <v>169967.5</v>
      </c>
      <c r="G4" s="43"/>
      <c r="H4" s="44">
        <v>5.0049999999999999</v>
      </c>
      <c r="I4" s="45">
        <v>5.9940059940060131E-3</v>
      </c>
      <c r="J4" s="44">
        <v>5.0350000000000001</v>
      </c>
      <c r="K4" s="46">
        <v>5099.0250000000424</v>
      </c>
      <c r="L4" s="47" t="s">
        <v>1561</v>
      </c>
      <c r="M4"/>
      <c r="N4"/>
      <c r="O4"/>
      <c r="P4"/>
      <c r="Q4"/>
      <c r="R4" s="48" t="s">
        <v>221</v>
      </c>
      <c r="S4"/>
      <c r="T4" s="49">
        <v>125.13</v>
      </c>
      <c r="U4"/>
    </row>
    <row r="5" spans="1:21 16371:16371" s="1" customFormat="1" ht="15.75">
      <c r="A5" s="42">
        <v>44379</v>
      </c>
      <c r="B5"/>
      <c r="C5" s="10" t="s">
        <v>22</v>
      </c>
      <c r="D5"/>
      <c r="E5" s="10" t="s">
        <v>1563</v>
      </c>
      <c r="F5" s="43">
        <v>727.9</v>
      </c>
      <c r="G5" s="43"/>
      <c r="H5" s="44">
        <v>5.0549999999999997</v>
      </c>
      <c r="I5" s="45">
        <v>5.9347181008901906E-3</v>
      </c>
      <c r="J5" s="44">
        <v>5.085</v>
      </c>
      <c r="K5" s="46">
        <v>21.837000000000181</v>
      </c>
      <c r="L5" s="47" t="s">
        <v>1564</v>
      </c>
      <c r="M5"/>
      <c r="N5"/>
      <c r="O5"/>
      <c r="P5"/>
      <c r="Q5"/>
      <c r="R5" s="48" t="s">
        <v>1583</v>
      </c>
      <c r="S5"/>
      <c r="T5" s="49">
        <v>0</v>
      </c>
      <c r="U5"/>
    </row>
    <row r="6" spans="1:21 16371:16371" s="1" customFormat="1" ht="15.75">
      <c r="A6" s="42">
        <v>44379</v>
      </c>
      <c r="B6"/>
      <c r="C6" s="10" t="s">
        <v>22</v>
      </c>
      <c r="D6"/>
      <c r="E6" s="10" t="s">
        <v>1563</v>
      </c>
      <c r="F6" s="43">
        <v>7029</v>
      </c>
      <c r="G6" s="43"/>
      <c r="H6" s="44">
        <v>5.9882999999999997</v>
      </c>
      <c r="I6" s="45">
        <v>2.7887714376366723E-3</v>
      </c>
      <c r="J6" s="44">
        <v>6.0049999999999999</v>
      </c>
      <c r="K6" s="46">
        <v>117.38430000000112</v>
      </c>
      <c r="L6" s="47" t="s">
        <v>1564</v>
      </c>
      <c r="M6"/>
      <c r="N6"/>
      <c r="O6"/>
      <c r="P6"/>
      <c r="Q6"/>
      <c r="R6" s="48" t="s">
        <v>1583</v>
      </c>
      <c r="S6"/>
      <c r="T6" s="49">
        <v>0</v>
      </c>
      <c r="U6"/>
    </row>
    <row r="7" spans="1:21 16371:16371" s="1" customFormat="1" ht="15.75">
      <c r="A7" s="42">
        <v>44383</v>
      </c>
      <c r="B7"/>
      <c r="C7" s="10" t="s">
        <v>22</v>
      </c>
      <c r="D7"/>
      <c r="E7" s="10" t="s">
        <v>1565</v>
      </c>
      <c r="F7" s="43">
        <v>286876.79999999999</v>
      </c>
      <c r="G7" s="43"/>
      <c r="H7" s="44">
        <v>5.1254</v>
      </c>
      <c r="I7" s="45">
        <v>2.2632379911811107E-3</v>
      </c>
      <c r="J7" s="44">
        <v>5.1369999999999996</v>
      </c>
      <c r="K7" s="46">
        <v>3327.7708799998882</v>
      </c>
      <c r="L7" s="3" t="s">
        <v>1561</v>
      </c>
      <c r="M7"/>
      <c r="N7"/>
      <c r="O7"/>
      <c r="P7"/>
      <c r="Q7"/>
      <c r="R7" s="48" t="s">
        <v>1583</v>
      </c>
      <c r="S7"/>
      <c r="T7" s="49">
        <v>0</v>
      </c>
      <c r="U7"/>
    </row>
    <row r="8" spans="1:21 16371:16371" s="1" customFormat="1" ht="15.75">
      <c r="A8" s="42">
        <v>44383</v>
      </c>
      <c r="B8"/>
      <c r="C8" s="10" t="s">
        <v>22</v>
      </c>
      <c r="D8"/>
      <c r="E8" s="10" t="s">
        <v>175</v>
      </c>
      <c r="F8" s="50">
        <v>2606.33</v>
      </c>
      <c r="G8" s="50"/>
      <c r="H8" s="44">
        <v>5.1390000000000002</v>
      </c>
      <c r="I8" s="45">
        <v>4.9815139132125541E-3</v>
      </c>
      <c r="J8" s="44">
        <v>5.1646000000000001</v>
      </c>
      <c r="K8" s="46">
        <v>66.722047999999589</v>
      </c>
      <c r="L8" s="47" t="s">
        <v>1561</v>
      </c>
      <c r="M8"/>
      <c r="N8"/>
      <c r="O8"/>
      <c r="P8"/>
      <c r="Q8"/>
      <c r="R8" s="48" t="s">
        <v>1584</v>
      </c>
      <c r="S8"/>
      <c r="T8" s="49">
        <v>0</v>
      </c>
      <c r="U8"/>
    </row>
    <row r="9" spans="1:21 16371:16371" s="1" customFormat="1" ht="15.75">
      <c r="A9" s="51">
        <v>44384</v>
      </c>
      <c r="B9"/>
      <c r="C9" s="10" t="s">
        <v>22</v>
      </c>
      <c r="D9"/>
      <c r="E9" s="10" t="s">
        <v>1565</v>
      </c>
      <c r="F9" s="52">
        <v>88650</v>
      </c>
      <c r="G9" s="52"/>
      <c r="H9" s="4">
        <v>5.2054</v>
      </c>
      <c r="I9" s="45">
        <v>1.8442386752217654E-3</v>
      </c>
      <c r="J9" s="4">
        <v>5.2149999999999999</v>
      </c>
      <c r="K9" s="46">
        <v>851.03999999998496</v>
      </c>
      <c r="L9" s="3" t="s">
        <v>1561</v>
      </c>
      <c r="M9"/>
      <c r="N9"/>
      <c r="O9"/>
      <c r="P9"/>
      <c r="Q9"/>
      <c r="R9" s="48" t="s">
        <v>1585</v>
      </c>
      <c r="S9"/>
      <c r="T9" s="49">
        <v>0</v>
      </c>
      <c r="U9"/>
    </row>
    <row r="10" spans="1:21 16371:16371" s="1" customFormat="1" ht="15.75">
      <c r="A10" s="42">
        <v>44384</v>
      </c>
      <c r="B10"/>
      <c r="C10" s="10" t="s">
        <v>22</v>
      </c>
      <c r="D10"/>
      <c r="E10" s="10" t="s">
        <v>1563</v>
      </c>
      <c r="F10" s="52">
        <v>583</v>
      </c>
      <c r="G10" s="52"/>
      <c r="H10" s="4">
        <v>5.2054</v>
      </c>
      <c r="I10" s="45">
        <v>3.7653206285779284E-3</v>
      </c>
      <c r="J10" s="4">
        <v>5.2249999999999996</v>
      </c>
      <c r="K10" s="46">
        <v>11.426799999999776</v>
      </c>
      <c r="L10" s="47" t="s">
        <v>1564</v>
      </c>
      <c r="M10"/>
      <c r="N10"/>
      <c r="O10"/>
      <c r="P10"/>
      <c r="Q10"/>
      <c r="R10" s="48" t="s">
        <v>1585</v>
      </c>
      <c r="S10"/>
      <c r="T10" s="49">
        <v>0</v>
      </c>
      <c r="U10"/>
    </row>
    <row r="11" spans="1:21 16371:16371" s="1" customFormat="1" ht="15.75">
      <c r="A11" s="42">
        <v>44385</v>
      </c>
      <c r="B11"/>
      <c r="C11" s="10" t="s">
        <v>22</v>
      </c>
      <c r="D11"/>
      <c r="E11" s="4" t="s">
        <v>1566</v>
      </c>
      <c r="F11" s="52">
        <v>4361.7299999999996</v>
      </c>
      <c r="G11" s="52"/>
      <c r="H11" s="4">
        <v>5.2755000000000001</v>
      </c>
      <c r="I11" s="45">
        <v>2.7485546393706262E-3</v>
      </c>
      <c r="J11" s="4">
        <v>5.29</v>
      </c>
      <c r="K11" s="46">
        <v>63.245084999999811</v>
      </c>
      <c r="L11" s="3" t="s">
        <v>1561</v>
      </c>
      <c r="M11"/>
      <c r="N11"/>
      <c r="O11"/>
      <c r="P11"/>
      <c r="Q11"/>
      <c r="R11" s="48" t="s">
        <v>1583</v>
      </c>
      <c r="S11"/>
      <c r="T11" s="49">
        <v>0</v>
      </c>
      <c r="U11"/>
    </row>
    <row r="12" spans="1:21 16371:16371" s="1" customFormat="1" ht="15.75">
      <c r="A12" s="51">
        <v>44385</v>
      </c>
      <c r="B12"/>
      <c r="C12" s="10" t="s">
        <v>22</v>
      </c>
      <c r="D12"/>
      <c r="E12" s="10" t="s">
        <v>1567</v>
      </c>
      <c r="F12" s="52">
        <v>10120</v>
      </c>
      <c r="G12" s="52"/>
      <c r="H12" s="4">
        <v>6.2815000000000003</v>
      </c>
      <c r="I12" s="45">
        <v>2.6267611239352284E-3</v>
      </c>
      <c r="J12" s="4">
        <v>6.298</v>
      </c>
      <c r="K12" s="46">
        <v>166.97999999999735</v>
      </c>
      <c r="L12" s="3" t="s">
        <v>1561</v>
      </c>
      <c r="M12"/>
      <c r="N12"/>
      <c r="O12"/>
      <c r="P12"/>
      <c r="Q12"/>
      <c r="R12" s="48" t="s">
        <v>1583</v>
      </c>
      <c r="S12"/>
      <c r="T12" s="49">
        <v>0</v>
      </c>
      <c r="U12"/>
    </row>
    <row r="13" spans="1:21 16371:16371" s="1" customFormat="1" ht="15.75">
      <c r="A13" s="51">
        <v>44385</v>
      </c>
      <c r="B13"/>
      <c r="C13" s="10" t="s">
        <v>22</v>
      </c>
      <c r="D13"/>
      <c r="E13" s="10" t="s">
        <v>1567</v>
      </c>
      <c r="F13" s="52">
        <v>2050.77</v>
      </c>
      <c r="G13" s="52"/>
      <c r="H13" s="4">
        <v>7.2949999999999999</v>
      </c>
      <c r="I13" s="45">
        <v>3.7011651816312163E-3</v>
      </c>
      <c r="J13" s="4">
        <v>7.3220000000000001</v>
      </c>
      <c r="K13" s="46">
        <v>55.370790000000277</v>
      </c>
      <c r="L13" s="3" t="s">
        <v>1561</v>
      </c>
      <c r="M13"/>
      <c r="N13"/>
      <c r="O13"/>
      <c r="P13"/>
      <c r="Q13"/>
      <c r="R13" s="48" t="s">
        <v>1583</v>
      </c>
      <c r="S13"/>
      <c r="T13" s="49">
        <v>0</v>
      </c>
      <c r="U13"/>
    </row>
    <row r="14" spans="1:21 16371:16371" s="1" customFormat="1" ht="15.75">
      <c r="A14" s="51">
        <v>44389</v>
      </c>
      <c r="B14"/>
      <c r="C14" s="10" t="s">
        <v>41</v>
      </c>
      <c r="D14"/>
      <c r="E14" s="11" t="s">
        <v>1568</v>
      </c>
      <c r="F14" s="52">
        <v>3675</v>
      </c>
      <c r="G14" s="52"/>
      <c r="H14" s="4">
        <v>5.15</v>
      </c>
      <c r="I14" s="45">
        <v>1.757281553398049E-2</v>
      </c>
      <c r="J14" s="4">
        <v>5.2404999999999999</v>
      </c>
      <c r="K14" s="46">
        <v>332.58749999999844</v>
      </c>
      <c r="L14" s="3" t="s">
        <v>1561</v>
      </c>
      <c r="M14"/>
      <c r="N14"/>
      <c r="O14"/>
      <c r="P14"/>
      <c r="Q14"/>
      <c r="R14" s="48" t="s">
        <v>1586</v>
      </c>
      <c r="S14"/>
      <c r="T14" s="49">
        <v>103</v>
      </c>
      <c r="U14"/>
    </row>
    <row r="15" spans="1:21 16371:16371" s="1" customFormat="1" ht="15.75">
      <c r="A15" s="51">
        <v>44389</v>
      </c>
      <c r="B15"/>
      <c r="C15" s="10" t="s">
        <v>41</v>
      </c>
      <c r="D15"/>
      <c r="E15" s="11" t="s">
        <v>1569</v>
      </c>
      <c r="F15" s="52">
        <v>8500</v>
      </c>
      <c r="G15" s="52"/>
      <c r="H15" s="4">
        <v>5.2474999999999996</v>
      </c>
      <c r="I15" s="45">
        <v>1.9533111005240578E-2</v>
      </c>
      <c r="J15" s="4">
        <v>5.35</v>
      </c>
      <c r="K15" s="46">
        <v>871.25000000000034</v>
      </c>
      <c r="L15" s="47" t="s">
        <v>1559</v>
      </c>
      <c r="M15"/>
      <c r="N15"/>
      <c r="O15"/>
      <c r="P15"/>
      <c r="Q15"/>
      <c r="R15" s="48" t="s">
        <v>1582</v>
      </c>
      <c r="S15"/>
      <c r="T15" s="49">
        <v>160.5</v>
      </c>
      <c r="U15"/>
    </row>
    <row r="16" spans="1:21 16371:16371" s="1" customFormat="1" ht="15.75">
      <c r="A16" s="51">
        <v>44390</v>
      </c>
      <c r="B16"/>
      <c r="C16" s="10" t="s">
        <v>22</v>
      </c>
      <c r="D16"/>
      <c r="E16" s="10" t="s">
        <v>1570</v>
      </c>
      <c r="F16" s="52">
        <v>35000</v>
      </c>
      <c r="G16" s="52"/>
      <c r="H16" s="4">
        <v>5.1702000000000004</v>
      </c>
      <c r="I16" s="45">
        <v>2.5105411782909703E-2</v>
      </c>
      <c r="J16" s="4">
        <v>5.3</v>
      </c>
      <c r="K16" s="46">
        <v>4542.9999999999818</v>
      </c>
      <c r="L16" s="3" t="s">
        <v>722</v>
      </c>
      <c r="M16"/>
      <c r="N16"/>
      <c r="O16"/>
      <c r="P16"/>
      <c r="Q16"/>
      <c r="R16" s="48" t="s">
        <v>1584</v>
      </c>
      <c r="S16"/>
      <c r="T16" s="49">
        <v>0</v>
      </c>
      <c r="U16"/>
      <c r="XEQ16" s="7"/>
    </row>
    <row r="17" spans="1:21" s="1" customFormat="1" ht="15.75">
      <c r="A17" s="53">
        <v>44390</v>
      </c>
      <c r="B17"/>
      <c r="C17" s="54" t="s">
        <v>67</v>
      </c>
      <c r="D17"/>
      <c r="E17" s="55" t="s">
        <v>1571</v>
      </c>
      <c r="F17" s="56">
        <v>14230</v>
      </c>
      <c r="G17" s="56"/>
      <c r="H17" s="57">
        <v>5.1639999999999997</v>
      </c>
      <c r="I17" s="58">
        <v>1.8590240123934842E-2</v>
      </c>
      <c r="J17" s="57">
        <v>5.26</v>
      </c>
      <c r="K17" s="59"/>
      <c r="L17" s="60" t="s">
        <v>1572</v>
      </c>
      <c r="M17"/>
      <c r="N17"/>
      <c r="O17"/>
      <c r="P17"/>
      <c r="Q17"/>
      <c r="R17" s="48" t="s">
        <v>219</v>
      </c>
      <c r="S17"/>
      <c r="T17" s="61">
        <v>131.5</v>
      </c>
      <c r="U17"/>
    </row>
    <row r="18" spans="1:21" s="1" customFormat="1" ht="15.75">
      <c r="A18" s="42">
        <v>44391</v>
      </c>
      <c r="B18"/>
      <c r="C18" s="10" t="s">
        <v>67</v>
      </c>
      <c r="D18"/>
      <c r="E18" s="4" t="s">
        <v>164</v>
      </c>
      <c r="F18" s="43">
        <v>3810.85</v>
      </c>
      <c r="G18" s="43"/>
      <c r="H18" s="4">
        <v>5.0940000000000003</v>
      </c>
      <c r="I18" s="45">
        <v>1.0993325480957994E-2</v>
      </c>
      <c r="J18" s="4">
        <v>5.15</v>
      </c>
      <c r="K18" s="46">
        <v>213.40760000000017</v>
      </c>
      <c r="L18" s="3" t="s">
        <v>1573</v>
      </c>
      <c r="M18"/>
      <c r="N18"/>
      <c r="O18"/>
      <c r="P18"/>
      <c r="Q18"/>
      <c r="R18" s="48" t="s">
        <v>219</v>
      </c>
      <c r="S18"/>
      <c r="T18" s="11">
        <v>128.75</v>
      </c>
      <c r="U18"/>
    </row>
    <row r="19" spans="1:21" s="1" customFormat="1" ht="15.75">
      <c r="A19" s="42">
        <v>44391</v>
      </c>
      <c r="B19"/>
      <c r="C19" s="10" t="s">
        <v>67</v>
      </c>
      <c r="D19"/>
      <c r="E19" s="4" t="s">
        <v>164</v>
      </c>
      <c r="F19" s="52">
        <v>1834</v>
      </c>
      <c r="G19" s="52"/>
      <c r="H19" s="62">
        <v>6.0270000000000001</v>
      </c>
      <c r="I19" s="45">
        <v>1.0452961672473782E-2</v>
      </c>
      <c r="J19" s="4">
        <v>6.09</v>
      </c>
      <c r="K19" s="46">
        <v>115.54199999999949</v>
      </c>
      <c r="L19" s="3" t="s">
        <v>1573</v>
      </c>
      <c r="M19"/>
      <c r="N19"/>
      <c r="O19"/>
      <c r="P19"/>
      <c r="Q19"/>
      <c r="R19" s="48" t="s">
        <v>219</v>
      </c>
      <c r="S19"/>
      <c r="T19" s="63">
        <v>129.43</v>
      </c>
      <c r="U19"/>
    </row>
    <row r="20" spans="1:21" s="1" customFormat="1" ht="15.75">
      <c r="A20" s="42">
        <v>44391</v>
      </c>
      <c r="B20"/>
      <c r="C20" s="10" t="s">
        <v>67</v>
      </c>
      <c r="D20"/>
      <c r="E20" s="4" t="s">
        <v>45</v>
      </c>
      <c r="F20" s="52">
        <v>100000</v>
      </c>
      <c r="G20" s="52"/>
      <c r="H20" s="4">
        <v>5.09</v>
      </c>
      <c r="I20" s="45">
        <v>7.8585461689586467E-3</v>
      </c>
      <c r="J20" s="4">
        <v>5.13</v>
      </c>
      <c r="K20" s="46">
        <v>4000.0000000000036</v>
      </c>
      <c r="L20" s="3" t="s">
        <v>1574</v>
      </c>
      <c r="M20"/>
      <c r="N20"/>
      <c r="O20"/>
      <c r="P20"/>
      <c r="Q20"/>
      <c r="R20" s="48" t="s">
        <v>221</v>
      </c>
      <c r="S20"/>
      <c r="T20" s="63">
        <v>128.25</v>
      </c>
      <c r="U20"/>
    </row>
    <row r="21" spans="1:21" s="1" customFormat="1" ht="15.75">
      <c r="A21" s="42">
        <v>44392</v>
      </c>
      <c r="B21"/>
      <c r="C21" s="10" t="s">
        <v>67</v>
      </c>
      <c r="D21"/>
      <c r="E21" s="4" t="s">
        <v>68</v>
      </c>
      <c r="F21" s="52">
        <v>1295.3699999999999</v>
      </c>
      <c r="G21" s="52"/>
      <c r="H21" s="4">
        <v>5.0999999999999996</v>
      </c>
      <c r="I21" s="45">
        <v>1.5686274509803866E-2</v>
      </c>
      <c r="J21" s="4">
        <v>5.18</v>
      </c>
      <c r="K21" s="46">
        <v>103.62960000000008</v>
      </c>
      <c r="L21" s="3" t="s">
        <v>1572</v>
      </c>
      <c r="M21"/>
      <c r="N21"/>
      <c r="O21"/>
      <c r="P21"/>
      <c r="Q21"/>
      <c r="R21" s="48" t="s">
        <v>214</v>
      </c>
      <c r="S21"/>
      <c r="T21" s="63">
        <v>103.6</v>
      </c>
      <c r="U21"/>
    </row>
    <row r="22" spans="1:21" s="1" customFormat="1" ht="15.75">
      <c r="A22" s="42">
        <v>44392</v>
      </c>
      <c r="B22"/>
      <c r="C22" s="10" t="s">
        <v>22</v>
      </c>
      <c r="D22"/>
      <c r="E22" s="10" t="s">
        <v>1563</v>
      </c>
      <c r="F22" s="52">
        <v>400</v>
      </c>
      <c r="G22" s="52"/>
      <c r="H22" s="4">
        <v>5.1150000000000002</v>
      </c>
      <c r="I22" s="45">
        <v>5.8651026392959604E-3</v>
      </c>
      <c r="J22" s="4">
        <v>5.1449999999999996</v>
      </c>
      <c r="K22" s="46">
        <v>11.999999999999744</v>
      </c>
      <c r="L22" s="47" t="s">
        <v>1564</v>
      </c>
      <c r="M22"/>
      <c r="N22"/>
      <c r="O22"/>
      <c r="P22"/>
      <c r="Q22"/>
      <c r="R22" s="48" t="s">
        <v>1583</v>
      </c>
      <c r="S22"/>
      <c r="T22" s="49">
        <v>0</v>
      </c>
      <c r="U22"/>
    </row>
    <row r="23" spans="1:21" s="1" customFormat="1" ht="15.75">
      <c r="A23" s="42">
        <v>44393</v>
      </c>
      <c r="B23"/>
      <c r="C23" s="10" t="s">
        <v>67</v>
      </c>
      <c r="D23"/>
      <c r="E23" s="4" t="s">
        <v>1575</v>
      </c>
      <c r="F23" s="52">
        <v>3254.27</v>
      </c>
      <c r="G23" s="52"/>
      <c r="H23" s="4">
        <v>4.74</v>
      </c>
      <c r="I23" s="45">
        <v>7.7426160337552785E-2</v>
      </c>
      <c r="J23" s="4">
        <v>5.1070000000000002</v>
      </c>
      <c r="K23" s="46">
        <v>1194.31709</v>
      </c>
      <c r="L23" s="3" t="s">
        <v>1576</v>
      </c>
      <c r="M23"/>
      <c r="N23"/>
      <c r="O23"/>
      <c r="P23"/>
      <c r="Q23"/>
      <c r="R23" s="48" t="s">
        <v>219</v>
      </c>
      <c r="S23"/>
      <c r="T23" s="63">
        <v>118.5</v>
      </c>
      <c r="U23"/>
    </row>
    <row r="24" spans="1:21" s="1" customFormat="1" ht="15.75">
      <c r="A24" s="42">
        <v>44396</v>
      </c>
      <c r="B24"/>
      <c r="C24" s="10" t="s">
        <v>41</v>
      </c>
      <c r="D24"/>
      <c r="E24" s="11" t="s">
        <v>99</v>
      </c>
      <c r="F24" s="52">
        <v>754</v>
      </c>
      <c r="G24" s="52"/>
      <c r="H24" s="4">
        <v>5.2314999999999996</v>
      </c>
      <c r="I24" s="45">
        <v>6.4035171556915405E-3</v>
      </c>
      <c r="J24" s="4">
        <v>5.2649999999999997</v>
      </c>
      <c r="K24" s="46">
        <v>25.259000000000064</v>
      </c>
      <c r="L24" s="47" t="s">
        <v>1561</v>
      </c>
      <c r="M24"/>
      <c r="N24"/>
      <c r="O24"/>
      <c r="P24"/>
      <c r="Q24"/>
      <c r="R24" s="4" t="s">
        <v>1581</v>
      </c>
      <c r="S24"/>
      <c r="T24" s="63"/>
      <c r="U24"/>
    </row>
    <row r="25" spans="1:21" s="1" customFormat="1" ht="15.75">
      <c r="A25" s="42">
        <v>44396</v>
      </c>
      <c r="B25"/>
      <c r="C25" s="10" t="s">
        <v>41</v>
      </c>
      <c r="D25"/>
      <c r="E25" s="11" t="s">
        <v>99</v>
      </c>
      <c r="F25" s="52">
        <v>1486.04</v>
      </c>
      <c r="G25" s="52"/>
      <c r="H25" s="4">
        <v>6.1781610000000002</v>
      </c>
      <c r="I25" s="45">
        <v>6.7720799118053954E-3</v>
      </c>
      <c r="J25" s="4">
        <v>6.22</v>
      </c>
      <c r="K25" s="46">
        <v>62.17442755999928</v>
      </c>
      <c r="L25" s="47" t="s">
        <v>1561</v>
      </c>
      <c r="M25"/>
      <c r="N25"/>
      <c r="O25"/>
      <c r="P25"/>
      <c r="Q25"/>
      <c r="R25" s="4" t="s">
        <v>1581</v>
      </c>
      <c r="S25"/>
      <c r="T25" s="11"/>
      <c r="U25"/>
    </row>
    <row r="26" spans="1:21" s="1" customFormat="1" ht="15.75">
      <c r="A26" s="42">
        <v>44396</v>
      </c>
      <c r="B26"/>
      <c r="C26" s="10" t="s">
        <v>41</v>
      </c>
      <c r="D26"/>
      <c r="E26" s="11" t="s">
        <v>99</v>
      </c>
      <c r="F26" s="52">
        <v>659.2</v>
      </c>
      <c r="G26" s="52"/>
      <c r="H26" s="4">
        <v>6.1781610000000002</v>
      </c>
      <c r="I26" s="45">
        <v>6.7720799118053954E-3</v>
      </c>
      <c r="J26" s="4">
        <v>6.22</v>
      </c>
      <c r="K26" s="46">
        <v>27.580268799999683</v>
      </c>
      <c r="L26" s="47" t="s">
        <v>1561</v>
      </c>
      <c r="M26"/>
      <c r="N26"/>
      <c r="O26"/>
      <c r="P26"/>
      <c r="Q26"/>
      <c r="R26" s="4" t="s">
        <v>1581</v>
      </c>
      <c r="S26"/>
      <c r="T26" s="11"/>
      <c r="U26"/>
    </row>
    <row r="27" spans="1:21" s="1" customFormat="1" ht="15.75">
      <c r="A27" s="42">
        <v>44400</v>
      </c>
      <c r="B27"/>
      <c r="C27" s="10" t="s">
        <v>41</v>
      </c>
      <c r="D27"/>
      <c r="E27" s="11" t="s">
        <v>1577</v>
      </c>
      <c r="F27" s="64">
        <v>4700</v>
      </c>
      <c r="G27" s="64"/>
      <c r="H27" s="4">
        <v>6.1162999999999998</v>
      </c>
      <c r="I27" s="45">
        <v>2.2399162892599023E-3</v>
      </c>
      <c r="J27" s="4">
        <v>6.13</v>
      </c>
      <c r="K27" s="46">
        <v>64.390000000000214</v>
      </c>
      <c r="L27" s="47" t="s">
        <v>369</v>
      </c>
      <c r="M27"/>
      <c r="N27"/>
      <c r="O27"/>
      <c r="P27"/>
      <c r="Q27"/>
      <c r="R27" s="48" t="s">
        <v>1587</v>
      </c>
      <c r="S27"/>
      <c r="T27" s="49">
        <v>0</v>
      </c>
      <c r="U27"/>
    </row>
    <row r="28" spans="1:21" s="1" customFormat="1" ht="15.75">
      <c r="A28" s="42">
        <v>44403</v>
      </c>
      <c r="B28"/>
      <c r="C28" s="10" t="s">
        <v>67</v>
      </c>
      <c r="D28"/>
      <c r="E28" s="4" t="s">
        <v>45</v>
      </c>
      <c r="F28" s="52">
        <v>36839.69</v>
      </c>
      <c r="G28" s="52"/>
      <c r="H28" s="4">
        <v>5.1829999999999998</v>
      </c>
      <c r="I28" s="45">
        <v>5.2093382211075845E-3</v>
      </c>
      <c r="J28" s="4">
        <v>5.21</v>
      </c>
      <c r="K28" s="46">
        <v>994.67163000000505</v>
      </c>
      <c r="L28" s="3" t="s">
        <v>1574</v>
      </c>
      <c r="M28"/>
      <c r="N28"/>
      <c r="O28"/>
      <c r="P28"/>
      <c r="Q28"/>
      <c r="R28" s="48" t="s">
        <v>218</v>
      </c>
      <c r="S28"/>
      <c r="T28" s="63">
        <v>130.25</v>
      </c>
      <c r="U28"/>
    </row>
    <row r="29" spans="1:21" s="1" customFormat="1" ht="15.75">
      <c r="A29" s="42">
        <v>44403</v>
      </c>
      <c r="B29"/>
      <c r="C29" s="10" t="s">
        <v>22</v>
      </c>
      <c r="D29"/>
      <c r="E29" s="4" t="s">
        <v>1566</v>
      </c>
      <c r="F29" s="52">
        <v>1717.96</v>
      </c>
      <c r="G29" s="52"/>
      <c r="H29" s="4">
        <v>5.1835000000000004</v>
      </c>
      <c r="I29" s="45">
        <v>1.3793768689109642E-2</v>
      </c>
      <c r="J29" s="4">
        <v>5.2549999999999999</v>
      </c>
      <c r="K29" s="46">
        <v>122.83413999999907</v>
      </c>
      <c r="L29" s="48" t="s">
        <v>1561</v>
      </c>
      <c r="M29"/>
      <c r="N29"/>
      <c r="O29"/>
      <c r="P29"/>
      <c r="Q29"/>
      <c r="R29" s="48" t="s">
        <v>1583</v>
      </c>
      <c r="S29"/>
      <c r="T29" s="49">
        <v>0</v>
      </c>
      <c r="U29"/>
    </row>
    <row r="30" spans="1:21" s="1" customFormat="1" ht="15.75">
      <c r="A30" s="42">
        <v>44404</v>
      </c>
      <c r="B30"/>
      <c r="C30" s="10" t="s">
        <v>67</v>
      </c>
      <c r="D30"/>
      <c r="E30" s="11" t="s">
        <v>94</v>
      </c>
      <c r="F30" s="52">
        <v>22970</v>
      </c>
      <c r="G30" s="52"/>
      <c r="H30" s="4">
        <v>5.1719999999999997</v>
      </c>
      <c r="I30" s="45">
        <v>9.2807424593968069E-3</v>
      </c>
      <c r="J30" s="4">
        <v>5.22</v>
      </c>
      <c r="K30" s="46">
        <v>1102.5600000000011</v>
      </c>
      <c r="L30" s="3" t="s">
        <v>1572</v>
      </c>
      <c r="M30"/>
      <c r="N30"/>
      <c r="O30"/>
      <c r="P30"/>
      <c r="Q30"/>
      <c r="R30" s="48" t="s">
        <v>221</v>
      </c>
      <c r="S30"/>
      <c r="T30" s="11">
        <v>130.5</v>
      </c>
      <c r="U30"/>
    </row>
    <row r="31" spans="1:21" s="1" customFormat="1" ht="15.75">
      <c r="A31" s="42">
        <v>44404</v>
      </c>
      <c r="B31"/>
      <c r="C31" s="10" t="s">
        <v>22</v>
      </c>
      <c r="D31"/>
      <c r="E31" s="11" t="s">
        <v>1578</v>
      </c>
      <c r="F31" s="52">
        <v>22050.240000000002</v>
      </c>
      <c r="G31" s="52"/>
      <c r="H31" s="4">
        <v>5.1734999999999998</v>
      </c>
      <c r="I31" s="45">
        <v>3.9625012080797273E-3</v>
      </c>
      <c r="J31" s="4">
        <v>5.194</v>
      </c>
      <c r="K31" s="46">
        <v>452.0299200000041</v>
      </c>
      <c r="L31" s="48" t="s">
        <v>1561</v>
      </c>
      <c r="M31"/>
      <c r="N31"/>
      <c r="O31"/>
      <c r="P31"/>
      <c r="Q31"/>
      <c r="R31" s="65" t="s">
        <v>1585</v>
      </c>
      <c r="S31"/>
      <c r="T31" s="49">
        <v>0</v>
      </c>
      <c r="U31"/>
    </row>
    <row r="32" spans="1:21" s="1" customFormat="1" ht="15.75">
      <c r="A32" s="42">
        <v>44404</v>
      </c>
      <c r="B32"/>
      <c r="C32" s="10" t="s">
        <v>67</v>
      </c>
      <c r="D32"/>
      <c r="E32" s="11" t="s">
        <v>339</v>
      </c>
      <c r="F32" s="52">
        <v>19520</v>
      </c>
      <c r="G32" s="52"/>
      <c r="H32" s="4">
        <v>5.1820000000000004</v>
      </c>
      <c r="I32" s="45">
        <v>9.2628328830568485E-3</v>
      </c>
      <c r="J32" s="4">
        <v>5.23</v>
      </c>
      <c r="K32" s="46">
        <v>936.96000000000083</v>
      </c>
      <c r="L32" s="3" t="s">
        <v>1572</v>
      </c>
      <c r="M32"/>
      <c r="N32"/>
      <c r="O32"/>
      <c r="P32"/>
      <c r="Q32"/>
      <c r="R32" s="48" t="s">
        <v>218</v>
      </c>
      <c r="S32"/>
      <c r="T32" s="63">
        <v>261.5</v>
      </c>
      <c r="U32"/>
    </row>
    <row r="33" spans="1:21" s="1" customFormat="1" ht="15.75">
      <c r="A33" s="42">
        <v>44404</v>
      </c>
      <c r="B33"/>
      <c r="C33" s="10" t="s">
        <v>67</v>
      </c>
      <c r="D33"/>
      <c r="E33" s="11" t="s">
        <v>1579</v>
      </c>
      <c r="F33" s="66">
        <v>1080</v>
      </c>
      <c r="G33" s="66"/>
      <c r="H33" s="4">
        <v>6.05</v>
      </c>
      <c r="I33" s="45">
        <v>1.1570247933884392E-2</v>
      </c>
      <c r="J33" s="4">
        <v>6.12</v>
      </c>
      <c r="K33" s="46">
        <v>75.600000000000307</v>
      </c>
      <c r="L33" s="48" t="s">
        <v>1561</v>
      </c>
      <c r="M33"/>
      <c r="N33"/>
      <c r="O33"/>
      <c r="P33"/>
      <c r="Q33"/>
      <c r="R33" s="48" t="s">
        <v>218</v>
      </c>
      <c r="S33"/>
      <c r="T33" s="11">
        <v>129.75</v>
      </c>
      <c r="U33"/>
    </row>
    <row r="34" spans="1:21" s="1" customFormat="1" ht="15.75">
      <c r="A34" s="51">
        <v>44405</v>
      </c>
      <c r="B34"/>
      <c r="C34" s="10" t="s">
        <v>22</v>
      </c>
      <c r="D34"/>
      <c r="E34" s="10" t="s">
        <v>1565</v>
      </c>
      <c r="F34" s="52">
        <v>74580</v>
      </c>
      <c r="G34" s="52"/>
      <c r="H34" s="4">
        <v>5.1425000000000001</v>
      </c>
      <c r="I34" s="45">
        <v>3.3057851239670644E-3</v>
      </c>
      <c r="J34" s="4">
        <v>5.1595000000000004</v>
      </c>
      <c r="K34" s="46">
        <v>1267.860000000026</v>
      </c>
      <c r="L34" s="48" t="s">
        <v>1561</v>
      </c>
      <c r="M34"/>
      <c r="N34"/>
      <c r="O34"/>
      <c r="P34"/>
      <c r="Q34"/>
      <c r="R34" s="48" t="s">
        <v>1583</v>
      </c>
      <c r="S34"/>
      <c r="T34" s="49">
        <v>0</v>
      </c>
      <c r="U34"/>
    </row>
    <row r="35" spans="1:21" s="1" customFormat="1" ht="15.75">
      <c r="A35" s="51">
        <v>44406</v>
      </c>
      <c r="B35"/>
      <c r="C35" s="4" t="s">
        <v>16</v>
      </c>
      <c r="D35"/>
      <c r="E35" s="4" t="s">
        <v>45</v>
      </c>
      <c r="F35" s="52">
        <v>23340.5</v>
      </c>
      <c r="G35" s="52"/>
      <c r="H35" s="4">
        <v>5.0749000000000004</v>
      </c>
      <c r="I35" s="45">
        <v>6.9163924412303235E-3</v>
      </c>
      <c r="J35" s="4">
        <v>5.1100000000000003</v>
      </c>
      <c r="K35" s="46">
        <v>819.25154999999791</v>
      </c>
      <c r="L35" s="3" t="s">
        <v>1574</v>
      </c>
      <c r="M35"/>
      <c r="N35"/>
      <c r="O35"/>
      <c r="P35"/>
      <c r="Q35"/>
      <c r="R35" s="48" t="s">
        <v>1588</v>
      </c>
      <c r="S35"/>
      <c r="T35" s="49">
        <v>0</v>
      </c>
      <c r="U35"/>
    </row>
    <row r="36" spans="1:21" s="1" customFormat="1" ht="15.75">
      <c r="A36" s="51">
        <v>44406</v>
      </c>
      <c r="B36"/>
      <c r="C36" s="10" t="s">
        <v>22</v>
      </c>
      <c r="D36"/>
      <c r="E36" s="11" t="s">
        <v>1580</v>
      </c>
      <c r="F36" s="66">
        <v>1324.66</v>
      </c>
      <c r="G36" s="66"/>
      <c r="H36" s="4">
        <v>5.0670000000000002</v>
      </c>
      <c r="I36" s="45">
        <v>1.440694691138722E-2</v>
      </c>
      <c r="J36" s="4">
        <v>5.14</v>
      </c>
      <c r="K36" s="46">
        <v>96.700179999999349</v>
      </c>
      <c r="L36" s="48" t="s">
        <v>1561</v>
      </c>
      <c r="M36"/>
      <c r="N36"/>
      <c r="O36"/>
      <c r="P36"/>
      <c r="Q36"/>
      <c r="R36" s="48" t="s">
        <v>1583</v>
      </c>
      <c r="S36"/>
      <c r="T36" s="49">
        <v>0</v>
      </c>
      <c r="U36"/>
    </row>
    <row r="37" spans="1:21" s="1" customFormat="1" ht="15.75">
      <c r="A37" s="67">
        <v>44410</v>
      </c>
      <c r="B37"/>
      <c r="C37" s="68" t="s">
        <v>41</v>
      </c>
      <c r="D37"/>
      <c r="E37" s="68" t="s">
        <v>1589</v>
      </c>
      <c r="F37" s="69">
        <v>3000</v>
      </c>
      <c r="G37" s="69"/>
      <c r="H37" s="68">
        <v>5.1604999999999999</v>
      </c>
      <c r="I37" s="70">
        <v>9.9602751671350465E-3</v>
      </c>
      <c r="J37" s="68">
        <v>5.2119</v>
      </c>
      <c r="K37" s="71">
        <v>154.20000000000033</v>
      </c>
      <c r="L37" s="72" t="s">
        <v>1590</v>
      </c>
      <c r="M37" s="72" t="s">
        <v>1590</v>
      </c>
      <c r="N37"/>
      <c r="O37"/>
      <c r="P37"/>
      <c r="Q37"/>
      <c r="R37" s="73" t="s">
        <v>1626</v>
      </c>
      <c r="S37"/>
      <c r="T37" s="74">
        <v>154.80000000000001</v>
      </c>
      <c r="U37"/>
    </row>
    <row r="38" spans="1:21" s="1" customFormat="1" ht="15.75">
      <c r="A38" s="42">
        <v>44411</v>
      </c>
      <c r="B38"/>
      <c r="C38" s="10" t="s">
        <v>22</v>
      </c>
      <c r="D38"/>
      <c r="E38" s="10" t="s">
        <v>1563</v>
      </c>
      <c r="F38" s="64">
        <v>1812</v>
      </c>
      <c r="G38" s="64"/>
      <c r="H38" s="10">
        <v>6.2314999999999996</v>
      </c>
      <c r="I38" s="45">
        <v>9.3877878520420843E-3</v>
      </c>
      <c r="J38" s="10">
        <v>6.29</v>
      </c>
      <c r="K38" s="75">
        <v>106.00200000000081</v>
      </c>
      <c r="L38" s="47" t="s">
        <v>1564</v>
      </c>
      <c r="M38" s="47" t="s">
        <v>1564</v>
      </c>
      <c r="N38"/>
      <c r="O38"/>
      <c r="P38"/>
      <c r="Q38"/>
      <c r="R38" s="3" t="s">
        <v>1583</v>
      </c>
      <c r="S38"/>
      <c r="T38" s="32">
        <v>0</v>
      </c>
      <c r="U38"/>
    </row>
    <row r="39" spans="1:21" s="1" customFormat="1" ht="15.75">
      <c r="A39" s="67">
        <v>44411</v>
      </c>
      <c r="B39"/>
      <c r="C39" s="68" t="s">
        <v>67</v>
      </c>
      <c r="D39"/>
      <c r="E39" s="73" t="s">
        <v>1591</v>
      </c>
      <c r="F39" s="69">
        <v>34730</v>
      </c>
      <c r="G39" s="69"/>
      <c r="H39" s="68">
        <v>5.22</v>
      </c>
      <c r="I39" s="70">
        <v>3.8314176245211051E-3</v>
      </c>
      <c r="J39" s="68">
        <v>5.24</v>
      </c>
      <c r="K39" s="71">
        <v>694.60000000001605</v>
      </c>
      <c r="L39" s="72" t="s">
        <v>1561</v>
      </c>
      <c r="M39" s="72" t="s">
        <v>1561</v>
      </c>
      <c r="N39"/>
      <c r="O39"/>
      <c r="P39"/>
      <c r="Q39"/>
      <c r="R39" s="73" t="s">
        <v>218</v>
      </c>
      <c r="S39"/>
      <c r="T39" s="74">
        <v>131</v>
      </c>
      <c r="U39"/>
    </row>
    <row r="40" spans="1:21" s="1" customFormat="1" ht="15.75">
      <c r="A40" s="67">
        <v>44413</v>
      </c>
      <c r="B40"/>
      <c r="C40" s="68" t="s">
        <v>67</v>
      </c>
      <c r="D40"/>
      <c r="E40" s="68" t="s">
        <v>1592</v>
      </c>
      <c r="F40" s="69">
        <v>1500</v>
      </c>
      <c r="G40" s="69"/>
      <c r="H40" s="68">
        <v>4.18</v>
      </c>
      <c r="I40" s="70">
        <v>7.6555023923445153E-2</v>
      </c>
      <c r="J40" s="68">
        <v>4.5</v>
      </c>
      <c r="K40" s="71">
        <v>480.00000000000045</v>
      </c>
      <c r="L40" s="72" t="s">
        <v>728</v>
      </c>
      <c r="M40" s="72" t="s">
        <v>728</v>
      </c>
      <c r="N40"/>
      <c r="O40"/>
      <c r="P40"/>
      <c r="Q40"/>
      <c r="R40" s="73" t="s">
        <v>1627</v>
      </c>
      <c r="S40"/>
      <c r="T40" s="74">
        <v>0</v>
      </c>
      <c r="U40"/>
    </row>
    <row r="41" spans="1:21" s="1" customFormat="1" ht="15.75">
      <c r="A41" s="42">
        <v>44413</v>
      </c>
      <c r="B41"/>
      <c r="C41" s="10" t="s">
        <v>22</v>
      </c>
      <c r="D41"/>
      <c r="E41" s="10" t="s">
        <v>1593</v>
      </c>
      <c r="F41" s="64">
        <v>1000</v>
      </c>
      <c r="G41" s="64"/>
      <c r="H41" s="10">
        <v>5.1227999999999998</v>
      </c>
      <c r="I41" s="45">
        <v>6.0904193019442054E-3</v>
      </c>
      <c r="J41" s="10">
        <v>5.1539999999999999</v>
      </c>
      <c r="K41" s="75">
        <v>31.200000000000117</v>
      </c>
      <c r="L41" s="47" t="s">
        <v>369</v>
      </c>
      <c r="M41" s="47" t="s">
        <v>369</v>
      </c>
      <c r="N41"/>
      <c r="O41"/>
      <c r="P41"/>
      <c r="Q41"/>
      <c r="R41" s="3" t="s">
        <v>1628</v>
      </c>
      <c r="S41"/>
      <c r="T41" s="32">
        <v>0</v>
      </c>
      <c r="U41"/>
    </row>
    <row r="42" spans="1:21" s="1" customFormat="1" ht="15.75">
      <c r="A42" s="67">
        <v>44413</v>
      </c>
      <c r="B42"/>
      <c r="C42" s="68" t="s">
        <v>41</v>
      </c>
      <c r="D42"/>
      <c r="E42" s="73" t="s">
        <v>1594</v>
      </c>
      <c r="F42" s="69">
        <v>69000</v>
      </c>
      <c r="G42" s="69"/>
      <c r="H42" s="68">
        <v>5.1974999999999998</v>
      </c>
      <c r="I42" s="70">
        <v>4.0788840788841263E-3</v>
      </c>
      <c r="J42" s="68">
        <v>5.2187000000000001</v>
      </c>
      <c r="K42" s="71">
        <v>1462.8000000000227</v>
      </c>
      <c r="L42" s="72" t="s">
        <v>1561</v>
      </c>
      <c r="M42" s="72" t="s">
        <v>1561</v>
      </c>
      <c r="N42"/>
      <c r="O42"/>
      <c r="P42"/>
      <c r="Q42"/>
      <c r="R42" s="73" t="s">
        <v>1626</v>
      </c>
      <c r="S42"/>
      <c r="T42" s="74">
        <v>155.91999999999999</v>
      </c>
      <c r="U42"/>
    </row>
    <row r="43" spans="1:21" s="1" customFormat="1" ht="15.75">
      <c r="A43" s="42">
        <v>44413</v>
      </c>
      <c r="B43"/>
      <c r="C43" s="10" t="s">
        <v>16</v>
      </c>
      <c r="D43"/>
      <c r="E43" s="10" t="s">
        <v>1595</v>
      </c>
      <c r="F43" s="64">
        <v>44405.56</v>
      </c>
      <c r="G43" s="64"/>
      <c r="H43" s="10">
        <v>5.1699000000000002</v>
      </c>
      <c r="I43" s="45">
        <v>3.887889514303966E-3</v>
      </c>
      <c r="J43" s="10">
        <v>5.19</v>
      </c>
      <c r="K43" s="75">
        <v>892.55175600001007</v>
      </c>
      <c r="L43" s="47" t="s">
        <v>1596</v>
      </c>
      <c r="M43" s="47" t="s">
        <v>1596</v>
      </c>
      <c r="N43"/>
      <c r="O43"/>
      <c r="P43"/>
      <c r="Q43"/>
      <c r="R43" s="3" t="s">
        <v>195</v>
      </c>
      <c r="S43"/>
      <c r="T43" s="32">
        <v>0</v>
      </c>
      <c r="U43"/>
    </row>
    <row r="44" spans="1:21" s="1" customFormat="1" ht="15.75">
      <c r="A44" s="42">
        <v>44414</v>
      </c>
      <c r="B44"/>
      <c r="C44" s="4" t="s">
        <v>16</v>
      </c>
      <c r="D44"/>
      <c r="E44" s="4" t="s">
        <v>45</v>
      </c>
      <c r="F44" s="64">
        <v>37878.870000000003</v>
      </c>
      <c r="G44" s="64"/>
      <c r="H44" s="10">
        <v>5.2266000000000004</v>
      </c>
      <c r="I44" s="45">
        <v>6.3903876324951092E-3</v>
      </c>
      <c r="J44" s="10">
        <v>5.26</v>
      </c>
      <c r="K44" s="75">
        <v>1265.1542579999784</v>
      </c>
      <c r="L44" s="3" t="s">
        <v>1574</v>
      </c>
      <c r="M44" s="3" t="s">
        <v>1574</v>
      </c>
      <c r="N44"/>
      <c r="O44"/>
      <c r="P44"/>
      <c r="Q44"/>
      <c r="R44" s="4"/>
      <c r="S44"/>
      <c r="T44" s="32">
        <v>0</v>
      </c>
      <c r="U44"/>
    </row>
    <row r="45" spans="1:21" s="1" customFormat="1" ht="15.75">
      <c r="A45" s="42">
        <v>44417</v>
      </c>
      <c r="B45"/>
      <c r="C45" s="10" t="s">
        <v>22</v>
      </c>
      <c r="D45"/>
      <c r="E45" s="4" t="s">
        <v>1566</v>
      </c>
      <c r="F45" s="64">
        <v>4361.7299999999996</v>
      </c>
      <c r="G45" s="64"/>
      <c r="H45" s="10">
        <v>5.2914000000000003</v>
      </c>
      <c r="I45" s="45">
        <v>9.1847148202743867E-3</v>
      </c>
      <c r="J45" s="10">
        <v>5.34</v>
      </c>
      <c r="K45" s="75">
        <v>211.98007799999795</v>
      </c>
      <c r="L45" s="47" t="s">
        <v>1561</v>
      </c>
      <c r="M45" s="47" t="s">
        <v>1561</v>
      </c>
      <c r="N45"/>
      <c r="O45"/>
      <c r="P45"/>
      <c r="Q45"/>
      <c r="R45" s="3" t="s">
        <v>1583</v>
      </c>
      <c r="S45"/>
      <c r="T45" s="32">
        <v>0</v>
      </c>
      <c r="U45"/>
    </row>
    <row r="46" spans="1:21" s="1" customFormat="1" ht="15.75">
      <c r="A46" s="67">
        <v>44417</v>
      </c>
      <c r="B46"/>
      <c r="C46" s="73" t="s">
        <v>16</v>
      </c>
      <c r="D46"/>
      <c r="E46" s="73" t="s">
        <v>1597</v>
      </c>
      <c r="F46" s="69">
        <v>200000</v>
      </c>
      <c r="G46" s="69"/>
      <c r="H46" s="68">
        <v>5.18</v>
      </c>
      <c r="I46" s="70">
        <v>7.5289575289576582E-3</v>
      </c>
      <c r="J46" s="68">
        <v>5.2190000000000003</v>
      </c>
      <c r="K46" s="71">
        <v>7800.0000000001182</v>
      </c>
      <c r="L46" s="72" t="s">
        <v>1598</v>
      </c>
      <c r="M46" s="72" t="s">
        <v>1598</v>
      </c>
      <c r="N46"/>
      <c r="O46"/>
      <c r="P46"/>
      <c r="Q46"/>
      <c r="R46" s="73" t="s">
        <v>1629</v>
      </c>
      <c r="S46"/>
      <c r="T46" s="74">
        <v>0</v>
      </c>
      <c r="U46"/>
    </row>
    <row r="47" spans="1:21" s="1" customFormat="1" ht="15.75">
      <c r="A47" s="67">
        <v>44418</v>
      </c>
      <c r="B47"/>
      <c r="C47" s="68" t="s">
        <v>41</v>
      </c>
      <c r="D47"/>
      <c r="E47" s="73" t="s">
        <v>1599</v>
      </c>
      <c r="F47" s="69">
        <v>11401</v>
      </c>
      <c r="G47" s="69"/>
      <c r="H47" s="68">
        <v>4.7249999999999996</v>
      </c>
      <c r="I47" s="70">
        <v>0.10560846560846571</v>
      </c>
      <c r="J47" s="68">
        <v>5.2240000000000002</v>
      </c>
      <c r="K47" s="71">
        <v>5689.0990000000065</v>
      </c>
      <c r="L47" s="72" t="s">
        <v>1576</v>
      </c>
      <c r="M47" s="72" t="s">
        <v>1576</v>
      </c>
      <c r="N47"/>
      <c r="O47"/>
      <c r="P47"/>
      <c r="Q47"/>
      <c r="R47" s="73" t="s">
        <v>1581</v>
      </c>
      <c r="S47"/>
      <c r="T47" s="74">
        <v>104.52</v>
      </c>
      <c r="U47"/>
    </row>
    <row r="48" spans="1:21" s="1" customFormat="1" ht="15.75">
      <c r="A48" s="67">
        <v>44418</v>
      </c>
      <c r="B48"/>
      <c r="C48" s="73" t="s">
        <v>16</v>
      </c>
      <c r="D48"/>
      <c r="E48" s="73" t="s">
        <v>1597</v>
      </c>
      <c r="F48" s="69">
        <v>230000</v>
      </c>
      <c r="G48" s="69"/>
      <c r="H48" s="68">
        <v>5.19</v>
      </c>
      <c r="I48" s="70">
        <v>9.1522157996144493E-3</v>
      </c>
      <c r="J48" s="68">
        <v>5.2374999999999998</v>
      </c>
      <c r="K48" s="71">
        <v>10924.999999999869</v>
      </c>
      <c r="L48" s="72" t="s">
        <v>1598</v>
      </c>
      <c r="M48" s="72" t="s">
        <v>1598</v>
      </c>
      <c r="N48"/>
      <c r="O48"/>
      <c r="P48"/>
      <c r="Q48"/>
      <c r="R48" s="73" t="s">
        <v>1629</v>
      </c>
      <c r="S48"/>
      <c r="T48" s="74">
        <v>0</v>
      </c>
      <c r="U48"/>
    </row>
    <row r="49" spans="1:21" s="1" customFormat="1" ht="15.75">
      <c r="A49" s="67">
        <v>44418</v>
      </c>
      <c r="B49"/>
      <c r="C49" s="68" t="s">
        <v>67</v>
      </c>
      <c r="D49"/>
      <c r="E49" s="73" t="s">
        <v>98</v>
      </c>
      <c r="F49" s="69">
        <v>11938.22</v>
      </c>
      <c r="G49" s="69"/>
      <c r="H49" s="68">
        <v>6.13</v>
      </c>
      <c r="I49" s="70">
        <v>4.8939641109297938E-3</v>
      </c>
      <c r="J49" s="68">
        <v>6.16</v>
      </c>
      <c r="K49" s="71">
        <v>358.14660000000293</v>
      </c>
      <c r="L49" s="72" t="s">
        <v>1561</v>
      </c>
      <c r="M49" s="72" t="s">
        <v>1561</v>
      </c>
      <c r="N49"/>
      <c r="O49"/>
      <c r="P49"/>
      <c r="Q49"/>
      <c r="R49" s="73" t="s">
        <v>69</v>
      </c>
      <c r="S49"/>
      <c r="T49" s="74">
        <v>131.94</v>
      </c>
      <c r="U49"/>
    </row>
    <row r="50" spans="1:21" s="1" customFormat="1">
      <c r="A50" s="76">
        <v>44419</v>
      </c>
      <c r="B50"/>
      <c r="C50" s="10" t="s">
        <v>22</v>
      </c>
      <c r="D50"/>
      <c r="E50" s="4" t="s">
        <v>70</v>
      </c>
      <c r="F50" s="52">
        <v>7500</v>
      </c>
      <c r="G50" s="52"/>
      <c r="H50" s="4">
        <v>5.2264999999999997</v>
      </c>
      <c r="I50" s="45">
        <v>1.5019611594757398E-2</v>
      </c>
      <c r="J50" s="4">
        <v>5.3049999999999997</v>
      </c>
      <c r="K50" s="75">
        <v>588.75000000000011</v>
      </c>
      <c r="L50" s="4" t="s">
        <v>1600</v>
      </c>
      <c r="M50" s="4" t="s">
        <v>1600</v>
      </c>
      <c r="N50"/>
      <c r="O50"/>
      <c r="P50"/>
      <c r="Q50"/>
      <c r="R50" s="3" t="s">
        <v>1583</v>
      </c>
      <c r="S50"/>
      <c r="T50" s="32">
        <v>0</v>
      </c>
      <c r="U50"/>
    </row>
    <row r="51" spans="1:21" s="1" customFormat="1" ht="15.75">
      <c r="A51" s="42">
        <v>44419</v>
      </c>
      <c r="B51"/>
      <c r="C51" s="10" t="s">
        <v>22</v>
      </c>
      <c r="D51"/>
      <c r="E51" s="4" t="s">
        <v>1591</v>
      </c>
      <c r="F51" s="52">
        <v>9215.2199999999993</v>
      </c>
      <c r="G51" s="52"/>
      <c r="H51" s="10">
        <v>5.2111000000000001</v>
      </c>
      <c r="I51" s="45">
        <v>3.7420122430964486E-3</v>
      </c>
      <c r="J51" s="10">
        <v>5.2305999999999999</v>
      </c>
      <c r="K51" s="75">
        <v>179.6967899999986</v>
      </c>
      <c r="L51" s="47" t="s">
        <v>1561</v>
      </c>
      <c r="M51" s="47" t="s">
        <v>1561</v>
      </c>
      <c r="N51"/>
      <c r="O51"/>
      <c r="P51"/>
      <c r="Q51"/>
      <c r="R51" s="3" t="s">
        <v>1583</v>
      </c>
      <c r="S51"/>
      <c r="T51" s="32">
        <v>0</v>
      </c>
      <c r="U51"/>
    </row>
    <row r="52" spans="1:21" s="1" customFormat="1">
      <c r="A52" s="76">
        <v>44420</v>
      </c>
      <c r="B52"/>
      <c r="C52" s="10" t="s">
        <v>22</v>
      </c>
      <c r="D52"/>
      <c r="E52" s="11" t="s">
        <v>1580</v>
      </c>
      <c r="F52" s="52">
        <v>797.97</v>
      </c>
      <c r="G52" s="52"/>
      <c r="H52" s="4">
        <v>5.2294999999999998</v>
      </c>
      <c r="I52" s="45">
        <v>1.3481212352997485E-2</v>
      </c>
      <c r="J52" s="4">
        <v>5.3</v>
      </c>
      <c r="K52" s="75">
        <v>56.256885000000011</v>
      </c>
      <c r="L52" s="47" t="s">
        <v>1561</v>
      </c>
      <c r="M52" s="47" t="s">
        <v>1561</v>
      </c>
      <c r="N52"/>
      <c r="O52"/>
      <c r="P52"/>
      <c r="Q52"/>
      <c r="R52" s="3" t="s">
        <v>1583</v>
      </c>
      <c r="S52"/>
      <c r="T52" s="32">
        <v>0</v>
      </c>
      <c r="U52"/>
    </row>
    <row r="53" spans="1:21" s="1" customFormat="1">
      <c r="A53" s="76">
        <v>44420</v>
      </c>
      <c r="B53"/>
      <c r="C53" s="10" t="s">
        <v>22</v>
      </c>
      <c r="D53"/>
      <c r="E53" s="11" t="s">
        <v>1580</v>
      </c>
      <c r="F53" s="52">
        <v>750</v>
      </c>
      <c r="G53" s="52"/>
      <c r="H53" s="4">
        <v>5.2473999999999998</v>
      </c>
      <c r="I53" s="45">
        <v>1.0024011891603513E-2</v>
      </c>
      <c r="J53" s="4">
        <v>5.3</v>
      </c>
      <c r="K53" s="75">
        <v>39.449999999999989</v>
      </c>
      <c r="L53" s="47" t="s">
        <v>1561</v>
      </c>
      <c r="M53" s="47" t="s">
        <v>1561</v>
      </c>
      <c r="N53"/>
      <c r="O53"/>
      <c r="P53"/>
      <c r="Q53"/>
      <c r="R53" s="3" t="s">
        <v>1583</v>
      </c>
      <c r="S53"/>
      <c r="T53" s="32">
        <v>0</v>
      </c>
      <c r="U53"/>
    </row>
    <row r="54" spans="1:21" s="1" customFormat="1">
      <c r="A54" s="76">
        <v>44421</v>
      </c>
      <c r="B54"/>
      <c r="C54" s="4" t="s">
        <v>16</v>
      </c>
      <c r="D54"/>
      <c r="E54" s="4" t="s">
        <v>1601</v>
      </c>
      <c r="F54" s="52">
        <v>3000</v>
      </c>
      <c r="G54" s="52"/>
      <c r="H54" s="4">
        <v>5.2394999999999996</v>
      </c>
      <c r="I54" s="45">
        <v>1.6165664662658674E-2</v>
      </c>
      <c r="J54" s="4">
        <v>5.3242000000000003</v>
      </c>
      <c r="K54" s="75">
        <v>254.10000000000198</v>
      </c>
      <c r="L54" s="47" t="s">
        <v>1602</v>
      </c>
      <c r="M54" s="47" t="s">
        <v>1602</v>
      </c>
      <c r="N54"/>
      <c r="O54"/>
      <c r="P54"/>
      <c r="Q54"/>
      <c r="R54" s="4"/>
      <c r="S54"/>
      <c r="T54" s="32">
        <v>0</v>
      </c>
      <c r="U54"/>
    </row>
    <row r="55" spans="1:21" s="1" customFormat="1">
      <c r="A55" s="77">
        <v>44424</v>
      </c>
      <c r="B55"/>
      <c r="C55" s="68" t="s">
        <v>41</v>
      </c>
      <c r="D55"/>
      <c r="E55" s="73" t="s">
        <v>1603</v>
      </c>
      <c r="F55" s="78">
        <v>81650</v>
      </c>
      <c r="G55" s="78"/>
      <c r="H55" s="73">
        <v>5.2735000000000003</v>
      </c>
      <c r="I55" s="70">
        <v>4.4562434815587082E-3</v>
      </c>
      <c r="J55" s="73">
        <v>5.2969999999999997</v>
      </c>
      <c r="K55" s="71">
        <v>1918.7749999999519</v>
      </c>
      <c r="L55" s="72" t="s">
        <v>1561</v>
      </c>
      <c r="M55" s="72" t="s">
        <v>1561</v>
      </c>
      <c r="N55"/>
      <c r="O55"/>
      <c r="P55"/>
      <c r="Q55"/>
      <c r="R55" s="73" t="s">
        <v>51</v>
      </c>
      <c r="S55"/>
      <c r="T55" s="74">
        <v>158.91</v>
      </c>
      <c r="U55"/>
    </row>
    <row r="56" spans="1:21" s="1" customFormat="1" ht="15.75">
      <c r="A56" s="76">
        <v>44425</v>
      </c>
      <c r="B56"/>
      <c r="C56" s="10" t="s">
        <v>67</v>
      </c>
      <c r="D56"/>
      <c r="E56" s="11" t="s">
        <v>1604</v>
      </c>
      <c r="F56" s="52">
        <v>1000</v>
      </c>
      <c r="G56" s="52"/>
      <c r="H56" s="4">
        <v>5.37</v>
      </c>
      <c r="I56" s="45">
        <v>2.9795158286778367E-2</v>
      </c>
      <c r="J56" s="4">
        <v>5.53</v>
      </c>
      <c r="K56" s="75">
        <v>160.00000000000014</v>
      </c>
      <c r="L56" s="4" t="s">
        <v>1561</v>
      </c>
      <c r="M56" s="4" t="s">
        <v>1561</v>
      </c>
      <c r="N56"/>
      <c r="O56"/>
      <c r="P56"/>
      <c r="Q56"/>
      <c r="R56" s="4" t="s">
        <v>1630</v>
      </c>
      <c r="S56"/>
      <c r="T56" s="79">
        <v>0</v>
      </c>
      <c r="U56"/>
    </row>
    <row r="57" spans="1:21" s="1" customFormat="1">
      <c r="A57" s="76">
        <v>44425</v>
      </c>
      <c r="B57"/>
      <c r="C57" s="10" t="s">
        <v>41</v>
      </c>
      <c r="D57"/>
      <c r="E57" s="4" t="s">
        <v>1605</v>
      </c>
      <c r="F57" s="52">
        <v>2500</v>
      </c>
      <c r="G57" s="52"/>
      <c r="H57" s="4">
        <v>5.2510000000000003</v>
      </c>
      <c r="I57" s="45">
        <v>2.8375547514759125E-2</v>
      </c>
      <c r="J57" s="4">
        <v>5.4</v>
      </c>
      <c r="K57" s="75">
        <v>372.50000000000006</v>
      </c>
      <c r="L57" s="47" t="s">
        <v>1559</v>
      </c>
      <c r="M57" s="47" t="s">
        <v>1559</v>
      </c>
      <c r="N57"/>
      <c r="O57"/>
      <c r="P57"/>
      <c r="Q57"/>
      <c r="R57" s="4" t="s">
        <v>1582</v>
      </c>
      <c r="S57"/>
      <c r="T57" s="32">
        <v>162</v>
      </c>
      <c r="U57"/>
    </row>
    <row r="58" spans="1:21" s="1" customFormat="1">
      <c r="A58" s="76">
        <v>44425</v>
      </c>
      <c r="B58"/>
      <c r="C58" s="10" t="s">
        <v>22</v>
      </c>
      <c r="D58"/>
      <c r="E58" s="11" t="s">
        <v>1580</v>
      </c>
      <c r="F58" s="52">
        <v>4052.5</v>
      </c>
      <c r="G58" s="52"/>
      <c r="H58" s="4">
        <v>5.2986000000000004</v>
      </c>
      <c r="I58" s="45">
        <v>9.7006756501716307E-3</v>
      </c>
      <c r="J58" s="4">
        <v>5.35</v>
      </c>
      <c r="K58" s="75">
        <v>208.29849999999686</v>
      </c>
      <c r="L58" s="47" t="s">
        <v>1561</v>
      </c>
      <c r="M58" s="47" t="s">
        <v>1561</v>
      </c>
      <c r="N58"/>
      <c r="O58"/>
      <c r="P58"/>
      <c r="Q58"/>
      <c r="R58" s="3" t="s">
        <v>1583</v>
      </c>
      <c r="S58"/>
      <c r="T58" s="32">
        <v>0</v>
      </c>
      <c r="U58"/>
    </row>
    <row r="59" spans="1:21" s="1" customFormat="1" ht="15.75">
      <c r="A59" s="76">
        <v>44425</v>
      </c>
      <c r="B59"/>
      <c r="C59" s="10" t="s">
        <v>22</v>
      </c>
      <c r="D59"/>
      <c r="E59" s="11" t="s">
        <v>1580</v>
      </c>
      <c r="F59" s="50">
        <v>1445.14</v>
      </c>
      <c r="G59" s="50"/>
      <c r="H59" s="4">
        <v>6.2069999999999999</v>
      </c>
      <c r="I59" s="45">
        <v>8.5387465764459325E-3</v>
      </c>
      <c r="J59" s="4">
        <v>6.26</v>
      </c>
      <c r="K59" s="75">
        <v>76.592419999999919</v>
      </c>
      <c r="L59" s="47" t="s">
        <v>1561</v>
      </c>
      <c r="M59" s="47" t="s">
        <v>1561</v>
      </c>
      <c r="N59"/>
      <c r="O59"/>
      <c r="P59"/>
      <c r="Q59"/>
      <c r="R59" s="3" t="s">
        <v>1583</v>
      </c>
      <c r="S59"/>
      <c r="T59" s="32">
        <v>0</v>
      </c>
      <c r="U59"/>
    </row>
    <row r="60" spans="1:21" s="1" customFormat="1">
      <c r="A60" s="77">
        <v>44425</v>
      </c>
      <c r="B60"/>
      <c r="C60" s="68" t="s">
        <v>67</v>
      </c>
      <c r="D60"/>
      <c r="E60" s="73" t="s">
        <v>1606</v>
      </c>
      <c r="F60" s="78">
        <v>26450</v>
      </c>
      <c r="G60" s="78"/>
      <c r="H60" s="73">
        <v>5.2839999999999998</v>
      </c>
      <c r="I60" s="70">
        <v>6.8130204390615123E-3</v>
      </c>
      <c r="J60" s="73">
        <v>5.32</v>
      </c>
      <c r="K60" s="71">
        <v>952.20000000001255</v>
      </c>
      <c r="L60" s="72" t="s">
        <v>1561</v>
      </c>
      <c r="M60" s="72" t="s">
        <v>1561</v>
      </c>
      <c r="N60"/>
      <c r="O60"/>
      <c r="P60"/>
      <c r="Q60"/>
      <c r="R60" s="73" t="s">
        <v>218</v>
      </c>
      <c r="S60"/>
      <c r="T60" s="74">
        <v>133</v>
      </c>
      <c r="U60"/>
    </row>
    <row r="61" spans="1:21" s="1" customFormat="1">
      <c r="A61" s="76">
        <v>44425</v>
      </c>
      <c r="B61"/>
      <c r="C61" s="10" t="s">
        <v>22</v>
      </c>
      <c r="D61"/>
      <c r="E61" s="11" t="s">
        <v>1578</v>
      </c>
      <c r="F61" s="52">
        <v>25056</v>
      </c>
      <c r="G61" s="52"/>
      <c r="H61" s="4">
        <v>5.2569999999999997</v>
      </c>
      <c r="I61" s="45">
        <v>3.4240060871220113E-3</v>
      </c>
      <c r="J61" s="4">
        <v>5.2750000000000004</v>
      </c>
      <c r="K61" s="75">
        <v>451.00800000001709</v>
      </c>
      <c r="L61" s="47" t="s">
        <v>1561</v>
      </c>
      <c r="M61" s="47" t="s">
        <v>1561</v>
      </c>
      <c r="N61"/>
      <c r="O61"/>
      <c r="P61"/>
      <c r="Q61"/>
      <c r="R61" s="3" t="s">
        <v>1583</v>
      </c>
      <c r="S61"/>
      <c r="T61" s="32">
        <v>0</v>
      </c>
      <c r="U61"/>
    </row>
    <row r="62" spans="1:21" s="1" customFormat="1">
      <c r="A62" s="77">
        <v>44426</v>
      </c>
      <c r="B62"/>
      <c r="C62" s="68" t="s">
        <v>67</v>
      </c>
      <c r="D62"/>
      <c r="E62" s="12" t="s">
        <v>99</v>
      </c>
      <c r="F62" s="78">
        <v>9372</v>
      </c>
      <c r="G62" s="78"/>
      <c r="H62" s="73">
        <v>5.3570000000000002</v>
      </c>
      <c r="I62" s="70">
        <v>5.226806048161281E-3</v>
      </c>
      <c r="J62" s="73">
        <v>5.3849999999999998</v>
      </c>
      <c r="K62" s="71">
        <v>262.41599999999607</v>
      </c>
      <c r="L62" s="72" t="s">
        <v>1561</v>
      </c>
      <c r="M62" s="72" t="s">
        <v>1561</v>
      </c>
      <c r="N62"/>
      <c r="O62"/>
      <c r="P62"/>
      <c r="Q62"/>
      <c r="R62" s="73" t="s">
        <v>221</v>
      </c>
      <c r="S62"/>
      <c r="T62" s="74">
        <v>269.25</v>
      </c>
      <c r="U62"/>
    </row>
    <row r="63" spans="1:21" s="1" customFormat="1">
      <c r="A63" s="77">
        <v>44426</v>
      </c>
      <c r="B63"/>
      <c r="C63" s="68" t="s">
        <v>67</v>
      </c>
      <c r="D63"/>
      <c r="E63" s="12" t="s">
        <v>99</v>
      </c>
      <c r="F63" s="78">
        <v>2946.11</v>
      </c>
      <c r="G63" s="78"/>
      <c r="H63" s="73">
        <v>6.2709999999999999</v>
      </c>
      <c r="I63" s="70">
        <v>4.6244618083239875E-3</v>
      </c>
      <c r="J63" s="73">
        <v>6.3</v>
      </c>
      <c r="K63" s="71">
        <v>85.437189999999759</v>
      </c>
      <c r="L63" s="72" t="s">
        <v>1561</v>
      </c>
      <c r="M63" s="72" t="s">
        <v>1561</v>
      </c>
      <c r="N63"/>
      <c r="O63"/>
      <c r="P63"/>
      <c r="Q63"/>
      <c r="R63" s="73" t="s">
        <v>221</v>
      </c>
      <c r="S63"/>
      <c r="T63" s="74">
        <v>269.25</v>
      </c>
      <c r="U63"/>
    </row>
    <row r="64" spans="1:21" s="1" customFormat="1">
      <c r="A64" s="77">
        <v>44427</v>
      </c>
      <c r="B64"/>
      <c r="C64" s="68" t="s">
        <v>16</v>
      </c>
      <c r="D64"/>
      <c r="E64" s="12" t="s">
        <v>719</v>
      </c>
      <c r="F64" s="78">
        <v>316502.83</v>
      </c>
      <c r="G64" s="78"/>
      <c r="H64" s="73">
        <v>5.3712</v>
      </c>
      <c r="I64" s="70">
        <v>5.0268096514745064E-3</v>
      </c>
      <c r="J64" s="73">
        <v>5.3982000000000001</v>
      </c>
      <c r="K64" s="71">
        <v>8545.5764100000433</v>
      </c>
      <c r="L64" s="73" t="s">
        <v>1561</v>
      </c>
      <c r="M64" s="73" t="s">
        <v>1561</v>
      </c>
      <c r="N64"/>
      <c r="O64"/>
      <c r="P64"/>
      <c r="Q64"/>
      <c r="R64" s="73" t="s">
        <v>21</v>
      </c>
      <c r="S64"/>
      <c r="T64" s="74">
        <v>0</v>
      </c>
      <c r="U64"/>
    </row>
    <row r="65" spans="1:21" s="1" customFormat="1">
      <c r="A65" s="77">
        <v>44427</v>
      </c>
      <c r="B65"/>
      <c r="C65" s="68" t="s">
        <v>16</v>
      </c>
      <c r="D65"/>
      <c r="E65" s="12" t="s">
        <v>351</v>
      </c>
      <c r="F65" s="78">
        <v>279267.20000000001</v>
      </c>
      <c r="G65" s="78"/>
      <c r="H65" s="73">
        <v>5.3811999999999998</v>
      </c>
      <c r="I65" s="70">
        <v>3.1591466587379546E-3</v>
      </c>
      <c r="J65" s="73">
        <v>5.3982000000000001</v>
      </c>
      <c r="K65" s="71">
        <v>4747.5424000000976</v>
      </c>
      <c r="L65" s="73" t="s">
        <v>1561</v>
      </c>
      <c r="M65" s="73" t="s">
        <v>1561</v>
      </c>
      <c r="N65"/>
      <c r="O65"/>
      <c r="P65"/>
      <c r="Q65"/>
      <c r="R65" s="73" t="s">
        <v>21</v>
      </c>
      <c r="S65"/>
      <c r="T65" s="74">
        <v>0</v>
      </c>
      <c r="U65"/>
    </row>
    <row r="66" spans="1:21" s="1" customFormat="1">
      <c r="A66" s="77">
        <v>44427</v>
      </c>
      <c r="B66"/>
      <c r="C66" s="68" t="s">
        <v>41</v>
      </c>
      <c r="D66"/>
      <c r="E66" s="73" t="s">
        <v>1603</v>
      </c>
      <c r="F66" s="78">
        <v>16510.2</v>
      </c>
      <c r="G66" s="78"/>
      <c r="H66" s="73">
        <v>5.4135</v>
      </c>
      <c r="I66" s="70">
        <v>3.0479357162649379E-3</v>
      </c>
      <c r="J66" s="73">
        <v>5.43</v>
      </c>
      <c r="K66" s="71">
        <v>272.41829999999567</v>
      </c>
      <c r="L66" s="72" t="s">
        <v>1561</v>
      </c>
      <c r="M66" s="72" t="s">
        <v>1561</v>
      </c>
      <c r="N66"/>
      <c r="O66"/>
      <c r="P66"/>
      <c r="Q66"/>
      <c r="R66" s="73" t="s">
        <v>1631</v>
      </c>
      <c r="S66"/>
      <c r="T66" s="74">
        <v>162.9</v>
      </c>
      <c r="U66"/>
    </row>
    <row r="67" spans="1:21" s="1" customFormat="1">
      <c r="A67" s="76">
        <v>44428</v>
      </c>
      <c r="B67"/>
      <c r="C67" s="10" t="s">
        <v>16</v>
      </c>
      <c r="D67"/>
      <c r="E67" s="11" t="s">
        <v>1607</v>
      </c>
      <c r="F67" s="52">
        <v>312341.87</v>
      </c>
      <c r="G67" s="52"/>
      <c r="H67" s="4">
        <v>6.3207000000000004</v>
      </c>
      <c r="I67" s="45">
        <v>9.2236619361778516E-3</v>
      </c>
      <c r="J67" s="4">
        <v>6.3789999999999996</v>
      </c>
      <c r="K67" s="75">
        <v>18209.53102099973</v>
      </c>
      <c r="L67" s="4" t="s">
        <v>1608</v>
      </c>
      <c r="M67" s="4" t="s">
        <v>1608</v>
      </c>
      <c r="N67"/>
      <c r="O67"/>
      <c r="P67"/>
      <c r="Q67"/>
      <c r="R67" s="4" t="s">
        <v>21</v>
      </c>
      <c r="S67"/>
      <c r="T67" s="32">
        <v>0</v>
      </c>
      <c r="U67"/>
    </row>
    <row r="68" spans="1:21" s="1" customFormat="1">
      <c r="A68" s="76">
        <v>44428</v>
      </c>
      <c r="B68"/>
      <c r="C68" s="10" t="s">
        <v>22</v>
      </c>
      <c r="D68"/>
      <c r="E68" s="11" t="s">
        <v>1609</v>
      </c>
      <c r="F68" s="52">
        <v>2448</v>
      </c>
      <c r="G68" s="52"/>
      <c r="H68" s="4">
        <v>5.4604999999999997</v>
      </c>
      <c r="I68" s="45">
        <v>9.065103928211693E-3</v>
      </c>
      <c r="J68" s="4">
        <v>5.51</v>
      </c>
      <c r="K68" s="75">
        <v>121.17600000000024</v>
      </c>
      <c r="L68" s="4" t="s">
        <v>1610</v>
      </c>
      <c r="M68" s="4" t="s">
        <v>1610</v>
      </c>
      <c r="N68"/>
      <c r="O68"/>
      <c r="P68"/>
      <c r="Q68"/>
      <c r="R68" s="3" t="s">
        <v>1583</v>
      </c>
      <c r="S68"/>
      <c r="T68" s="32">
        <v>0</v>
      </c>
      <c r="U68"/>
    </row>
    <row r="69" spans="1:21" s="1" customFormat="1" ht="15.75">
      <c r="A69" s="77">
        <v>44431</v>
      </c>
      <c r="B69"/>
      <c r="C69" s="68" t="s">
        <v>67</v>
      </c>
      <c r="D69"/>
      <c r="E69" s="12" t="s">
        <v>1611</v>
      </c>
      <c r="F69" s="78">
        <v>5000</v>
      </c>
      <c r="G69" s="78"/>
      <c r="H69" s="73">
        <v>5.44</v>
      </c>
      <c r="I69" s="70">
        <v>3.4926470588235281E-2</v>
      </c>
      <c r="J69" s="73">
        <v>5.63</v>
      </c>
      <c r="K69" s="71">
        <v>949.9999999999975</v>
      </c>
      <c r="L69" s="73" t="s">
        <v>1561</v>
      </c>
      <c r="M69" s="73" t="s">
        <v>1561</v>
      </c>
      <c r="N69"/>
      <c r="O69"/>
      <c r="P69"/>
      <c r="Q69"/>
      <c r="R69" s="73" t="s">
        <v>1632</v>
      </c>
      <c r="S69"/>
      <c r="T69" s="80">
        <v>0</v>
      </c>
      <c r="U69"/>
    </row>
    <row r="70" spans="1:21" s="1" customFormat="1" ht="15.75">
      <c r="A70" s="76">
        <v>44431</v>
      </c>
      <c r="B70"/>
      <c r="C70" s="10" t="s">
        <v>22</v>
      </c>
      <c r="D70"/>
      <c r="E70" s="11" t="s">
        <v>1567</v>
      </c>
      <c r="F70" s="52">
        <v>50000</v>
      </c>
      <c r="G70" s="52"/>
      <c r="H70" s="4">
        <v>6.3118999999999996</v>
      </c>
      <c r="I70" s="45">
        <v>1.3941919231927891E-3</v>
      </c>
      <c r="J70" s="4">
        <v>6.3207000000000004</v>
      </c>
      <c r="K70" s="75">
        <v>440.00000000004036</v>
      </c>
      <c r="L70" s="4" t="s">
        <v>1561</v>
      </c>
      <c r="M70" s="4" t="s">
        <v>1561</v>
      </c>
      <c r="N70"/>
      <c r="O70"/>
      <c r="P70"/>
      <c r="Q70"/>
      <c r="R70" s="4" t="s">
        <v>1583</v>
      </c>
      <c r="S70"/>
      <c r="T70" s="79">
        <v>0</v>
      </c>
      <c r="U70"/>
    </row>
    <row r="71" spans="1:21" s="1" customFormat="1">
      <c r="A71" s="77">
        <v>44432</v>
      </c>
      <c r="B71"/>
      <c r="C71" s="68" t="s">
        <v>67</v>
      </c>
      <c r="D71"/>
      <c r="E71" s="12" t="s">
        <v>1612</v>
      </c>
      <c r="F71" s="78">
        <v>613.5</v>
      </c>
      <c r="G71" s="78"/>
      <c r="H71" s="73">
        <v>5.2569999999999997</v>
      </c>
      <c r="I71" s="70">
        <v>2.5299600532623145E-2</v>
      </c>
      <c r="J71" s="73">
        <v>5.39</v>
      </c>
      <c r="K71" s="71">
        <v>81.595500000000001</v>
      </c>
      <c r="L71" s="73" t="s">
        <v>1572</v>
      </c>
      <c r="M71" s="73" t="s">
        <v>1572</v>
      </c>
      <c r="N71"/>
      <c r="O71"/>
      <c r="P71"/>
      <c r="Q71"/>
      <c r="R71" s="73" t="s">
        <v>69</v>
      </c>
      <c r="S71"/>
      <c r="T71" s="74">
        <v>162.9</v>
      </c>
      <c r="U71"/>
    </row>
    <row r="72" spans="1:21" s="1" customFormat="1">
      <c r="A72" s="76">
        <v>44432</v>
      </c>
      <c r="B72"/>
      <c r="C72" s="4" t="s">
        <v>16</v>
      </c>
      <c r="D72"/>
      <c r="E72" s="4" t="s">
        <v>45</v>
      </c>
      <c r="F72" s="52">
        <v>47106.79</v>
      </c>
      <c r="G72" s="52"/>
      <c r="H72" s="4">
        <v>5.2591000000000001</v>
      </c>
      <c r="I72" s="45">
        <v>5.3050902245630471E-3</v>
      </c>
      <c r="J72" s="4">
        <v>5.2869999999999999</v>
      </c>
      <c r="K72" s="75">
        <v>1314.2794409999913</v>
      </c>
      <c r="L72" s="3" t="s">
        <v>1574</v>
      </c>
      <c r="M72" s="3" t="s">
        <v>1574</v>
      </c>
      <c r="N72"/>
      <c r="O72"/>
      <c r="P72"/>
      <c r="Q72"/>
      <c r="R72" s="4" t="s">
        <v>21</v>
      </c>
      <c r="S72"/>
      <c r="T72" s="32">
        <v>0</v>
      </c>
      <c r="U72"/>
    </row>
    <row r="73" spans="1:21" s="1" customFormat="1">
      <c r="A73" s="76">
        <v>44432</v>
      </c>
      <c r="B73"/>
      <c r="C73" s="10" t="s">
        <v>22</v>
      </c>
      <c r="D73"/>
      <c r="E73" s="10" t="s">
        <v>1593</v>
      </c>
      <c r="F73" s="64">
        <v>5000</v>
      </c>
      <c r="G73" s="64"/>
      <c r="H73" s="4">
        <v>5.2729999999999997</v>
      </c>
      <c r="I73" s="45">
        <v>2.4653897212212339E-3</v>
      </c>
      <c r="J73" s="4">
        <v>5.2859999999999996</v>
      </c>
      <c r="K73" s="75">
        <v>64.999999999999503</v>
      </c>
      <c r="L73" s="47" t="s">
        <v>369</v>
      </c>
      <c r="M73" s="47" t="s">
        <v>369</v>
      </c>
      <c r="N73"/>
      <c r="O73"/>
      <c r="P73"/>
      <c r="Q73"/>
      <c r="R73" s="4" t="s">
        <v>1583</v>
      </c>
      <c r="S73"/>
      <c r="T73" s="32">
        <v>0</v>
      </c>
      <c r="U73"/>
    </row>
    <row r="74" spans="1:21" s="1" customFormat="1">
      <c r="A74" s="76">
        <v>44433</v>
      </c>
      <c r="B74"/>
      <c r="C74" s="4" t="s">
        <v>16</v>
      </c>
      <c r="D74"/>
      <c r="E74" s="11" t="s">
        <v>1613</v>
      </c>
      <c r="F74" s="52">
        <v>18000</v>
      </c>
      <c r="G74" s="52"/>
      <c r="H74" s="4">
        <v>5.2107000000000001</v>
      </c>
      <c r="I74" s="45">
        <v>1.7137812577964429E-2</v>
      </c>
      <c r="J74" s="4">
        <v>5.3</v>
      </c>
      <c r="K74" s="75">
        <v>1607.3999999999949</v>
      </c>
      <c r="L74" s="4" t="s">
        <v>1614</v>
      </c>
      <c r="M74" s="4" t="s">
        <v>1614</v>
      </c>
      <c r="N74"/>
      <c r="O74"/>
      <c r="P74"/>
      <c r="Q74"/>
      <c r="R74" s="4" t="s">
        <v>21</v>
      </c>
      <c r="S74"/>
      <c r="T74" s="32">
        <v>0</v>
      </c>
      <c r="U74"/>
    </row>
    <row r="75" spans="1:21" s="1" customFormat="1">
      <c r="A75" s="77">
        <v>44433</v>
      </c>
      <c r="B75"/>
      <c r="C75" s="68" t="s">
        <v>67</v>
      </c>
      <c r="D75"/>
      <c r="E75" s="12" t="s">
        <v>1615</v>
      </c>
      <c r="F75" s="78">
        <v>863.5</v>
      </c>
      <c r="G75" s="78"/>
      <c r="H75" s="73">
        <v>5.2530000000000001</v>
      </c>
      <c r="I75" s="70">
        <v>1.0850942318674894E-2</v>
      </c>
      <c r="J75" s="73">
        <v>5.31</v>
      </c>
      <c r="K75" s="71">
        <v>49.219499999999563</v>
      </c>
      <c r="L75" s="73" t="s">
        <v>354</v>
      </c>
      <c r="M75" s="73" t="s">
        <v>354</v>
      </c>
      <c r="N75"/>
      <c r="O75"/>
      <c r="P75"/>
      <c r="Q75"/>
      <c r="R75" s="73" t="s">
        <v>148</v>
      </c>
      <c r="S75"/>
      <c r="T75" s="74">
        <v>132.75</v>
      </c>
      <c r="U75"/>
    </row>
    <row r="76" spans="1:21" s="1" customFormat="1">
      <c r="A76" s="76">
        <v>44433</v>
      </c>
      <c r="B76"/>
      <c r="C76" s="10" t="s">
        <v>22</v>
      </c>
      <c r="D76"/>
      <c r="E76" s="10" t="s">
        <v>1593</v>
      </c>
      <c r="F76" s="52">
        <v>15000</v>
      </c>
      <c r="G76" s="52"/>
      <c r="H76" s="4">
        <v>5.2145000000000001</v>
      </c>
      <c r="I76" s="45">
        <v>2.9724805829898227E-3</v>
      </c>
      <c r="J76" s="4">
        <v>5.23</v>
      </c>
      <c r="K76" s="75">
        <v>232.50000000000438</v>
      </c>
      <c r="L76" s="47" t="s">
        <v>369</v>
      </c>
      <c r="M76" s="47" t="s">
        <v>369</v>
      </c>
      <c r="N76"/>
      <c r="O76"/>
      <c r="P76"/>
      <c r="Q76"/>
      <c r="R76" s="4" t="s">
        <v>1583</v>
      </c>
      <c r="S76"/>
      <c r="T76" s="32">
        <v>0</v>
      </c>
      <c r="U76"/>
    </row>
    <row r="77" spans="1:21" s="1" customFormat="1">
      <c r="A77" s="76">
        <v>44434</v>
      </c>
      <c r="B77"/>
      <c r="C77" s="10" t="s">
        <v>16</v>
      </c>
      <c r="D77"/>
      <c r="E77" s="11" t="s">
        <v>1616</v>
      </c>
      <c r="F77" s="52">
        <v>250000</v>
      </c>
      <c r="G77" s="52"/>
      <c r="H77" s="4">
        <v>5.0199999999999996</v>
      </c>
      <c r="I77" s="45">
        <v>4.5796812749004046E-2</v>
      </c>
      <c r="J77" s="4">
        <v>5.2499000000000002</v>
      </c>
      <c r="K77" s="75">
        <v>57475.000000000167</v>
      </c>
      <c r="L77" s="4" t="s">
        <v>1617</v>
      </c>
      <c r="M77" s="4" t="s">
        <v>1617</v>
      </c>
      <c r="N77"/>
      <c r="O77"/>
      <c r="P77"/>
      <c r="Q77"/>
      <c r="R77" s="4" t="s">
        <v>21</v>
      </c>
      <c r="S77"/>
      <c r="T77" s="32">
        <v>0</v>
      </c>
      <c r="U77"/>
    </row>
    <row r="78" spans="1:21" s="1" customFormat="1">
      <c r="A78" s="76">
        <v>44434</v>
      </c>
      <c r="B78"/>
      <c r="C78" s="10" t="s">
        <v>41</v>
      </c>
      <c r="D78"/>
      <c r="E78" s="11" t="s">
        <v>1618</v>
      </c>
      <c r="F78" s="52">
        <v>2400</v>
      </c>
      <c r="G78" s="52"/>
      <c r="H78" s="4">
        <v>5.2460000000000004</v>
      </c>
      <c r="I78" s="45">
        <v>2.1730842546702211E-2</v>
      </c>
      <c r="J78" s="4">
        <v>5.36</v>
      </c>
      <c r="K78" s="75">
        <v>273.59999999999968</v>
      </c>
      <c r="L78" s="47" t="s">
        <v>1559</v>
      </c>
      <c r="M78" s="47" t="s">
        <v>1559</v>
      </c>
      <c r="N78"/>
      <c r="O78"/>
      <c r="P78"/>
      <c r="Q78"/>
      <c r="R78" s="4" t="s">
        <v>1582</v>
      </c>
      <c r="S78"/>
      <c r="T78" s="32">
        <v>157.71</v>
      </c>
      <c r="U78"/>
    </row>
    <row r="79" spans="1:21" s="1" customFormat="1">
      <c r="A79" s="76">
        <v>44434</v>
      </c>
      <c r="B79"/>
      <c r="C79" s="4" t="s">
        <v>16</v>
      </c>
      <c r="D79"/>
      <c r="E79" s="11" t="s">
        <v>1619</v>
      </c>
      <c r="F79" s="52">
        <v>2419.5</v>
      </c>
      <c r="G79" s="52"/>
      <c r="H79" s="4">
        <v>5.2350000000000003</v>
      </c>
      <c r="I79" s="45">
        <v>2.005730659025784E-2</v>
      </c>
      <c r="J79" s="4">
        <v>5.34</v>
      </c>
      <c r="K79" s="75">
        <v>254.04749999999888</v>
      </c>
      <c r="L79" s="4" t="s">
        <v>1620</v>
      </c>
      <c r="M79" s="4" t="s">
        <v>1620</v>
      </c>
      <c r="N79"/>
      <c r="O79"/>
      <c r="P79"/>
      <c r="Q79"/>
      <c r="R79" s="4" t="s">
        <v>1629</v>
      </c>
      <c r="S79"/>
      <c r="T79" s="32">
        <v>0</v>
      </c>
      <c r="U79"/>
    </row>
    <row r="80" spans="1:21" s="1" customFormat="1">
      <c r="A80" s="76">
        <v>44434</v>
      </c>
      <c r="B80"/>
      <c r="C80" s="4" t="s">
        <v>16</v>
      </c>
      <c r="D80"/>
      <c r="E80" s="11" t="s">
        <v>1589</v>
      </c>
      <c r="F80" s="52">
        <v>1747.5</v>
      </c>
      <c r="G80" s="52"/>
      <c r="H80" s="4">
        <v>5.2404000000000002</v>
      </c>
      <c r="I80" s="45">
        <v>1.9006182734142341E-2</v>
      </c>
      <c r="J80" s="4">
        <v>5.34</v>
      </c>
      <c r="K80" s="75">
        <v>174.05099999999945</v>
      </c>
      <c r="L80" s="4" t="s">
        <v>715</v>
      </c>
      <c r="M80" s="4" t="s">
        <v>715</v>
      </c>
      <c r="N80"/>
      <c r="O80"/>
      <c r="P80"/>
      <c r="Q80"/>
      <c r="R80" s="4" t="s">
        <v>21</v>
      </c>
      <c r="S80"/>
      <c r="T80" s="32">
        <v>0</v>
      </c>
      <c r="U80"/>
    </row>
    <row r="81" spans="1:21" s="1" customFormat="1">
      <c r="A81" s="76">
        <v>44434</v>
      </c>
      <c r="B81"/>
      <c r="C81" s="10" t="s">
        <v>22</v>
      </c>
      <c r="D81"/>
      <c r="E81" s="11" t="s">
        <v>1580</v>
      </c>
      <c r="F81" s="52">
        <v>2340</v>
      </c>
      <c r="G81" s="52"/>
      <c r="H81" s="4">
        <v>6.1680000000000001</v>
      </c>
      <c r="I81" s="45">
        <v>1.329442282749671E-2</v>
      </c>
      <c r="J81" s="4">
        <v>6.25</v>
      </c>
      <c r="K81" s="75">
        <v>191.87999999999965</v>
      </c>
      <c r="L81" s="4" t="s">
        <v>1561</v>
      </c>
      <c r="M81" s="4" t="s">
        <v>1561</v>
      </c>
      <c r="N81"/>
      <c r="O81"/>
      <c r="P81"/>
      <c r="Q81"/>
      <c r="R81" s="4" t="s">
        <v>1583</v>
      </c>
      <c r="S81"/>
      <c r="T81" s="32">
        <v>0</v>
      </c>
      <c r="U81"/>
    </row>
    <row r="82" spans="1:21" s="1" customFormat="1">
      <c r="A82" s="76">
        <v>44435</v>
      </c>
      <c r="B82"/>
      <c r="C82" s="10" t="s">
        <v>22</v>
      </c>
      <c r="D82"/>
      <c r="E82" s="4" t="s">
        <v>70</v>
      </c>
      <c r="F82" s="52">
        <v>2825</v>
      </c>
      <c r="G82" s="52"/>
      <c r="H82" s="4">
        <v>5.226</v>
      </c>
      <c r="I82" s="45">
        <v>2.1814006888633664E-2</v>
      </c>
      <c r="J82" s="4">
        <v>5.34</v>
      </c>
      <c r="K82" s="75">
        <v>322.04999999999967</v>
      </c>
      <c r="L82" s="4" t="s">
        <v>1600</v>
      </c>
      <c r="M82" s="4" t="s">
        <v>1600</v>
      </c>
      <c r="N82"/>
      <c r="O82"/>
      <c r="P82"/>
      <c r="Q82"/>
      <c r="R82" s="3" t="s">
        <v>1583</v>
      </c>
      <c r="S82"/>
      <c r="T82" s="32">
        <v>0</v>
      </c>
      <c r="U82"/>
    </row>
    <row r="83" spans="1:21" s="1" customFormat="1">
      <c r="A83" s="76">
        <v>44435</v>
      </c>
      <c r="B83"/>
      <c r="C83" s="10" t="s">
        <v>22</v>
      </c>
      <c r="D83"/>
      <c r="E83" s="4" t="s">
        <v>1621</v>
      </c>
      <c r="F83" s="52">
        <v>25000</v>
      </c>
      <c r="G83" s="52"/>
      <c r="H83" s="4">
        <v>5.1100000000000003</v>
      </c>
      <c r="I83" s="45">
        <v>1.935420743639904E-2</v>
      </c>
      <c r="J83" s="4">
        <v>5.2088999999999999</v>
      </c>
      <c r="K83" s="75">
        <v>2472.4999999999886</v>
      </c>
      <c r="L83" s="4" t="s">
        <v>1561</v>
      </c>
      <c r="M83" s="4" t="s">
        <v>1561</v>
      </c>
      <c r="N83"/>
      <c r="O83"/>
      <c r="P83"/>
      <c r="Q83"/>
      <c r="R83" s="3" t="s">
        <v>25</v>
      </c>
      <c r="S83"/>
      <c r="T83" s="32">
        <v>0</v>
      </c>
      <c r="U83"/>
    </row>
    <row r="84" spans="1:21" s="1" customFormat="1">
      <c r="A84" s="76">
        <v>44435</v>
      </c>
      <c r="B84"/>
      <c r="C84" s="10" t="s">
        <v>22</v>
      </c>
      <c r="D84"/>
      <c r="E84" s="4" t="s">
        <v>70</v>
      </c>
      <c r="F84" s="52">
        <v>2100</v>
      </c>
      <c r="G84" s="52"/>
      <c r="H84" s="4">
        <v>5.2060000000000004</v>
      </c>
      <c r="I84" s="45">
        <v>1.8056089127929109E-2</v>
      </c>
      <c r="J84" s="4">
        <v>5.3</v>
      </c>
      <c r="K84" s="75">
        <v>197.39999999999878</v>
      </c>
      <c r="L84" s="4" t="s">
        <v>1600</v>
      </c>
      <c r="M84" s="4" t="s">
        <v>1600</v>
      </c>
      <c r="N84"/>
      <c r="O84"/>
      <c r="P84"/>
      <c r="Q84"/>
      <c r="R84" s="3" t="s">
        <v>1583</v>
      </c>
      <c r="S84"/>
      <c r="T84" s="32">
        <v>0</v>
      </c>
      <c r="U84"/>
    </row>
    <row r="85" spans="1:21" s="1" customFormat="1">
      <c r="A85" s="76">
        <v>44435</v>
      </c>
      <c r="B85"/>
      <c r="C85" s="10" t="s">
        <v>22</v>
      </c>
      <c r="D85"/>
      <c r="E85" s="10" t="s">
        <v>1593</v>
      </c>
      <c r="F85" s="52">
        <v>3264.3</v>
      </c>
      <c r="G85" s="52"/>
      <c r="H85" s="4">
        <v>5.1948999999999996</v>
      </c>
      <c r="I85" s="45">
        <v>3.8691793874763292E-3</v>
      </c>
      <c r="J85" s="4">
        <v>5.2149999999999999</v>
      </c>
      <c r="K85" s="75">
        <v>65.612430000000757</v>
      </c>
      <c r="L85" s="47" t="s">
        <v>369</v>
      </c>
      <c r="M85" s="47" t="s">
        <v>369</v>
      </c>
      <c r="N85"/>
      <c r="O85"/>
      <c r="P85"/>
      <c r="Q85"/>
      <c r="R85" s="4" t="s">
        <v>21</v>
      </c>
      <c r="S85"/>
      <c r="T85" s="32">
        <v>0</v>
      </c>
      <c r="U85"/>
    </row>
    <row r="86" spans="1:21" s="1" customFormat="1">
      <c r="A86" s="76">
        <v>44435</v>
      </c>
      <c r="B86"/>
      <c r="C86" s="4" t="s">
        <v>16</v>
      </c>
      <c r="D86"/>
      <c r="E86" s="4" t="s">
        <v>1622</v>
      </c>
      <c r="F86" s="52">
        <v>455203.69</v>
      </c>
      <c r="G86" s="52"/>
      <c r="H86" s="4">
        <v>5.2009999999999996</v>
      </c>
      <c r="I86" s="45">
        <v>2.6917900403768957E-3</v>
      </c>
      <c r="J86" s="4">
        <v>5.2149999999999999</v>
      </c>
      <c r="K86" s="75">
        <v>6372.8516600001067</v>
      </c>
      <c r="L86" s="4" t="s">
        <v>1623</v>
      </c>
      <c r="M86" s="4" t="s">
        <v>1623</v>
      </c>
      <c r="N86"/>
      <c r="O86"/>
      <c r="P86"/>
      <c r="Q86"/>
      <c r="R86" s="4" t="s">
        <v>21</v>
      </c>
      <c r="S86"/>
      <c r="T86" s="32">
        <v>0</v>
      </c>
      <c r="U86"/>
    </row>
    <row r="87" spans="1:21" s="1" customFormat="1">
      <c r="A87" s="76">
        <v>44438</v>
      </c>
      <c r="B87"/>
      <c r="C87" s="10" t="s">
        <v>22</v>
      </c>
      <c r="D87"/>
      <c r="E87" s="4" t="s">
        <v>1566</v>
      </c>
      <c r="F87" s="52">
        <v>1369.18</v>
      </c>
      <c r="G87" s="52"/>
      <c r="H87" s="4">
        <v>5.1909000000000001</v>
      </c>
      <c r="I87" s="45">
        <v>1.3311757113410039E-2</v>
      </c>
      <c r="J87" s="4">
        <v>5.26</v>
      </c>
      <c r="K87" s="75">
        <v>94.610337999999615</v>
      </c>
      <c r="L87" s="4" t="s">
        <v>1561</v>
      </c>
      <c r="M87" s="4" t="s">
        <v>1561</v>
      </c>
      <c r="N87"/>
      <c r="O87"/>
      <c r="P87"/>
      <c r="Q87"/>
      <c r="R87" s="3" t="s">
        <v>1583</v>
      </c>
      <c r="S87"/>
      <c r="T87" s="32">
        <v>0</v>
      </c>
      <c r="U87"/>
    </row>
    <row r="88" spans="1:21" s="1" customFormat="1">
      <c r="A88" s="76">
        <v>44438</v>
      </c>
      <c r="B88"/>
      <c r="C88" s="4" t="s">
        <v>16</v>
      </c>
      <c r="D88"/>
      <c r="E88" s="11" t="s">
        <v>1613</v>
      </c>
      <c r="F88" s="52">
        <v>20000</v>
      </c>
      <c r="G88" s="52"/>
      <c r="H88" s="4">
        <v>5.1894</v>
      </c>
      <c r="I88" s="45">
        <v>1.1677650595444566E-2</v>
      </c>
      <c r="J88" s="4">
        <v>5.25</v>
      </c>
      <c r="K88" s="75">
        <v>1211.9999999999998</v>
      </c>
      <c r="L88" s="4" t="s">
        <v>1614</v>
      </c>
      <c r="M88" s="4" t="s">
        <v>1614</v>
      </c>
      <c r="N88"/>
      <c r="O88"/>
      <c r="P88"/>
      <c r="Q88"/>
      <c r="R88" s="4" t="s">
        <v>21</v>
      </c>
      <c r="S88"/>
      <c r="T88" s="32">
        <v>0</v>
      </c>
      <c r="U88"/>
    </row>
    <row r="89" spans="1:21" s="1" customFormat="1">
      <c r="A89" s="76">
        <v>44438</v>
      </c>
      <c r="B89"/>
      <c r="C89" s="10" t="s">
        <v>22</v>
      </c>
      <c r="D89"/>
      <c r="E89" s="4" t="s">
        <v>1624</v>
      </c>
      <c r="F89" s="52">
        <v>75039.77</v>
      </c>
      <c r="G89" s="52"/>
      <c r="H89" s="4">
        <v>5.1920000000000002</v>
      </c>
      <c r="I89" s="45">
        <v>5.3929121725730944E-3</v>
      </c>
      <c r="J89" s="4">
        <v>5.22</v>
      </c>
      <c r="K89" s="75">
        <v>2101.1135599999689</v>
      </c>
      <c r="L89" s="4" t="s">
        <v>1561</v>
      </c>
      <c r="M89" s="4" t="s">
        <v>1561</v>
      </c>
      <c r="N89"/>
      <c r="O89"/>
      <c r="P89"/>
      <c r="Q89"/>
      <c r="R89" s="3" t="s">
        <v>1628</v>
      </c>
      <c r="S89"/>
      <c r="T89" s="32">
        <v>0</v>
      </c>
      <c r="U89"/>
    </row>
    <row r="90" spans="1:21" s="1" customFormat="1">
      <c r="A90" s="76">
        <v>44439</v>
      </c>
      <c r="B90"/>
      <c r="C90" s="10" t="s">
        <v>67</v>
      </c>
      <c r="D90"/>
      <c r="E90" s="11" t="s">
        <v>1625</v>
      </c>
      <c r="F90" s="52">
        <v>1000</v>
      </c>
      <c r="G90" s="52"/>
      <c r="H90" s="4">
        <v>5.19</v>
      </c>
      <c r="I90" s="45">
        <v>3.6608863198458463E-2</v>
      </c>
      <c r="J90" s="4">
        <v>5.38</v>
      </c>
      <c r="K90" s="75">
        <v>189.99999999999949</v>
      </c>
      <c r="L90" s="4"/>
      <c r="M90"/>
      <c r="N90"/>
      <c r="O90"/>
      <c r="P90"/>
      <c r="Q90"/>
      <c r="R90" s="3" t="s">
        <v>1633</v>
      </c>
      <c r="S90"/>
      <c r="T90" s="32">
        <v>0</v>
      </c>
      <c r="U90"/>
    </row>
    <row r="91" spans="1:21" s="1" customFormat="1">
      <c r="A91" s="77">
        <v>44439</v>
      </c>
      <c r="B91"/>
      <c r="C91" s="68" t="s">
        <v>67</v>
      </c>
      <c r="D91"/>
      <c r="E91" s="12" t="s">
        <v>94</v>
      </c>
      <c r="F91" s="78">
        <v>2536.0500000000002</v>
      </c>
      <c r="G91" s="78"/>
      <c r="H91" s="73">
        <v>5.1289999999999996</v>
      </c>
      <c r="I91" s="70">
        <v>1.7742249951257616E-2</v>
      </c>
      <c r="J91" s="73">
        <v>5.22</v>
      </c>
      <c r="K91" s="71">
        <v>230.78055000000052</v>
      </c>
      <c r="L91" s="73" t="s">
        <v>1572</v>
      </c>
      <c r="M91"/>
      <c r="N91"/>
      <c r="O91"/>
      <c r="P91"/>
      <c r="Q91"/>
      <c r="R91" s="73" t="s">
        <v>69</v>
      </c>
      <c r="S91"/>
      <c r="T91" s="74">
        <v>131</v>
      </c>
      <c r="U91"/>
    </row>
    <row r="92" spans="1:21" s="1" customFormat="1">
      <c r="A92" s="76">
        <v>44439</v>
      </c>
      <c r="B92"/>
      <c r="C92" s="10" t="s">
        <v>22</v>
      </c>
      <c r="D92"/>
      <c r="E92" s="11" t="s">
        <v>1580</v>
      </c>
      <c r="F92" s="52">
        <v>647.64</v>
      </c>
      <c r="G92" s="52"/>
      <c r="H92" s="4">
        <v>6.1020000000000003</v>
      </c>
      <c r="I92" s="45">
        <v>1.524090462143568E-2</v>
      </c>
      <c r="J92" s="4">
        <v>6.1950000000000003</v>
      </c>
      <c r="K92" s="75">
        <v>60.230519999999977</v>
      </c>
      <c r="L92" s="4" t="s">
        <v>1561</v>
      </c>
      <c r="M92"/>
      <c r="N92"/>
      <c r="O92"/>
      <c r="P92"/>
      <c r="Q92"/>
      <c r="R92" s="3" t="s">
        <v>1628</v>
      </c>
      <c r="S92"/>
      <c r="T92" s="32">
        <v>0</v>
      </c>
      <c r="U92"/>
    </row>
    <row r="93" spans="1:21" s="1" customFormat="1">
      <c r="A93" s="76">
        <v>44439</v>
      </c>
      <c r="B93"/>
      <c r="C93" s="10" t="s">
        <v>16</v>
      </c>
      <c r="D93"/>
      <c r="E93" s="10" t="s">
        <v>1595</v>
      </c>
      <c r="F93" s="52">
        <v>42139</v>
      </c>
      <c r="G93" s="52"/>
      <c r="H93" s="4">
        <v>6.06</v>
      </c>
      <c r="I93" s="45">
        <v>1.4851485148514865E-2</v>
      </c>
      <c r="J93" s="4">
        <v>6.15</v>
      </c>
      <c r="K93" s="75">
        <v>3792.5100000000316</v>
      </c>
      <c r="L93" s="47" t="s">
        <v>1596</v>
      </c>
      <c r="M93"/>
      <c r="N93"/>
      <c r="O93"/>
      <c r="P93"/>
      <c r="Q93"/>
      <c r="R93" s="3" t="s">
        <v>195</v>
      </c>
      <c r="S93"/>
      <c r="T93" s="32">
        <v>0</v>
      </c>
      <c r="U93"/>
    </row>
    <row r="94" spans="1:21" s="1" customFormat="1">
      <c r="A94" s="77">
        <v>44439</v>
      </c>
      <c r="B94"/>
      <c r="C94" s="68" t="s">
        <v>67</v>
      </c>
      <c r="D94"/>
      <c r="E94" s="12" t="s">
        <v>99</v>
      </c>
      <c r="F94" s="78">
        <v>859.72</v>
      </c>
      <c r="G94" s="78"/>
      <c r="H94" s="73">
        <v>4.125</v>
      </c>
      <c r="I94" s="70">
        <v>1.0909090909090979E-2</v>
      </c>
      <c r="J94" s="73">
        <v>4.17</v>
      </c>
      <c r="K94" s="71">
        <v>38.68739999999994</v>
      </c>
      <c r="L94" s="73" t="s">
        <v>1561</v>
      </c>
      <c r="M94"/>
      <c r="N94"/>
      <c r="O94"/>
      <c r="P94"/>
      <c r="Q94"/>
      <c r="R94" s="73" t="s">
        <v>69</v>
      </c>
      <c r="S94"/>
      <c r="T94" s="74">
        <v>131</v>
      </c>
      <c r="U94"/>
    </row>
    <row r="95" spans="1:21" s="1" customFormat="1">
      <c r="A95" s="76">
        <v>44439</v>
      </c>
      <c r="B95"/>
      <c r="C95" s="10" t="s">
        <v>22</v>
      </c>
      <c r="D95"/>
      <c r="E95" s="11" t="s">
        <v>1578</v>
      </c>
      <c r="F95" s="52">
        <v>27305.08</v>
      </c>
      <c r="G95" s="52"/>
      <c r="H95" s="4">
        <v>5.1224999999999996</v>
      </c>
      <c r="I95" s="45">
        <v>7.3206442166910968E-3</v>
      </c>
      <c r="J95" s="4">
        <v>5.16</v>
      </c>
      <c r="K95" s="75">
        <v>1023.9405000000146</v>
      </c>
      <c r="L95" s="4" t="s">
        <v>1561</v>
      </c>
      <c r="M95"/>
      <c r="N95"/>
      <c r="O95"/>
      <c r="P95"/>
      <c r="Q95"/>
      <c r="R95" s="3" t="s">
        <v>1634</v>
      </c>
      <c r="S95"/>
      <c r="T95" s="32">
        <v>0</v>
      </c>
      <c r="U95"/>
    </row>
    <row r="96" spans="1:21" s="1" customFormat="1">
      <c r="A96" s="76">
        <v>44439</v>
      </c>
      <c r="B96"/>
      <c r="C96" s="10" t="s">
        <v>22</v>
      </c>
      <c r="D96"/>
      <c r="E96" s="10" t="s">
        <v>1593</v>
      </c>
      <c r="F96" s="52">
        <v>17544.080000000002</v>
      </c>
      <c r="G96" s="52"/>
      <c r="H96" s="4">
        <v>5.1280000000000001</v>
      </c>
      <c r="I96" s="45">
        <v>2.3400936037440978E-3</v>
      </c>
      <c r="J96" s="4">
        <v>5.14</v>
      </c>
      <c r="K96" s="75">
        <v>210.52895999999242</v>
      </c>
      <c r="L96" s="47" t="s">
        <v>369</v>
      </c>
      <c r="M96"/>
      <c r="N96"/>
      <c r="O96"/>
      <c r="P96"/>
      <c r="Q96"/>
      <c r="R96" s="3" t="s">
        <v>1634</v>
      </c>
      <c r="S96"/>
      <c r="T96" s="32">
        <v>0</v>
      </c>
      <c r="U96"/>
    </row>
    <row r="97" spans="1:21" s="1" customFormat="1">
      <c r="A97" s="77">
        <v>44428</v>
      </c>
      <c r="B97"/>
      <c r="C97" s="10" t="s">
        <v>16</v>
      </c>
      <c r="D97"/>
      <c r="E97" s="11" t="s">
        <v>1607</v>
      </c>
      <c r="F97" s="52">
        <v>312341.87</v>
      </c>
      <c r="G97" s="52"/>
      <c r="H97" s="4">
        <v>6.3207000000000004</v>
      </c>
      <c r="I97" s="45">
        <v>9.2236619361778516E-3</v>
      </c>
      <c r="J97" s="4">
        <v>6.3789999999999996</v>
      </c>
      <c r="K97" s="75">
        <v>18209.53102099973</v>
      </c>
      <c r="L97" s="4" t="s">
        <v>1608</v>
      </c>
      <c r="M97"/>
      <c r="N97"/>
      <c r="O97"/>
      <c r="P97"/>
      <c r="Q97"/>
      <c r="R97" s="4" t="s">
        <v>21</v>
      </c>
      <c r="S97"/>
      <c r="T97" s="32">
        <v>0</v>
      </c>
      <c r="U97"/>
    </row>
    <row r="98" spans="1:21">
      <c r="A98" s="76">
        <v>44440</v>
      </c>
      <c r="C98" s="10" t="s">
        <v>22</v>
      </c>
      <c r="E98" s="11" t="s">
        <v>1580</v>
      </c>
      <c r="F98" s="64">
        <v>958.08</v>
      </c>
      <c r="G98" s="64"/>
      <c r="H98" s="10">
        <v>5.1715999999999998</v>
      </c>
      <c r="I98" s="45">
        <v>1.5159718462371519E-2</v>
      </c>
      <c r="J98" s="10">
        <v>5.25</v>
      </c>
      <c r="K98" s="75">
        <v>75.113472000000243</v>
      </c>
      <c r="L98" s="47" t="s">
        <v>1561</v>
      </c>
      <c r="R98" s="3" t="s">
        <v>1583</v>
      </c>
      <c r="T98" s="32">
        <v>0</v>
      </c>
    </row>
    <row r="99" spans="1:21">
      <c r="A99" s="76">
        <v>44440</v>
      </c>
      <c r="C99" s="10" t="s">
        <v>22</v>
      </c>
      <c r="E99" s="10" t="s">
        <v>1635</v>
      </c>
      <c r="F99" s="64">
        <v>10000</v>
      </c>
      <c r="G99" s="64"/>
      <c r="H99" s="10">
        <v>5.1849999999999996</v>
      </c>
      <c r="I99" s="45">
        <v>3.8572806171650598E-3</v>
      </c>
      <c r="J99" s="10">
        <v>5.2050000000000001</v>
      </c>
      <c r="K99" s="75">
        <v>200.0000000000046</v>
      </c>
      <c r="L99" s="47" t="s">
        <v>1561</v>
      </c>
      <c r="R99" s="3" t="s">
        <v>1583</v>
      </c>
      <c r="T99" s="32">
        <v>0</v>
      </c>
    </row>
    <row r="100" spans="1:21">
      <c r="A100" s="76">
        <v>44441</v>
      </c>
      <c r="C100" s="10" t="s">
        <v>41</v>
      </c>
      <c r="E100" s="11" t="s">
        <v>1605</v>
      </c>
      <c r="F100" s="64">
        <v>2500</v>
      </c>
      <c r="G100" s="64"/>
      <c r="H100" s="10">
        <v>5.1604999999999999</v>
      </c>
      <c r="I100" s="45">
        <v>2.7032264315473231E-2</v>
      </c>
      <c r="J100" s="10">
        <v>5.3</v>
      </c>
      <c r="K100" s="75">
        <v>348.74999999999989</v>
      </c>
      <c r="L100" s="47" t="s">
        <v>1636</v>
      </c>
      <c r="R100" s="3" t="s">
        <v>147</v>
      </c>
      <c r="T100" s="32">
        <v>154.85</v>
      </c>
    </row>
    <row r="101" spans="1:21">
      <c r="A101" s="76">
        <v>44441</v>
      </c>
      <c r="C101" s="10" t="s">
        <v>22</v>
      </c>
      <c r="E101" s="11" t="s">
        <v>1580</v>
      </c>
      <c r="F101" s="64">
        <v>1045</v>
      </c>
      <c r="G101" s="64"/>
      <c r="H101" s="10">
        <v>6.1254999999999997</v>
      </c>
      <c r="I101" s="45">
        <v>1.7059831850461338E-2</v>
      </c>
      <c r="J101" s="10">
        <v>6.23</v>
      </c>
      <c r="K101" s="75">
        <v>109.20250000000074</v>
      </c>
      <c r="L101" s="47" t="s">
        <v>1561</v>
      </c>
      <c r="R101" s="3" t="s">
        <v>1583</v>
      </c>
      <c r="T101" s="32">
        <v>0</v>
      </c>
    </row>
    <row r="102" spans="1:21">
      <c r="A102" s="76">
        <v>44441</v>
      </c>
      <c r="C102" s="10" t="s">
        <v>16</v>
      </c>
      <c r="E102" s="11" t="s">
        <v>104</v>
      </c>
      <c r="F102" s="64">
        <v>100000</v>
      </c>
      <c r="G102" s="64"/>
      <c r="H102" s="10">
        <v>6.1238999999999999</v>
      </c>
      <c r="I102" s="45">
        <v>1.242672153366331E-2</v>
      </c>
      <c r="J102" s="10">
        <v>6.2</v>
      </c>
      <c r="K102" s="75">
        <v>7610.0000000000282</v>
      </c>
      <c r="L102" s="47" t="s">
        <v>1637</v>
      </c>
      <c r="R102" s="3" t="s">
        <v>1629</v>
      </c>
      <c r="T102" s="32">
        <v>0</v>
      </c>
    </row>
    <row r="103" spans="1:21">
      <c r="A103" s="76">
        <v>44442</v>
      </c>
      <c r="C103" s="10" t="s">
        <v>41</v>
      </c>
      <c r="E103" s="11" t="s">
        <v>1605</v>
      </c>
      <c r="F103" s="64">
        <v>5000</v>
      </c>
      <c r="G103" s="64"/>
      <c r="H103" s="10">
        <v>5.1749999999999998</v>
      </c>
      <c r="I103" s="45">
        <v>2.9951690821256038E-2</v>
      </c>
      <c r="J103" s="10">
        <v>5.33</v>
      </c>
      <c r="K103" s="75">
        <v>775.00000000000125</v>
      </c>
      <c r="L103" s="47" t="s">
        <v>1636</v>
      </c>
      <c r="R103" s="3" t="s">
        <v>1678</v>
      </c>
      <c r="T103" s="32">
        <v>155.16</v>
      </c>
    </row>
    <row r="104" spans="1:21">
      <c r="A104" s="76">
        <v>44442</v>
      </c>
      <c r="C104" s="10" t="s">
        <v>22</v>
      </c>
      <c r="E104" s="4" t="s">
        <v>1566</v>
      </c>
      <c r="F104" s="64">
        <v>13319.83</v>
      </c>
      <c r="G104" s="64"/>
      <c r="H104" s="10">
        <v>5.1772999999999998</v>
      </c>
      <c r="I104" s="45">
        <v>1.0179050856624183E-2</v>
      </c>
      <c r="J104" s="10">
        <v>5.23</v>
      </c>
      <c r="K104" s="75">
        <v>701.95504100000846</v>
      </c>
      <c r="L104" s="47" t="s">
        <v>1561</v>
      </c>
      <c r="R104" s="3" t="s">
        <v>1628</v>
      </c>
      <c r="T104" s="32">
        <v>0</v>
      </c>
    </row>
    <row r="105" spans="1:21">
      <c r="A105" s="76">
        <v>44442</v>
      </c>
      <c r="C105" s="10" t="s">
        <v>16</v>
      </c>
      <c r="E105" s="11" t="s">
        <v>1638</v>
      </c>
      <c r="F105" s="64">
        <v>15000</v>
      </c>
      <c r="G105" s="64"/>
      <c r="H105" s="10">
        <v>5.1879999999999997</v>
      </c>
      <c r="I105" s="45">
        <v>1.0023130300693905E-2</v>
      </c>
      <c r="J105" s="10">
        <v>5.24</v>
      </c>
      <c r="K105" s="75">
        <v>780.00000000000739</v>
      </c>
      <c r="L105" s="47" t="s">
        <v>1561</v>
      </c>
      <c r="R105" s="3" t="s">
        <v>1679</v>
      </c>
      <c r="T105" s="32">
        <v>0</v>
      </c>
    </row>
    <row r="106" spans="1:21">
      <c r="A106" s="76">
        <v>44445</v>
      </c>
      <c r="C106" s="10" t="s">
        <v>41</v>
      </c>
      <c r="E106" s="11" t="s">
        <v>1639</v>
      </c>
      <c r="F106" s="64">
        <v>2400</v>
      </c>
      <c r="G106" s="64"/>
      <c r="H106" s="10">
        <v>5.165</v>
      </c>
      <c r="I106" s="45">
        <v>2.4201355275895509E-2</v>
      </c>
      <c r="J106" s="10">
        <v>5.29</v>
      </c>
      <c r="K106" s="75">
        <v>300</v>
      </c>
      <c r="L106" s="47" t="s">
        <v>1636</v>
      </c>
      <c r="R106" s="3" t="s">
        <v>147</v>
      </c>
      <c r="T106" s="32">
        <v>154.94</v>
      </c>
    </row>
    <row r="107" spans="1:21">
      <c r="A107" s="76">
        <v>44445</v>
      </c>
      <c r="C107" s="10" t="s">
        <v>16</v>
      </c>
      <c r="E107" s="11" t="s">
        <v>1640</v>
      </c>
      <c r="F107" s="64">
        <v>4000</v>
      </c>
      <c r="G107" s="64"/>
      <c r="H107" s="10">
        <v>5.2061000000000002</v>
      </c>
      <c r="I107" s="45">
        <v>1.9957357714988078E-2</v>
      </c>
      <c r="J107" s="10">
        <v>5.31</v>
      </c>
      <c r="K107" s="75">
        <v>415.59999999999775</v>
      </c>
      <c r="L107" s="47" t="s">
        <v>1641</v>
      </c>
      <c r="R107" s="3" t="s">
        <v>21</v>
      </c>
      <c r="T107" s="32">
        <v>0</v>
      </c>
    </row>
    <row r="108" spans="1:21">
      <c r="A108" s="76">
        <v>44445</v>
      </c>
      <c r="C108" s="10" t="s">
        <v>22</v>
      </c>
      <c r="E108" s="4" t="s">
        <v>70</v>
      </c>
      <c r="F108" s="52">
        <v>4725</v>
      </c>
      <c r="G108" s="52"/>
      <c r="H108" s="4">
        <v>5.1660000000000004</v>
      </c>
      <c r="I108" s="45">
        <v>1.6260162601625883E-2</v>
      </c>
      <c r="J108" s="4">
        <v>5.25</v>
      </c>
      <c r="K108" s="75">
        <v>396.89999999999827</v>
      </c>
      <c r="L108" s="4" t="s">
        <v>1642</v>
      </c>
      <c r="R108" s="3" t="s">
        <v>1583</v>
      </c>
      <c r="T108" s="32">
        <v>0</v>
      </c>
    </row>
    <row r="109" spans="1:21">
      <c r="A109" s="76">
        <v>44445</v>
      </c>
      <c r="C109" s="10" t="s">
        <v>16</v>
      </c>
      <c r="E109" s="11" t="s">
        <v>18</v>
      </c>
      <c r="F109" s="64">
        <v>20000</v>
      </c>
      <c r="G109" s="64"/>
      <c r="H109" s="10">
        <v>5.1601999999999997</v>
      </c>
      <c r="I109" s="45">
        <v>4.9998062090617079E-3</v>
      </c>
      <c r="J109" s="10">
        <v>5.1859999999999999</v>
      </c>
      <c r="K109" s="75">
        <v>516.00000000000534</v>
      </c>
      <c r="L109" s="47" t="s">
        <v>1561</v>
      </c>
      <c r="R109" s="3" t="s">
        <v>21</v>
      </c>
      <c r="T109" s="32">
        <v>0</v>
      </c>
    </row>
    <row r="110" spans="1:21">
      <c r="A110" s="77">
        <v>44447</v>
      </c>
      <c r="C110" s="68" t="s">
        <v>22</v>
      </c>
      <c r="E110" s="73" t="s">
        <v>1643</v>
      </c>
      <c r="F110" s="69">
        <v>1707409.29</v>
      </c>
      <c r="G110" s="69"/>
      <c r="H110" s="68">
        <v>5.3</v>
      </c>
      <c r="I110" s="70">
        <v>2.7924528301888074E-3</v>
      </c>
      <c r="J110" s="68">
        <v>5.3148</v>
      </c>
      <c r="K110" s="71">
        <v>25269.657492000249</v>
      </c>
      <c r="L110" s="72" t="s">
        <v>1644</v>
      </c>
      <c r="R110" s="3"/>
      <c r="T110" s="74"/>
    </row>
    <row r="111" spans="1:21">
      <c r="A111" s="76">
        <v>44447</v>
      </c>
      <c r="C111" s="10" t="s">
        <v>16</v>
      </c>
      <c r="E111" s="11" t="s">
        <v>79</v>
      </c>
      <c r="F111" s="64">
        <v>10000</v>
      </c>
      <c r="G111" s="64"/>
      <c r="H111" s="10">
        <v>3.8601999999999999</v>
      </c>
      <c r="I111" s="45">
        <v>1.8081964665043415E-2</v>
      </c>
      <c r="J111" s="10">
        <v>3.93</v>
      </c>
      <c r="K111" s="75">
        <v>698.00000000000307</v>
      </c>
      <c r="L111" s="47" t="s">
        <v>1561</v>
      </c>
      <c r="R111" s="3" t="s">
        <v>21</v>
      </c>
      <c r="T111" s="32">
        <v>0</v>
      </c>
    </row>
    <row r="112" spans="1:21">
      <c r="A112" s="76">
        <v>44448</v>
      </c>
      <c r="C112" s="10" t="s">
        <v>16</v>
      </c>
      <c r="E112" s="11" t="s">
        <v>1645</v>
      </c>
      <c r="F112" s="64">
        <v>168374.26</v>
      </c>
      <c r="G112" s="64"/>
      <c r="H112" s="10">
        <v>5.2843999999999998</v>
      </c>
      <c r="I112" s="45">
        <v>7.6829914465219584E-3</v>
      </c>
      <c r="J112" s="10">
        <v>5.3250000000000002</v>
      </c>
      <c r="K112" s="75">
        <v>6835.9949560000696</v>
      </c>
      <c r="L112" s="47" t="s">
        <v>1561</v>
      </c>
      <c r="R112" s="3" t="s">
        <v>21</v>
      </c>
      <c r="T112" s="32">
        <v>0</v>
      </c>
    </row>
    <row r="113" spans="1:20">
      <c r="A113" s="76">
        <v>44449</v>
      </c>
      <c r="C113" s="10" t="s">
        <v>67</v>
      </c>
      <c r="E113" s="11" t="s">
        <v>1646</v>
      </c>
      <c r="F113" s="64">
        <v>5846</v>
      </c>
      <c r="G113" s="64"/>
      <c r="H113" s="10">
        <v>4.82</v>
      </c>
      <c r="I113" s="45">
        <v>8.6929460580912776E-2</v>
      </c>
      <c r="J113" s="10">
        <v>5.2389999999999999</v>
      </c>
      <c r="K113" s="75">
        <v>2449.4739999999974</v>
      </c>
      <c r="L113" s="47" t="s">
        <v>1572</v>
      </c>
      <c r="R113" s="3" t="s">
        <v>221</v>
      </c>
      <c r="T113" s="32">
        <v>132</v>
      </c>
    </row>
    <row r="114" spans="1:20">
      <c r="A114" s="76">
        <v>44449</v>
      </c>
      <c r="C114" s="10" t="s">
        <v>67</v>
      </c>
      <c r="E114" s="11" t="s">
        <v>1579</v>
      </c>
      <c r="F114" s="64">
        <v>700</v>
      </c>
      <c r="G114" s="64"/>
      <c r="H114" s="10">
        <v>6.09</v>
      </c>
      <c r="I114" s="45">
        <v>1.1001642036124748E-2</v>
      </c>
      <c r="J114" s="10">
        <v>6.157</v>
      </c>
      <c r="K114" s="75">
        <v>46.900000000000119</v>
      </c>
      <c r="L114" s="47" t="s">
        <v>1561</v>
      </c>
      <c r="R114" s="3" t="s">
        <v>221</v>
      </c>
      <c r="T114" s="32">
        <v>131</v>
      </c>
    </row>
    <row r="115" spans="1:20">
      <c r="A115" s="76">
        <v>44449</v>
      </c>
      <c r="C115" s="10" t="s">
        <v>22</v>
      </c>
      <c r="E115" s="11" t="s">
        <v>1578</v>
      </c>
      <c r="F115" s="64">
        <v>30000.29</v>
      </c>
      <c r="G115" s="64"/>
      <c r="H115" s="10">
        <v>5.2115</v>
      </c>
      <c r="I115" s="45">
        <v>7.3875083948959919E-3</v>
      </c>
      <c r="J115" s="10">
        <v>5.25</v>
      </c>
      <c r="K115" s="75">
        <v>1155.0111649999994</v>
      </c>
      <c r="L115" s="47" t="s">
        <v>1561</v>
      </c>
      <c r="R115" s="3" t="s">
        <v>1583</v>
      </c>
      <c r="T115" s="32">
        <v>0</v>
      </c>
    </row>
    <row r="116" spans="1:20">
      <c r="A116" s="76">
        <v>44452</v>
      </c>
      <c r="C116" s="10" t="s">
        <v>67</v>
      </c>
      <c r="E116" s="11" t="s">
        <v>1647</v>
      </c>
      <c r="F116" s="64">
        <v>15453</v>
      </c>
      <c r="G116" s="64"/>
      <c r="H116" s="10">
        <v>4.82</v>
      </c>
      <c r="I116" s="45">
        <v>8.1950207468879599E-2</v>
      </c>
      <c r="J116" s="10">
        <v>5.2149999999999999</v>
      </c>
      <c r="K116" s="75">
        <v>6103.9349999999931</v>
      </c>
      <c r="L116" s="47" t="s">
        <v>1572</v>
      </c>
      <c r="R116" s="3" t="s">
        <v>219</v>
      </c>
      <c r="T116" s="32">
        <v>132</v>
      </c>
    </row>
    <row r="117" spans="1:20">
      <c r="A117" s="76">
        <v>44452</v>
      </c>
      <c r="C117" s="10" t="s">
        <v>67</v>
      </c>
      <c r="E117" s="4" t="s">
        <v>1648</v>
      </c>
      <c r="F117" s="64">
        <v>30150</v>
      </c>
      <c r="G117" s="64"/>
      <c r="H117" s="10">
        <v>5.2149999999999999</v>
      </c>
      <c r="I117" s="45">
        <v>1.0546500479386323E-2</v>
      </c>
      <c r="J117" s="10">
        <v>5.27</v>
      </c>
      <c r="K117" s="75">
        <v>1658.2499999999914</v>
      </c>
      <c r="L117" s="47" t="s">
        <v>1561</v>
      </c>
      <c r="R117" s="3" t="s">
        <v>219</v>
      </c>
      <c r="T117" s="32">
        <v>131.75</v>
      </c>
    </row>
    <row r="118" spans="1:20">
      <c r="A118" s="76">
        <v>44452</v>
      </c>
      <c r="C118" s="10" t="s">
        <v>16</v>
      </c>
      <c r="E118" s="11" t="s">
        <v>101</v>
      </c>
      <c r="F118" s="64">
        <v>3000</v>
      </c>
      <c r="G118" s="64"/>
      <c r="H118" s="10">
        <v>5.2171000000000003</v>
      </c>
      <c r="I118" s="45">
        <v>6.3061854286863284E-3</v>
      </c>
      <c r="J118" s="10">
        <v>5.25</v>
      </c>
      <c r="K118" s="75">
        <v>98.699999999999122</v>
      </c>
      <c r="L118" s="47" t="s">
        <v>1561</v>
      </c>
      <c r="R118" s="3" t="s">
        <v>21</v>
      </c>
      <c r="T118" s="32">
        <v>0</v>
      </c>
    </row>
    <row r="119" spans="1:20">
      <c r="A119" s="76">
        <v>44453</v>
      </c>
      <c r="C119" s="10" t="s">
        <v>22</v>
      </c>
      <c r="E119" s="4" t="s">
        <v>1621</v>
      </c>
      <c r="F119" s="64">
        <v>24960</v>
      </c>
      <c r="G119" s="64"/>
      <c r="H119" s="10">
        <v>5.1340000000000003</v>
      </c>
      <c r="I119" s="45">
        <v>2.1289442929489644E-2</v>
      </c>
      <c r="J119" s="10">
        <v>5.2432999999999996</v>
      </c>
      <c r="K119" s="75">
        <v>2728.1279999999824</v>
      </c>
      <c r="L119" s="47" t="s">
        <v>1561</v>
      </c>
      <c r="R119" s="3" t="s">
        <v>1584</v>
      </c>
      <c r="T119" s="32">
        <v>0</v>
      </c>
    </row>
    <row r="120" spans="1:20">
      <c r="A120" s="76">
        <v>44453</v>
      </c>
      <c r="C120" s="10" t="s">
        <v>16</v>
      </c>
      <c r="E120" s="4" t="s">
        <v>1649</v>
      </c>
      <c r="F120" s="64">
        <v>2570</v>
      </c>
      <c r="G120" s="64"/>
      <c r="H120" s="10">
        <v>6.1836000000000002</v>
      </c>
      <c r="I120" s="45">
        <v>1.5589624167151817E-2</v>
      </c>
      <c r="J120" s="10">
        <v>6.28</v>
      </c>
      <c r="K120" s="75">
        <v>247.7480000000001</v>
      </c>
      <c r="L120" s="47" t="s">
        <v>1561</v>
      </c>
      <c r="R120" s="3" t="s">
        <v>21</v>
      </c>
      <c r="T120" s="32">
        <v>0</v>
      </c>
    </row>
    <row r="121" spans="1:20">
      <c r="A121" s="76">
        <v>44453</v>
      </c>
      <c r="C121" s="10" t="s">
        <v>16</v>
      </c>
      <c r="E121" s="11" t="s">
        <v>1650</v>
      </c>
      <c r="F121" s="64">
        <v>3500</v>
      </c>
      <c r="G121" s="64"/>
      <c r="H121" s="10">
        <v>5.16</v>
      </c>
      <c r="I121" s="45">
        <v>1.2868217054263553E-2</v>
      </c>
      <c r="J121" s="10">
        <v>5.2263999999999999</v>
      </c>
      <c r="K121" s="75">
        <v>232.39999999999927</v>
      </c>
      <c r="L121" s="47" t="s">
        <v>1561</v>
      </c>
      <c r="R121" s="3" t="s">
        <v>21</v>
      </c>
      <c r="T121" s="32">
        <v>0</v>
      </c>
    </row>
    <row r="122" spans="1:20">
      <c r="A122" s="76">
        <v>44453</v>
      </c>
      <c r="C122" s="10" t="s">
        <v>22</v>
      </c>
      <c r="E122" s="4" t="s">
        <v>1566</v>
      </c>
      <c r="F122" s="64">
        <v>1876.49</v>
      </c>
      <c r="G122" s="64"/>
      <c r="H122" s="10">
        <v>5.2380000000000004</v>
      </c>
      <c r="I122" s="45">
        <v>9.9274532264221893E-3</v>
      </c>
      <c r="J122" s="10">
        <v>5.29</v>
      </c>
      <c r="K122" s="75">
        <v>97.577479999999255</v>
      </c>
      <c r="L122" s="47" t="s">
        <v>1561</v>
      </c>
      <c r="R122" s="3" t="s">
        <v>1583</v>
      </c>
      <c r="T122" s="32">
        <v>0</v>
      </c>
    </row>
    <row r="123" spans="1:20">
      <c r="A123" s="76">
        <v>44453</v>
      </c>
      <c r="C123" s="10" t="s">
        <v>22</v>
      </c>
      <c r="E123" s="11" t="s">
        <v>1651</v>
      </c>
      <c r="F123" s="64">
        <v>34200</v>
      </c>
      <c r="G123" s="64"/>
      <c r="H123" s="10">
        <v>5.2359999999999998</v>
      </c>
      <c r="I123" s="45">
        <v>7.0664629488159658E-3</v>
      </c>
      <c r="J123" s="10">
        <v>5.2729999999999997</v>
      </c>
      <c r="K123" s="75">
        <v>1265.3999999999974</v>
      </c>
      <c r="L123" s="47" t="s">
        <v>1652</v>
      </c>
      <c r="R123" s="3" t="s">
        <v>1583</v>
      </c>
      <c r="T123" s="32">
        <v>0</v>
      </c>
    </row>
    <row r="124" spans="1:20">
      <c r="A124" s="76">
        <v>44453</v>
      </c>
      <c r="C124" s="10" t="s">
        <v>22</v>
      </c>
      <c r="E124" s="11" t="s">
        <v>1651</v>
      </c>
      <c r="F124" s="64">
        <v>171280</v>
      </c>
      <c r="G124" s="64"/>
      <c r="H124" s="10">
        <v>5.2359999999999998</v>
      </c>
      <c r="I124" s="45">
        <v>4.9656226126812975E-3</v>
      </c>
      <c r="J124" s="10">
        <v>5.2619999999999996</v>
      </c>
      <c r="K124" s="75">
        <v>4453.2799999999661</v>
      </c>
      <c r="L124" s="47" t="s">
        <v>1652</v>
      </c>
      <c r="R124" s="3" t="s">
        <v>1583</v>
      </c>
      <c r="T124" s="32">
        <v>0</v>
      </c>
    </row>
    <row r="125" spans="1:20">
      <c r="A125" s="76">
        <v>44453</v>
      </c>
      <c r="C125" s="10" t="s">
        <v>16</v>
      </c>
      <c r="E125" s="4" t="s">
        <v>1653</v>
      </c>
      <c r="F125" s="64">
        <v>3450</v>
      </c>
      <c r="G125" s="64"/>
      <c r="H125" s="10">
        <v>5.2068000000000003</v>
      </c>
      <c r="I125" s="45">
        <v>3.9563647537834701E-3</v>
      </c>
      <c r="J125" s="10">
        <v>5.2274000000000003</v>
      </c>
      <c r="K125" s="75">
        <v>71.069999999999837</v>
      </c>
      <c r="L125" s="47" t="s">
        <v>1654</v>
      </c>
      <c r="R125" s="3" t="s">
        <v>21</v>
      </c>
      <c r="T125" s="32">
        <v>0</v>
      </c>
    </row>
    <row r="126" spans="1:20">
      <c r="A126" s="76">
        <v>44454</v>
      </c>
      <c r="C126" s="10" t="s">
        <v>16</v>
      </c>
      <c r="E126" s="11" t="s">
        <v>1645</v>
      </c>
      <c r="F126" s="64">
        <v>140000</v>
      </c>
      <c r="G126" s="64"/>
      <c r="H126" s="10">
        <v>5.26</v>
      </c>
      <c r="I126" s="45">
        <v>2.0456273764258626E-2</v>
      </c>
      <c r="J126" s="10">
        <v>5.3676000000000004</v>
      </c>
      <c r="K126" s="75">
        <v>15064.000000000082</v>
      </c>
      <c r="L126" s="47" t="s">
        <v>1561</v>
      </c>
      <c r="R126" s="3" t="s">
        <v>21</v>
      </c>
      <c r="T126" s="32">
        <v>0</v>
      </c>
    </row>
    <row r="127" spans="1:20">
      <c r="A127" s="76">
        <v>44454</v>
      </c>
      <c r="C127" s="10" t="s">
        <v>67</v>
      </c>
      <c r="E127" s="4" t="s">
        <v>1648</v>
      </c>
      <c r="F127" s="64">
        <v>25000</v>
      </c>
      <c r="G127" s="64"/>
      <c r="H127" s="10">
        <v>5.2670000000000003</v>
      </c>
      <c r="I127" s="45">
        <v>1.1961268274159886E-2</v>
      </c>
      <c r="J127" s="10">
        <v>5.33</v>
      </c>
      <c r="K127" s="75">
        <v>1574.9999999999932</v>
      </c>
      <c r="L127" s="47" t="s">
        <v>1561</v>
      </c>
      <c r="R127" s="3" t="s">
        <v>214</v>
      </c>
      <c r="T127" s="32">
        <v>0</v>
      </c>
    </row>
    <row r="128" spans="1:20">
      <c r="A128" s="76">
        <v>44454</v>
      </c>
      <c r="C128" s="10" t="s">
        <v>16</v>
      </c>
      <c r="E128" s="4" t="s">
        <v>1655</v>
      </c>
      <c r="F128" s="64">
        <v>6000</v>
      </c>
      <c r="G128" s="64"/>
      <c r="H128" s="10">
        <v>5.258</v>
      </c>
      <c r="I128" s="45">
        <v>4.3742868010649971E-3</v>
      </c>
      <c r="J128" s="10">
        <v>5.2809999999999997</v>
      </c>
      <c r="K128" s="75">
        <v>137.99999999999812</v>
      </c>
      <c r="L128" s="47" t="s">
        <v>1561</v>
      </c>
      <c r="R128" s="3" t="s">
        <v>21</v>
      </c>
      <c r="T128" s="32">
        <v>0</v>
      </c>
    </row>
    <row r="129" spans="1:20">
      <c r="A129" s="76">
        <v>44454</v>
      </c>
      <c r="C129" s="10" t="s">
        <v>16</v>
      </c>
      <c r="E129" s="4" t="s">
        <v>49</v>
      </c>
      <c r="F129" s="64">
        <v>25000</v>
      </c>
      <c r="G129" s="64"/>
      <c r="H129" s="10">
        <v>5.26</v>
      </c>
      <c r="I129" s="45">
        <v>4.3726235741445851E-3</v>
      </c>
      <c r="J129" s="10">
        <v>5.2830000000000004</v>
      </c>
      <c r="K129" s="75">
        <v>575.00000000001444</v>
      </c>
      <c r="L129" s="47" t="s">
        <v>1561</v>
      </c>
      <c r="R129" s="3" t="s">
        <v>21</v>
      </c>
      <c r="T129" s="32">
        <v>0</v>
      </c>
    </row>
    <row r="130" spans="1:20">
      <c r="A130" s="76">
        <v>44454</v>
      </c>
      <c r="C130" s="10" t="s">
        <v>22</v>
      </c>
      <c r="E130" s="4" t="s">
        <v>1656</v>
      </c>
      <c r="F130" s="64">
        <v>10200</v>
      </c>
      <c r="G130" s="64"/>
      <c r="H130" s="10">
        <v>5.21</v>
      </c>
      <c r="I130" s="45">
        <v>3.8963531669864437E-3</v>
      </c>
      <c r="J130" s="10">
        <v>5.2302999999999997</v>
      </c>
      <c r="K130" s="75">
        <v>207.05999999999759</v>
      </c>
      <c r="L130" s="47" t="s">
        <v>1657</v>
      </c>
      <c r="R130" s="3" t="s">
        <v>1583</v>
      </c>
      <c r="T130" s="32">
        <v>0</v>
      </c>
    </row>
    <row r="131" spans="1:20">
      <c r="A131" s="76">
        <v>44455</v>
      </c>
      <c r="C131" s="10" t="s">
        <v>16</v>
      </c>
      <c r="E131" s="4" t="s">
        <v>1658</v>
      </c>
      <c r="F131" s="64">
        <v>929.62</v>
      </c>
      <c r="G131" s="64"/>
      <c r="H131" s="10">
        <v>5.258</v>
      </c>
      <c r="I131" s="45">
        <v>1.1791555724610214E-2</v>
      </c>
      <c r="J131" s="10">
        <v>5.32</v>
      </c>
      <c r="K131" s="75">
        <v>57.636440000000256</v>
      </c>
      <c r="L131" s="47" t="s">
        <v>1561</v>
      </c>
      <c r="R131" s="4" t="s">
        <v>21</v>
      </c>
      <c r="T131" s="32">
        <v>0</v>
      </c>
    </row>
    <row r="132" spans="1:20">
      <c r="A132" s="76">
        <v>44455</v>
      </c>
      <c r="C132" s="10" t="s">
        <v>16</v>
      </c>
      <c r="E132" s="11" t="s">
        <v>1607</v>
      </c>
      <c r="F132" s="64">
        <v>640729.57999999996</v>
      </c>
      <c r="G132" s="64"/>
      <c r="H132" s="10">
        <v>6.1928999999999998</v>
      </c>
      <c r="I132" s="45">
        <v>9.9791696943274388E-3</v>
      </c>
      <c r="J132" s="10">
        <v>6.2546999999999997</v>
      </c>
      <c r="K132" s="75">
        <v>39597.088043999902</v>
      </c>
      <c r="L132" s="4" t="s">
        <v>1608</v>
      </c>
      <c r="R132" s="4" t="s">
        <v>21</v>
      </c>
      <c r="T132" s="32">
        <v>0</v>
      </c>
    </row>
    <row r="133" spans="1:20">
      <c r="A133" s="76">
        <v>44455</v>
      </c>
      <c r="C133" s="10" t="s">
        <v>16</v>
      </c>
      <c r="E133" s="3" t="s">
        <v>98</v>
      </c>
      <c r="F133" s="64">
        <v>14018.4</v>
      </c>
      <c r="G133" s="64"/>
      <c r="H133" s="10">
        <v>5.2683</v>
      </c>
      <c r="I133" s="45">
        <v>4.1189757606818755E-3</v>
      </c>
      <c r="J133" s="10">
        <v>5.29</v>
      </c>
      <c r="K133" s="75">
        <v>304.19928000000073</v>
      </c>
      <c r="L133" s="47" t="s">
        <v>1561</v>
      </c>
      <c r="R133" s="4" t="s">
        <v>21</v>
      </c>
      <c r="T133" s="32">
        <v>0</v>
      </c>
    </row>
    <row r="134" spans="1:20">
      <c r="A134" s="76">
        <v>44455</v>
      </c>
      <c r="C134" s="10" t="s">
        <v>22</v>
      </c>
      <c r="E134" s="4" t="s">
        <v>93</v>
      </c>
      <c r="F134" s="64">
        <v>505</v>
      </c>
      <c r="G134" s="64"/>
      <c r="H134" s="10">
        <v>6.2152000000000003</v>
      </c>
      <c r="I134" s="45">
        <v>3.0248423220491372E-3</v>
      </c>
      <c r="J134" s="10">
        <v>6.234</v>
      </c>
      <c r="K134" s="75">
        <v>9.4939999999998506</v>
      </c>
      <c r="L134" s="47" t="s">
        <v>1561</v>
      </c>
      <c r="R134" s="3" t="s">
        <v>40</v>
      </c>
      <c r="T134" s="32">
        <v>0</v>
      </c>
    </row>
    <row r="135" spans="1:20">
      <c r="A135" s="76">
        <v>44455</v>
      </c>
      <c r="C135" s="10" t="s">
        <v>22</v>
      </c>
      <c r="E135" s="4" t="s">
        <v>93</v>
      </c>
      <c r="F135" s="64">
        <v>10116.32</v>
      </c>
      <c r="G135" s="64"/>
      <c r="H135" s="10">
        <v>5.2858000000000001</v>
      </c>
      <c r="I135" s="45">
        <v>2.3080706799349926E-3</v>
      </c>
      <c r="J135" s="10">
        <v>5.298</v>
      </c>
      <c r="K135" s="75">
        <v>123.41910399999988</v>
      </c>
      <c r="L135" s="47" t="s">
        <v>1561</v>
      </c>
      <c r="R135" s="3" t="s">
        <v>40</v>
      </c>
      <c r="T135" s="32">
        <v>0</v>
      </c>
    </row>
    <row r="136" spans="1:20">
      <c r="A136" s="76">
        <v>44456</v>
      </c>
      <c r="C136" s="10" t="s">
        <v>22</v>
      </c>
      <c r="E136" s="4" t="s">
        <v>1659</v>
      </c>
      <c r="F136" s="64">
        <v>100000</v>
      </c>
      <c r="G136" s="64"/>
      <c r="H136" s="10">
        <v>5.2270000000000003</v>
      </c>
      <c r="I136" s="45">
        <v>1.0713602448823467E-2</v>
      </c>
      <c r="J136" s="10">
        <v>5.2830000000000004</v>
      </c>
      <c r="K136" s="75">
        <v>5600.0000000000045</v>
      </c>
      <c r="L136" s="47" t="s">
        <v>1652</v>
      </c>
      <c r="R136" s="3" t="s">
        <v>1583</v>
      </c>
      <c r="T136" s="32">
        <v>0</v>
      </c>
    </row>
    <row r="137" spans="1:20">
      <c r="A137" s="76">
        <v>44456</v>
      </c>
      <c r="C137" s="10" t="s">
        <v>22</v>
      </c>
      <c r="E137" s="4" t="s">
        <v>77</v>
      </c>
      <c r="F137" s="64">
        <v>6200</v>
      </c>
      <c r="G137" s="64"/>
      <c r="H137" s="10">
        <v>5.2270000000000003</v>
      </c>
      <c r="I137" s="45">
        <v>1.0713602448823467E-2</v>
      </c>
      <c r="J137" s="10">
        <v>5.2830000000000004</v>
      </c>
      <c r="K137" s="75">
        <v>347.20000000000033</v>
      </c>
      <c r="L137" s="47" t="s">
        <v>1652</v>
      </c>
      <c r="R137" s="3" t="s">
        <v>1583</v>
      </c>
      <c r="T137" s="32">
        <v>0</v>
      </c>
    </row>
    <row r="138" spans="1:20">
      <c r="A138" s="77">
        <v>44459</v>
      </c>
      <c r="C138" s="68" t="s">
        <v>22</v>
      </c>
      <c r="E138" s="12" t="s">
        <v>1660</v>
      </c>
      <c r="F138" s="69">
        <v>119880</v>
      </c>
      <c r="G138" s="69"/>
      <c r="H138" s="68"/>
      <c r="I138" s="70"/>
      <c r="J138" s="68"/>
      <c r="K138" s="71">
        <v>0</v>
      </c>
      <c r="L138" s="72" t="s">
        <v>1661</v>
      </c>
      <c r="R138" s="3"/>
      <c r="T138" s="74"/>
    </row>
    <row r="139" spans="1:20">
      <c r="A139" s="76">
        <v>44460</v>
      </c>
      <c r="C139" s="10" t="s">
        <v>22</v>
      </c>
      <c r="E139" s="3" t="s">
        <v>1591</v>
      </c>
      <c r="F139" s="64">
        <v>26066</v>
      </c>
      <c r="G139" s="64"/>
      <c r="H139" s="10">
        <v>5.2815000000000003</v>
      </c>
      <c r="I139" s="45">
        <v>6.3428950108870286E-3</v>
      </c>
      <c r="J139" s="10">
        <v>5.3150000000000004</v>
      </c>
      <c r="K139" s="75">
        <v>873.21100000000217</v>
      </c>
      <c r="L139" s="47" t="s">
        <v>1561</v>
      </c>
      <c r="R139" s="3" t="s">
        <v>1583</v>
      </c>
      <c r="T139" s="32">
        <v>0</v>
      </c>
    </row>
    <row r="140" spans="1:20">
      <c r="A140" s="76">
        <v>44460</v>
      </c>
      <c r="C140" s="10" t="s">
        <v>67</v>
      </c>
      <c r="E140" s="81" t="s">
        <v>1662</v>
      </c>
      <c r="F140" s="64">
        <v>5414.57</v>
      </c>
      <c r="G140" s="64"/>
      <c r="H140" s="10">
        <v>5.327</v>
      </c>
      <c r="I140" s="45">
        <v>4.3176271822789047E-3</v>
      </c>
      <c r="J140" s="10">
        <v>5.35</v>
      </c>
      <c r="K140" s="75">
        <v>124.5351099999983</v>
      </c>
      <c r="L140" s="47" t="s">
        <v>1561</v>
      </c>
      <c r="R140" s="3" t="s">
        <v>221</v>
      </c>
      <c r="T140" s="32">
        <v>401.25</v>
      </c>
    </row>
    <row r="141" spans="1:20">
      <c r="A141" s="76">
        <v>44460</v>
      </c>
      <c r="C141" s="10" t="s">
        <v>67</v>
      </c>
      <c r="E141" s="81" t="s">
        <v>1662</v>
      </c>
      <c r="F141" s="64">
        <v>5300.98</v>
      </c>
      <c r="G141" s="64"/>
      <c r="H141" s="10">
        <v>6.2469999999999999</v>
      </c>
      <c r="I141" s="45">
        <v>2.8813830638705351E-3</v>
      </c>
      <c r="J141" s="10">
        <v>6.2649999999999997</v>
      </c>
      <c r="K141" s="75">
        <v>95.417639999998897</v>
      </c>
      <c r="L141" s="47" t="s">
        <v>1561</v>
      </c>
      <c r="R141" s="3" t="s">
        <v>221</v>
      </c>
      <c r="T141" s="32">
        <v>399.99</v>
      </c>
    </row>
    <row r="142" spans="1:20">
      <c r="A142" s="77">
        <v>44461</v>
      </c>
      <c r="C142" s="68" t="s">
        <v>22</v>
      </c>
      <c r="E142" s="12" t="s">
        <v>1663</v>
      </c>
      <c r="F142" s="69">
        <v>144980</v>
      </c>
      <c r="G142" s="69"/>
      <c r="H142" s="68"/>
      <c r="I142" s="70"/>
      <c r="J142" s="68"/>
      <c r="K142" s="71">
        <v>0</v>
      </c>
      <c r="L142" s="72" t="s">
        <v>1661</v>
      </c>
      <c r="R142" s="3"/>
      <c r="T142" s="74"/>
    </row>
    <row r="143" spans="1:20">
      <c r="A143" s="77">
        <v>44461</v>
      </c>
      <c r="C143" s="68" t="s">
        <v>22</v>
      </c>
      <c r="E143" s="12" t="s">
        <v>1664</v>
      </c>
      <c r="F143" s="69">
        <v>144980</v>
      </c>
      <c r="G143" s="69"/>
      <c r="H143" s="68"/>
      <c r="I143" s="70"/>
      <c r="J143" s="68"/>
      <c r="K143" s="71">
        <v>0</v>
      </c>
      <c r="L143" s="72" t="s">
        <v>1661</v>
      </c>
      <c r="R143" s="3"/>
      <c r="T143" s="74"/>
    </row>
    <row r="144" spans="1:20">
      <c r="A144" s="77">
        <v>44461</v>
      </c>
      <c r="C144" s="68" t="s">
        <v>22</v>
      </c>
      <c r="E144" s="12" t="s">
        <v>1665</v>
      </c>
      <c r="F144" s="69">
        <v>144980</v>
      </c>
      <c r="G144" s="69"/>
      <c r="H144" s="68"/>
      <c r="I144" s="70"/>
      <c r="J144" s="68"/>
      <c r="K144" s="71">
        <v>0</v>
      </c>
      <c r="L144" s="72" t="s">
        <v>1661</v>
      </c>
      <c r="R144" s="3"/>
      <c r="T144" s="74"/>
    </row>
    <row r="145" spans="1:20">
      <c r="A145" s="76">
        <v>44461</v>
      </c>
      <c r="C145" s="10" t="s">
        <v>67</v>
      </c>
      <c r="E145" s="4" t="s">
        <v>1666</v>
      </c>
      <c r="F145" s="64">
        <v>4427.49</v>
      </c>
      <c r="G145" s="64"/>
      <c r="H145" s="10">
        <v>5.2889999999999997</v>
      </c>
      <c r="I145" s="45">
        <v>1.5314804310833985E-2</v>
      </c>
      <c r="J145" s="10">
        <v>5.37</v>
      </c>
      <c r="K145" s="75">
        <v>358.62669000000176</v>
      </c>
      <c r="L145" s="47" t="s">
        <v>1561</v>
      </c>
      <c r="R145" s="3" t="s">
        <v>95</v>
      </c>
      <c r="T145" s="32">
        <v>134</v>
      </c>
    </row>
    <row r="146" spans="1:20">
      <c r="A146" s="76">
        <v>44461</v>
      </c>
      <c r="C146" s="10" t="s">
        <v>67</v>
      </c>
      <c r="E146" s="4" t="s">
        <v>1648</v>
      </c>
      <c r="F146" s="64">
        <v>3800</v>
      </c>
      <c r="G146" s="64"/>
      <c r="H146" s="10">
        <v>5.2930000000000001</v>
      </c>
      <c r="I146" s="45">
        <v>1.4547515586623927E-2</v>
      </c>
      <c r="J146" s="10">
        <v>5.37</v>
      </c>
      <c r="K146" s="75">
        <v>292.59999999999985</v>
      </c>
      <c r="L146" s="47" t="s">
        <v>1561</v>
      </c>
      <c r="R146" s="3" t="s">
        <v>214</v>
      </c>
      <c r="T146" s="32">
        <v>134</v>
      </c>
    </row>
    <row r="147" spans="1:20">
      <c r="A147" s="76">
        <v>44461</v>
      </c>
      <c r="C147" s="10" t="s">
        <v>22</v>
      </c>
      <c r="E147" s="4" t="s">
        <v>77</v>
      </c>
      <c r="F147" s="64">
        <v>6200</v>
      </c>
      <c r="G147" s="64"/>
      <c r="H147" s="10">
        <v>5.2</v>
      </c>
      <c r="I147" s="45">
        <v>1.3749999999999929E-2</v>
      </c>
      <c r="J147" s="10">
        <v>5.2714999999999996</v>
      </c>
      <c r="K147" s="75">
        <v>443.2999999999966</v>
      </c>
      <c r="L147" s="47" t="s">
        <v>1652</v>
      </c>
      <c r="R147" s="3" t="s">
        <v>1583</v>
      </c>
      <c r="T147" s="32">
        <v>0</v>
      </c>
    </row>
    <row r="148" spans="1:20">
      <c r="A148" s="76">
        <v>44462</v>
      </c>
      <c r="C148" s="10" t="s">
        <v>16</v>
      </c>
      <c r="E148" s="4" t="s">
        <v>1667</v>
      </c>
      <c r="F148" s="64">
        <v>2500</v>
      </c>
      <c r="G148" s="64"/>
      <c r="H148" s="10">
        <v>5.2827999999999999</v>
      </c>
      <c r="I148" s="45">
        <v>3.1649882637994953E-2</v>
      </c>
      <c r="J148" s="10">
        <v>5.45</v>
      </c>
      <c r="K148" s="75">
        <v>418.00000000000057</v>
      </c>
      <c r="L148" s="47" t="s">
        <v>1668</v>
      </c>
      <c r="R148" s="4" t="s">
        <v>21</v>
      </c>
      <c r="T148" s="32">
        <v>0</v>
      </c>
    </row>
    <row r="149" spans="1:20">
      <c r="A149" s="76">
        <v>44462</v>
      </c>
      <c r="C149" s="10" t="s">
        <v>67</v>
      </c>
      <c r="E149" s="4" t="s">
        <v>1669</v>
      </c>
      <c r="F149" s="64">
        <v>613.5</v>
      </c>
      <c r="G149" s="64"/>
      <c r="H149" s="10">
        <v>5.3029999999999999</v>
      </c>
      <c r="I149" s="45">
        <v>2.2062983217046916E-2</v>
      </c>
      <c r="J149" s="10">
        <v>5.42</v>
      </c>
      <c r="K149" s="75">
        <v>71.779499999999999</v>
      </c>
      <c r="L149" s="47" t="s">
        <v>1572</v>
      </c>
      <c r="R149" s="3" t="s">
        <v>219</v>
      </c>
      <c r="T149" s="32">
        <v>135</v>
      </c>
    </row>
    <row r="150" spans="1:20">
      <c r="A150" s="76">
        <v>44462</v>
      </c>
      <c r="C150" s="10" t="s">
        <v>16</v>
      </c>
      <c r="E150" s="4" t="s">
        <v>79</v>
      </c>
      <c r="F150" s="64">
        <v>15000</v>
      </c>
      <c r="G150" s="64"/>
      <c r="H150" s="10">
        <v>3.8628999999999998</v>
      </c>
      <c r="I150" s="45">
        <v>1.9959098086929528E-2</v>
      </c>
      <c r="J150" s="10">
        <v>3.94</v>
      </c>
      <c r="K150" s="75">
        <v>1156.5000000000025</v>
      </c>
      <c r="L150" s="47" t="s">
        <v>1561</v>
      </c>
      <c r="R150" s="4" t="s">
        <v>21</v>
      </c>
      <c r="T150" s="32">
        <v>0</v>
      </c>
    </row>
    <row r="151" spans="1:20">
      <c r="A151" s="76">
        <v>44462</v>
      </c>
      <c r="C151" s="10" t="s">
        <v>22</v>
      </c>
      <c r="E151" s="4" t="s">
        <v>1659</v>
      </c>
      <c r="F151" s="64">
        <v>6343.44</v>
      </c>
      <c r="G151" s="64"/>
      <c r="H151" s="10">
        <v>5.23</v>
      </c>
      <c r="I151" s="45">
        <v>1.357552581261956E-2</v>
      </c>
      <c r="J151" s="10">
        <v>5.3010000000000002</v>
      </c>
      <c r="K151" s="75">
        <v>450.38423999999827</v>
      </c>
      <c r="L151" s="47" t="s">
        <v>1652</v>
      </c>
      <c r="R151" s="3" t="s">
        <v>1583</v>
      </c>
      <c r="T151" s="32">
        <v>0</v>
      </c>
    </row>
    <row r="152" spans="1:20">
      <c r="A152" s="76">
        <v>44462</v>
      </c>
      <c r="C152" s="10" t="s">
        <v>22</v>
      </c>
      <c r="E152" s="4" t="s">
        <v>1566</v>
      </c>
      <c r="F152" s="64">
        <v>1652.26</v>
      </c>
      <c r="G152" s="64"/>
      <c r="H152" s="10">
        <v>5.3049999999999997</v>
      </c>
      <c r="I152" s="45">
        <v>1.0367577756833279E-2</v>
      </c>
      <c r="J152" s="10">
        <v>5.36</v>
      </c>
      <c r="K152" s="75">
        <v>90.874300000001</v>
      </c>
      <c r="L152" s="47" t="s">
        <v>1561</v>
      </c>
      <c r="R152" s="3" t="s">
        <v>1583</v>
      </c>
      <c r="T152" s="32">
        <v>0</v>
      </c>
    </row>
    <row r="153" spans="1:20">
      <c r="A153" s="76">
        <v>44462</v>
      </c>
      <c r="C153" s="10" t="s">
        <v>16</v>
      </c>
      <c r="E153" s="3" t="s">
        <v>1597</v>
      </c>
      <c r="F153" s="64">
        <v>100000</v>
      </c>
      <c r="G153" s="64"/>
      <c r="H153" s="10">
        <v>5.25</v>
      </c>
      <c r="I153" s="45">
        <v>7.8666666666666885E-3</v>
      </c>
      <c r="J153" s="10">
        <v>5.2912999999999997</v>
      </c>
      <c r="K153" s="75">
        <v>4129.9999999999673</v>
      </c>
      <c r="L153" s="47" t="s">
        <v>1598</v>
      </c>
      <c r="R153" s="4" t="s">
        <v>21</v>
      </c>
      <c r="T153" s="32">
        <v>0</v>
      </c>
    </row>
    <row r="154" spans="1:20">
      <c r="A154" s="76">
        <v>44463</v>
      </c>
      <c r="C154" s="4" t="s">
        <v>16</v>
      </c>
      <c r="E154" s="4" t="s">
        <v>45</v>
      </c>
      <c r="F154" s="64">
        <v>18551.48</v>
      </c>
      <c r="G154" s="64"/>
      <c r="H154" s="10">
        <v>5.3391000000000002</v>
      </c>
      <c r="I154" s="45">
        <v>5.7874922739786783E-3</v>
      </c>
      <c r="J154" s="10">
        <v>5.37</v>
      </c>
      <c r="K154" s="75">
        <v>573.24073199999862</v>
      </c>
      <c r="L154" s="3" t="s">
        <v>1670</v>
      </c>
      <c r="R154" s="4" t="s">
        <v>21</v>
      </c>
      <c r="T154" s="32">
        <v>0</v>
      </c>
    </row>
    <row r="155" spans="1:20">
      <c r="A155" s="76">
        <v>44466</v>
      </c>
      <c r="C155" s="4" t="s">
        <v>16</v>
      </c>
      <c r="E155" s="3" t="s">
        <v>1671</v>
      </c>
      <c r="F155" s="64">
        <v>1285</v>
      </c>
      <c r="G155" s="64"/>
      <c r="H155" s="10">
        <v>6.2603</v>
      </c>
      <c r="I155" s="45">
        <v>1.7523121895116844E-2</v>
      </c>
      <c r="J155" s="10">
        <v>6.37</v>
      </c>
      <c r="K155" s="75">
        <v>140.96450000000016</v>
      </c>
      <c r="L155" s="47" t="s">
        <v>1561</v>
      </c>
      <c r="R155" s="4" t="s">
        <v>21</v>
      </c>
      <c r="T155" s="32">
        <v>0</v>
      </c>
    </row>
    <row r="156" spans="1:20">
      <c r="A156" s="76">
        <v>44466</v>
      </c>
      <c r="C156" s="4" t="s">
        <v>16</v>
      </c>
      <c r="E156" s="3" t="s">
        <v>1672</v>
      </c>
      <c r="F156" s="64">
        <v>28052.86</v>
      </c>
      <c r="G156" s="64"/>
      <c r="H156" s="10">
        <v>5.27</v>
      </c>
      <c r="I156" s="45">
        <v>1.3282732447817969E-2</v>
      </c>
      <c r="J156" s="10">
        <v>5.34</v>
      </c>
      <c r="K156" s="75">
        <v>1963.700200000008</v>
      </c>
      <c r="L156" s="47" t="s">
        <v>1673</v>
      </c>
      <c r="R156" s="4" t="s">
        <v>21</v>
      </c>
      <c r="T156" s="32">
        <v>0</v>
      </c>
    </row>
    <row r="157" spans="1:20">
      <c r="A157" s="76">
        <v>44466</v>
      </c>
      <c r="C157" s="10" t="s">
        <v>22</v>
      </c>
      <c r="E157" s="4" t="s">
        <v>1659</v>
      </c>
      <c r="F157" s="64">
        <v>137360</v>
      </c>
      <c r="G157" s="64"/>
      <c r="H157" s="10">
        <v>5.32</v>
      </c>
      <c r="I157" s="45">
        <v>1.0902255639097636E-2</v>
      </c>
      <c r="J157" s="10">
        <v>5.3780000000000001</v>
      </c>
      <c r="K157" s="75">
        <v>7966.8799999999765</v>
      </c>
      <c r="L157" s="47" t="s">
        <v>1652</v>
      </c>
      <c r="R157" s="4" t="s">
        <v>40</v>
      </c>
      <c r="T157" s="32">
        <v>0</v>
      </c>
    </row>
    <row r="158" spans="1:20">
      <c r="A158" s="76">
        <v>44467</v>
      </c>
      <c r="C158" s="10" t="s">
        <v>22</v>
      </c>
      <c r="E158" s="11" t="s">
        <v>1580</v>
      </c>
      <c r="F158" s="64">
        <v>400</v>
      </c>
      <c r="G158" s="64"/>
      <c r="H158" s="10">
        <v>5.4268999999999998</v>
      </c>
      <c r="I158" s="45">
        <v>1.5312609408686395E-2</v>
      </c>
      <c r="J158" s="10">
        <v>5.51</v>
      </c>
      <c r="K158" s="75">
        <v>33.239999999999981</v>
      </c>
      <c r="L158" s="47" t="s">
        <v>1561</v>
      </c>
      <c r="R158" s="4" t="s">
        <v>40</v>
      </c>
      <c r="T158" s="32">
        <v>0</v>
      </c>
    </row>
    <row r="159" spans="1:20">
      <c r="A159" s="76">
        <v>44467</v>
      </c>
      <c r="C159" s="10" t="s">
        <v>16</v>
      </c>
      <c r="E159" s="4" t="s">
        <v>1658</v>
      </c>
      <c r="F159" s="64">
        <v>2600</v>
      </c>
      <c r="G159" s="64"/>
      <c r="H159" s="10">
        <v>5.4436</v>
      </c>
      <c r="I159" s="45">
        <v>6.6867514145052542E-3</v>
      </c>
      <c r="J159" s="10">
        <v>5.48</v>
      </c>
      <c r="K159" s="75">
        <v>94.640000000001123</v>
      </c>
      <c r="L159" s="47" t="s">
        <v>1561</v>
      </c>
      <c r="R159" s="4" t="s">
        <v>1629</v>
      </c>
      <c r="T159" s="32">
        <v>0</v>
      </c>
    </row>
    <row r="160" spans="1:20">
      <c r="A160" s="76">
        <v>44468</v>
      </c>
      <c r="C160" s="10" t="s">
        <v>22</v>
      </c>
      <c r="E160" s="11" t="s">
        <v>1580</v>
      </c>
      <c r="F160" s="64">
        <v>13019.4</v>
      </c>
      <c r="G160" s="64"/>
      <c r="H160" s="10">
        <v>5.444</v>
      </c>
      <c r="I160" s="45">
        <v>8.4496693607643003E-3</v>
      </c>
      <c r="J160" s="10">
        <v>5.49</v>
      </c>
      <c r="K160" s="75">
        <v>598.89240000000336</v>
      </c>
      <c r="L160" s="47" t="s">
        <v>1561</v>
      </c>
      <c r="R160" s="4" t="s">
        <v>40</v>
      </c>
      <c r="T160" s="32">
        <v>0</v>
      </c>
    </row>
    <row r="161" spans="1:21">
      <c r="A161" s="76">
        <v>44468</v>
      </c>
      <c r="C161" s="10" t="s">
        <v>22</v>
      </c>
      <c r="E161" s="4" t="s">
        <v>93</v>
      </c>
      <c r="F161" s="64">
        <v>2073.73</v>
      </c>
      <c r="G161" s="64"/>
      <c r="H161" s="10">
        <v>5.4435000000000002</v>
      </c>
      <c r="I161" s="45">
        <v>4.8681914209607324E-3</v>
      </c>
      <c r="J161" s="10">
        <v>5.47</v>
      </c>
      <c r="K161" s="75">
        <v>54.953844999999014</v>
      </c>
      <c r="L161" s="47" t="s">
        <v>1561</v>
      </c>
      <c r="R161" s="4" t="s">
        <v>40</v>
      </c>
      <c r="T161" s="32">
        <v>0</v>
      </c>
    </row>
    <row r="162" spans="1:21">
      <c r="A162" s="76">
        <v>44468</v>
      </c>
      <c r="C162" s="10" t="s">
        <v>22</v>
      </c>
      <c r="E162" s="4" t="s">
        <v>93</v>
      </c>
      <c r="F162" s="64">
        <v>4001.07</v>
      </c>
      <c r="G162" s="64"/>
      <c r="H162" s="10">
        <v>6.3129999999999997</v>
      </c>
      <c r="I162" s="45">
        <v>4.2768889592903481E-3</v>
      </c>
      <c r="J162" s="10">
        <v>6.34</v>
      </c>
      <c r="K162" s="75">
        <v>108.02889000000054</v>
      </c>
      <c r="L162" s="47" t="s">
        <v>1561</v>
      </c>
      <c r="R162" s="4" t="s">
        <v>40</v>
      </c>
      <c r="T162" s="32">
        <v>0</v>
      </c>
    </row>
    <row r="163" spans="1:21">
      <c r="A163" s="77">
        <v>44469</v>
      </c>
      <c r="C163" s="68" t="s">
        <v>22</v>
      </c>
      <c r="E163" s="12" t="s">
        <v>1674</v>
      </c>
      <c r="F163" s="69">
        <v>6367</v>
      </c>
      <c r="G163" s="69"/>
      <c r="H163" s="68"/>
      <c r="I163" s="70"/>
      <c r="J163" s="68"/>
      <c r="K163" s="71">
        <v>0</v>
      </c>
      <c r="L163" s="72" t="s">
        <v>1661</v>
      </c>
      <c r="R163" s="3"/>
      <c r="T163" s="74"/>
    </row>
    <row r="164" spans="1:21">
      <c r="A164" s="76">
        <v>44469</v>
      </c>
      <c r="C164" s="10" t="s">
        <v>67</v>
      </c>
      <c r="E164" s="4" t="s">
        <v>1675</v>
      </c>
      <c r="F164" s="64">
        <v>1443</v>
      </c>
      <c r="G164" s="64"/>
      <c r="H164" s="10">
        <v>5.4320000000000004</v>
      </c>
      <c r="I164" s="45">
        <v>1.2518409425625876E-2</v>
      </c>
      <c r="J164" s="10">
        <v>5.5</v>
      </c>
      <c r="K164" s="75">
        <v>98.123999999999441</v>
      </c>
      <c r="L164" s="47" t="s">
        <v>1561</v>
      </c>
      <c r="R164" s="3" t="s">
        <v>148</v>
      </c>
      <c r="T164" s="32">
        <v>137.5</v>
      </c>
    </row>
    <row r="165" spans="1:21">
      <c r="A165" s="76">
        <v>44469</v>
      </c>
      <c r="C165" s="10" t="s">
        <v>67</v>
      </c>
      <c r="E165" s="4" t="s">
        <v>1676</v>
      </c>
      <c r="F165" s="64">
        <v>16522.22</v>
      </c>
      <c r="G165" s="64"/>
      <c r="H165" s="10">
        <v>5.4329999999999998</v>
      </c>
      <c r="I165" s="45">
        <v>1.23320449107307E-2</v>
      </c>
      <c r="J165" s="10">
        <v>5.5</v>
      </c>
      <c r="K165" s="75">
        <v>1106.988740000003</v>
      </c>
      <c r="L165" s="47" t="s">
        <v>1561</v>
      </c>
      <c r="R165" s="3" t="s">
        <v>148</v>
      </c>
      <c r="T165" s="32">
        <v>137.5</v>
      </c>
    </row>
    <row r="166" spans="1:21">
      <c r="A166" s="76">
        <v>44469</v>
      </c>
      <c r="C166" s="10" t="s">
        <v>67</v>
      </c>
      <c r="E166" s="4" t="s">
        <v>1676</v>
      </c>
      <c r="F166" s="64">
        <v>12951.1</v>
      </c>
      <c r="G166" s="64"/>
      <c r="H166" s="10">
        <v>5.4329999999999998</v>
      </c>
      <c r="I166" s="45">
        <v>1.23320449107307E-2</v>
      </c>
      <c r="J166" s="10">
        <v>5.5</v>
      </c>
      <c r="K166" s="75">
        <v>867.72370000000228</v>
      </c>
      <c r="L166" s="47" t="s">
        <v>1561</v>
      </c>
      <c r="R166" s="3" t="s">
        <v>148</v>
      </c>
      <c r="T166" s="32">
        <v>137.5</v>
      </c>
    </row>
    <row r="167" spans="1:21">
      <c r="A167" s="76">
        <v>44469</v>
      </c>
      <c r="C167" s="10" t="s">
        <v>22</v>
      </c>
      <c r="E167" s="11" t="s">
        <v>1609</v>
      </c>
      <c r="F167" s="64">
        <v>5712</v>
      </c>
      <c r="G167" s="64"/>
      <c r="H167" s="10">
        <v>5.3875000000000002</v>
      </c>
      <c r="I167" s="45">
        <v>8.8167053364267556E-3</v>
      </c>
      <c r="J167" s="10">
        <v>5.4349999999999996</v>
      </c>
      <c r="K167" s="75">
        <v>271.31999999999675</v>
      </c>
      <c r="L167" s="4" t="s">
        <v>1677</v>
      </c>
      <c r="R167" s="3" t="s">
        <v>1583</v>
      </c>
      <c r="T167" s="32">
        <v>0</v>
      </c>
    </row>
    <row r="168" spans="1:21">
      <c r="A168" s="76">
        <v>44469</v>
      </c>
      <c r="C168" s="10" t="s">
        <v>22</v>
      </c>
      <c r="E168" s="4" t="s">
        <v>1624</v>
      </c>
      <c r="F168" s="64">
        <v>38870.400000000001</v>
      </c>
      <c r="G168" s="64"/>
      <c r="H168" s="10">
        <v>5.4690000000000003</v>
      </c>
      <c r="I168" s="45">
        <v>7.4968001462789591E-3</v>
      </c>
      <c r="J168" s="10">
        <v>5.51</v>
      </c>
      <c r="K168" s="75">
        <v>1593.6863999999798</v>
      </c>
      <c r="L168" s="47" t="s">
        <v>1561</v>
      </c>
      <c r="R168" s="3" t="s">
        <v>1583</v>
      </c>
      <c r="T168" s="32">
        <v>0</v>
      </c>
    </row>
    <row r="169" spans="1:21">
      <c r="A169" s="76">
        <v>44470</v>
      </c>
      <c r="C169" s="10" t="s">
        <v>22</v>
      </c>
      <c r="E169" s="11" t="s">
        <v>1681</v>
      </c>
      <c r="F169" s="64">
        <v>2500</v>
      </c>
      <c r="G169" s="64" t="s">
        <v>19</v>
      </c>
      <c r="H169" s="10">
        <v>5.3719000000000001</v>
      </c>
      <c r="I169" s="45">
        <v>5.0075392319290923E-3</v>
      </c>
      <c r="J169" s="10">
        <v>5.3987999999999996</v>
      </c>
      <c r="K169" s="75">
        <v>67.249999999998693</v>
      </c>
      <c r="L169" s="47" t="s">
        <v>1561</v>
      </c>
      <c r="R169" s="3" t="s">
        <v>1680</v>
      </c>
      <c r="T169" s="1"/>
    </row>
    <row r="170" spans="1:21" s="1" customFormat="1">
      <c r="A170" s="76">
        <v>44470</v>
      </c>
      <c r="B170"/>
      <c r="C170" s="10" t="s">
        <v>22</v>
      </c>
      <c r="D170"/>
      <c r="E170" s="10" t="s">
        <v>1682</v>
      </c>
      <c r="F170" s="64">
        <v>177187.5</v>
      </c>
      <c r="G170" s="64" t="s">
        <v>19</v>
      </c>
      <c r="H170" s="10">
        <v>5.3863000000000003</v>
      </c>
      <c r="I170" s="45">
        <v>5.3283329929636469E-3</v>
      </c>
      <c r="J170" s="10">
        <v>5.415</v>
      </c>
      <c r="K170" s="75">
        <v>5085.2812499999518</v>
      </c>
      <c r="L170" s="47" t="s">
        <v>1683</v>
      </c>
      <c r="M170"/>
      <c r="N170"/>
      <c r="O170"/>
      <c r="P170"/>
      <c r="Q170"/>
      <c r="R170" s="3" t="s">
        <v>1584</v>
      </c>
      <c r="S170"/>
      <c r="T170" s="32">
        <v>0</v>
      </c>
      <c r="U170"/>
    </row>
    <row r="171" spans="1:21" s="1" customFormat="1">
      <c r="A171" s="76">
        <v>44470</v>
      </c>
      <c r="B171"/>
      <c r="C171" s="10" t="s">
        <v>41</v>
      </c>
      <c r="D171"/>
      <c r="E171" s="11" t="s">
        <v>1684</v>
      </c>
      <c r="F171" s="64">
        <v>2400</v>
      </c>
      <c r="G171" s="64" t="s">
        <v>19</v>
      </c>
      <c r="H171" s="10">
        <v>5.3879999999999999</v>
      </c>
      <c r="I171" s="45">
        <v>2.4498886414253906E-2</v>
      </c>
      <c r="J171" s="10">
        <v>5.52</v>
      </c>
      <c r="K171" s="75">
        <v>316.79999999999922</v>
      </c>
      <c r="L171" s="47" t="s">
        <v>1636</v>
      </c>
      <c r="M171"/>
      <c r="N171"/>
      <c r="O171"/>
      <c r="P171"/>
      <c r="Q171"/>
      <c r="R171" s="3" t="s">
        <v>30</v>
      </c>
      <c r="S171"/>
      <c r="T171" s="32">
        <v>0</v>
      </c>
      <c r="U171"/>
    </row>
    <row r="172" spans="1:21" s="1" customFormat="1">
      <c r="A172" s="76">
        <v>44473</v>
      </c>
      <c r="B172"/>
      <c r="C172" s="10" t="s">
        <v>22</v>
      </c>
      <c r="D172"/>
      <c r="E172" s="11" t="s">
        <v>1593</v>
      </c>
      <c r="F172" s="64">
        <v>828</v>
      </c>
      <c r="G172" s="64" t="s">
        <v>19</v>
      </c>
      <c r="H172" s="10">
        <v>5.4160000000000004</v>
      </c>
      <c r="I172" s="45">
        <v>4.4313146233383449E-3</v>
      </c>
      <c r="J172" s="10">
        <v>5.44</v>
      </c>
      <c r="K172" s="75">
        <v>19.872000000000018</v>
      </c>
      <c r="L172" s="47" t="s">
        <v>1685</v>
      </c>
      <c r="M172"/>
      <c r="N172"/>
      <c r="O172"/>
      <c r="P172"/>
      <c r="Q172"/>
      <c r="R172" s="3" t="s">
        <v>1678</v>
      </c>
      <c r="S172"/>
      <c r="T172" s="32">
        <v>161.55000000000001</v>
      </c>
      <c r="U172"/>
    </row>
    <row r="173" spans="1:21" s="1" customFormat="1">
      <c r="A173" s="76">
        <v>44473</v>
      </c>
      <c r="B173"/>
      <c r="C173" s="10" t="s">
        <v>16</v>
      </c>
      <c r="D173"/>
      <c r="E173" s="11" t="s">
        <v>1686</v>
      </c>
      <c r="F173" s="64">
        <v>2000</v>
      </c>
      <c r="G173" s="64" t="s">
        <v>19</v>
      </c>
      <c r="H173" s="10">
        <v>5.3875000000000002</v>
      </c>
      <c r="I173" s="45">
        <v>7.8886310904870971E-3</v>
      </c>
      <c r="J173" s="10">
        <v>5.43</v>
      </c>
      <c r="K173" s="75">
        <v>84.999999999999076</v>
      </c>
      <c r="L173" s="47" t="s">
        <v>1561</v>
      </c>
      <c r="M173"/>
      <c r="N173"/>
      <c r="O173"/>
      <c r="P173"/>
      <c r="Q173"/>
      <c r="R173" s="3" t="s">
        <v>30</v>
      </c>
      <c r="S173"/>
      <c r="T173" s="32">
        <v>0</v>
      </c>
      <c r="U173"/>
    </row>
    <row r="174" spans="1:21" s="1" customFormat="1">
      <c r="A174" s="76">
        <v>44473</v>
      </c>
      <c r="B174"/>
      <c r="C174" s="10" t="s">
        <v>16</v>
      </c>
      <c r="D174"/>
      <c r="E174" s="11" t="s">
        <v>1687</v>
      </c>
      <c r="F174" s="64">
        <v>3500</v>
      </c>
      <c r="G174" s="64" t="s">
        <v>19</v>
      </c>
      <c r="H174" s="10">
        <v>5.35</v>
      </c>
      <c r="I174" s="45">
        <v>1.1850467289719724E-2</v>
      </c>
      <c r="J174" s="10">
        <v>5.4134000000000002</v>
      </c>
      <c r="K174" s="75">
        <v>221.900000000002</v>
      </c>
      <c r="L174" s="47" t="s">
        <v>1561</v>
      </c>
      <c r="M174"/>
      <c r="N174"/>
      <c r="O174"/>
      <c r="P174"/>
      <c r="Q174"/>
      <c r="R174" s="3" t="s">
        <v>195</v>
      </c>
      <c r="S174"/>
      <c r="T174" s="32">
        <v>0</v>
      </c>
      <c r="U174"/>
    </row>
    <row r="175" spans="1:21" s="1" customFormat="1">
      <c r="A175" s="82">
        <v>44473</v>
      </c>
      <c r="B175"/>
      <c r="C175" s="54" t="s">
        <v>67</v>
      </c>
      <c r="D175"/>
      <c r="E175" s="55" t="s">
        <v>1104</v>
      </c>
      <c r="F175" s="83">
        <v>1000</v>
      </c>
      <c r="G175" s="83" t="s">
        <v>32</v>
      </c>
      <c r="H175" s="54"/>
      <c r="I175" s="58"/>
      <c r="J175" s="54"/>
      <c r="K175" s="84">
        <v>0</v>
      </c>
      <c r="L175" s="85" t="s">
        <v>1561</v>
      </c>
      <c r="M175"/>
      <c r="N175"/>
      <c r="O175"/>
      <c r="P175"/>
      <c r="Q175"/>
      <c r="R175" s="3" t="s">
        <v>21</v>
      </c>
      <c r="S175"/>
      <c r="T175" s="32">
        <v>0</v>
      </c>
      <c r="U175"/>
    </row>
    <row r="176" spans="1:21" s="1" customFormat="1">
      <c r="A176" s="76">
        <v>44474</v>
      </c>
      <c r="B176"/>
      <c r="C176" s="10" t="s">
        <v>16</v>
      </c>
      <c r="D176"/>
      <c r="E176" s="11" t="s">
        <v>1688</v>
      </c>
      <c r="F176" s="64">
        <v>7633.67</v>
      </c>
      <c r="G176" s="64" t="s">
        <v>19</v>
      </c>
      <c r="H176" s="10">
        <v>5.39</v>
      </c>
      <c r="I176" s="45">
        <v>1.0000000000000009E-2</v>
      </c>
      <c r="J176" s="10">
        <v>5.4439000000000002</v>
      </c>
      <c r="K176" s="75">
        <v>411.45481300000387</v>
      </c>
      <c r="L176" s="47" t="s">
        <v>1561</v>
      </c>
      <c r="M176"/>
      <c r="N176"/>
      <c r="O176"/>
      <c r="P176"/>
      <c r="Q176"/>
      <c r="R176" s="60" t="s">
        <v>1722</v>
      </c>
      <c r="S176"/>
      <c r="T176" s="86">
        <v>0</v>
      </c>
      <c r="U176"/>
    </row>
    <row r="177" spans="1:21" s="1" customFormat="1">
      <c r="A177" s="82">
        <v>44474</v>
      </c>
      <c r="B177"/>
      <c r="C177" s="54" t="s">
        <v>67</v>
      </c>
      <c r="D177"/>
      <c r="E177" s="55" t="s">
        <v>1689</v>
      </c>
      <c r="F177" s="83">
        <v>1000</v>
      </c>
      <c r="G177" s="83" t="s">
        <v>32</v>
      </c>
      <c r="H177" s="54"/>
      <c r="I177" s="58"/>
      <c r="J177" s="54"/>
      <c r="K177" s="84">
        <v>0</v>
      </c>
      <c r="L177" s="85" t="s">
        <v>1690</v>
      </c>
      <c r="M177"/>
      <c r="N177"/>
      <c r="O177"/>
      <c r="P177"/>
      <c r="Q177"/>
      <c r="R177" s="3"/>
      <c r="S177"/>
      <c r="T177" s="32">
        <v>0</v>
      </c>
      <c r="U177"/>
    </row>
    <row r="178" spans="1:21" s="1" customFormat="1">
      <c r="A178" s="82">
        <v>44474</v>
      </c>
      <c r="B178"/>
      <c r="C178" s="54" t="s">
        <v>67</v>
      </c>
      <c r="D178"/>
      <c r="E178" s="55" t="s">
        <v>1691</v>
      </c>
      <c r="F178" s="83">
        <v>2500</v>
      </c>
      <c r="G178" s="83" t="s">
        <v>32</v>
      </c>
      <c r="H178" s="54"/>
      <c r="I178" s="58"/>
      <c r="J178" s="54"/>
      <c r="K178" s="84">
        <v>0</v>
      </c>
      <c r="L178" s="85" t="s">
        <v>1561</v>
      </c>
      <c r="M178"/>
      <c r="N178"/>
      <c r="O178"/>
      <c r="P178"/>
      <c r="Q178"/>
      <c r="R178" s="60" t="s">
        <v>1723</v>
      </c>
      <c r="S178"/>
      <c r="T178" s="86">
        <v>0</v>
      </c>
      <c r="U178"/>
    </row>
    <row r="179" spans="1:21" s="1" customFormat="1">
      <c r="A179" s="76">
        <v>44475</v>
      </c>
      <c r="B179"/>
      <c r="C179" s="4" t="s">
        <v>16</v>
      </c>
      <c r="D179"/>
      <c r="E179" s="4" t="s">
        <v>45</v>
      </c>
      <c r="F179" s="64">
        <v>17294.13</v>
      </c>
      <c r="G179" s="64" t="s">
        <v>19</v>
      </c>
      <c r="H179" s="10">
        <v>5.4950999999999999</v>
      </c>
      <c r="I179" s="45">
        <v>6.3511128095941061E-3</v>
      </c>
      <c r="J179" s="10">
        <v>5.53</v>
      </c>
      <c r="K179" s="75">
        <v>603.56513700000653</v>
      </c>
      <c r="L179" s="3" t="s">
        <v>1670</v>
      </c>
      <c r="M179"/>
      <c r="N179"/>
      <c r="O179"/>
      <c r="P179"/>
      <c r="Q179"/>
      <c r="R179" s="60" t="s">
        <v>1723</v>
      </c>
      <c r="S179"/>
      <c r="T179" s="86">
        <v>0</v>
      </c>
      <c r="U179"/>
    </row>
    <row r="180" spans="1:21" s="1" customFormat="1">
      <c r="A180" s="82">
        <v>44475</v>
      </c>
      <c r="B180"/>
      <c r="C180" s="54" t="s">
        <v>67</v>
      </c>
      <c r="D180"/>
      <c r="E180" s="55" t="s">
        <v>1692</v>
      </c>
      <c r="F180" s="83"/>
      <c r="G180" s="83"/>
      <c r="H180" s="54"/>
      <c r="I180" s="58"/>
      <c r="J180" s="54"/>
      <c r="K180" s="84"/>
      <c r="L180" s="85" t="s">
        <v>1561</v>
      </c>
      <c r="M180"/>
      <c r="N180"/>
      <c r="O180"/>
      <c r="P180"/>
      <c r="Q180"/>
      <c r="R180" s="3" t="s">
        <v>21</v>
      </c>
      <c r="S180"/>
      <c r="T180" s="32">
        <v>0</v>
      </c>
      <c r="U180"/>
    </row>
    <row r="181" spans="1:21" s="1" customFormat="1">
      <c r="A181" s="76">
        <v>44476</v>
      </c>
      <c r="B181"/>
      <c r="C181" s="10" t="s">
        <v>22</v>
      </c>
      <c r="D181"/>
      <c r="E181" s="11" t="s">
        <v>1567</v>
      </c>
      <c r="F181" s="64">
        <v>100000</v>
      </c>
      <c r="G181" s="64" t="s">
        <v>97</v>
      </c>
      <c r="H181" s="10">
        <v>5.9595000000000002</v>
      </c>
      <c r="I181" s="45">
        <v>3.4398858964679313E-3</v>
      </c>
      <c r="J181" s="10">
        <v>5.98</v>
      </c>
      <c r="K181" s="75">
        <v>2050.0000000000186</v>
      </c>
      <c r="L181" s="47" t="s">
        <v>1561</v>
      </c>
      <c r="M181"/>
      <c r="N181"/>
      <c r="O181"/>
      <c r="P181"/>
      <c r="Q181"/>
      <c r="R181" s="60"/>
      <c r="S181"/>
      <c r="T181" s="86">
        <v>0</v>
      </c>
      <c r="U181"/>
    </row>
    <row r="182" spans="1:21" s="1" customFormat="1">
      <c r="A182" s="76">
        <v>44476</v>
      </c>
      <c r="B182"/>
      <c r="C182" s="10" t="s">
        <v>22</v>
      </c>
      <c r="D182"/>
      <c r="E182" s="11" t="s">
        <v>1567</v>
      </c>
      <c r="F182" s="64">
        <v>2000</v>
      </c>
      <c r="G182" s="64" t="s">
        <v>32</v>
      </c>
      <c r="H182" s="10">
        <v>6.3734999999999999</v>
      </c>
      <c r="I182" s="45">
        <v>3.8440417353102774E-3</v>
      </c>
      <c r="J182" s="10">
        <v>6.3979999999999997</v>
      </c>
      <c r="K182" s="75">
        <v>48.999999999999488</v>
      </c>
      <c r="L182" s="47" t="s">
        <v>1561</v>
      </c>
      <c r="M182"/>
      <c r="N182"/>
      <c r="O182"/>
      <c r="P182"/>
      <c r="Q182"/>
      <c r="R182" s="3" t="s">
        <v>30</v>
      </c>
      <c r="S182"/>
      <c r="T182" s="32">
        <v>0</v>
      </c>
      <c r="U182"/>
    </row>
    <row r="183" spans="1:21" s="1" customFormat="1">
      <c r="A183" s="76">
        <v>44476</v>
      </c>
      <c r="B183"/>
      <c r="C183" s="10" t="s">
        <v>67</v>
      </c>
      <c r="D183"/>
      <c r="E183" s="81" t="s">
        <v>1662</v>
      </c>
      <c r="F183" s="64">
        <v>1235</v>
      </c>
      <c r="G183" s="64" t="s">
        <v>32</v>
      </c>
      <c r="H183" s="10">
        <v>6.3949999999999996</v>
      </c>
      <c r="I183" s="45">
        <v>5.4730258014072941E-3</v>
      </c>
      <c r="J183" s="10">
        <v>6.43</v>
      </c>
      <c r="K183" s="75">
        <v>43.225000000000179</v>
      </c>
      <c r="L183" s="47" t="s">
        <v>1561</v>
      </c>
      <c r="M183"/>
      <c r="N183"/>
      <c r="O183"/>
      <c r="P183"/>
      <c r="Q183"/>
      <c r="R183" s="3" t="s">
        <v>30</v>
      </c>
      <c r="S183"/>
      <c r="T183" s="32">
        <v>0</v>
      </c>
      <c r="U183"/>
    </row>
    <row r="184" spans="1:21" s="1" customFormat="1">
      <c r="A184" s="76">
        <v>44476</v>
      </c>
      <c r="B184"/>
      <c r="C184" s="10" t="s">
        <v>67</v>
      </c>
      <c r="D184"/>
      <c r="E184" s="81" t="s">
        <v>1662</v>
      </c>
      <c r="F184" s="64">
        <v>912</v>
      </c>
      <c r="G184" s="64" t="s">
        <v>32</v>
      </c>
      <c r="H184" s="10">
        <v>6.3949999999999996</v>
      </c>
      <c r="I184" s="45">
        <v>5.4730258014072941E-3</v>
      </c>
      <c r="J184" s="10">
        <v>6.43</v>
      </c>
      <c r="K184" s="75">
        <v>31.92000000000013</v>
      </c>
      <c r="L184" s="47" t="s">
        <v>1561</v>
      </c>
      <c r="M184"/>
      <c r="N184"/>
      <c r="O184"/>
      <c r="P184"/>
      <c r="Q184"/>
      <c r="R184" s="3" t="s">
        <v>148</v>
      </c>
      <c r="S184"/>
      <c r="T184" s="32">
        <v>0</v>
      </c>
      <c r="U184"/>
    </row>
    <row r="185" spans="1:21" s="1" customFormat="1">
      <c r="A185" s="76">
        <v>44476</v>
      </c>
      <c r="B185"/>
      <c r="C185" s="10" t="s">
        <v>67</v>
      </c>
      <c r="D185"/>
      <c r="E185" s="81" t="s">
        <v>1662</v>
      </c>
      <c r="F185" s="64">
        <v>21361.87</v>
      </c>
      <c r="G185" s="64" t="s">
        <v>32</v>
      </c>
      <c r="H185" s="10">
        <v>6.3949999999999996</v>
      </c>
      <c r="I185" s="45">
        <v>5.4730258014072941E-3</v>
      </c>
      <c r="J185" s="10">
        <v>6.43</v>
      </c>
      <c r="K185" s="75">
        <v>747.66545000000303</v>
      </c>
      <c r="L185" s="47" t="s">
        <v>1561</v>
      </c>
      <c r="M185"/>
      <c r="N185"/>
      <c r="O185"/>
      <c r="P185"/>
      <c r="Q185"/>
      <c r="R185" s="3" t="s">
        <v>148</v>
      </c>
      <c r="S185"/>
      <c r="T185" s="32">
        <v>0</v>
      </c>
      <c r="U185"/>
    </row>
    <row r="186" spans="1:21" s="1" customFormat="1">
      <c r="A186" s="76">
        <v>44476</v>
      </c>
      <c r="B186"/>
      <c r="C186" s="10" t="s">
        <v>67</v>
      </c>
      <c r="D186"/>
      <c r="E186" s="81" t="s">
        <v>1662</v>
      </c>
      <c r="F186" s="64">
        <v>1300</v>
      </c>
      <c r="G186" s="64" t="s">
        <v>19</v>
      </c>
      <c r="H186" s="10">
        <v>5.5270000000000001</v>
      </c>
      <c r="I186" s="45">
        <v>5.9706893432240893E-3</v>
      </c>
      <c r="J186" s="10">
        <v>5.56</v>
      </c>
      <c r="K186" s="75">
        <v>42.899999999999316</v>
      </c>
      <c r="L186" s="47" t="s">
        <v>1561</v>
      </c>
      <c r="M186"/>
      <c r="N186"/>
      <c r="O186"/>
      <c r="P186"/>
      <c r="Q186"/>
      <c r="R186" s="3" t="s">
        <v>148</v>
      </c>
      <c r="S186"/>
      <c r="T186" s="32">
        <v>0</v>
      </c>
      <c r="U186"/>
    </row>
    <row r="187" spans="1:21" s="1" customFormat="1">
      <c r="A187" s="76">
        <v>44476</v>
      </c>
      <c r="B187"/>
      <c r="C187" s="10" t="s">
        <v>16</v>
      </c>
      <c r="D187"/>
      <c r="E187" s="11" t="s">
        <v>1693</v>
      </c>
      <c r="F187" s="64">
        <v>2814</v>
      </c>
      <c r="G187" s="64" t="s">
        <v>57</v>
      </c>
      <c r="H187" s="10">
        <v>7.4987000000000004</v>
      </c>
      <c r="I187" s="45">
        <v>6.8411858055394958E-3</v>
      </c>
      <c r="J187" s="10">
        <v>7.55</v>
      </c>
      <c r="K187" s="75">
        <v>144.35819999999848</v>
      </c>
      <c r="L187" s="47" t="s">
        <v>1694</v>
      </c>
      <c r="M187"/>
      <c r="N187"/>
      <c r="O187"/>
      <c r="P187"/>
      <c r="Q187"/>
      <c r="R187" s="3" t="s">
        <v>148</v>
      </c>
      <c r="S187"/>
      <c r="T187" s="32">
        <v>0</v>
      </c>
      <c r="U187"/>
    </row>
    <row r="188" spans="1:21" s="1" customFormat="1">
      <c r="A188" s="82">
        <v>44476</v>
      </c>
      <c r="B188"/>
      <c r="C188" s="54" t="s">
        <v>67</v>
      </c>
      <c r="D188"/>
      <c r="E188" s="55" t="s">
        <v>1695</v>
      </c>
      <c r="F188" s="83">
        <v>5000</v>
      </c>
      <c r="G188" s="83" t="s">
        <v>97</v>
      </c>
      <c r="H188" s="54"/>
      <c r="I188" s="58"/>
      <c r="J188" s="54"/>
      <c r="K188" s="84">
        <v>0</v>
      </c>
      <c r="L188" s="60" t="s">
        <v>1670</v>
      </c>
      <c r="M188"/>
      <c r="N188"/>
      <c r="O188"/>
      <c r="P188"/>
      <c r="Q188"/>
      <c r="R188" s="3" t="s">
        <v>21</v>
      </c>
      <c r="S188"/>
      <c r="T188" s="32">
        <v>0</v>
      </c>
      <c r="U188"/>
    </row>
    <row r="189" spans="1:21" s="1" customFormat="1">
      <c r="A189" s="76">
        <v>44477</v>
      </c>
      <c r="B189"/>
      <c r="C189" s="10" t="s">
        <v>16</v>
      </c>
      <c r="D189"/>
      <c r="E189" s="4" t="s">
        <v>1655</v>
      </c>
      <c r="F189" s="64">
        <v>10000</v>
      </c>
      <c r="G189" s="64" t="s">
        <v>19</v>
      </c>
      <c r="H189" s="10">
        <v>5.5204000000000004</v>
      </c>
      <c r="I189" s="45">
        <v>7.1733932323743144E-3</v>
      </c>
      <c r="J189" s="10">
        <v>5.56</v>
      </c>
      <c r="K189" s="75">
        <v>395.99999999999193</v>
      </c>
      <c r="L189" s="47" t="s">
        <v>1561</v>
      </c>
      <c r="M189"/>
      <c r="N189"/>
      <c r="O189"/>
      <c r="P189"/>
      <c r="Q189"/>
      <c r="R189" s="60" t="s">
        <v>1723</v>
      </c>
      <c r="S189"/>
      <c r="T189" s="86">
        <v>0</v>
      </c>
      <c r="U189"/>
    </row>
    <row r="190" spans="1:21" s="1" customFormat="1">
      <c r="A190" s="76">
        <v>44477</v>
      </c>
      <c r="B190"/>
      <c r="C190" s="10" t="s">
        <v>67</v>
      </c>
      <c r="D190"/>
      <c r="E190" s="11" t="s">
        <v>1696</v>
      </c>
      <c r="F190" s="64">
        <v>8950.34</v>
      </c>
      <c r="G190" s="64" t="s">
        <v>19</v>
      </c>
      <c r="H190" s="10">
        <v>5.0999999999999996</v>
      </c>
      <c r="I190" s="45">
        <v>7.9411764705882515E-2</v>
      </c>
      <c r="J190" s="10">
        <v>5.5049999999999999</v>
      </c>
      <c r="K190" s="75">
        <v>3624.8877000000025</v>
      </c>
      <c r="L190" s="47" t="s">
        <v>1620</v>
      </c>
      <c r="M190"/>
      <c r="N190"/>
      <c r="O190"/>
      <c r="P190"/>
      <c r="Q190"/>
      <c r="R190" s="3" t="s">
        <v>21</v>
      </c>
      <c r="S190"/>
      <c r="T190" s="32">
        <v>0</v>
      </c>
      <c r="U190"/>
    </row>
    <row r="191" spans="1:21" s="1" customFormat="1">
      <c r="A191" s="76">
        <v>44480</v>
      </c>
      <c r="B191"/>
      <c r="C191" s="10" t="s">
        <v>67</v>
      </c>
      <c r="D191"/>
      <c r="E191" s="4" t="s">
        <v>1648</v>
      </c>
      <c r="F191" s="64">
        <v>17950</v>
      </c>
      <c r="G191" s="64" t="s">
        <v>19</v>
      </c>
      <c r="H191" s="10">
        <v>5.5380000000000003</v>
      </c>
      <c r="I191" s="45">
        <v>1.2134344528710761E-2</v>
      </c>
      <c r="J191" s="10">
        <v>5.6052</v>
      </c>
      <c r="K191" s="75">
        <v>1206.2399999999948</v>
      </c>
      <c r="L191" s="47" t="s">
        <v>1561</v>
      </c>
      <c r="M191"/>
      <c r="N191"/>
      <c r="O191"/>
      <c r="P191"/>
      <c r="Q191"/>
      <c r="R191" s="3" t="s">
        <v>95</v>
      </c>
      <c r="S191"/>
      <c r="T191" s="32">
        <v>125</v>
      </c>
      <c r="U191"/>
    </row>
    <row r="192" spans="1:21" s="1" customFormat="1">
      <c r="A192" s="76">
        <v>44480</v>
      </c>
      <c r="B192"/>
      <c r="C192" s="10" t="s">
        <v>67</v>
      </c>
      <c r="D192"/>
      <c r="E192" s="4" t="s">
        <v>1666</v>
      </c>
      <c r="F192" s="64">
        <v>3533</v>
      </c>
      <c r="G192" s="64" t="s">
        <v>19</v>
      </c>
      <c r="H192" s="10">
        <v>5.5229999999999997</v>
      </c>
      <c r="I192" s="45">
        <v>1.3941698352344822E-2</v>
      </c>
      <c r="J192" s="10">
        <v>5.6</v>
      </c>
      <c r="K192" s="75">
        <v>272.04099999999983</v>
      </c>
      <c r="L192" s="47" t="s">
        <v>1561</v>
      </c>
      <c r="M192"/>
      <c r="N192"/>
      <c r="O192"/>
      <c r="P192"/>
      <c r="Q192"/>
      <c r="R192" s="3" t="s">
        <v>148</v>
      </c>
      <c r="S192"/>
      <c r="T192" s="87" t="s">
        <v>1721</v>
      </c>
      <c r="U192"/>
    </row>
    <row r="193" spans="1:21" s="1" customFormat="1">
      <c r="A193" s="88">
        <v>44480</v>
      </c>
      <c r="B193"/>
      <c r="C193" s="89" t="s">
        <v>16</v>
      </c>
      <c r="D193"/>
      <c r="E193" s="81" t="s">
        <v>1697</v>
      </c>
      <c r="F193" s="90">
        <v>440</v>
      </c>
      <c r="G193" s="90" t="s">
        <v>19</v>
      </c>
      <c r="H193" s="89">
        <v>5.5308999999999999</v>
      </c>
      <c r="I193" s="45">
        <v>1.6109493934079566E-2</v>
      </c>
      <c r="J193" s="89">
        <v>5.62</v>
      </c>
      <c r="K193" s="75">
        <v>39.204000000000079</v>
      </c>
      <c r="L193" s="47" t="s">
        <v>1561</v>
      </c>
      <c r="M193"/>
      <c r="N193"/>
      <c r="O193"/>
      <c r="P193"/>
      <c r="Q193"/>
      <c r="R193" s="3" t="s">
        <v>148</v>
      </c>
      <c r="S193"/>
      <c r="T193" s="87" t="s">
        <v>1721</v>
      </c>
      <c r="U193"/>
    </row>
    <row r="194" spans="1:21" s="1" customFormat="1">
      <c r="A194" s="76">
        <v>44480</v>
      </c>
      <c r="B194"/>
      <c r="C194" s="10" t="s">
        <v>16</v>
      </c>
      <c r="D194"/>
      <c r="E194" s="10" t="s">
        <v>79</v>
      </c>
      <c r="F194" s="64">
        <v>20000</v>
      </c>
      <c r="G194" s="64" t="s">
        <v>80</v>
      </c>
      <c r="H194" s="10">
        <v>4.05</v>
      </c>
      <c r="I194" s="45">
        <v>1.7283950617283939E-2</v>
      </c>
      <c r="J194" s="10">
        <v>4.12</v>
      </c>
      <c r="K194" s="75">
        <v>1400.0000000000057</v>
      </c>
      <c r="L194" s="47" t="s">
        <v>1561</v>
      </c>
      <c r="M194"/>
      <c r="N194"/>
      <c r="O194"/>
      <c r="P194"/>
      <c r="Q194"/>
      <c r="R194" s="3" t="s">
        <v>21</v>
      </c>
      <c r="S194"/>
      <c r="T194" s="91">
        <v>0</v>
      </c>
      <c r="U194"/>
    </row>
    <row r="195" spans="1:21" s="1" customFormat="1">
      <c r="A195" s="76">
        <v>44482</v>
      </c>
      <c r="B195"/>
      <c r="C195" s="10" t="s">
        <v>22</v>
      </c>
      <c r="D195"/>
      <c r="E195" s="4" t="s">
        <v>1698</v>
      </c>
      <c r="F195" s="92">
        <v>14153.33</v>
      </c>
      <c r="G195" s="4" t="s">
        <v>19</v>
      </c>
      <c r="H195" s="4">
        <v>5.5069999999999997</v>
      </c>
      <c r="I195" s="45">
        <v>2.7238060650083273E-3</v>
      </c>
      <c r="J195" s="4">
        <v>5.5220000000000002</v>
      </c>
      <c r="K195" s="75">
        <v>212.29995000000804</v>
      </c>
      <c r="L195" s="47" t="s">
        <v>1657</v>
      </c>
      <c r="M195"/>
      <c r="N195"/>
      <c r="O195"/>
      <c r="P195"/>
      <c r="Q195"/>
      <c r="R195" s="3" t="s">
        <v>21</v>
      </c>
      <c r="S195"/>
      <c r="T195" s="32">
        <v>0</v>
      </c>
      <c r="U195"/>
    </row>
    <row r="196" spans="1:21" s="1" customFormat="1">
      <c r="A196" s="76">
        <v>44482</v>
      </c>
      <c r="B196"/>
      <c r="C196" s="10" t="s">
        <v>16</v>
      </c>
      <c r="D196"/>
      <c r="E196" s="4" t="s">
        <v>1658</v>
      </c>
      <c r="F196" s="92">
        <v>3526.27</v>
      </c>
      <c r="G196" s="64" t="s">
        <v>19</v>
      </c>
      <c r="H196" s="4">
        <v>5.5312999999999999</v>
      </c>
      <c r="I196" s="45">
        <v>1.4228119971796849E-2</v>
      </c>
      <c r="J196" s="4">
        <v>5.61</v>
      </c>
      <c r="K196" s="75">
        <v>277.51744900000153</v>
      </c>
      <c r="L196" s="47" t="s">
        <v>1561</v>
      </c>
      <c r="M196"/>
      <c r="N196"/>
      <c r="O196"/>
      <c r="P196"/>
      <c r="Q196"/>
      <c r="R196" s="3" t="s">
        <v>30</v>
      </c>
      <c r="S196"/>
      <c r="T196" s="32">
        <v>0</v>
      </c>
      <c r="U196"/>
    </row>
    <row r="197" spans="1:21" s="1" customFormat="1">
      <c r="A197" s="76">
        <v>44482</v>
      </c>
      <c r="B197"/>
      <c r="C197" s="10" t="s">
        <v>16</v>
      </c>
      <c r="D197"/>
      <c r="E197" s="81" t="s">
        <v>1649</v>
      </c>
      <c r="F197" s="90">
        <v>4480</v>
      </c>
      <c r="G197" s="90" t="s">
        <v>32</v>
      </c>
      <c r="H197" s="89">
        <v>6.3941999999999997</v>
      </c>
      <c r="I197" s="45">
        <v>1.811016233461582E-2</v>
      </c>
      <c r="J197" s="89">
        <v>6.51</v>
      </c>
      <c r="K197" s="75">
        <v>518.78400000000056</v>
      </c>
      <c r="L197" s="47" t="s">
        <v>1561</v>
      </c>
      <c r="M197"/>
      <c r="N197"/>
      <c r="O197"/>
      <c r="P197"/>
      <c r="Q197"/>
      <c r="R197" s="3" t="s">
        <v>21</v>
      </c>
      <c r="S197"/>
      <c r="T197" s="32">
        <v>0</v>
      </c>
      <c r="U197"/>
    </row>
    <row r="198" spans="1:21" s="1" customFormat="1">
      <c r="A198" s="76">
        <v>44482</v>
      </c>
      <c r="B198"/>
      <c r="C198" s="10" t="s">
        <v>67</v>
      </c>
      <c r="D198"/>
      <c r="E198" s="11" t="s">
        <v>1699</v>
      </c>
      <c r="F198" s="64">
        <v>4952.79</v>
      </c>
      <c r="G198" s="64" t="s">
        <v>19</v>
      </c>
      <c r="H198" s="10">
        <v>5.07</v>
      </c>
      <c r="I198" s="45">
        <v>8.8757396449703929E-2</v>
      </c>
      <c r="J198" s="10">
        <v>5.52</v>
      </c>
      <c r="K198" s="75">
        <v>2228.7554999999966</v>
      </c>
      <c r="L198" s="47" t="s">
        <v>723</v>
      </c>
      <c r="M198"/>
      <c r="N198"/>
      <c r="O198"/>
      <c r="P198"/>
      <c r="Q198"/>
      <c r="R198" s="3" t="s">
        <v>1724</v>
      </c>
      <c r="S198"/>
      <c r="T198" s="32">
        <v>0</v>
      </c>
      <c r="U198"/>
    </row>
    <row r="199" spans="1:21" s="1" customFormat="1">
      <c r="A199" s="76">
        <v>44483</v>
      </c>
      <c r="B199"/>
      <c r="C199" s="10" t="s">
        <v>22</v>
      </c>
      <c r="D199"/>
      <c r="E199" s="4" t="s">
        <v>1656</v>
      </c>
      <c r="F199" s="92">
        <v>16000</v>
      </c>
      <c r="G199" s="4" t="s">
        <v>19</v>
      </c>
      <c r="H199" s="4">
        <v>5.49</v>
      </c>
      <c r="I199" s="45">
        <v>3.1511839708560085E-3</v>
      </c>
      <c r="J199" s="4">
        <v>5.5072999999999999</v>
      </c>
      <c r="K199" s="75">
        <v>276.79999999999438</v>
      </c>
      <c r="L199" s="47" t="s">
        <v>1657</v>
      </c>
      <c r="M199"/>
      <c r="N199"/>
      <c r="O199"/>
      <c r="P199"/>
      <c r="Q199"/>
      <c r="R199" s="3" t="s">
        <v>218</v>
      </c>
      <c r="S199"/>
      <c r="T199" s="32">
        <v>125</v>
      </c>
      <c r="U199"/>
    </row>
    <row r="200" spans="1:21" s="1" customFormat="1">
      <c r="A200" s="76">
        <v>44483</v>
      </c>
      <c r="B200"/>
      <c r="C200" s="10" t="s">
        <v>16</v>
      </c>
      <c r="D200"/>
      <c r="E200" s="4" t="s">
        <v>120</v>
      </c>
      <c r="F200" s="92">
        <v>60000</v>
      </c>
      <c r="G200" s="4" t="s">
        <v>19</v>
      </c>
      <c r="H200" s="4">
        <v>5.4923999999999999</v>
      </c>
      <c r="I200" s="45">
        <v>5.9354744738184806E-3</v>
      </c>
      <c r="J200" s="4">
        <v>5.5250000000000004</v>
      </c>
      <c r="K200" s="75">
        <v>1956.0000000000243</v>
      </c>
      <c r="L200" s="47" t="s">
        <v>1561</v>
      </c>
      <c r="M200"/>
      <c r="N200"/>
      <c r="O200"/>
      <c r="P200"/>
      <c r="Q200"/>
      <c r="R200" s="4" t="s">
        <v>40</v>
      </c>
      <c r="S200"/>
      <c r="T200" s="32">
        <v>0</v>
      </c>
      <c r="U200"/>
    </row>
    <row r="201" spans="1:21" s="1" customFormat="1">
      <c r="A201" s="76">
        <v>44483</v>
      </c>
      <c r="B201"/>
      <c r="C201" s="10" t="s">
        <v>16</v>
      </c>
      <c r="D201"/>
      <c r="E201" s="4" t="s">
        <v>1700</v>
      </c>
      <c r="F201" s="92">
        <v>15171.6</v>
      </c>
      <c r="G201" s="4" t="s">
        <v>32</v>
      </c>
      <c r="H201" s="4">
        <v>6.3821000000000003</v>
      </c>
      <c r="I201" s="45">
        <v>5.9384841979912562E-3</v>
      </c>
      <c r="J201" s="4">
        <v>6.42</v>
      </c>
      <c r="K201" s="75">
        <v>575.00363999999399</v>
      </c>
      <c r="L201" s="47" t="s">
        <v>1561</v>
      </c>
      <c r="M201"/>
      <c r="N201"/>
      <c r="O201"/>
      <c r="P201"/>
      <c r="Q201"/>
      <c r="R201" s="3" t="s">
        <v>21</v>
      </c>
      <c r="S201"/>
      <c r="T201" s="32">
        <v>0</v>
      </c>
      <c r="U201"/>
    </row>
    <row r="202" spans="1:21" s="1" customFormat="1">
      <c r="A202" s="76">
        <v>44483</v>
      </c>
      <c r="B202"/>
      <c r="C202" s="89" t="s">
        <v>41</v>
      </c>
      <c r="D202"/>
      <c r="E202" s="3" t="s">
        <v>1603</v>
      </c>
      <c r="F202" s="92">
        <v>28512</v>
      </c>
      <c r="G202" s="4" t="s">
        <v>19</v>
      </c>
      <c r="H202" s="4">
        <v>5.5125000000000002</v>
      </c>
      <c r="I202" s="45">
        <v>6.8027210884353817E-3</v>
      </c>
      <c r="J202" s="4">
        <v>5.55</v>
      </c>
      <c r="K202" s="75">
        <v>1069.1999999999898</v>
      </c>
      <c r="L202" s="4" t="s">
        <v>1561</v>
      </c>
      <c r="M202"/>
      <c r="N202"/>
      <c r="O202"/>
      <c r="P202"/>
      <c r="Q202"/>
      <c r="R202" s="3" t="s">
        <v>21</v>
      </c>
      <c r="S202"/>
      <c r="T202" s="32">
        <v>0</v>
      </c>
      <c r="U202"/>
    </row>
    <row r="203" spans="1:21" s="1" customFormat="1">
      <c r="A203" s="76">
        <v>44484</v>
      </c>
      <c r="B203"/>
      <c r="C203" s="10" t="s">
        <v>16</v>
      </c>
      <c r="D203"/>
      <c r="E203" s="11" t="s">
        <v>101</v>
      </c>
      <c r="F203" s="92">
        <v>2000</v>
      </c>
      <c r="G203" s="4" t="s">
        <v>19</v>
      </c>
      <c r="H203" s="4">
        <v>5.5060000000000002</v>
      </c>
      <c r="I203" s="45">
        <v>7.9912822375589609E-3</v>
      </c>
      <c r="J203" s="4">
        <v>5.55</v>
      </c>
      <c r="K203" s="75">
        <v>87.99999999999919</v>
      </c>
      <c r="L203" s="47" t="s">
        <v>1561</v>
      </c>
      <c r="M203"/>
      <c r="N203"/>
      <c r="O203"/>
      <c r="P203"/>
      <c r="Q203"/>
      <c r="R203" s="4" t="s">
        <v>51</v>
      </c>
      <c r="S203"/>
      <c r="T203" s="4">
        <v>165.44</v>
      </c>
      <c r="U203"/>
    </row>
    <row r="204" spans="1:21" s="1" customFormat="1">
      <c r="A204" s="76">
        <v>44487</v>
      </c>
      <c r="B204"/>
      <c r="C204" s="10" t="s">
        <v>16</v>
      </c>
      <c r="D204"/>
      <c r="E204" s="4" t="s">
        <v>49</v>
      </c>
      <c r="F204" s="92">
        <v>10000</v>
      </c>
      <c r="G204" s="4" t="s">
        <v>19</v>
      </c>
      <c r="H204" s="4">
        <v>5.5278</v>
      </c>
      <c r="I204" s="45">
        <v>5.8251022106443617E-3</v>
      </c>
      <c r="J204" s="4">
        <v>5.56</v>
      </c>
      <c r="K204" s="75">
        <v>321.99999999999562</v>
      </c>
      <c r="L204" s="47" t="s">
        <v>1561</v>
      </c>
      <c r="M204"/>
      <c r="N204"/>
      <c r="O204"/>
      <c r="P204"/>
      <c r="Q204"/>
      <c r="R204" s="3" t="s">
        <v>21</v>
      </c>
      <c r="S204"/>
      <c r="T204" s="32">
        <v>0</v>
      </c>
      <c r="U204"/>
    </row>
    <row r="205" spans="1:21" s="1" customFormat="1">
      <c r="A205" s="76">
        <v>44487</v>
      </c>
      <c r="B205"/>
      <c r="C205" s="10" t="s">
        <v>16</v>
      </c>
      <c r="D205"/>
      <c r="E205" s="4" t="s">
        <v>1700</v>
      </c>
      <c r="F205" s="92">
        <v>171</v>
      </c>
      <c r="G205" s="4" t="s">
        <v>32</v>
      </c>
      <c r="H205" s="4">
        <v>6.4185999999999996</v>
      </c>
      <c r="I205" s="45">
        <v>1.1123921104290835E-2</v>
      </c>
      <c r="J205" s="4">
        <v>6.49</v>
      </c>
      <c r="K205" s="75">
        <v>12.209400000000098</v>
      </c>
      <c r="L205" s="47" t="s">
        <v>1561</v>
      </c>
      <c r="M205"/>
      <c r="N205"/>
      <c r="O205"/>
      <c r="P205"/>
      <c r="Q205"/>
      <c r="R205" s="4" t="s">
        <v>21</v>
      </c>
      <c r="S205"/>
      <c r="T205" s="32">
        <v>0</v>
      </c>
      <c r="U205"/>
    </row>
    <row r="206" spans="1:21" s="1" customFormat="1">
      <c r="A206" s="76">
        <v>44487</v>
      </c>
      <c r="B206"/>
      <c r="C206" s="89" t="s">
        <v>41</v>
      </c>
      <c r="D206"/>
      <c r="E206" s="3" t="s">
        <v>1603</v>
      </c>
      <c r="F206" s="92">
        <v>51660</v>
      </c>
      <c r="G206" s="4" t="s">
        <v>19</v>
      </c>
      <c r="H206" s="4">
        <v>5.5084999999999997</v>
      </c>
      <c r="I206" s="45">
        <v>1.1164563855859289E-2</v>
      </c>
      <c r="J206" s="4">
        <v>5.57</v>
      </c>
      <c r="K206" s="75">
        <v>3177.0900000000288</v>
      </c>
      <c r="L206" s="47" t="s">
        <v>1561</v>
      </c>
      <c r="M206"/>
      <c r="N206"/>
      <c r="O206"/>
      <c r="P206"/>
      <c r="Q206"/>
      <c r="R206" s="4" t="s">
        <v>21</v>
      </c>
      <c r="S206"/>
      <c r="T206" s="32">
        <v>0</v>
      </c>
      <c r="U206"/>
    </row>
    <row r="207" spans="1:21" s="1" customFormat="1">
      <c r="A207" s="76">
        <v>44487</v>
      </c>
      <c r="B207"/>
      <c r="C207" s="10" t="s">
        <v>67</v>
      </c>
      <c r="D207"/>
      <c r="E207" s="4" t="s">
        <v>1648</v>
      </c>
      <c r="F207" s="92">
        <v>373.65</v>
      </c>
      <c r="G207" s="4" t="s">
        <v>19</v>
      </c>
      <c r="H207" s="4">
        <v>5.51</v>
      </c>
      <c r="I207" s="45">
        <v>1.6333938294010864E-2</v>
      </c>
      <c r="J207" s="4">
        <v>5.6</v>
      </c>
      <c r="K207" s="75">
        <v>33.628499999999946</v>
      </c>
      <c r="L207" s="47" t="s">
        <v>1561</v>
      </c>
      <c r="M207"/>
      <c r="N207"/>
      <c r="O207"/>
      <c r="P207"/>
      <c r="Q207"/>
      <c r="R207" s="4" t="s">
        <v>147</v>
      </c>
      <c r="S207"/>
      <c r="T207" s="32">
        <v>165.23</v>
      </c>
      <c r="U207"/>
    </row>
    <row r="208" spans="1:21" s="1" customFormat="1">
      <c r="A208" s="76">
        <v>44487</v>
      </c>
      <c r="B208"/>
      <c r="C208" s="10" t="s">
        <v>67</v>
      </c>
      <c r="D208"/>
      <c r="E208" s="3" t="s">
        <v>1701</v>
      </c>
      <c r="F208" s="92">
        <v>14190</v>
      </c>
      <c r="G208" s="4" t="s">
        <v>19</v>
      </c>
      <c r="H208" s="4">
        <v>5.5389999999999997</v>
      </c>
      <c r="I208" s="45">
        <v>2.0039718360715053E-2</v>
      </c>
      <c r="J208" s="4">
        <v>5.65</v>
      </c>
      <c r="K208" s="75">
        <v>1575.0900000000092</v>
      </c>
      <c r="L208" s="4" t="s">
        <v>1572</v>
      </c>
      <c r="M208"/>
      <c r="N208"/>
      <c r="O208"/>
      <c r="P208"/>
      <c r="Q208"/>
      <c r="R208" s="4" t="s">
        <v>219</v>
      </c>
      <c r="S208"/>
      <c r="T208" s="32">
        <v>140</v>
      </c>
      <c r="U208"/>
    </row>
    <row r="209" spans="1:21" s="1" customFormat="1">
      <c r="A209" s="76">
        <v>44488</v>
      </c>
      <c r="B209"/>
      <c r="C209" s="10" t="s">
        <v>22</v>
      </c>
      <c r="D209"/>
      <c r="E209" s="10" t="s">
        <v>1682</v>
      </c>
      <c r="F209" s="92">
        <v>177187.5</v>
      </c>
      <c r="G209" s="4" t="s">
        <v>19</v>
      </c>
      <c r="H209" s="4">
        <v>5.5919999999999996</v>
      </c>
      <c r="I209" s="45">
        <v>3.2188841201719054E-3</v>
      </c>
      <c r="J209" s="4">
        <v>5.61</v>
      </c>
      <c r="K209" s="75">
        <v>3189.375000000121</v>
      </c>
      <c r="L209" s="47" t="s">
        <v>1683</v>
      </c>
      <c r="M209"/>
      <c r="N209"/>
      <c r="O209"/>
      <c r="P209"/>
      <c r="Q209"/>
      <c r="R209" s="4" t="s">
        <v>148</v>
      </c>
      <c r="S209"/>
      <c r="T209" s="32">
        <v>140</v>
      </c>
      <c r="U209"/>
    </row>
    <row r="210" spans="1:21" s="1" customFormat="1">
      <c r="A210" s="76">
        <v>44488</v>
      </c>
      <c r="B210"/>
      <c r="C210" s="10" t="s">
        <v>22</v>
      </c>
      <c r="D210"/>
      <c r="E210" s="4" t="s">
        <v>1656</v>
      </c>
      <c r="F210" s="92">
        <v>9968</v>
      </c>
      <c r="G210" s="4" t="s">
        <v>19</v>
      </c>
      <c r="H210" s="4">
        <v>5.5380000000000003</v>
      </c>
      <c r="I210" s="45">
        <v>3.9725532683279052E-3</v>
      </c>
      <c r="J210" s="4">
        <v>5.56</v>
      </c>
      <c r="K210" s="75">
        <v>219.29599999999357</v>
      </c>
      <c r="L210" s="47" t="s">
        <v>1657</v>
      </c>
      <c r="M210"/>
      <c r="N210"/>
      <c r="O210"/>
      <c r="P210"/>
      <c r="Q210"/>
      <c r="R210" s="4" t="s">
        <v>30</v>
      </c>
      <c r="S210"/>
      <c r="T210" s="32">
        <v>0</v>
      </c>
      <c r="U210"/>
    </row>
    <row r="211" spans="1:21" s="1" customFormat="1">
      <c r="A211" s="76">
        <v>44488</v>
      </c>
      <c r="B211"/>
      <c r="C211" s="10" t="s">
        <v>16</v>
      </c>
      <c r="D211"/>
      <c r="E211" s="4" t="s">
        <v>1702</v>
      </c>
      <c r="F211" s="92">
        <v>15207.5</v>
      </c>
      <c r="G211" s="4" t="s">
        <v>32</v>
      </c>
      <c r="H211" s="4">
        <v>6.4656000000000002</v>
      </c>
      <c r="I211" s="45">
        <v>1.4600346448898627E-2</v>
      </c>
      <c r="J211" s="4">
        <v>6.56</v>
      </c>
      <c r="K211" s="75">
        <v>1435.5879999999904</v>
      </c>
      <c r="L211" s="47" t="s">
        <v>1561</v>
      </c>
      <c r="M211"/>
      <c r="N211"/>
      <c r="O211"/>
      <c r="P211"/>
      <c r="Q211"/>
      <c r="R211" s="4" t="s">
        <v>40</v>
      </c>
      <c r="S211"/>
      <c r="T211" s="32">
        <v>0</v>
      </c>
      <c r="U211"/>
    </row>
    <row r="212" spans="1:21" s="1" customFormat="1">
      <c r="A212" s="76">
        <v>44488</v>
      </c>
      <c r="B212"/>
      <c r="C212" s="10" t="s">
        <v>16</v>
      </c>
      <c r="D212"/>
      <c r="E212" s="10" t="s">
        <v>79</v>
      </c>
      <c r="F212" s="92">
        <v>16446.169999999998</v>
      </c>
      <c r="G212" s="4" t="s">
        <v>80</v>
      </c>
      <c r="H212" s="4">
        <v>4.1489000000000003</v>
      </c>
      <c r="I212" s="45">
        <v>1.4726795054110564E-2</v>
      </c>
      <c r="J212" s="4">
        <v>4.21</v>
      </c>
      <c r="K212" s="75">
        <v>1004.8609869999951</v>
      </c>
      <c r="L212" s="47" t="s">
        <v>1561</v>
      </c>
      <c r="M212"/>
      <c r="N212"/>
      <c r="O212"/>
      <c r="P212"/>
      <c r="Q212"/>
      <c r="R212" s="4" t="s">
        <v>21</v>
      </c>
      <c r="S212"/>
      <c r="T212" s="32">
        <v>0</v>
      </c>
      <c r="U212"/>
    </row>
    <row r="213" spans="1:21" s="1" customFormat="1">
      <c r="A213" s="76">
        <v>44488</v>
      </c>
      <c r="B213"/>
      <c r="C213" s="10" t="s">
        <v>16</v>
      </c>
      <c r="D213"/>
      <c r="E213" s="4" t="s">
        <v>1703</v>
      </c>
      <c r="F213" s="92">
        <v>2500</v>
      </c>
      <c r="G213" s="4" t="s">
        <v>19</v>
      </c>
      <c r="H213" s="4">
        <v>5.5541</v>
      </c>
      <c r="I213" s="45">
        <v>2.086746727642641E-2</v>
      </c>
      <c r="J213" s="4">
        <v>5.67</v>
      </c>
      <c r="K213" s="75">
        <v>289.74999999999972</v>
      </c>
      <c r="L213" s="47" t="s">
        <v>1561</v>
      </c>
      <c r="M213"/>
      <c r="N213"/>
      <c r="O213"/>
      <c r="P213"/>
      <c r="Q213"/>
      <c r="R213" s="4" t="s">
        <v>21</v>
      </c>
      <c r="S213"/>
      <c r="T213" s="32">
        <v>0</v>
      </c>
      <c r="U213"/>
    </row>
    <row r="214" spans="1:21" s="1" customFormat="1">
      <c r="A214" s="76">
        <v>44488</v>
      </c>
      <c r="B214"/>
      <c r="C214" s="10" t="s">
        <v>67</v>
      </c>
      <c r="D214"/>
      <c r="E214" s="4" t="s">
        <v>1704</v>
      </c>
      <c r="F214" s="92">
        <v>731.3</v>
      </c>
      <c r="G214" s="4" t="s">
        <v>19</v>
      </c>
      <c r="H214" s="4">
        <v>5.08</v>
      </c>
      <c r="I214" s="45">
        <v>9.3307086614173196E-2</v>
      </c>
      <c r="J214" s="4">
        <v>5.5540000000000003</v>
      </c>
      <c r="K214" s="75">
        <v>346.63620000000014</v>
      </c>
      <c r="L214" s="47" t="s">
        <v>723</v>
      </c>
      <c r="M214"/>
      <c r="N214"/>
      <c r="O214"/>
      <c r="P214"/>
      <c r="Q214"/>
      <c r="R214" s="4" t="s">
        <v>21</v>
      </c>
      <c r="S214"/>
      <c r="T214" s="32">
        <v>0</v>
      </c>
      <c r="U214"/>
    </row>
    <row r="215" spans="1:21" s="1" customFormat="1">
      <c r="A215" s="93">
        <v>44488</v>
      </c>
      <c r="B215"/>
      <c r="C215" s="94" t="s">
        <v>67</v>
      </c>
      <c r="D215"/>
      <c r="E215" s="95" t="s">
        <v>1705</v>
      </c>
      <c r="F215" s="96">
        <v>400</v>
      </c>
      <c r="G215" s="95" t="s">
        <v>32</v>
      </c>
      <c r="H215" s="95"/>
      <c r="I215" s="97"/>
      <c r="J215" s="95"/>
      <c r="K215" s="98">
        <v>0</v>
      </c>
      <c r="L215" s="99" t="s">
        <v>1561</v>
      </c>
      <c r="M215"/>
      <c r="N215"/>
      <c r="O215"/>
      <c r="P215"/>
      <c r="Q215"/>
      <c r="R215" s="4" t="s">
        <v>221</v>
      </c>
      <c r="S215"/>
      <c r="T215" s="32">
        <v>125</v>
      </c>
      <c r="U215"/>
    </row>
    <row r="216" spans="1:21" s="1" customFormat="1">
      <c r="A216" s="93">
        <v>44488</v>
      </c>
      <c r="B216"/>
      <c r="C216" s="94" t="s">
        <v>67</v>
      </c>
      <c r="D216"/>
      <c r="E216" s="95" t="s">
        <v>380</v>
      </c>
      <c r="F216" s="96">
        <v>6100</v>
      </c>
      <c r="G216" s="95" t="s">
        <v>1706</v>
      </c>
      <c r="H216" s="95"/>
      <c r="I216" s="97"/>
      <c r="J216" s="95"/>
      <c r="K216" s="98">
        <v>0</v>
      </c>
      <c r="L216" s="99" t="s">
        <v>1561</v>
      </c>
      <c r="M216"/>
      <c r="N216"/>
      <c r="O216"/>
      <c r="P216"/>
      <c r="Q216"/>
      <c r="R216" s="95" t="s">
        <v>1725</v>
      </c>
      <c r="S216"/>
      <c r="T216" s="100"/>
      <c r="U216"/>
    </row>
    <row r="217" spans="1:21" s="1" customFormat="1">
      <c r="A217" s="76">
        <v>44489</v>
      </c>
      <c r="B217"/>
      <c r="C217" s="10" t="s">
        <v>67</v>
      </c>
      <c r="D217"/>
      <c r="E217" s="4" t="s">
        <v>1666</v>
      </c>
      <c r="F217" s="92">
        <v>2500</v>
      </c>
      <c r="G217" s="4" t="s">
        <v>19</v>
      </c>
      <c r="H217" s="4">
        <v>5.5490000000000004</v>
      </c>
      <c r="I217" s="45">
        <v>1.459722472517555E-2</v>
      </c>
      <c r="J217" s="4">
        <v>5.63</v>
      </c>
      <c r="K217" s="75">
        <v>202.49999999999881</v>
      </c>
      <c r="L217" s="47" t="s">
        <v>1561</v>
      </c>
      <c r="M217"/>
      <c r="N217"/>
      <c r="O217"/>
      <c r="P217"/>
      <c r="Q217"/>
      <c r="R217" s="95" t="s">
        <v>1725</v>
      </c>
      <c r="S217"/>
      <c r="T217" s="100"/>
      <c r="U217"/>
    </row>
    <row r="218" spans="1:21" s="1" customFormat="1">
      <c r="A218" s="76">
        <v>44489</v>
      </c>
      <c r="B218"/>
      <c r="C218" s="10" t="s">
        <v>16</v>
      </c>
      <c r="D218"/>
      <c r="E218" s="10" t="s">
        <v>1707</v>
      </c>
      <c r="F218" s="92">
        <v>7049</v>
      </c>
      <c r="G218" s="4" t="s">
        <v>19</v>
      </c>
      <c r="H218" s="4">
        <v>5.3250000000000002</v>
      </c>
      <c r="I218" s="45">
        <v>4.0582159624413139E-2</v>
      </c>
      <c r="J218" s="4">
        <v>5.5411000000000001</v>
      </c>
      <c r="K218" s="75">
        <v>1523.2888999999998</v>
      </c>
      <c r="L218" s="47" t="s">
        <v>1708</v>
      </c>
      <c r="M218"/>
      <c r="N218"/>
      <c r="O218"/>
      <c r="P218"/>
      <c r="Q218"/>
      <c r="R218" s="4" t="s">
        <v>218</v>
      </c>
      <c r="S218"/>
      <c r="T218" s="32">
        <v>140</v>
      </c>
      <c r="U218"/>
    </row>
    <row r="219" spans="1:21" s="1" customFormat="1">
      <c r="A219" s="76">
        <v>44490</v>
      </c>
      <c r="B219"/>
      <c r="C219" s="4" t="s">
        <v>22</v>
      </c>
      <c r="D219"/>
      <c r="E219" s="3" t="s">
        <v>1709</v>
      </c>
      <c r="F219" s="92">
        <v>32919321.02</v>
      </c>
      <c r="G219" s="4" t="s">
        <v>19</v>
      </c>
      <c r="H219" s="4">
        <v>5.6124999999999998</v>
      </c>
      <c r="I219" s="45">
        <v>1.6035634743876148E-3</v>
      </c>
      <c r="J219" s="4">
        <v>5.6215000000000002</v>
      </c>
      <c r="K219" s="75">
        <v>296273.88918001123</v>
      </c>
      <c r="L219" s="47" t="s">
        <v>1710</v>
      </c>
      <c r="M219"/>
      <c r="N219"/>
      <c r="O219"/>
      <c r="P219"/>
      <c r="Q219"/>
      <c r="R219" s="4" t="s">
        <v>21</v>
      </c>
      <c r="S219"/>
      <c r="T219" s="32">
        <v>0</v>
      </c>
      <c r="U219"/>
    </row>
    <row r="220" spans="1:21" s="1" customFormat="1">
      <c r="A220" s="82">
        <v>44490</v>
      </c>
      <c r="B220"/>
      <c r="C220" s="57" t="s">
        <v>16</v>
      </c>
      <c r="D220"/>
      <c r="E220" s="60" t="s">
        <v>1711</v>
      </c>
      <c r="F220" s="101">
        <v>5040</v>
      </c>
      <c r="G220" s="57" t="s">
        <v>19</v>
      </c>
      <c r="H220" s="57">
        <v>5.6363000000000003</v>
      </c>
      <c r="I220" s="58">
        <v>2.9629366783172628E-3</v>
      </c>
      <c r="J220" s="57">
        <v>5.6529999999999996</v>
      </c>
      <c r="K220" s="84">
        <v>84.167999999996326</v>
      </c>
      <c r="L220" s="85" t="s">
        <v>1561</v>
      </c>
      <c r="M220"/>
      <c r="N220"/>
      <c r="O220"/>
      <c r="P220"/>
      <c r="Q220"/>
      <c r="R220" s="4" t="s">
        <v>30</v>
      </c>
      <c r="S220"/>
      <c r="T220" s="32">
        <v>0</v>
      </c>
      <c r="U220"/>
    </row>
    <row r="221" spans="1:21" s="1" customFormat="1">
      <c r="A221" s="76">
        <v>44490</v>
      </c>
      <c r="B221"/>
      <c r="C221" s="4" t="s">
        <v>22</v>
      </c>
      <c r="D221"/>
      <c r="E221" s="3" t="s">
        <v>1712</v>
      </c>
      <c r="F221" s="92">
        <v>5404.8</v>
      </c>
      <c r="G221" s="4" t="s">
        <v>19</v>
      </c>
      <c r="H221" s="4">
        <v>5.6870000000000003</v>
      </c>
      <c r="I221" s="45">
        <v>4.7300861614207879E-3</v>
      </c>
      <c r="J221" s="4">
        <v>5.7138999999999998</v>
      </c>
      <c r="K221" s="75">
        <v>145.38911999999721</v>
      </c>
      <c r="L221" s="47" t="s">
        <v>1561</v>
      </c>
      <c r="M221"/>
      <c r="N221"/>
      <c r="O221"/>
      <c r="P221"/>
      <c r="Q221"/>
      <c r="R221" s="57" t="s">
        <v>21</v>
      </c>
      <c r="S221"/>
      <c r="T221" s="86">
        <v>0</v>
      </c>
      <c r="U221"/>
    </row>
    <row r="222" spans="1:21" s="1" customFormat="1">
      <c r="A222" s="76">
        <v>44490</v>
      </c>
      <c r="B222"/>
      <c r="C222" s="89" t="s">
        <v>16</v>
      </c>
      <c r="D222"/>
      <c r="E222" s="81" t="s">
        <v>1697</v>
      </c>
      <c r="F222" s="92">
        <v>330</v>
      </c>
      <c r="G222" s="4" t="s">
        <v>19</v>
      </c>
      <c r="H222" s="4">
        <v>5.6828000000000003</v>
      </c>
      <c r="I222" s="45">
        <v>1.182515661293726E-2</v>
      </c>
      <c r="J222" s="4">
        <v>5.75</v>
      </c>
      <c r="K222" s="75">
        <v>22.175999999999902</v>
      </c>
      <c r="L222" s="47" t="s">
        <v>1561</v>
      </c>
      <c r="M222"/>
      <c r="N222"/>
      <c r="O222"/>
      <c r="P222"/>
      <c r="Q222"/>
      <c r="R222" s="4" t="s">
        <v>25</v>
      </c>
      <c r="S222"/>
      <c r="T222" s="32">
        <v>0</v>
      </c>
      <c r="U222"/>
    </row>
    <row r="223" spans="1:21" s="1" customFormat="1">
      <c r="A223" s="76">
        <v>44490</v>
      </c>
      <c r="B223"/>
      <c r="C223" s="4" t="s">
        <v>16</v>
      </c>
      <c r="D223"/>
      <c r="E223" s="3" t="s">
        <v>1672</v>
      </c>
      <c r="F223" s="92">
        <v>2675.03</v>
      </c>
      <c r="G223" s="4" t="s">
        <v>19</v>
      </c>
      <c r="H223" s="4">
        <v>5.55</v>
      </c>
      <c r="I223" s="45">
        <v>1.4198198198198231E-2</v>
      </c>
      <c r="J223" s="4">
        <v>5.6288</v>
      </c>
      <c r="K223" s="75">
        <v>210.79236400000056</v>
      </c>
      <c r="L223" s="47" t="s">
        <v>1673</v>
      </c>
      <c r="M223"/>
      <c r="N223"/>
      <c r="O223"/>
      <c r="P223"/>
      <c r="Q223"/>
      <c r="R223" s="4" t="s">
        <v>21</v>
      </c>
      <c r="S223"/>
      <c r="T223" s="32">
        <v>0</v>
      </c>
      <c r="U223"/>
    </row>
    <row r="224" spans="1:21" s="1" customFormat="1">
      <c r="A224" s="76">
        <v>44490</v>
      </c>
      <c r="B224"/>
      <c r="C224" s="4" t="s">
        <v>22</v>
      </c>
      <c r="D224"/>
      <c r="E224" s="4" t="s">
        <v>77</v>
      </c>
      <c r="F224" s="92">
        <v>7200</v>
      </c>
      <c r="G224" s="4" t="s">
        <v>19</v>
      </c>
      <c r="H224" s="4">
        <v>5.53</v>
      </c>
      <c r="I224" s="45">
        <v>2.1609403254972737E-2</v>
      </c>
      <c r="J224" s="4">
        <v>5.6494999999999997</v>
      </c>
      <c r="K224" s="75">
        <v>860.39999999999634</v>
      </c>
      <c r="L224" s="47" t="s">
        <v>1652</v>
      </c>
      <c r="M224"/>
      <c r="N224"/>
      <c r="O224"/>
      <c r="P224"/>
      <c r="Q224"/>
      <c r="R224" s="4" t="s">
        <v>21</v>
      </c>
      <c r="S224"/>
      <c r="T224" s="32">
        <v>0</v>
      </c>
      <c r="U224"/>
    </row>
    <row r="225" spans="1:21" s="1" customFormat="1">
      <c r="A225" s="76">
        <v>44491</v>
      </c>
      <c r="B225"/>
      <c r="C225" s="4" t="s">
        <v>22</v>
      </c>
      <c r="D225"/>
      <c r="E225" s="3" t="s">
        <v>1713</v>
      </c>
      <c r="F225" s="92">
        <v>218603.48</v>
      </c>
      <c r="G225" s="4" t="s">
        <v>19</v>
      </c>
      <c r="H225" s="4">
        <v>5.7</v>
      </c>
      <c r="I225" s="45">
        <v>3.9122807017542005E-3</v>
      </c>
      <c r="J225" s="4">
        <v>5.7222999999999997</v>
      </c>
      <c r="K225" s="75">
        <v>4874.8576039998998</v>
      </c>
      <c r="L225" s="47" t="s">
        <v>1710</v>
      </c>
      <c r="M225"/>
      <c r="N225"/>
      <c r="O225"/>
      <c r="P225"/>
      <c r="Q225"/>
      <c r="R225" s="4" t="s">
        <v>40</v>
      </c>
      <c r="S225"/>
      <c r="T225" s="32">
        <v>0</v>
      </c>
      <c r="U225"/>
    </row>
    <row r="226" spans="1:21" s="1" customFormat="1">
      <c r="A226" s="76">
        <v>44491</v>
      </c>
      <c r="B226"/>
      <c r="C226" s="10" t="s">
        <v>67</v>
      </c>
      <c r="D226"/>
      <c r="E226" s="3" t="s">
        <v>215</v>
      </c>
      <c r="F226" s="92">
        <v>392906.62</v>
      </c>
      <c r="G226" s="4" t="s">
        <v>32</v>
      </c>
      <c r="H226" s="4">
        <v>6.5320049999999998</v>
      </c>
      <c r="I226" s="45">
        <v>1.5002284903333774E-2</v>
      </c>
      <c r="J226" s="4">
        <v>6.63</v>
      </c>
      <c r="K226" s="75">
        <v>38502.884226900023</v>
      </c>
      <c r="L226" s="4" t="s">
        <v>1598</v>
      </c>
      <c r="M226"/>
      <c r="N226"/>
      <c r="O226"/>
      <c r="P226"/>
      <c r="Q226"/>
      <c r="R226" s="4" t="s">
        <v>30</v>
      </c>
      <c r="S226"/>
      <c r="T226" s="4"/>
      <c r="U226"/>
    </row>
    <row r="227" spans="1:21" s="1" customFormat="1">
      <c r="A227" s="76">
        <v>44494</v>
      </c>
      <c r="B227"/>
      <c r="C227" s="4" t="s">
        <v>22</v>
      </c>
      <c r="D227"/>
      <c r="E227" s="4" t="s">
        <v>1714</v>
      </c>
      <c r="F227" s="92">
        <v>5405.34</v>
      </c>
      <c r="G227" s="4" t="s">
        <v>19</v>
      </c>
      <c r="H227" s="4">
        <v>5.6124999999999998</v>
      </c>
      <c r="I227" s="45">
        <v>2.7616926503342132E-3</v>
      </c>
      <c r="J227" s="4">
        <v>5.6280000000000001</v>
      </c>
      <c r="K227" s="75">
        <v>83.782770000001577</v>
      </c>
      <c r="L227" s="47" t="s">
        <v>1657</v>
      </c>
      <c r="M227"/>
      <c r="N227"/>
      <c r="O227"/>
      <c r="P227"/>
      <c r="Q227"/>
      <c r="R227" s="4" t="s">
        <v>219</v>
      </c>
      <c r="S227"/>
      <c r="T227" s="32">
        <v>0</v>
      </c>
      <c r="U227"/>
    </row>
    <row r="228" spans="1:21" s="1" customFormat="1">
      <c r="A228" s="76">
        <v>44494</v>
      </c>
      <c r="B228"/>
      <c r="C228" s="4" t="s">
        <v>22</v>
      </c>
      <c r="D228"/>
      <c r="E228" s="4" t="s">
        <v>1715</v>
      </c>
      <c r="F228" s="92">
        <v>43870.63</v>
      </c>
      <c r="G228" s="4" t="s">
        <v>19</v>
      </c>
      <c r="H228" s="4">
        <v>5.6124999999999998</v>
      </c>
      <c r="I228" s="45">
        <v>2.7616926503342132E-3</v>
      </c>
      <c r="J228" s="4">
        <v>5.6280000000000001</v>
      </c>
      <c r="K228" s="75">
        <v>679.99476500001276</v>
      </c>
      <c r="L228" s="47" t="s">
        <v>1657</v>
      </c>
      <c r="M228"/>
      <c r="N228"/>
      <c r="O228"/>
      <c r="P228"/>
      <c r="Q228"/>
      <c r="R228" s="4" t="s">
        <v>1726</v>
      </c>
      <c r="S228"/>
      <c r="T228" s="32">
        <v>0</v>
      </c>
      <c r="U228"/>
    </row>
    <row r="229" spans="1:21" s="1" customFormat="1">
      <c r="A229" s="76">
        <v>44494</v>
      </c>
      <c r="B229"/>
      <c r="C229" s="10" t="s">
        <v>22</v>
      </c>
      <c r="D229"/>
      <c r="E229" s="11" t="s">
        <v>1580</v>
      </c>
      <c r="F229" s="92">
        <v>4515</v>
      </c>
      <c r="G229" s="4" t="s">
        <v>32</v>
      </c>
      <c r="H229" s="4">
        <v>6.5030000000000001</v>
      </c>
      <c r="I229" s="45">
        <v>1.4916192526526206E-2</v>
      </c>
      <c r="J229" s="4">
        <v>6.6</v>
      </c>
      <c r="K229" s="75">
        <v>437.95499999999788</v>
      </c>
      <c r="L229" s="47" t="s">
        <v>1561</v>
      </c>
      <c r="M229"/>
      <c r="N229"/>
      <c r="O229"/>
      <c r="P229"/>
      <c r="Q229"/>
      <c r="R229" s="4" t="s">
        <v>1726</v>
      </c>
      <c r="S229"/>
      <c r="T229" s="32">
        <v>0</v>
      </c>
      <c r="U229"/>
    </row>
    <row r="230" spans="1:21" s="1" customFormat="1">
      <c r="A230" s="76">
        <v>44494</v>
      </c>
      <c r="B230"/>
      <c r="C230" s="89" t="s">
        <v>67</v>
      </c>
      <c r="D230"/>
      <c r="E230" s="81" t="s">
        <v>1612</v>
      </c>
      <c r="F230" s="102">
        <v>613.5</v>
      </c>
      <c r="G230" s="4" t="s">
        <v>19</v>
      </c>
      <c r="H230" s="4">
        <v>5.5549999999999997</v>
      </c>
      <c r="I230" s="45">
        <v>2.2502250225022502E-2</v>
      </c>
      <c r="J230" s="4">
        <v>5.68</v>
      </c>
      <c r="K230" s="75">
        <v>76.6875</v>
      </c>
      <c r="L230" s="4" t="s">
        <v>1572</v>
      </c>
      <c r="M230"/>
      <c r="N230"/>
      <c r="O230"/>
      <c r="P230"/>
      <c r="Q230"/>
      <c r="R230" s="4" t="s">
        <v>30</v>
      </c>
      <c r="S230"/>
      <c r="T230" s="32">
        <v>0</v>
      </c>
      <c r="U230"/>
    </row>
    <row r="231" spans="1:21" s="1" customFormat="1">
      <c r="A231" s="76">
        <v>44495</v>
      </c>
      <c r="B231"/>
      <c r="C231" s="89" t="s">
        <v>41</v>
      </c>
      <c r="D231"/>
      <c r="E231" s="81" t="s">
        <v>71</v>
      </c>
      <c r="F231" s="102">
        <v>2400</v>
      </c>
      <c r="G231" s="4" t="s">
        <v>19</v>
      </c>
      <c r="H231" s="4">
        <v>5.5754999999999999</v>
      </c>
      <c r="I231" s="45">
        <v>1.8742713657967869E-2</v>
      </c>
      <c r="J231" s="4">
        <v>5.68</v>
      </c>
      <c r="K231" s="75">
        <v>250.79999999999956</v>
      </c>
      <c r="L231" s="47" t="s">
        <v>1636</v>
      </c>
      <c r="M231"/>
      <c r="N231"/>
      <c r="O231"/>
      <c r="P231"/>
      <c r="Q231"/>
      <c r="R231" s="4" t="s">
        <v>219</v>
      </c>
      <c r="S231"/>
      <c r="T231" s="32">
        <v>142</v>
      </c>
      <c r="U231"/>
    </row>
    <row r="232" spans="1:21" s="1" customFormat="1">
      <c r="A232" s="76">
        <v>44495</v>
      </c>
      <c r="B232"/>
      <c r="C232" s="89" t="s">
        <v>67</v>
      </c>
      <c r="D232"/>
      <c r="E232" s="81" t="s">
        <v>1716</v>
      </c>
      <c r="F232" s="102">
        <v>6000</v>
      </c>
      <c r="G232" s="4" t="s">
        <v>19</v>
      </c>
      <c r="H232" s="4">
        <v>5.5810000000000004</v>
      </c>
      <c r="I232" s="45">
        <v>2.3114137251388556E-2</v>
      </c>
      <c r="J232" s="4">
        <v>5.71</v>
      </c>
      <c r="K232" s="75">
        <v>773.99999999999739</v>
      </c>
      <c r="L232" s="4" t="s">
        <v>1620</v>
      </c>
      <c r="M232"/>
      <c r="N232"/>
      <c r="O232"/>
      <c r="P232"/>
      <c r="Q232"/>
      <c r="R232" s="4" t="s">
        <v>1678</v>
      </c>
      <c r="S232"/>
      <c r="T232" s="32">
        <v>167.21</v>
      </c>
      <c r="U232"/>
    </row>
    <row r="233" spans="1:21" s="1" customFormat="1">
      <c r="A233" s="76">
        <v>44495</v>
      </c>
      <c r="B233"/>
      <c r="C233" s="10" t="s">
        <v>16</v>
      </c>
      <c r="D233"/>
      <c r="E233" s="11" t="s">
        <v>1693</v>
      </c>
      <c r="F233" s="102">
        <v>1390</v>
      </c>
      <c r="G233" s="4" t="s">
        <v>32</v>
      </c>
      <c r="H233" s="4">
        <v>6.4657999999999998</v>
      </c>
      <c r="I233" s="45">
        <v>6.8359677070122249E-3</v>
      </c>
      <c r="J233" s="4">
        <v>6.51</v>
      </c>
      <c r="K233" s="75">
        <v>61.438000000000024</v>
      </c>
      <c r="L233" s="47" t="s">
        <v>1694</v>
      </c>
      <c r="M233"/>
      <c r="N233"/>
      <c r="O233"/>
      <c r="P233"/>
      <c r="Q233"/>
      <c r="R233" s="4" t="s">
        <v>148</v>
      </c>
      <c r="S233"/>
      <c r="T233" s="32">
        <v>142</v>
      </c>
      <c r="U233"/>
    </row>
    <row r="234" spans="1:21" s="1" customFormat="1">
      <c r="A234" s="76">
        <v>44495</v>
      </c>
      <c r="B234"/>
      <c r="C234" s="10" t="s">
        <v>16</v>
      </c>
      <c r="D234"/>
      <c r="E234" s="11" t="s">
        <v>1693</v>
      </c>
      <c r="F234" s="92">
        <v>11304</v>
      </c>
      <c r="G234" s="4" t="s">
        <v>57</v>
      </c>
      <c r="H234" s="4">
        <v>7.6757</v>
      </c>
      <c r="I234" s="45">
        <v>7.0742733561759419E-3</v>
      </c>
      <c r="J234" s="4">
        <v>7.73</v>
      </c>
      <c r="K234" s="75">
        <v>613.8072000000052</v>
      </c>
      <c r="L234" s="47" t="s">
        <v>1694</v>
      </c>
      <c r="M234"/>
      <c r="N234"/>
      <c r="O234"/>
      <c r="P234"/>
      <c r="Q234"/>
      <c r="R234" s="4" t="s">
        <v>21</v>
      </c>
      <c r="S234"/>
      <c r="T234" s="32">
        <v>0</v>
      </c>
      <c r="U234"/>
    </row>
    <row r="235" spans="1:21" s="1" customFormat="1">
      <c r="A235" s="76">
        <v>44495</v>
      </c>
      <c r="B235"/>
      <c r="C235" s="10" t="s">
        <v>16</v>
      </c>
      <c r="D235"/>
      <c r="E235" s="3" t="s">
        <v>1717</v>
      </c>
      <c r="F235" s="92">
        <v>8800.48</v>
      </c>
      <c r="G235" s="4" t="s">
        <v>19</v>
      </c>
      <c r="H235" s="4">
        <v>5.5782999999999996</v>
      </c>
      <c r="I235" s="45">
        <v>1.4646039115859821E-2</v>
      </c>
      <c r="J235" s="4">
        <v>5.66</v>
      </c>
      <c r="K235" s="75">
        <v>718.99921600000482</v>
      </c>
      <c r="L235" s="47" t="s">
        <v>1561</v>
      </c>
      <c r="M235"/>
      <c r="N235"/>
      <c r="O235"/>
      <c r="P235"/>
      <c r="Q235"/>
      <c r="R235" s="4" t="s">
        <v>21</v>
      </c>
      <c r="S235"/>
      <c r="T235" s="32">
        <v>0</v>
      </c>
      <c r="U235"/>
    </row>
    <row r="236" spans="1:21" s="1" customFormat="1">
      <c r="A236" s="76">
        <v>44495</v>
      </c>
      <c r="B236"/>
      <c r="C236" s="10" t="s">
        <v>16</v>
      </c>
      <c r="D236"/>
      <c r="E236" s="3" t="s">
        <v>132</v>
      </c>
      <c r="F236" s="92">
        <v>189282.08</v>
      </c>
      <c r="G236" s="4" t="s">
        <v>19</v>
      </c>
      <c r="H236" s="4">
        <v>5.5903</v>
      </c>
      <c r="I236" s="45">
        <v>2.0034702967639539E-3</v>
      </c>
      <c r="J236" s="4">
        <v>5.6014999999999997</v>
      </c>
      <c r="K236" s="75">
        <v>2119.9592959999345</v>
      </c>
      <c r="L236" s="4" t="s">
        <v>1718</v>
      </c>
      <c r="M236"/>
      <c r="N236"/>
      <c r="O236"/>
      <c r="P236"/>
      <c r="Q236"/>
      <c r="R236" s="4" t="s">
        <v>21</v>
      </c>
      <c r="S236"/>
      <c r="T236" s="32">
        <v>0</v>
      </c>
      <c r="U236"/>
    </row>
    <row r="237" spans="1:21" s="1" customFormat="1">
      <c r="A237" s="76">
        <v>44495</v>
      </c>
      <c r="B237"/>
      <c r="C237" s="10" t="s">
        <v>16</v>
      </c>
      <c r="D237"/>
      <c r="E237" s="3" t="s">
        <v>132</v>
      </c>
      <c r="F237" s="92">
        <v>242157.07</v>
      </c>
      <c r="G237" s="4" t="s">
        <v>32</v>
      </c>
      <c r="H237" s="4">
        <v>6.4776999999999996</v>
      </c>
      <c r="I237" s="45">
        <v>3.4425799280608516E-3</v>
      </c>
      <c r="J237" s="4">
        <v>6.5</v>
      </c>
      <c r="K237" s="75">
        <v>5400.1026610001045</v>
      </c>
      <c r="L237" s="4" t="s">
        <v>1718</v>
      </c>
      <c r="M237"/>
      <c r="N237"/>
      <c r="O237"/>
      <c r="P237"/>
      <c r="Q237"/>
      <c r="R237" s="4" t="s">
        <v>21</v>
      </c>
      <c r="S237"/>
      <c r="T237" s="32">
        <v>0</v>
      </c>
      <c r="U237"/>
    </row>
    <row r="238" spans="1:21" s="1" customFormat="1">
      <c r="A238" s="76">
        <v>44495</v>
      </c>
      <c r="B238"/>
      <c r="C238" s="89" t="s">
        <v>22</v>
      </c>
      <c r="D238"/>
      <c r="E238" s="3" t="s">
        <v>1566</v>
      </c>
      <c r="F238" s="92">
        <v>5693.95</v>
      </c>
      <c r="G238" s="4" t="s">
        <v>19</v>
      </c>
      <c r="H238" s="4">
        <v>5.5670000000000002</v>
      </c>
      <c r="I238" s="45">
        <v>1.131668762349558E-2</v>
      </c>
      <c r="J238" s="4">
        <v>5.63</v>
      </c>
      <c r="K238" s="75">
        <v>358.71884999999838</v>
      </c>
      <c r="L238" s="4" t="s">
        <v>1561</v>
      </c>
      <c r="M238"/>
      <c r="N238"/>
      <c r="O238"/>
      <c r="P238"/>
      <c r="Q238"/>
      <c r="R238" s="4" t="s">
        <v>21</v>
      </c>
      <c r="S238"/>
      <c r="T238" s="32">
        <v>0</v>
      </c>
      <c r="U238"/>
    </row>
    <row r="239" spans="1:21" s="1" customFormat="1">
      <c r="A239" s="76">
        <v>44495</v>
      </c>
      <c r="B239"/>
      <c r="C239" s="89" t="s">
        <v>22</v>
      </c>
      <c r="D239"/>
      <c r="E239" s="3" t="s">
        <v>114</v>
      </c>
      <c r="F239" s="92">
        <v>36627.449999999997</v>
      </c>
      <c r="G239" s="4" t="s">
        <v>19</v>
      </c>
      <c r="H239" s="4">
        <v>5.5644999999999998</v>
      </c>
      <c r="I239" s="45">
        <v>2.6058046545063274E-3</v>
      </c>
      <c r="J239" s="4">
        <v>5.5789999999999997</v>
      </c>
      <c r="K239" s="75">
        <v>531.09802499999842</v>
      </c>
      <c r="L239" s="4" t="s">
        <v>1657</v>
      </c>
      <c r="M239"/>
      <c r="N239"/>
      <c r="O239"/>
      <c r="P239"/>
      <c r="Q239"/>
      <c r="R239" s="4" t="s">
        <v>30</v>
      </c>
      <c r="S239"/>
      <c r="T239" s="32">
        <v>0</v>
      </c>
      <c r="U239"/>
    </row>
    <row r="240" spans="1:21" s="1" customFormat="1">
      <c r="A240" s="76">
        <v>44496</v>
      </c>
      <c r="B240"/>
      <c r="C240" s="10" t="s">
        <v>67</v>
      </c>
      <c r="D240"/>
      <c r="E240" s="4" t="s">
        <v>1648</v>
      </c>
      <c r="F240" s="92">
        <v>40800</v>
      </c>
      <c r="G240" s="4" t="s">
        <v>19</v>
      </c>
      <c r="H240" s="4">
        <v>5.5549999999999997</v>
      </c>
      <c r="I240" s="45">
        <v>1.5301530153015275E-2</v>
      </c>
      <c r="J240" s="4">
        <v>5.64</v>
      </c>
      <c r="K240" s="75">
        <v>3467.9999999999986</v>
      </c>
      <c r="L240" s="47" t="s">
        <v>1561</v>
      </c>
      <c r="M240"/>
      <c r="N240"/>
      <c r="O240"/>
      <c r="P240"/>
      <c r="Q240"/>
      <c r="R240" s="4" t="s">
        <v>30</v>
      </c>
      <c r="S240"/>
      <c r="T240" s="32">
        <v>0</v>
      </c>
      <c r="U240"/>
    </row>
    <row r="241" spans="1:21" s="1" customFormat="1">
      <c r="A241" s="76">
        <v>44496</v>
      </c>
      <c r="B241"/>
      <c r="C241" s="10" t="s">
        <v>16</v>
      </c>
      <c r="D241"/>
      <c r="E241" s="3" t="s">
        <v>85</v>
      </c>
      <c r="F241" s="92">
        <v>3250</v>
      </c>
      <c r="G241" s="4" t="s">
        <v>19</v>
      </c>
      <c r="H241" s="4">
        <v>5.5686999999999998</v>
      </c>
      <c r="I241" s="45">
        <v>1.280370643058526E-2</v>
      </c>
      <c r="J241" s="4">
        <v>5.64</v>
      </c>
      <c r="K241" s="75">
        <v>231.72499999999974</v>
      </c>
      <c r="L241" s="47" t="s">
        <v>1561</v>
      </c>
      <c r="M241"/>
      <c r="N241"/>
      <c r="O241"/>
      <c r="P241"/>
      <c r="Q241"/>
      <c r="R241" s="4" t="s">
        <v>219</v>
      </c>
      <c r="S241"/>
      <c r="T241" s="32">
        <v>0</v>
      </c>
      <c r="U241"/>
    </row>
    <row r="242" spans="1:21" s="1" customFormat="1">
      <c r="A242" s="76">
        <v>44496</v>
      </c>
      <c r="B242"/>
      <c r="C242" s="89" t="s">
        <v>22</v>
      </c>
      <c r="D242"/>
      <c r="E242" s="3" t="s">
        <v>1712</v>
      </c>
      <c r="F242" s="92">
        <v>8875.8700000000008</v>
      </c>
      <c r="G242" s="4" t="s">
        <v>19</v>
      </c>
      <c r="H242" s="4">
        <v>5.5834999999999999</v>
      </c>
      <c r="I242" s="45">
        <v>5.0899973135130061E-3</v>
      </c>
      <c r="J242" s="4">
        <v>5.6119199999999996</v>
      </c>
      <c r="K242" s="75">
        <v>252.25222539999709</v>
      </c>
      <c r="L242" s="47" t="s">
        <v>1561</v>
      </c>
      <c r="M242"/>
      <c r="N242"/>
      <c r="O242"/>
      <c r="P242"/>
      <c r="Q242"/>
      <c r="R242" s="4" t="s">
        <v>21</v>
      </c>
      <c r="S242"/>
      <c r="T242" s="32">
        <v>0</v>
      </c>
      <c r="U242"/>
    </row>
    <row r="243" spans="1:21" s="1" customFormat="1">
      <c r="A243" s="76">
        <v>44497</v>
      </c>
      <c r="B243"/>
      <c r="C243" s="10" t="s">
        <v>16</v>
      </c>
      <c r="D243"/>
      <c r="E243" s="3" t="s">
        <v>1719</v>
      </c>
      <c r="F243" s="92">
        <v>7500</v>
      </c>
      <c r="G243" s="4" t="s">
        <v>32</v>
      </c>
      <c r="H243" s="4">
        <v>6.5353000000000003</v>
      </c>
      <c r="I243" s="45">
        <v>6.8397778219821959E-3</v>
      </c>
      <c r="J243" s="4">
        <v>6.58</v>
      </c>
      <c r="K243" s="75">
        <v>335.24999999999807</v>
      </c>
      <c r="L243" s="4" t="s">
        <v>354</v>
      </c>
      <c r="M243"/>
      <c r="N243"/>
      <c r="O243"/>
      <c r="P243"/>
      <c r="Q243"/>
      <c r="R243" s="4" t="s">
        <v>25</v>
      </c>
      <c r="S243"/>
      <c r="T243" s="32">
        <v>0</v>
      </c>
      <c r="U243"/>
    </row>
    <row r="244" spans="1:21" s="1" customFormat="1">
      <c r="A244" s="76">
        <v>44497</v>
      </c>
      <c r="B244"/>
      <c r="C244" s="10" t="s">
        <v>22</v>
      </c>
      <c r="D244"/>
      <c r="E244" s="4" t="s">
        <v>93</v>
      </c>
      <c r="F244" s="92">
        <v>7966.44</v>
      </c>
      <c r="G244" s="4" t="s">
        <v>19</v>
      </c>
      <c r="H244" s="4">
        <v>5.6040999999999999</v>
      </c>
      <c r="I244" s="45">
        <v>7.2982280830105051E-3</v>
      </c>
      <c r="J244" s="4">
        <v>5.6449999999999996</v>
      </c>
      <c r="K244" s="75">
        <v>325.82739599999769</v>
      </c>
      <c r="L244" s="47" t="s">
        <v>1561</v>
      </c>
      <c r="M244"/>
      <c r="N244"/>
      <c r="O244"/>
      <c r="P244"/>
      <c r="Q244"/>
      <c r="R244" s="4" t="s">
        <v>21</v>
      </c>
      <c r="S244"/>
      <c r="T244" s="32">
        <v>0</v>
      </c>
      <c r="U244"/>
    </row>
    <row r="245" spans="1:21" s="1" customFormat="1">
      <c r="A245" s="76">
        <v>44497</v>
      </c>
      <c r="B245"/>
      <c r="C245" s="10" t="s">
        <v>22</v>
      </c>
      <c r="D245"/>
      <c r="E245" s="4" t="s">
        <v>93</v>
      </c>
      <c r="F245" s="92">
        <v>8907.48</v>
      </c>
      <c r="G245" s="4" t="s">
        <v>32</v>
      </c>
      <c r="H245" s="4">
        <v>6.5427</v>
      </c>
      <c r="I245" s="45">
        <v>7.5351154722056446E-3</v>
      </c>
      <c r="J245" s="4">
        <v>6.5919999999999996</v>
      </c>
      <c r="K245" s="75">
        <v>439.13876399999708</v>
      </c>
      <c r="L245" s="47" t="s">
        <v>1561</v>
      </c>
      <c r="M245"/>
      <c r="N245"/>
      <c r="O245"/>
      <c r="P245"/>
      <c r="Q245"/>
      <c r="R245" s="4" t="s">
        <v>30</v>
      </c>
      <c r="S245"/>
      <c r="T245" s="32">
        <v>0</v>
      </c>
      <c r="U245"/>
    </row>
    <row r="246" spans="1:21" s="1" customFormat="1">
      <c r="A246" s="76">
        <v>44497</v>
      </c>
      <c r="B246"/>
      <c r="C246" s="10" t="s">
        <v>67</v>
      </c>
      <c r="D246"/>
      <c r="E246" s="81" t="s">
        <v>1662</v>
      </c>
      <c r="F246" s="92">
        <v>12100.33</v>
      </c>
      <c r="G246" s="4" t="s">
        <v>19</v>
      </c>
      <c r="H246" s="4">
        <v>5.6135000000000002</v>
      </c>
      <c r="I246" s="45">
        <v>1.113387369733676E-2</v>
      </c>
      <c r="J246" s="4">
        <v>5.6760000000000002</v>
      </c>
      <c r="K246" s="75">
        <v>756.270625</v>
      </c>
      <c r="L246" s="47" t="s">
        <v>1561</v>
      </c>
      <c r="M246"/>
      <c r="N246"/>
      <c r="O246"/>
      <c r="P246"/>
      <c r="Q246"/>
      <c r="R246" s="4" t="s">
        <v>30</v>
      </c>
      <c r="S246"/>
      <c r="T246" s="32">
        <v>0</v>
      </c>
      <c r="U246"/>
    </row>
    <row r="247" spans="1:21" s="1" customFormat="1">
      <c r="A247" s="76">
        <v>44497</v>
      </c>
      <c r="B247"/>
      <c r="C247" s="10" t="s">
        <v>67</v>
      </c>
      <c r="D247"/>
      <c r="E247" s="81" t="s">
        <v>1662</v>
      </c>
      <c r="F247" s="92">
        <v>312.5</v>
      </c>
      <c r="G247" s="4" t="s">
        <v>32</v>
      </c>
      <c r="H247" s="4">
        <v>6.57</v>
      </c>
      <c r="I247" s="45">
        <v>8.3713850837137116E-3</v>
      </c>
      <c r="J247" s="4">
        <v>6.625</v>
      </c>
      <c r="K247" s="75">
        <v>17.187499999999911</v>
      </c>
      <c r="L247" s="47" t="s">
        <v>1561</v>
      </c>
      <c r="M247"/>
      <c r="N247"/>
      <c r="O247"/>
      <c r="P247"/>
      <c r="Q247"/>
      <c r="R247" s="4" t="s">
        <v>148</v>
      </c>
      <c r="S247"/>
      <c r="T247" s="32">
        <v>140</v>
      </c>
      <c r="U247"/>
    </row>
    <row r="248" spans="1:21" s="1" customFormat="1">
      <c r="A248" s="76">
        <v>44497</v>
      </c>
      <c r="B248"/>
      <c r="C248" s="10" t="s">
        <v>16</v>
      </c>
      <c r="D248"/>
      <c r="E248" s="11" t="s">
        <v>1693</v>
      </c>
      <c r="F248" s="92">
        <v>484.05</v>
      </c>
      <c r="G248" s="4" t="s">
        <v>57</v>
      </c>
      <c r="H248" s="4">
        <v>7.7282999999999999</v>
      </c>
      <c r="I248" s="45">
        <v>8.6306173414592013E-3</v>
      </c>
      <c r="J248" s="4">
        <v>7.7949999999999999</v>
      </c>
      <c r="K248" s="75">
        <v>32.286134999999994</v>
      </c>
      <c r="L248" s="47" t="s">
        <v>1694</v>
      </c>
      <c r="M248"/>
      <c r="N248"/>
      <c r="O248"/>
      <c r="P248"/>
      <c r="Q248"/>
      <c r="R248" s="4" t="s">
        <v>148</v>
      </c>
      <c r="S248"/>
      <c r="T248" s="32">
        <v>140</v>
      </c>
      <c r="U248"/>
    </row>
    <row r="249" spans="1:21" s="1" customFormat="1">
      <c r="A249" s="76">
        <v>44497</v>
      </c>
      <c r="B249"/>
      <c r="C249" s="89" t="s">
        <v>22</v>
      </c>
      <c r="D249"/>
      <c r="E249" s="3" t="s">
        <v>1712</v>
      </c>
      <c r="F249" s="92">
        <v>8851.86</v>
      </c>
      <c r="G249" s="4" t="s">
        <v>19</v>
      </c>
      <c r="H249" s="4">
        <v>5.5991499999999998</v>
      </c>
      <c r="I249" s="45">
        <v>5.0000446496343276E-3</v>
      </c>
      <c r="J249" s="4">
        <v>5.6271459999999998</v>
      </c>
      <c r="K249" s="75">
        <v>247.8166725599992</v>
      </c>
      <c r="L249" s="47" t="s">
        <v>1561</v>
      </c>
      <c r="M249"/>
      <c r="N249"/>
      <c r="O249"/>
      <c r="P249"/>
      <c r="Q249"/>
      <c r="R249" s="4" t="s">
        <v>21</v>
      </c>
      <c r="S249"/>
      <c r="T249" s="32">
        <v>0</v>
      </c>
      <c r="U249"/>
    </row>
    <row r="250" spans="1:21" s="1" customFormat="1">
      <c r="A250" s="76">
        <v>44498</v>
      </c>
      <c r="B250"/>
      <c r="C250" s="89" t="s">
        <v>22</v>
      </c>
      <c r="D250"/>
      <c r="E250" s="3" t="s">
        <v>1681</v>
      </c>
      <c r="F250" s="92">
        <v>5000</v>
      </c>
      <c r="G250" s="4" t="s">
        <v>19</v>
      </c>
      <c r="H250" s="4">
        <v>5.6467000000000001</v>
      </c>
      <c r="I250" s="45">
        <v>5.6229302070236464E-3</v>
      </c>
      <c r="J250" s="4">
        <v>5.6784509999999999</v>
      </c>
      <c r="K250" s="75">
        <v>158.75499999999931</v>
      </c>
      <c r="L250" s="47" t="s">
        <v>1561</v>
      </c>
      <c r="M250"/>
      <c r="N250"/>
      <c r="O250"/>
      <c r="P250"/>
      <c r="Q250"/>
      <c r="R250" s="4" t="s">
        <v>25</v>
      </c>
      <c r="S250"/>
      <c r="T250" s="32">
        <v>0</v>
      </c>
      <c r="U250"/>
    </row>
    <row r="251" spans="1:21" s="1" customFormat="1">
      <c r="A251" s="76">
        <v>44498</v>
      </c>
      <c r="B251"/>
      <c r="C251" s="89" t="s">
        <v>22</v>
      </c>
      <c r="D251"/>
      <c r="E251" s="3" t="s">
        <v>1566</v>
      </c>
      <c r="F251" s="92">
        <v>2256.13</v>
      </c>
      <c r="G251" s="4" t="s">
        <v>19</v>
      </c>
      <c r="H251" s="4">
        <v>5.6494999999999997</v>
      </c>
      <c r="I251" s="45">
        <v>1.2478980440747023E-2</v>
      </c>
      <c r="J251" s="4">
        <v>5.72</v>
      </c>
      <c r="K251" s="75">
        <v>159.05716500000003</v>
      </c>
      <c r="L251" s="47" t="s">
        <v>1561</v>
      </c>
      <c r="M251"/>
      <c r="N251"/>
      <c r="O251"/>
      <c r="P251"/>
      <c r="Q251"/>
      <c r="R251" s="4" t="s">
        <v>25</v>
      </c>
      <c r="S251"/>
      <c r="T251" s="32">
        <v>0</v>
      </c>
      <c r="U251"/>
    </row>
    <row r="252" spans="1:21" s="1" customFormat="1">
      <c r="A252" s="76">
        <v>44498</v>
      </c>
      <c r="B252"/>
      <c r="C252" s="89" t="s">
        <v>22</v>
      </c>
      <c r="D252"/>
      <c r="E252" s="3" t="s">
        <v>777</v>
      </c>
      <c r="F252" s="92">
        <v>8000</v>
      </c>
      <c r="G252" s="4" t="s">
        <v>19</v>
      </c>
      <c r="H252" s="4">
        <v>5.6231999999999998</v>
      </c>
      <c r="I252" s="45">
        <v>9.5675060463793482E-3</v>
      </c>
      <c r="J252" s="4">
        <v>5.6769999999999996</v>
      </c>
      <c r="K252" s="75">
        <v>430.39999999999878</v>
      </c>
      <c r="L252" s="47" t="s">
        <v>1720</v>
      </c>
      <c r="M252"/>
      <c r="N252"/>
      <c r="O252"/>
      <c r="P252"/>
      <c r="Q252"/>
      <c r="R252" s="4" t="s">
        <v>30</v>
      </c>
      <c r="S252"/>
      <c r="T252" s="32">
        <v>0</v>
      </c>
      <c r="U252"/>
    </row>
    <row r="253" spans="1:21" s="1" customFormat="1">
      <c r="A253" s="103">
        <v>44501</v>
      </c>
      <c r="B253"/>
      <c r="C253" s="45" t="s">
        <v>16</v>
      </c>
      <c r="D253"/>
      <c r="E253" s="45" t="s">
        <v>162</v>
      </c>
      <c r="F253" s="104">
        <v>29900</v>
      </c>
      <c r="G253" s="45" t="s">
        <v>19</v>
      </c>
      <c r="H253" s="105">
        <v>5.6509999999999998E-2</v>
      </c>
      <c r="I253" s="105">
        <v>1.3979826579366472E-2</v>
      </c>
      <c r="J253" s="105">
        <v>5.7299999999999997E-2</v>
      </c>
      <c r="K253" s="75">
        <v>2362.0999999999972</v>
      </c>
      <c r="L253" s="27" t="s">
        <v>1708</v>
      </c>
      <c r="M253"/>
      <c r="N253"/>
      <c r="O253" s="27" t="s">
        <v>20</v>
      </c>
      <c r="P253" s="29">
        <v>67902</v>
      </c>
      <c r="Q253"/>
      <c r="R253" s="106" t="s">
        <v>21</v>
      </c>
      <c r="S253"/>
      <c r="T253" s="31">
        <v>0</v>
      </c>
      <c r="U253"/>
    </row>
    <row r="254" spans="1:21" s="1" customFormat="1">
      <c r="A254" s="103">
        <v>44501</v>
      </c>
      <c r="B254"/>
      <c r="C254" s="45" t="s">
        <v>22</v>
      </c>
      <c r="D254"/>
      <c r="E254" s="45" t="s">
        <v>29</v>
      </c>
      <c r="F254" s="104">
        <v>9261.9</v>
      </c>
      <c r="G254" s="45" t="s">
        <v>19</v>
      </c>
      <c r="H254" s="105">
        <v>5.6300000000000003E-2</v>
      </c>
      <c r="I254" s="105">
        <v>2.3090586145648739E-3</v>
      </c>
      <c r="J254" s="105">
        <v>5.6430000000000001E-2</v>
      </c>
      <c r="K254" s="75">
        <v>120.4046999999983</v>
      </c>
      <c r="L254" s="27" t="s">
        <v>1657</v>
      </c>
      <c r="M254"/>
      <c r="N254"/>
      <c r="O254" s="27" t="s">
        <v>27</v>
      </c>
      <c r="P254" s="29">
        <v>12005</v>
      </c>
      <c r="Q254"/>
      <c r="R254" s="106" t="s">
        <v>30</v>
      </c>
      <c r="S254"/>
      <c r="T254" s="31">
        <v>0</v>
      </c>
      <c r="U254"/>
    </row>
    <row r="255" spans="1:21" s="1" customFormat="1">
      <c r="A255" s="103">
        <v>44501</v>
      </c>
      <c r="B255"/>
      <c r="C255" s="45" t="s">
        <v>41</v>
      </c>
      <c r="D255"/>
      <c r="E255" s="45" t="s">
        <v>174</v>
      </c>
      <c r="F255" s="104">
        <v>6000</v>
      </c>
      <c r="G255" s="45" t="s">
        <v>19</v>
      </c>
      <c r="H255" s="105">
        <v>5.6724999999999998E-2</v>
      </c>
      <c r="I255" s="105">
        <v>2.071397091229632E-2</v>
      </c>
      <c r="J255" s="105">
        <v>5.79E-2</v>
      </c>
      <c r="K255" s="75">
        <v>705.00000000000148</v>
      </c>
      <c r="L255" s="27" t="s">
        <v>1636</v>
      </c>
      <c r="M255"/>
      <c r="N255"/>
      <c r="O255" s="27" t="s">
        <v>20</v>
      </c>
      <c r="P255" s="29">
        <v>67043</v>
      </c>
      <c r="Q255"/>
      <c r="R255" s="106" t="s">
        <v>147</v>
      </c>
      <c r="S255"/>
      <c r="T255" s="31">
        <v>170.33</v>
      </c>
      <c r="U255"/>
    </row>
    <row r="256" spans="1:21" s="1" customFormat="1">
      <c r="A256" s="103">
        <v>44503</v>
      </c>
      <c r="B256"/>
      <c r="C256" s="45" t="s">
        <v>16</v>
      </c>
      <c r="D256"/>
      <c r="E256" s="45" t="s">
        <v>28</v>
      </c>
      <c r="F256" s="104">
        <v>5111.75</v>
      </c>
      <c r="G256" s="45" t="s">
        <v>19</v>
      </c>
      <c r="H256" s="105">
        <v>5.6000000000000001E-2</v>
      </c>
      <c r="I256" s="105">
        <v>1.0857142857142899E-2</v>
      </c>
      <c r="J256" s="105">
        <v>5.6607999999999999E-2</v>
      </c>
      <c r="K256" s="75">
        <v>310.79439999999869</v>
      </c>
      <c r="L256" s="27" t="s">
        <v>1652</v>
      </c>
      <c r="M256"/>
      <c r="N256"/>
      <c r="O256" s="27" t="s">
        <v>27</v>
      </c>
      <c r="P256" s="29"/>
      <c r="Q256"/>
      <c r="R256" s="106" t="s">
        <v>21</v>
      </c>
      <c r="S256"/>
      <c r="T256" s="31">
        <v>0</v>
      </c>
      <c r="U256"/>
    </row>
    <row r="257" spans="1:21" s="1" customFormat="1">
      <c r="A257" s="103">
        <v>44503</v>
      </c>
      <c r="B257"/>
      <c r="C257" s="45" t="s">
        <v>16</v>
      </c>
      <c r="D257"/>
      <c r="E257" s="45" t="s">
        <v>1727</v>
      </c>
      <c r="F257" s="104">
        <v>1000</v>
      </c>
      <c r="G257" s="45" t="s">
        <v>19</v>
      </c>
      <c r="H257" s="105">
        <v>5.6000000000000001E-2</v>
      </c>
      <c r="I257" s="105">
        <v>1.1482142857142774E-2</v>
      </c>
      <c r="J257" s="105">
        <v>5.6642999999999999E-2</v>
      </c>
      <c r="K257" s="75">
        <v>64.299999999999784</v>
      </c>
      <c r="L257" s="27" t="s">
        <v>1763</v>
      </c>
      <c r="M257"/>
      <c r="N257"/>
      <c r="O257" s="27" t="s">
        <v>27</v>
      </c>
      <c r="P257" s="29"/>
      <c r="Q257"/>
      <c r="R257" s="106" t="s">
        <v>21</v>
      </c>
      <c r="S257"/>
      <c r="T257" s="31">
        <v>0</v>
      </c>
      <c r="U257"/>
    </row>
    <row r="258" spans="1:21" s="1" customFormat="1">
      <c r="A258" s="103">
        <v>44503</v>
      </c>
      <c r="B258"/>
      <c r="C258" s="45" t="s">
        <v>22</v>
      </c>
      <c r="D258"/>
      <c r="E258" s="45" t="s">
        <v>1728</v>
      </c>
      <c r="F258" s="104">
        <v>25000</v>
      </c>
      <c r="G258" s="45" t="s">
        <v>19</v>
      </c>
      <c r="H258" s="105">
        <v>5.5800000000000002E-2</v>
      </c>
      <c r="I258" s="105">
        <v>1.8637992831541217E-2</v>
      </c>
      <c r="J258" s="105">
        <v>5.6840000000000002E-2</v>
      </c>
      <c r="K258" s="75">
        <v>2599.9999999999982</v>
      </c>
      <c r="L258" s="27" t="s">
        <v>1652</v>
      </c>
      <c r="M258"/>
      <c r="N258"/>
      <c r="O258" s="27" t="s">
        <v>27</v>
      </c>
      <c r="P258" s="29"/>
      <c r="Q258"/>
      <c r="R258" s="106" t="s">
        <v>1584</v>
      </c>
      <c r="S258"/>
      <c r="T258" s="31">
        <v>0</v>
      </c>
      <c r="U258"/>
    </row>
    <row r="259" spans="1:21" s="1" customFormat="1">
      <c r="A259" s="103">
        <v>44503</v>
      </c>
      <c r="B259"/>
      <c r="C259" s="45" t="s">
        <v>16</v>
      </c>
      <c r="D259"/>
      <c r="E259" s="45" t="s">
        <v>1729</v>
      </c>
      <c r="F259" s="104">
        <v>23500</v>
      </c>
      <c r="G259" s="45" t="s">
        <v>19</v>
      </c>
      <c r="H259" s="105">
        <v>5.6300000000000003E-2</v>
      </c>
      <c r="I259" s="105">
        <v>1.0177619893428025E-2</v>
      </c>
      <c r="J259" s="105">
        <v>5.6873E-2</v>
      </c>
      <c r="K259" s="75">
        <v>1346.5499999999934</v>
      </c>
      <c r="L259" s="27" t="s">
        <v>1561</v>
      </c>
      <c r="M259"/>
      <c r="N259"/>
      <c r="O259" s="27" t="s">
        <v>27</v>
      </c>
      <c r="P259" s="29"/>
      <c r="Q259"/>
      <c r="R259" s="106" t="s">
        <v>21</v>
      </c>
      <c r="S259"/>
      <c r="T259" s="31">
        <v>0</v>
      </c>
      <c r="U259"/>
    </row>
    <row r="260" spans="1:21" s="1" customFormat="1">
      <c r="A260" s="103">
        <v>44503</v>
      </c>
      <c r="B260"/>
      <c r="C260" s="45" t="s">
        <v>16</v>
      </c>
      <c r="D260"/>
      <c r="E260" s="45" t="s">
        <v>1730</v>
      </c>
      <c r="F260" s="104">
        <v>11387.79</v>
      </c>
      <c r="G260" s="45" t="s">
        <v>19</v>
      </c>
      <c r="H260" s="105">
        <v>5.6938000000000002E-2</v>
      </c>
      <c r="I260" s="105">
        <v>6.3577926867819379E-3</v>
      </c>
      <c r="J260" s="105">
        <v>5.7299999999999997E-2</v>
      </c>
      <c r="K260" s="75">
        <v>412.23799799999352</v>
      </c>
      <c r="L260" s="27" t="s">
        <v>1670</v>
      </c>
      <c r="M260"/>
      <c r="N260"/>
      <c r="O260" s="27" t="s">
        <v>20</v>
      </c>
      <c r="P260" s="29"/>
      <c r="Q260"/>
      <c r="R260" s="29" t="s">
        <v>21</v>
      </c>
      <c r="S260"/>
      <c r="T260" s="31">
        <v>0</v>
      </c>
      <c r="U260"/>
    </row>
    <row r="261" spans="1:21" s="1" customFormat="1">
      <c r="A261" s="103">
        <v>44503</v>
      </c>
      <c r="B261"/>
      <c r="C261" s="45" t="s">
        <v>16</v>
      </c>
      <c r="D261"/>
      <c r="E261" s="45" t="s">
        <v>1731</v>
      </c>
      <c r="F261" s="104">
        <v>7500</v>
      </c>
      <c r="G261" s="45" t="s">
        <v>32</v>
      </c>
      <c r="H261" s="105">
        <v>6.5897999999999998E-2</v>
      </c>
      <c r="I261" s="105">
        <v>9.135330359039795E-3</v>
      </c>
      <c r="J261" s="105">
        <v>6.6500000000000004E-2</v>
      </c>
      <c r="K261" s="75">
        <v>451.50000000000398</v>
      </c>
      <c r="L261" s="27" t="s">
        <v>354</v>
      </c>
      <c r="M261"/>
      <c r="N261"/>
      <c r="O261" s="27" t="s">
        <v>20</v>
      </c>
      <c r="P261" s="29">
        <v>12012</v>
      </c>
      <c r="Q261"/>
      <c r="R261" s="29" t="s">
        <v>21</v>
      </c>
      <c r="S261"/>
      <c r="T261" s="31">
        <v>0</v>
      </c>
      <c r="U261"/>
    </row>
    <row r="262" spans="1:21" s="1" customFormat="1">
      <c r="A262" s="103">
        <v>44503</v>
      </c>
      <c r="B262"/>
      <c r="C262" s="45" t="s">
        <v>16</v>
      </c>
      <c r="D262"/>
      <c r="E262" s="45" t="s">
        <v>1732</v>
      </c>
      <c r="F262" s="104">
        <v>4900</v>
      </c>
      <c r="G262" s="45" t="s">
        <v>19</v>
      </c>
      <c r="H262" s="105">
        <v>5.6197999999999998E-2</v>
      </c>
      <c r="I262" s="105">
        <v>1.4270970497170854E-2</v>
      </c>
      <c r="J262" s="105">
        <v>5.7000000000000002E-2</v>
      </c>
      <c r="K262" s="75">
        <v>392.98000000000201</v>
      </c>
      <c r="L262" s="27" t="s">
        <v>1561</v>
      </c>
      <c r="M262"/>
      <c r="N262"/>
      <c r="O262" s="27" t="s">
        <v>20</v>
      </c>
      <c r="P262" s="29">
        <v>67500</v>
      </c>
      <c r="Q262"/>
      <c r="R262" s="106" t="s">
        <v>21</v>
      </c>
      <c r="S262"/>
      <c r="T262" s="31">
        <v>0</v>
      </c>
      <c r="U262"/>
    </row>
    <row r="263" spans="1:21" s="1" customFormat="1">
      <c r="A263" s="103">
        <v>44503</v>
      </c>
      <c r="B263"/>
      <c r="C263" s="45" t="s">
        <v>16</v>
      </c>
      <c r="D263"/>
      <c r="E263" s="45" t="s">
        <v>315</v>
      </c>
      <c r="F263" s="104">
        <v>1500</v>
      </c>
      <c r="G263" s="45" t="s">
        <v>19</v>
      </c>
      <c r="H263" s="105">
        <v>5.6133000000000002E-2</v>
      </c>
      <c r="I263" s="105">
        <v>1.5445459889904312E-2</v>
      </c>
      <c r="J263" s="105">
        <v>5.7000000000000002E-2</v>
      </c>
      <c r="K263" s="75">
        <v>130.04999999999995</v>
      </c>
      <c r="L263" s="27" t="s">
        <v>1764</v>
      </c>
      <c r="M263"/>
      <c r="N263"/>
      <c r="O263" s="27" t="s">
        <v>20</v>
      </c>
      <c r="P263" s="29"/>
      <c r="Q263"/>
      <c r="R263" s="106" t="s">
        <v>21</v>
      </c>
      <c r="S263"/>
      <c r="T263" s="31">
        <v>0</v>
      </c>
      <c r="U263"/>
    </row>
    <row r="264" spans="1:21" s="1" customFormat="1">
      <c r="A264" s="103">
        <v>44504</v>
      </c>
      <c r="B264"/>
      <c r="C264" s="45" t="s">
        <v>16</v>
      </c>
      <c r="D264"/>
      <c r="E264" s="45" t="s">
        <v>1733</v>
      </c>
      <c r="F264" s="104">
        <v>1200</v>
      </c>
      <c r="G264" s="45" t="s">
        <v>32</v>
      </c>
      <c r="H264" s="105">
        <v>6.4917000000000002E-2</v>
      </c>
      <c r="I264" s="105">
        <v>2.8189842414159116E-3</v>
      </c>
      <c r="J264" s="105">
        <v>6.5100000000000005E-2</v>
      </c>
      <c r="K264" s="75">
        <v>21.960000000000313</v>
      </c>
      <c r="L264" s="27" t="s">
        <v>1561</v>
      </c>
      <c r="M264"/>
      <c r="N264"/>
      <c r="O264" s="27" t="s">
        <v>20</v>
      </c>
      <c r="P264" s="29"/>
      <c r="Q264"/>
      <c r="R264" s="106" t="s">
        <v>21</v>
      </c>
      <c r="S264"/>
      <c r="T264" s="31">
        <v>0</v>
      </c>
      <c r="U264"/>
    </row>
    <row r="265" spans="1:21" s="1" customFormat="1">
      <c r="A265" s="103">
        <v>44504</v>
      </c>
      <c r="B265"/>
      <c r="C265" s="45" t="s">
        <v>16</v>
      </c>
      <c r="D265"/>
      <c r="E265" s="45" t="s">
        <v>31</v>
      </c>
      <c r="F265" s="104">
        <v>11554.04</v>
      </c>
      <c r="G265" s="45" t="s">
        <v>19</v>
      </c>
      <c r="H265" s="105">
        <v>5.5925999999999997E-2</v>
      </c>
      <c r="I265" s="105">
        <v>8.4754854629331966E-3</v>
      </c>
      <c r="J265" s="105">
        <v>5.6399999999999999E-2</v>
      </c>
      <c r="K265" s="75">
        <v>547.66149600000256</v>
      </c>
      <c r="L265" s="27" t="s">
        <v>1561</v>
      </c>
      <c r="M265"/>
      <c r="N265"/>
      <c r="O265" s="27" t="s">
        <v>20</v>
      </c>
      <c r="P265" s="29">
        <v>12012</v>
      </c>
      <c r="Q265"/>
      <c r="R265" s="106" t="s">
        <v>21</v>
      </c>
      <c r="S265"/>
      <c r="T265" s="31">
        <v>0</v>
      </c>
      <c r="U265"/>
    </row>
    <row r="266" spans="1:21" s="1" customFormat="1">
      <c r="A266" s="103">
        <v>44504</v>
      </c>
      <c r="B266"/>
      <c r="C266" s="45" t="s">
        <v>16</v>
      </c>
      <c r="D266"/>
      <c r="E266" s="45" t="s">
        <v>1688</v>
      </c>
      <c r="F266" s="104">
        <v>3707.28</v>
      </c>
      <c r="G266" s="45" t="s">
        <v>19</v>
      </c>
      <c r="H266" s="105">
        <v>5.5300000000000002E-2</v>
      </c>
      <c r="I266" s="105">
        <v>8.0470162748644825E-3</v>
      </c>
      <c r="J266" s="105">
        <v>5.5745000000000003E-2</v>
      </c>
      <c r="K266" s="75">
        <v>164.97396000000035</v>
      </c>
      <c r="L266" s="27" t="s">
        <v>1561</v>
      </c>
      <c r="M266"/>
      <c r="N266"/>
      <c r="O266" s="27" t="s">
        <v>27</v>
      </c>
      <c r="P266" s="29">
        <v>37004</v>
      </c>
      <c r="Q266"/>
      <c r="R266" s="106" t="s">
        <v>21</v>
      </c>
      <c r="S266"/>
      <c r="T266" s="31">
        <v>0</v>
      </c>
      <c r="U266"/>
    </row>
    <row r="267" spans="1:21" s="1" customFormat="1">
      <c r="A267" s="103">
        <v>44504</v>
      </c>
      <c r="B267"/>
      <c r="C267" s="45" t="s">
        <v>22</v>
      </c>
      <c r="D267"/>
      <c r="E267" s="45" t="s">
        <v>1734</v>
      </c>
      <c r="F267" s="104">
        <v>1386.98</v>
      </c>
      <c r="G267" s="45" t="s">
        <v>32</v>
      </c>
      <c r="H267" s="105">
        <v>6.4791000000000001E-2</v>
      </c>
      <c r="I267" s="105">
        <v>1.4029726350881955E-2</v>
      </c>
      <c r="J267" s="105">
        <v>6.5699999999999995E-2</v>
      </c>
      <c r="K267" s="75">
        <v>126.07648199999906</v>
      </c>
      <c r="L267" s="27" t="s">
        <v>1561</v>
      </c>
      <c r="M267"/>
      <c r="N267"/>
      <c r="O267" s="27" t="s">
        <v>20</v>
      </c>
      <c r="P267" s="29">
        <v>22019</v>
      </c>
      <c r="Q267"/>
      <c r="R267" s="106" t="s">
        <v>40</v>
      </c>
      <c r="S267"/>
      <c r="T267" s="31">
        <v>0</v>
      </c>
      <c r="U267"/>
    </row>
    <row r="268" spans="1:21" s="1" customFormat="1">
      <c r="A268" s="103">
        <v>44504</v>
      </c>
      <c r="B268"/>
      <c r="C268" s="45" t="s">
        <v>22</v>
      </c>
      <c r="D268"/>
      <c r="E268" s="45" t="s">
        <v>1566</v>
      </c>
      <c r="F268" s="104">
        <v>7043.45</v>
      </c>
      <c r="G268" s="45" t="s">
        <v>19</v>
      </c>
      <c r="H268" s="105">
        <v>5.6165E-2</v>
      </c>
      <c r="I268" s="105">
        <v>1.2196207602599429E-2</v>
      </c>
      <c r="J268" s="105">
        <v>5.6849999999999998E-2</v>
      </c>
      <c r="K268" s="75">
        <v>482.47632499999867</v>
      </c>
      <c r="L268" s="27" t="s">
        <v>1561</v>
      </c>
      <c r="M268"/>
      <c r="N268"/>
      <c r="O268" s="27" t="s">
        <v>20</v>
      </c>
      <c r="P268" s="29">
        <v>12012</v>
      </c>
      <c r="Q268"/>
      <c r="R268" s="106" t="s">
        <v>40</v>
      </c>
      <c r="S268"/>
      <c r="T268" s="31">
        <v>0</v>
      </c>
      <c r="U268"/>
    </row>
    <row r="269" spans="1:21" s="1" customFormat="1">
      <c r="A269" s="103">
        <v>44504</v>
      </c>
      <c r="B269"/>
      <c r="C269" s="45" t="s">
        <v>67</v>
      </c>
      <c r="D269"/>
      <c r="E269" s="45" t="s">
        <v>1735</v>
      </c>
      <c r="F269" s="104">
        <v>2536.0500000000002</v>
      </c>
      <c r="G269" s="45" t="s">
        <v>19</v>
      </c>
      <c r="H269" s="105">
        <v>5.6204999999999998E-2</v>
      </c>
      <c r="I269" s="105">
        <v>1.4144649052575398E-2</v>
      </c>
      <c r="J269" s="105">
        <v>5.7000000000000002E-2</v>
      </c>
      <c r="K269" s="75">
        <v>201.61597500000107</v>
      </c>
      <c r="L269" s="27" t="s">
        <v>1572</v>
      </c>
      <c r="M269"/>
      <c r="N269"/>
      <c r="O269" s="27" t="s">
        <v>20</v>
      </c>
      <c r="P269" s="29">
        <v>67043</v>
      </c>
      <c r="Q269"/>
      <c r="R269" s="106" t="s">
        <v>221</v>
      </c>
      <c r="S269"/>
      <c r="T269" s="31">
        <v>142</v>
      </c>
      <c r="U269"/>
    </row>
    <row r="270" spans="1:21" s="1" customFormat="1">
      <c r="A270" s="103">
        <v>44505</v>
      </c>
      <c r="B270"/>
      <c r="C270" s="45" t="s">
        <v>22</v>
      </c>
      <c r="D270"/>
      <c r="E270" s="45" t="s">
        <v>114</v>
      </c>
      <c r="F270" s="104">
        <v>42635.64</v>
      </c>
      <c r="G270" s="45" t="s">
        <v>19</v>
      </c>
      <c r="H270" s="105">
        <v>5.5768999999999999E-2</v>
      </c>
      <c r="I270" s="105">
        <v>4.1420861051839619E-3</v>
      </c>
      <c r="J270" s="105">
        <v>5.6000000000000001E-2</v>
      </c>
      <c r="K270" s="75">
        <v>984.88328400000876</v>
      </c>
      <c r="L270" s="27" t="s">
        <v>1657</v>
      </c>
      <c r="M270"/>
      <c r="N270"/>
      <c r="O270" s="27" t="s">
        <v>20</v>
      </c>
      <c r="P270" s="29">
        <v>12012</v>
      </c>
      <c r="Q270"/>
      <c r="R270" s="106" t="s">
        <v>1726</v>
      </c>
      <c r="S270"/>
      <c r="T270" s="31">
        <v>0</v>
      </c>
      <c r="U270"/>
    </row>
    <row r="271" spans="1:21" s="1" customFormat="1">
      <c r="A271" s="103">
        <v>44505</v>
      </c>
      <c r="B271"/>
      <c r="C271" s="45" t="s">
        <v>22</v>
      </c>
      <c r="D271"/>
      <c r="E271" s="45" t="s">
        <v>29</v>
      </c>
      <c r="F271" s="104">
        <v>6346.5</v>
      </c>
      <c r="G271" s="45" t="s">
        <v>19</v>
      </c>
      <c r="H271" s="105">
        <v>5.5300000000000002E-2</v>
      </c>
      <c r="I271" s="105">
        <v>2.7124773960216508E-3</v>
      </c>
      <c r="J271" s="105">
        <v>5.5449999999999999E-2</v>
      </c>
      <c r="K271" s="75">
        <v>95.197499999998328</v>
      </c>
      <c r="L271" s="27" t="s">
        <v>1657</v>
      </c>
      <c r="M271"/>
      <c r="N271"/>
      <c r="O271" s="27" t="s">
        <v>27</v>
      </c>
      <c r="P271" s="29">
        <v>12005</v>
      </c>
      <c r="Q271"/>
      <c r="R271" s="106" t="s">
        <v>40</v>
      </c>
      <c r="S271"/>
      <c r="T271" s="31">
        <v>0</v>
      </c>
      <c r="U271"/>
    </row>
    <row r="272" spans="1:21" s="1" customFormat="1">
      <c r="A272" s="103">
        <v>44505</v>
      </c>
      <c r="B272"/>
      <c r="C272" s="45" t="s">
        <v>16</v>
      </c>
      <c r="D272"/>
      <c r="E272" s="45" t="s">
        <v>101</v>
      </c>
      <c r="F272" s="104">
        <v>1418.09</v>
      </c>
      <c r="G272" s="45" t="s">
        <v>19</v>
      </c>
      <c r="H272" s="105">
        <v>5.5374E-2</v>
      </c>
      <c r="I272" s="105">
        <v>7.6931411853939924E-3</v>
      </c>
      <c r="J272" s="105">
        <v>5.5800000000000002E-2</v>
      </c>
      <c r="K272" s="75">
        <v>60.410634000000385</v>
      </c>
      <c r="L272" s="27" t="s">
        <v>1561</v>
      </c>
      <c r="M272"/>
      <c r="N272"/>
      <c r="O272" s="27" t="s">
        <v>20</v>
      </c>
      <c r="P272" s="29">
        <v>67500</v>
      </c>
      <c r="Q272"/>
      <c r="R272" s="106" t="s">
        <v>21</v>
      </c>
      <c r="S272"/>
      <c r="T272" s="31">
        <v>0</v>
      </c>
      <c r="U272"/>
    </row>
    <row r="273" spans="1:21" s="1" customFormat="1">
      <c r="A273" s="103">
        <v>44505</v>
      </c>
      <c r="B273"/>
      <c r="C273" s="45" t="s">
        <v>16</v>
      </c>
      <c r="D273"/>
      <c r="E273" s="45" t="s">
        <v>1736</v>
      </c>
      <c r="F273" s="104">
        <v>15000</v>
      </c>
      <c r="G273" s="45" t="s">
        <v>19</v>
      </c>
      <c r="H273" s="105">
        <v>5.5343999999999997E-2</v>
      </c>
      <c r="I273" s="105">
        <v>6.0711188204682909E-3</v>
      </c>
      <c r="J273" s="105">
        <v>5.568E-2</v>
      </c>
      <c r="K273" s="75">
        <v>504.00000000000443</v>
      </c>
      <c r="L273" s="27" t="s">
        <v>1561</v>
      </c>
      <c r="M273"/>
      <c r="N273"/>
      <c r="O273" s="27" t="s">
        <v>20</v>
      </c>
      <c r="P273" s="29">
        <v>67500</v>
      </c>
      <c r="Q273"/>
      <c r="R273" s="106" t="s">
        <v>21</v>
      </c>
      <c r="S273"/>
      <c r="T273" s="31">
        <v>0</v>
      </c>
      <c r="U273"/>
    </row>
    <row r="274" spans="1:21" s="1" customFormat="1">
      <c r="A274" s="103">
        <v>44505</v>
      </c>
      <c r="B274"/>
      <c r="C274" s="45" t="s">
        <v>16</v>
      </c>
      <c r="D274"/>
      <c r="E274" s="45" t="s">
        <v>1737</v>
      </c>
      <c r="F274" s="104">
        <v>309597.53000000003</v>
      </c>
      <c r="G274" s="45" t="s">
        <v>32</v>
      </c>
      <c r="H274" s="105">
        <v>6.3782000000000005E-2</v>
      </c>
      <c r="I274" s="105">
        <v>1.2824934934621002E-2</v>
      </c>
      <c r="J274" s="105">
        <v>6.4600000000000005E-2</v>
      </c>
      <c r="K274" s="75">
        <v>25325.077953999978</v>
      </c>
      <c r="L274" s="27" t="s">
        <v>1608</v>
      </c>
      <c r="M274"/>
      <c r="N274"/>
      <c r="O274" s="27" t="s">
        <v>20</v>
      </c>
      <c r="P274" s="29"/>
      <c r="Q274"/>
      <c r="R274" s="106" t="s">
        <v>21</v>
      </c>
      <c r="S274"/>
      <c r="T274" s="31">
        <v>0</v>
      </c>
      <c r="U274"/>
    </row>
    <row r="275" spans="1:21" s="1" customFormat="1">
      <c r="A275" s="103">
        <v>44505</v>
      </c>
      <c r="B275"/>
      <c r="C275" s="45" t="s">
        <v>16</v>
      </c>
      <c r="D275"/>
      <c r="E275" s="45" t="s">
        <v>1738</v>
      </c>
      <c r="F275" s="104">
        <v>12000</v>
      </c>
      <c r="G275" s="45" t="s">
        <v>19</v>
      </c>
      <c r="H275" s="105">
        <v>5.5173E-2</v>
      </c>
      <c r="I275" s="105">
        <v>7.7392927700141723E-3</v>
      </c>
      <c r="J275" s="105">
        <v>5.5599999999999997E-2</v>
      </c>
      <c r="K275" s="75">
        <v>512.39999999999611</v>
      </c>
      <c r="L275" s="27" t="s">
        <v>1561</v>
      </c>
      <c r="M275"/>
      <c r="N275"/>
      <c r="O275" s="27" t="s">
        <v>20</v>
      </c>
      <c r="P275" s="29">
        <v>67500</v>
      </c>
      <c r="Q275"/>
      <c r="R275" s="106" t="s">
        <v>21</v>
      </c>
      <c r="S275"/>
      <c r="T275" s="31">
        <v>0</v>
      </c>
      <c r="U275"/>
    </row>
    <row r="276" spans="1:21" s="1" customFormat="1">
      <c r="A276" s="103">
        <v>44505</v>
      </c>
      <c r="B276"/>
      <c r="C276" s="45" t="s">
        <v>67</v>
      </c>
      <c r="D276"/>
      <c r="E276" s="45" t="s">
        <v>1739</v>
      </c>
      <c r="F276" s="104">
        <v>2602722.2599999998</v>
      </c>
      <c r="G276" s="45" t="s">
        <v>19</v>
      </c>
      <c r="H276" s="105">
        <v>5.5169999999999997E-2</v>
      </c>
      <c r="I276" s="105">
        <v>5.9815116911365873E-3</v>
      </c>
      <c r="J276" s="105">
        <v>5.5500000000000001E-2</v>
      </c>
      <c r="K276" s="75">
        <v>85889.834580001014</v>
      </c>
      <c r="L276" s="27" t="s">
        <v>1598</v>
      </c>
      <c r="M276"/>
      <c r="N276"/>
      <c r="O276" s="27" t="s">
        <v>20</v>
      </c>
      <c r="P276" s="29">
        <v>67043</v>
      </c>
      <c r="Q276"/>
      <c r="R276" s="106" t="s">
        <v>219</v>
      </c>
      <c r="S276"/>
      <c r="T276" s="31">
        <v>0</v>
      </c>
      <c r="U276"/>
    </row>
    <row r="277" spans="1:21" s="1" customFormat="1">
      <c r="A277" s="103">
        <v>44508</v>
      </c>
      <c r="B277"/>
      <c r="C277" s="45" t="s">
        <v>41</v>
      </c>
      <c r="D277"/>
      <c r="E277" s="45" t="s">
        <v>1740</v>
      </c>
      <c r="F277" s="104">
        <v>3000</v>
      </c>
      <c r="G277" s="45" t="s">
        <v>19</v>
      </c>
      <c r="H277" s="105">
        <v>5.5895E-2</v>
      </c>
      <c r="I277" s="105">
        <v>1.9769210126129311E-2</v>
      </c>
      <c r="J277" s="105">
        <v>5.7000000000000002E-2</v>
      </c>
      <c r="K277" s="75">
        <v>331.50000000000051</v>
      </c>
      <c r="L277" s="27" t="s">
        <v>1765</v>
      </c>
      <c r="M277"/>
      <c r="N277"/>
      <c r="O277" s="27" t="s">
        <v>20</v>
      </c>
      <c r="P277" s="29">
        <v>67043</v>
      </c>
      <c r="Q277"/>
      <c r="R277" s="106" t="s">
        <v>147</v>
      </c>
      <c r="S277"/>
      <c r="T277" s="31">
        <v>167.73</v>
      </c>
      <c r="U277"/>
    </row>
    <row r="278" spans="1:21" s="1" customFormat="1">
      <c r="A278" s="103">
        <v>44508</v>
      </c>
      <c r="B278"/>
      <c r="C278" s="45" t="s">
        <v>67</v>
      </c>
      <c r="D278"/>
      <c r="E278" s="45" t="s">
        <v>68</v>
      </c>
      <c r="F278" s="104">
        <v>863.58</v>
      </c>
      <c r="G278" s="45" t="s">
        <v>19</v>
      </c>
      <c r="H278" s="105">
        <v>5.5739999999999998E-2</v>
      </c>
      <c r="I278" s="105">
        <v>2.6193039110154359E-2</v>
      </c>
      <c r="J278" s="105">
        <v>5.7200000000000001E-2</v>
      </c>
      <c r="K278" s="75">
        <v>126.08268000000027</v>
      </c>
      <c r="L278" s="27" t="s">
        <v>1572</v>
      </c>
      <c r="M278"/>
      <c r="N278"/>
      <c r="O278" s="27" t="s">
        <v>20</v>
      </c>
      <c r="P278" s="29">
        <v>67043</v>
      </c>
      <c r="Q278"/>
      <c r="R278" s="106" t="s">
        <v>221</v>
      </c>
      <c r="S278"/>
      <c r="T278" s="31">
        <v>142</v>
      </c>
      <c r="U278"/>
    </row>
    <row r="279" spans="1:21" s="1" customFormat="1">
      <c r="A279" s="103">
        <v>44508</v>
      </c>
      <c r="B279"/>
      <c r="C279" s="45" t="s">
        <v>67</v>
      </c>
      <c r="D279"/>
      <c r="E279" s="45" t="s">
        <v>1741</v>
      </c>
      <c r="F279" s="104">
        <v>3606</v>
      </c>
      <c r="G279" s="45" t="s">
        <v>19</v>
      </c>
      <c r="H279" s="105">
        <v>5.5669999999999997E-2</v>
      </c>
      <c r="I279" s="105">
        <v>2.7483384228489394E-2</v>
      </c>
      <c r="J279" s="105">
        <v>5.7200000000000001E-2</v>
      </c>
      <c r="K279" s="75">
        <v>551.71800000000133</v>
      </c>
      <c r="L279" s="27" t="s">
        <v>1572</v>
      </c>
      <c r="M279"/>
      <c r="N279"/>
      <c r="O279" s="27" t="s">
        <v>20</v>
      </c>
      <c r="P279" s="29">
        <v>67043</v>
      </c>
      <c r="Q279"/>
      <c r="R279" s="106" t="s">
        <v>95</v>
      </c>
      <c r="S279"/>
      <c r="T279" s="31">
        <v>142</v>
      </c>
      <c r="U279"/>
    </row>
    <row r="280" spans="1:21" s="1" customFormat="1">
      <c r="A280" s="103">
        <v>44508</v>
      </c>
      <c r="B280"/>
      <c r="C280" s="45" t="s">
        <v>22</v>
      </c>
      <c r="D280"/>
      <c r="E280" s="45" t="s">
        <v>1742</v>
      </c>
      <c r="F280" s="104">
        <v>1992.32</v>
      </c>
      <c r="G280" s="45" t="s">
        <v>19</v>
      </c>
      <c r="H280" s="105">
        <v>5.45E-2</v>
      </c>
      <c r="I280" s="105">
        <v>1.8128440366972587E-2</v>
      </c>
      <c r="J280" s="105">
        <v>5.5488000000000003E-2</v>
      </c>
      <c r="K280" s="75">
        <v>196.84121600000054</v>
      </c>
      <c r="L280" s="27" t="s">
        <v>1561</v>
      </c>
      <c r="M280"/>
      <c r="N280"/>
      <c r="O280" s="27" t="s">
        <v>27</v>
      </c>
      <c r="P280" s="29"/>
      <c r="Q280"/>
      <c r="R280" s="106" t="s">
        <v>1584</v>
      </c>
      <c r="S280"/>
      <c r="T280" s="31">
        <v>0</v>
      </c>
      <c r="U280"/>
    </row>
    <row r="281" spans="1:21" s="1" customFormat="1">
      <c r="A281" s="103">
        <v>44509</v>
      </c>
      <c r="B281"/>
      <c r="C281" s="45" t="s">
        <v>16</v>
      </c>
      <c r="D281"/>
      <c r="E281" s="45" t="s">
        <v>124</v>
      </c>
      <c r="F281" s="104">
        <v>2689.61</v>
      </c>
      <c r="G281" s="45" t="s">
        <v>19</v>
      </c>
      <c r="H281" s="105">
        <v>5.45E-2</v>
      </c>
      <c r="I281" s="105">
        <v>1.1009174311926717E-2</v>
      </c>
      <c r="J281" s="105">
        <v>5.5100000000000003E-2</v>
      </c>
      <c r="K281" s="75">
        <v>161.37660000000091</v>
      </c>
      <c r="L281" s="27" t="s">
        <v>1561</v>
      </c>
      <c r="M281"/>
      <c r="N281"/>
      <c r="O281" s="27" t="s">
        <v>27</v>
      </c>
      <c r="P281" s="29">
        <v>37004</v>
      </c>
      <c r="Q281"/>
      <c r="R281" s="106" t="s">
        <v>21</v>
      </c>
      <c r="S281"/>
      <c r="T281" s="31">
        <v>0</v>
      </c>
      <c r="U281"/>
    </row>
    <row r="282" spans="1:21" s="1" customFormat="1">
      <c r="A282" s="103">
        <v>44509</v>
      </c>
      <c r="B282"/>
      <c r="C282" s="45" t="s">
        <v>67</v>
      </c>
      <c r="D282"/>
      <c r="E282" s="45" t="s">
        <v>1743</v>
      </c>
      <c r="F282" s="104">
        <v>3500</v>
      </c>
      <c r="G282" s="45" t="s">
        <v>32</v>
      </c>
      <c r="H282" s="105"/>
      <c r="I282" s="105">
        <v>0</v>
      </c>
      <c r="J282" s="107"/>
      <c r="K282" s="75">
        <v>0</v>
      </c>
      <c r="L282" s="27" t="s">
        <v>1766</v>
      </c>
      <c r="M282"/>
      <c r="N282"/>
      <c r="O282" s="27" t="s">
        <v>1784</v>
      </c>
      <c r="P282" s="29" t="s">
        <v>1771</v>
      </c>
      <c r="Q282"/>
      <c r="R282" s="106" t="s">
        <v>1770</v>
      </c>
      <c r="S282"/>
      <c r="T282" s="31">
        <v>0</v>
      </c>
      <c r="U282"/>
    </row>
    <row r="283" spans="1:21" s="1" customFormat="1">
      <c r="A283" s="103">
        <v>44510</v>
      </c>
      <c r="B283"/>
      <c r="C283" s="45" t="s">
        <v>22</v>
      </c>
      <c r="D283"/>
      <c r="E283" s="45" t="s">
        <v>1593</v>
      </c>
      <c r="F283" s="104">
        <v>40378.68</v>
      </c>
      <c r="G283" s="45" t="s">
        <v>19</v>
      </c>
      <c r="H283" s="105">
        <v>5.4579999999999997E-2</v>
      </c>
      <c r="I283" s="105">
        <v>2.1986075485527223E-3</v>
      </c>
      <c r="J283" s="107">
        <v>5.4699999999999999E-2</v>
      </c>
      <c r="K283" s="75">
        <v>484.54416000000828</v>
      </c>
      <c r="L283" s="27" t="s">
        <v>1685</v>
      </c>
      <c r="M283"/>
      <c r="N283"/>
      <c r="O283" s="27" t="s">
        <v>20</v>
      </c>
      <c r="P283" s="29">
        <v>12012</v>
      </c>
      <c r="Q283"/>
      <c r="R283" s="106" t="s">
        <v>40</v>
      </c>
      <c r="S283"/>
      <c r="T283" s="31">
        <v>0</v>
      </c>
      <c r="U283"/>
    </row>
    <row r="284" spans="1:21" s="1" customFormat="1">
      <c r="A284" s="103">
        <v>44510</v>
      </c>
      <c r="B284"/>
      <c r="C284" s="45" t="s">
        <v>16</v>
      </c>
      <c r="D284"/>
      <c r="E284" s="45" t="s">
        <v>162</v>
      </c>
      <c r="F284" s="104">
        <v>29900</v>
      </c>
      <c r="G284" s="45" t="s">
        <v>19</v>
      </c>
      <c r="H284" s="105">
        <v>5.4586000000000003E-2</v>
      </c>
      <c r="I284" s="105">
        <v>1.39962627780017E-2</v>
      </c>
      <c r="J284" s="107">
        <v>5.5350000000000003E-2</v>
      </c>
      <c r="K284" s="75">
        <v>2284.3600000000024</v>
      </c>
      <c r="L284" s="27" t="s">
        <v>1708</v>
      </c>
      <c r="M284"/>
      <c r="N284"/>
      <c r="O284" s="27" t="s">
        <v>20</v>
      </c>
      <c r="P284" s="29">
        <v>67940</v>
      </c>
      <c r="Q284"/>
      <c r="R284" s="106" t="s">
        <v>21</v>
      </c>
      <c r="S284"/>
      <c r="T284" s="31">
        <v>0</v>
      </c>
      <c r="U284"/>
    </row>
    <row r="285" spans="1:21" s="1" customFormat="1">
      <c r="A285" s="103">
        <v>44510</v>
      </c>
      <c r="B285"/>
      <c r="C285" s="45" t="s">
        <v>16</v>
      </c>
      <c r="D285"/>
      <c r="E285" s="45" t="s">
        <v>1738</v>
      </c>
      <c r="F285" s="104">
        <v>13000</v>
      </c>
      <c r="G285" s="45" t="s">
        <v>19</v>
      </c>
      <c r="H285" s="105">
        <v>5.4481000000000002E-2</v>
      </c>
      <c r="I285" s="105">
        <v>4.0197500045886514E-3</v>
      </c>
      <c r="J285" s="107">
        <v>5.4699999999999999E-2</v>
      </c>
      <c r="K285" s="75">
        <v>284.69999999999607</v>
      </c>
      <c r="L285" s="27" t="s">
        <v>1561</v>
      </c>
      <c r="M285"/>
      <c r="N285"/>
      <c r="O285" s="27" t="s">
        <v>20</v>
      </c>
      <c r="P285" s="29">
        <v>67500</v>
      </c>
      <c r="Q285"/>
      <c r="R285" s="106" t="s">
        <v>21</v>
      </c>
      <c r="S285"/>
      <c r="T285" s="31">
        <v>0</v>
      </c>
      <c r="U285"/>
    </row>
    <row r="286" spans="1:21" s="1" customFormat="1">
      <c r="A286" s="103">
        <v>44510</v>
      </c>
      <c r="B286"/>
      <c r="C286" s="45" t="s">
        <v>22</v>
      </c>
      <c r="D286"/>
      <c r="E286" s="45" t="s">
        <v>37</v>
      </c>
      <c r="F286" s="104">
        <v>974.91</v>
      </c>
      <c r="G286" s="45" t="s">
        <v>19</v>
      </c>
      <c r="H286" s="105">
        <v>5.4731000000000002E-2</v>
      </c>
      <c r="I286" s="105">
        <v>4.622608759204061E-3</v>
      </c>
      <c r="J286" s="107">
        <v>5.4983999999999998E-2</v>
      </c>
      <c r="K286" s="75">
        <v>24.665222999999635</v>
      </c>
      <c r="L286" s="27" t="s">
        <v>1657</v>
      </c>
      <c r="M286"/>
      <c r="N286"/>
      <c r="O286" s="27" t="s">
        <v>20</v>
      </c>
      <c r="P286" s="29"/>
      <c r="Q286"/>
      <c r="R286" s="106" t="s">
        <v>40</v>
      </c>
      <c r="S286"/>
      <c r="T286" s="31">
        <v>0</v>
      </c>
      <c r="U286"/>
    </row>
    <row r="287" spans="1:21" s="1" customFormat="1">
      <c r="A287" s="103">
        <v>44510</v>
      </c>
      <c r="B287"/>
      <c r="C287" s="45" t="s">
        <v>22</v>
      </c>
      <c r="D287"/>
      <c r="E287" s="45" t="s">
        <v>1744</v>
      </c>
      <c r="F287" s="104">
        <v>117542.72</v>
      </c>
      <c r="G287" s="45" t="s">
        <v>19</v>
      </c>
      <c r="H287" s="105">
        <v>5.4731000000000002E-2</v>
      </c>
      <c r="I287" s="105">
        <v>4.622608759204061E-3</v>
      </c>
      <c r="J287" s="107">
        <v>5.4983999999999998E-2</v>
      </c>
      <c r="K287" s="75">
        <v>2973.830815999956</v>
      </c>
      <c r="L287" s="27" t="s">
        <v>1657</v>
      </c>
      <c r="M287"/>
      <c r="N287"/>
      <c r="O287" s="27" t="s">
        <v>20</v>
      </c>
      <c r="P287" s="29">
        <v>12012</v>
      </c>
      <c r="Q287"/>
      <c r="R287" s="106" t="s">
        <v>40</v>
      </c>
      <c r="S287"/>
      <c r="T287" s="31">
        <v>0</v>
      </c>
      <c r="U287"/>
    </row>
    <row r="288" spans="1:21" s="1" customFormat="1">
      <c r="A288" s="103">
        <v>44510</v>
      </c>
      <c r="B288"/>
      <c r="C288" s="45" t="s">
        <v>22</v>
      </c>
      <c r="D288"/>
      <c r="E288" s="45" t="s">
        <v>1734</v>
      </c>
      <c r="F288" s="104">
        <v>236.16</v>
      </c>
      <c r="G288" s="45" t="s">
        <v>32</v>
      </c>
      <c r="H288" s="105">
        <v>6.3140000000000002E-2</v>
      </c>
      <c r="I288" s="105">
        <v>1.0452961672473782E-2</v>
      </c>
      <c r="J288" s="107">
        <v>6.3799999999999996E-2</v>
      </c>
      <c r="K288" s="75">
        <v>15.586559999999855</v>
      </c>
      <c r="L288" s="27" t="s">
        <v>1561</v>
      </c>
      <c r="M288"/>
      <c r="N288"/>
      <c r="O288" s="27" t="s">
        <v>20</v>
      </c>
      <c r="P288" s="29">
        <v>22019</v>
      </c>
      <c r="Q288"/>
      <c r="R288" s="106" t="s">
        <v>30</v>
      </c>
      <c r="S288"/>
      <c r="T288" s="31">
        <v>0</v>
      </c>
      <c r="U288"/>
    </row>
    <row r="289" spans="1:21" s="1" customFormat="1">
      <c r="A289" s="103">
        <v>44510</v>
      </c>
      <c r="B289"/>
      <c r="C289" s="45" t="s">
        <v>22</v>
      </c>
      <c r="D289"/>
      <c r="E289" s="45" t="s">
        <v>1745</v>
      </c>
      <c r="F289" s="104">
        <v>75000</v>
      </c>
      <c r="G289" s="45" t="s">
        <v>19</v>
      </c>
      <c r="H289" s="105">
        <v>5.305E-2</v>
      </c>
      <c r="I289" s="105">
        <v>3.430725730442985E-2</v>
      </c>
      <c r="J289" s="107">
        <v>5.4870000000000002E-2</v>
      </c>
      <c r="K289" s="75">
        <v>13650.000000000016</v>
      </c>
      <c r="L289" s="27" t="s">
        <v>1644</v>
      </c>
      <c r="M289"/>
      <c r="N289"/>
      <c r="O289" s="27" t="s">
        <v>27</v>
      </c>
      <c r="P289" s="29"/>
      <c r="Q289"/>
      <c r="R289" s="106" t="s">
        <v>1584</v>
      </c>
      <c r="S289"/>
      <c r="T289" s="31">
        <v>0</v>
      </c>
      <c r="U289"/>
    </row>
    <row r="290" spans="1:21" s="1" customFormat="1">
      <c r="A290" s="103">
        <v>44511</v>
      </c>
      <c r="B290"/>
      <c r="C290" s="45" t="s">
        <v>16</v>
      </c>
      <c r="D290"/>
      <c r="E290" s="45" t="s">
        <v>380</v>
      </c>
      <c r="F290" s="104">
        <v>2000</v>
      </c>
      <c r="G290" s="45" t="s">
        <v>19</v>
      </c>
      <c r="H290" s="105">
        <v>5.4446000000000001E-2</v>
      </c>
      <c r="I290" s="105">
        <v>4.6651728317965713E-3</v>
      </c>
      <c r="J290" s="107">
        <v>5.4699999999999999E-2</v>
      </c>
      <c r="K290" s="75">
        <v>50.799999999999457</v>
      </c>
      <c r="L290" s="27" t="s">
        <v>1561</v>
      </c>
      <c r="M290"/>
      <c r="N290"/>
      <c r="O290" s="27" t="s">
        <v>20</v>
      </c>
      <c r="P290" s="29">
        <v>67500</v>
      </c>
      <c r="Q290"/>
      <c r="R290" s="106" t="s">
        <v>21</v>
      </c>
      <c r="S290"/>
      <c r="T290" s="31">
        <v>0</v>
      </c>
      <c r="U290"/>
    </row>
    <row r="291" spans="1:21" s="1" customFormat="1">
      <c r="A291" s="103">
        <v>44511</v>
      </c>
      <c r="B291"/>
      <c r="C291" s="45" t="s">
        <v>22</v>
      </c>
      <c r="D291"/>
      <c r="E291" s="45" t="s">
        <v>1578</v>
      </c>
      <c r="F291" s="104">
        <v>33183.019999999997</v>
      </c>
      <c r="G291" s="45" t="s">
        <v>19</v>
      </c>
      <c r="H291" s="105">
        <v>5.4334E-2</v>
      </c>
      <c r="I291" s="105">
        <v>5.8158795597600399E-3</v>
      </c>
      <c r="J291" s="107">
        <v>5.4649999999999997E-2</v>
      </c>
      <c r="K291" s="75">
        <v>1048.5834319999894</v>
      </c>
      <c r="L291" s="27" t="s">
        <v>1561</v>
      </c>
      <c r="M291"/>
      <c r="N291"/>
      <c r="O291" s="27" t="s">
        <v>20</v>
      </c>
      <c r="P291" s="29">
        <v>12012</v>
      </c>
      <c r="Q291"/>
      <c r="R291" s="106" t="s">
        <v>30</v>
      </c>
      <c r="S291"/>
      <c r="T291" s="31">
        <v>0</v>
      </c>
      <c r="U291"/>
    </row>
    <row r="292" spans="1:21" s="1" customFormat="1">
      <c r="A292" s="103">
        <v>44511</v>
      </c>
      <c r="B292"/>
      <c r="C292" s="45" t="s">
        <v>16</v>
      </c>
      <c r="D292"/>
      <c r="E292" s="45" t="s">
        <v>1746</v>
      </c>
      <c r="F292" s="104">
        <v>12500</v>
      </c>
      <c r="G292" s="45" t="s">
        <v>19</v>
      </c>
      <c r="H292" s="105">
        <v>5.4024000000000003E-2</v>
      </c>
      <c r="I292" s="105">
        <v>1.9917073893084503E-2</v>
      </c>
      <c r="J292" s="107">
        <v>5.5100000000000003E-2</v>
      </c>
      <c r="K292" s="75">
        <v>1345.0000000000007</v>
      </c>
      <c r="L292" s="27" t="s">
        <v>1620</v>
      </c>
      <c r="M292"/>
      <c r="N292"/>
      <c r="O292" s="27" t="s">
        <v>20</v>
      </c>
      <c r="P292" s="29">
        <v>67043</v>
      </c>
      <c r="Q292"/>
      <c r="R292" s="106" t="s">
        <v>21</v>
      </c>
      <c r="S292"/>
      <c r="T292" s="31">
        <v>0</v>
      </c>
      <c r="U292"/>
    </row>
    <row r="293" spans="1:21" s="1" customFormat="1">
      <c r="A293" s="103">
        <v>44511</v>
      </c>
      <c r="B293"/>
      <c r="C293" s="45" t="s">
        <v>16</v>
      </c>
      <c r="D293"/>
      <c r="E293" s="45" t="s">
        <v>49</v>
      </c>
      <c r="F293" s="104">
        <v>20000</v>
      </c>
      <c r="G293" s="45" t="s">
        <v>19</v>
      </c>
      <c r="H293" s="105">
        <v>5.4068999999999999E-2</v>
      </c>
      <c r="I293" s="105">
        <v>6.121807320276007E-3</v>
      </c>
      <c r="J293" s="107">
        <v>5.4399999999999997E-2</v>
      </c>
      <c r="K293" s="75">
        <v>661.99999999999591</v>
      </c>
      <c r="L293" s="27" t="s">
        <v>1561</v>
      </c>
      <c r="M293"/>
      <c r="N293"/>
      <c r="O293" s="27" t="s">
        <v>20</v>
      </c>
      <c r="P293" s="29">
        <v>67500</v>
      </c>
      <c r="Q293"/>
      <c r="R293" s="106" t="s">
        <v>21</v>
      </c>
      <c r="S293"/>
      <c r="T293" s="31">
        <v>0</v>
      </c>
      <c r="U293"/>
    </row>
    <row r="294" spans="1:21" s="1" customFormat="1">
      <c r="A294" s="103">
        <v>44512</v>
      </c>
      <c r="B294"/>
      <c r="C294" s="45" t="s">
        <v>16</v>
      </c>
      <c r="D294"/>
      <c r="E294" s="45" t="s">
        <v>1747</v>
      </c>
      <c r="F294" s="104">
        <v>350000</v>
      </c>
      <c r="G294" s="45" t="s">
        <v>19</v>
      </c>
      <c r="H294" s="105">
        <v>5.3600000000000002E-2</v>
      </c>
      <c r="I294" s="105">
        <v>1.0820895522388074E-2</v>
      </c>
      <c r="J294" s="107">
        <v>5.4179999999999999E-2</v>
      </c>
      <c r="K294" s="75">
        <v>20299.999999999902</v>
      </c>
      <c r="L294" s="27" t="s">
        <v>1767</v>
      </c>
      <c r="M294"/>
      <c r="N294"/>
      <c r="O294" s="27" t="s">
        <v>27</v>
      </c>
      <c r="P294" s="29">
        <v>12005</v>
      </c>
      <c r="Q294"/>
      <c r="R294" s="106" t="s">
        <v>21</v>
      </c>
      <c r="S294"/>
      <c r="T294" s="31">
        <v>0</v>
      </c>
      <c r="U294"/>
    </row>
    <row r="295" spans="1:21" s="1" customFormat="1">
      <c r="A295" s="103">
        <v>44512</v>
      </c>
      <c r="B295"/>
      <c r="C295" s="45" t="s">
        <v>22</v>
      </c>
      <c r="D295"/>
      <c r="E295" s="45" t="s">
        <v>138</v>
      </c>
      <c r="F295" s="104">
        <v>1700</v>
      </c>
      <c r="G295" s="45" t="s">
        <v>19</v>
      </c>
      <c r="H295" s="105">
        <v>5.4592000000000002E-2</v>
      </c>
      <c r="I295" s="105">
        <v>7.4736225087925767E-3</v>
      </c>
      <c r="J295" s="108">
        <v>5.5E-2</v>
      </c>
      <c r="K295" s="75">
        <v>69.359999999999772</v>
      </c>
      <c r="L295" s="27" t="s">
        <v>1720</v>
      </c>
      <c r="M295"/>
      <c r="N295"/>
      <c r="O295" s="27" t="s">
        <v>20</v>
      </c>
      <c r="P295" s="29"/>
      <c r="Q295"/>
      <c r="R295" s="106" t="s">
        <v>1584</v>
      </c>
      <c r="S295"/>
      <c r="T295" s="31">
        <v>0</v>
      </c>
      <c r="U295"/>
    </row>
    <row r="296" spans="1:21" s="1" customFormat="1">
      <c r="A296" s="103">
        <v>44516</v>
      </c>
      <c r="B296"/>
      <c r="C296" s="45" t="s">
        <v>16</v>
      </c>
      <c r="D296"/>
      <c r="E296" s="45" t="s">
        <v>101</v>
      </c>
      <c r="F296" s="104">
        <v>1441.34</v>
      </c>
      <c r="G296" s="45" t="s">
        <v>19</v>
      </c>
      <c r="H296" s="105">
        <v>5.4396E-2</v>
      </c>
      <c r="I296" s="105">
        <v>9.2653871608205929E-3</v>
      </c>
      <c r="J296" s="107">
        <v>5.4899999999999997E-2</v>
      </c>
      <c r="K296" s="75">
        <v>72.643535999999628</v>
      </c>
      <c r="L296" s="27" t="s">
        <v>1561</v>
      </c>
      <c r="M296"/>
      <c r="N296"/>
      <c r="O296" s="27" t="s">
        <v>20</v>
      </c>
      <c r="P296" s="29">
        <v>67500</v>
      </c>
      <c r="Q296"/>
      <c r="R296" s="106" t="s">
        <v>21</v>
      </c>
      <c r="S296"/>
      <c r="T296" s="31">
        <v>0</v>
      </c>
      <c r="U296"/>
    </row>
    <row r="297" spans="1:21" s="1" customFormat="1">
      <c r="A297" s="103">
        <v>44516</v>
      </c>
      <c r="B297"/>
      <c r="C297" s="45" t="s">
        <v>16</v>
      </c>
      <c r="D297"/>
      <c r="E297" s="45" t="s">
        <v>1748</v>
      </c>
      <c r="F297" s="104">
        <v>4327.4399999999996</v>
      </c>
      <c r="G297" s="45" t="s">
        <v>32</v>
      </c>
      <c r="H297" s="105">
        <v>6.1199999999999997E-2</v>
      </c>
      <c r="I297" s="105">
        <v>9.6568627450981381E-3</v>
      </c>
      <c r="J297" s="107">
        <v>6.1790999999999999E-2</v>
      </c>
      <c r="K297" s="75">
        <v>255.75170400000053</v>
      </c>
      <c r="L297" s="27" t="s">
        <v>1768</v>
      </c>
      <c r="M297"/>
      <c r="N297"/>
      <c r="O297" s="27" t="s">
        <v>27</v>
      </c>
      <c r="P297" s="29">
        <v>67500</v>
      </c>
      <c r="Q297"/>
      <c r="R297" s="106" t="s">
        <v>21</v>
      </c>
      <c r="S297"/>
      <c r="T297" s="31">
        <v>0</v>
      </c>
      <c r="U297"/>
    </row>
    <row r="298" spans="1:21" s="1" customFormat="1">
      <c r="A298" s="103">
        <v>44516</v>
      </c>
      <c r="B298"/>
      <c r="C298" s="45" t="s">
        <v>22</v>
      </c>
      <c r="D298"/>
      <c r="E298" s="45" t="s">
        <v>1749</v>
      </c>
      <c r="F298" s="104">
        <v>102832.59</v>
      </c>
      <c r="G298" s="45" t="s">
        <v>32</v>
      </c>
      <c r="H298" s="105">
        <v>6.2254999999999998E-2</v>
      </c>
      <c r="I298" s="105">
        <v>3.7747972050437006E-3</v>
      </c>
      <c r="J298" s="107">
        <v>6.2489999999999997E-2</v>
      </c>
      <c r="K298" s="75">
        <v>2416.5658649999905</v>
      </c>
      <c r="L298" s="27" t="s">
        <v>1657</v>
      </c>
      <c r="M298"/>
      <c r="N298"/>
      <c r="O298" s="27" t="s">
        <v>20</v>
      </c>
      <c r="P298" s="29">
        <v>12012</v>
      </c>
      <c r="Q298"/>
      <c r="R298" s="106" t="s">
        <v>30</v>
      </c>
      <c r="S298"/>
      <c r="T298" s="31">
        <v>0</v>
      </c>
      <c r="U298"/>
    </row>
    <row r="299" spans="1:21" s="1" customFormat="1">
      <c r="A299" s="103">
        <v>44516</v>
      </c>
      <c r="B299"/>
      <c r="C299" s="45" t="s">
        <v>16</v>
      </c>
      <c r="D299"/>
      <c r="E299" s="45" t="s">
        <v>163</v>
      </c>
      <c r="F299" s="104">
        <v>6678</v>
      </c>
      <c r="G299" s="45" t="s">
        <v>19</v>
      </c>
      <c r="H299" s="105">
        <v>5.3150000000000003E-2</v>
      </c>
      <c r="I299" s="105">
        <v>3.424270931326423E-2</v>
      </c>
      <c r="J299" s="107">
        <v>5.4969999999999998E-2</v>
      </c>
      <c r="K299" s="75">
        <v>1215.3959999999968</v>
      </c>
      <c r="L299" s="27" t="s">
        <v>1708</v>
      </c>
      <c r="M299"/>
      <c r="N299"/>
      <c r="O299" s="27" t="s">
        <v>27</v>
      </c>
      <c r="P299" s="29">
        <v>47197</v>
      </c>
      <c r="Q299"/>
      <c r="R299" s="106" t="s">
        <v>21</v>
      </c>
      <c r="S299"/>
      <c r="T299" s="31">
        <v>0</v>
      </c>
      <c r="U299"/>
    </row>
    <row r="300" spans="1:21" s="1" customFormat="1">
      <c r="A300" s="103">
        <v>44516</v>
      </c>
      <c r="B300"/>
      <c r="C300" s="45" t="s">
        <v>41</v>
      </c>
      <c r="D300"/>
      <c r="E300" s="45" t="s">
        <v>1750</v>
      </c>
      <c r="F300" s="104">
        <v>2400</v>
      </c>
      <c r="G300" s="45" t="s">
        <v>19</v>
      </c>
      <c r="H300" s="105">
        <v>5.5E-2</v>
      </c>
      <c r="I300" s="105">
        <v>2.1818181818181737E-2</v>
      </c>
      <c r="J300" s="107">
        <v>5.62E-2</v>
      </c>
      <c r="K300" s="75">
        <v>287.99999999999989</v>
      </c>
      <c r="L300" s="27" t="s">
        <v>1636</v>
      </c>
      <c r="M300"/>
      <c r="N300"/>
      <c r="O300" s="27" t="s">
        <v>20</v>
      </c>
      <c r="P300" s="29">
        <v>67043</v>
      </c>
      <c r="Q300"/>
      <c r="R300" s="106" t="s">
        <v>51</v>
      </c>
      <c r="S300"/>
      <c r="T300" s="31">
        <v>164.97</v>
      </c>
      <c r="U300"/>
    </row>
    <row r="301" spans="1:21" s="1" customFormat="1">
      <c r="A301" s="103">
        <v>44517</v>
      </c>
      <c r="B301"/>
      <c r="C301" s="45" t="s">
        <v>16</v>
      </c>
      <c r="D301"/>
      <c r="E301" s="45" t="s">
        <v>109</v>
      </c>
      <c r="F301" s="104">
        <v>2440</v>
      </c>
      <c r="G301" s="45" t="s">
        <v>32</v>
      </c>
      <c r="H301" s="105">
        <v>6.2067999999999998E-2</v>
      </c>
      <c r="I301" s="105">
        <v>2.4682606173873856E-2</v>
      </c>
      <c r="J301" s="107">
        <v>6.3600000000000004E-2</v>
      </c>
      <c r="K301" s="75">
        <v>373.80800000000136</v>
      </c>
      <c r="L301" s="27" t="s">
        <v>1561</v>
      </c>
      <c r="M301"/>
      <c r="N301"/>
      <c r="O301" s="27" t="s">
        <v>20</v>
      </c>
      <c r="P301" s="29">
        <v>22136</v>
      </c>
      <c r="Q301"/>
      <c r="R301" s="106" t="s">
        <v>21</v>
      </c>
      <c r="S301"/>
      <c r="T301" s="31">
        <v>0</v>
      </c>
      <c r="U301"/>
    </row>
    <row r="302" spans="1:21" s="1" customFormat="1">
      <c r="A302" s="103">
        <v>44517</v>
      </c>
      <c r="B302"/>
      <c r="C302" s="45" t="s">
        <v>67</v>
      </c>
      <c r="D302"/>
      <c r="E302" s="45" t="s">
        <v>1751</v>
      </c>
      <c r="F302" s="104">
        <v>250</v>
      </c>
      <c r="G302" s="45" t="s">
        <v>19</v>
      </c>
      <c r="H302" s="105"/>
      <c r="I302" s="105">
        <v>0</v>
      </c>
      <c r="J302" s="107"/>
      <c r="K302" s="75">
        <v>0</v>
      </c>
      <c r="L302" s="27" t="s">
        <v>1763</v>
      </c>
      <c r="M302"/>
      <c r="N302"/>
      <c r="O302" s="27" t="s">
        <v>1785</v>
      </c>
      <c r="P302" s="29" t="s">
        <v>1771</v>
      </c>
      <c r="Q302"/>
      <c r="R302" s="106"/>
      <c r="S302"/>
      <c r="T302" s="31">
        <v>30</v>
      </c>
      <c r="U302"/>
    </row>
    <row r="303" spans="1:21" s="1" customFormat="1">
      <c r="A303" s="103">
        <v>44517</v>
      </c>
      <c r="B303"/>
      <c r="C303" s="45" t="s">
        <v>16</v>
      </c>
      <c r="D303"/>
      <c r="E303" s="45" t="s">
        <v>1672</v>
      </c>
      <c r="F303" s="104">
        <v>4375.57</v>
      </c>
      <c r="G303" s="45" t="s">
        <v>19</v>
      </c>
      <c r="H303" s="105">
        <v>5.4300000000000001E-2</v>
      </c>
      <c r="I303" s="105">
        <v>1.4530386740331469E-2</v>
      </c>
      <c r="J303" s="107">
        <v>5.5088999999999999E-2</v>
      </c>
      <c r="K303" s="75">
        <v>345.23247299999912</v>
      </c>
      <c r="L303" s="27" t="s">
        <v>1673</v>
      </c>
      <c r="M303"/>
      <c r="N303"/>
      <c r="O303" s="27" t="s">
        <v>27</v>
      </c>
      <c r="P303" s="29">
        <v>47197</v>
      </c>
      <c r="Q303"/>
      <c r="R303" s="106" t="s">
        <v>21</v>
      </c>
      <c r="S303"/>
      <c r="T303" s="31">
        <v>0</v>
      </c>
      <c r="U303"/>
    </row>
    <row r="304" spans="1:21" s="1" customFormat="1">
      <c r="A304" s="103">
        <v>44518</v>
      </c>
      <c r="B304"/>
      <c r="C304" s="45" t="s">
        <v>16</v>
      </c>
      <c r="D304"/>
      <c r="E304" s="45" t="s">
        <v>1752</v>
      </c>
      <c r="F304" s="104">
        <v>14111.36</v>
      </c>
      <c r="G304" s="45" t="s">
        <v>19</v>
      </c>
      <c r="H304" s="105">
        <v>5.425E-2</v>
      </c>
      <c r="I304" s="105">
        <v>2.2912442396313404E-2</v>
      </c>
      <c r="J304" s="107">
        <v>5.5493000000000001E-2</v>
      </c>
      <c r="K304" s="75">
        <v>1754.0420480000016</v>
      </c>
      <c r="L304" s="27" t="s">
        <v>1620</v>
      </c>
      <c r="M304"/>
      <c r="N304"/>
      <c r="O304" s="27" t="s">
        <v>27</v>
      </c>
      <c r="P304" s="29">
        <v>67043</v>
      </c>
      <c r="Q304"/>
      <c r="R304" s="106" t="s">
        <v>21</v>
      </c>
      <c r="S304"/>
      <c r="T304" s="31">
        <v>0</v>
      </c>
      <c r="U304"/>
    </row>
    <row r="305" spans="1:21" s="1" customFormat="1">
      <c r="A305" s="103">
        <v>44518</v>
      </c>
      <c r="B305"/>
      <c r="C305" s="45" t="s">
        <v>16</v>
      </c>
      <c r="D305"/>
      <c r="E305" s="45" t="s">
        <v>31</v>
      </c>
      <c r="F305" s="104">
        <v>1583.88</v>
      </c>
      <c r="G305" s="45" t="s">
        <v>19</v>
      </c>
      <c r="H305" s="105">
        <v>5.5438000000000001E-2</v>
      </c>
      <c r="I305" s="105">
        <v>4.3111223348604177E-3</v>
      </c>
      <c r="J305" s="107">
        <v>5.5676999999999997E-2</v>
      </c>
      <c r="K305" s="75">
        <v>37.854731999999395</v>
      </c>
      <c r="L305" s="27" t="s">
        <v>1561</v>
      </c>
      <c r="M305"/>
      <c r="N305"/>
      <c r="O305" s="27" t="s">
        <v>20</v>
      </c>
      <c r="P305" s="29">
        <v>12012</v>
      </c>
      <c r="Q305"/>
      <c r="R305" s="106" t="s">
        <v>21</v>
      </c>
      <c r="S305"/>
      <c r="T305" s="31">
        <v>0</v>
      </c>
      <c r="U305"/>
    </row>
    <row r="306" spans="1:21" s="1" customFormat="1">
      <c r="A306" s="103">
        <v>44518</v>
      </c>
      <c r="B306"/>
      <c r="C306" s="45" t="s">
        <v>16</v>
      </c>
      <c r="D306"/>
      <c r="E306" s="45" t="s">
        <v>1658</v>
      </c>
      <c r="F306" s="104">
        <v>3532.57</v>
      </c>
      <c r="G306" s="45" t="s">
        <v>19</v>
      </c>
      <c r="H306" s="105">
        <v>5.5605000000000002E-2</v>
      </c>
      <c r="I306" s="105">
        <v>7.1036777268231877E-3</v>
      </c>
      <c r="J306" s="107">
        <v>5.6000000000000001E-2</v>
      </c>
      <c r="K306" s="75">
        <v>139.53651499999984</v>
      </c>
      <c r="L306" s="27" t="s">
        <v>1561</v>
      </c>
      <c r="M306"/>
      <c r="N306"/>
      <c r="O306" s="27" t="s">
        <v>20</v>
      </c>
      <c r="P306" s="29">
        <v>67500</v>
      </c>
      <c r="Q306"/>
      <c r="R306" s="106" t="s">
        <v>21</v>
      </c>
      <c r="S306"/>
      <c r="T306" s="31">
        <v>0</v>
      </c>
      <c r="U306"/>
    </row>
    <row r="307" spans="1:21" s="1" customFormat="1">
      <c r="A307" s="103">
        <v>44519</v>
      </c>
      <c r="B307"/>
      <c r="C307" s="45" t="s">
        <v>16</v>
      </c>
      <c r="D307"/>
      <c r="E307" s="45" t="s">
        <v>31</v>
      </c>
      <c r="F307" s="104">
        <v>8902.32</v>
      </c>
      <c r="G307" s="45" t="s">
        <v>19</v>
      </c>
      <c r="H307" s="105">
        <v>5.5645E-2</v>
      </c>
      <c r="I307" s="105">
        <v>6.3797286368945105E-3</v>
      </c>
      <c r="J307" s="107">
        <v>5.6000000000000001E-2</v>
      </c>
      <c r="K307" s="75">
        <v>316.03236000000101</v>
      </c>
      <c r="L307" s="27" t="s">
        <v>1561</v>
      </c>
      <c r="M307"/>
      <c r="N307"/>
      <c r="O307" s="27" t="s">
        <v>20</v>
      </c>
      <c r="P307" s="29">
        <v>12012</v>
      </c>
      <c r="Q307"/>
      <c r="R307" s="106" t="s">
        <v>21</v>
      </c>
      <c r="S307"/>
      <c r="T307" s="31">
        <v>0</v>
      </c>
      <c r="U307"/>
    </row>
    <row r="308" spans="1:21" s="1" customFormat="1">
      <c r="A308" s="103">
        <v>44519</v>
      </c>
      <c r="B308"/>
      <c r="C308" s="45" t="s">
        <v>22</v>
      </c>
      <c r="D308"/>
      <c r="E308" s="45" t="s">
        <v>93</v>
      </c>
      <c r="F308" s="104">
        <v>3530.85</v>
      </c>
      <c r="G308" s="45" t="s">
        <v>19</v>
      </c>
      <c r="H308" s="105">
        <v>5.5572999999999997E-2</v>
      </c>
      <c r="I308" s="105">
        <v>5.8841523761539172E-3</v>
      </c>
      <c r="J308" s="107">
        <v>5.5899999999999998E-2</v>
      </c>
      <c r="K308" s="75">
        <v>115.45879500000031</v>
      </c>
      <c r="L308" s="27" t="s">
        <v>1561</v>
      </c>
      <c r="M308"/>
      <c r="N308"/>
      <c r="O308" s="27" t="s">
        <v>20</v>
      </c>
      <c r="P308" s="29">
        <v>22019</v>
      </c>
      <c r="Q308"/>
      <c r="R308" s="106" t="s">
        <v>25</v>
      </c>
      <c r="S308"/>
      <c r="T308" s="31">
        <v>0</v>
      </c>
      <c r="U308"/>
    </row>
    <row r="309" spans="1:21" s="1" customFormat="1">
      <c r="A309" s="103">
        <v>44519</v>
      </c>
      <c r="B309"/>
      <c r="C309" s="45" t="s">
        <v>22</v>
      </c>
      <c r="D309"/>
      <c r="E309" s="45" t="s">
        <v>93</v>
      </c>
      <c r="F309" s="104">
        <v>1581.01</v>
      </c>
      <c r="G309" s="45" t="s">
        <v>32</v>
      </c>
      <c r="H309" s="105">
        <v>6.2746999999999997E-2</v>
      </c>
      <c r="I309" s="105">
        <v>7.2194686598563429E-3</v>
      </c>
      <c r="J309" s="107">
        <v>6.3200000000000006E-2</v>
      </c>
      <c r="K309" s="75">
        <v>71.619753000001424</v>
      </c>
      <c r="L309" s="27" t="s">
        <v>1561</v>
      </c>
      <c r="M309"/>
      <c r="N309"/>
      <c r="O309" s="27" t="s">
        <v>20</v>
      </c>
      <c r="P309" s="29">
        <v>22019</v>
      </c>
      <c r="Q309"/>
      <c r="R309" s="106" t="s">
        <v>25</v>
      </c>
      <c r="S309"/>
      <c r="T309" s="31">
        <v>0</v>
      </c>
      <c r="U309"/>
    </row>
    <row r="310" spans="1:21" s="1" customFormat="1">
      <c r="A310" s="103">
        <v>44519</v>
      </c>
      <c r="B310"/>
      <c r="C310" s="45" t="s">
        <v>22</v>
      </c>
      <c r="D310"/>
      <c r="E310" s="45" t="s">
        <v>1753</v>
      </c>
      <c r="F310" s="104">
        <v>5000</v>
      </c>
      <c r="G310" s="45" t="s">
        <v>19</v>
      </c>
      <c r="H310" s="105">
        <v>5.5599999999999997E-2</v>
      </c>
      <c r="I310" s="105">
        <v>5.1258992805756076E-3</v>
      </c>
      <c r="J310" s="107">
        <v>5.5884999999999997E-2</v>
      </c>
      <c r="K310" s="75">
        <v>142.50000000000028</v>
      </c>
      <c r="L310" s="27" t="s">
        <v>1561</v>
      </c>
      <c r="M310"/>
      <c r="N310"/>
      <c r="O310" s="27" t="s">
        <v>20</v>
      </c>
      <c r="P310" s="29">
        <v>67500</v>
      </c>
      <c r="Q310"/>
      <c r="R310" s="106" t="s">
        <v>25</v>
      </c>
      <c r="S310"/>
      <c r="T310" s="31">
        <v>0</v>
      </c>
      <c r="U310"/>
    </row>
    <row r="311" spans="1:21" s="1" customFormat="1">
      <c r="A311" s="103">
        <v>44519</v>
      </c>
      <c r="B311"/>
      <c r="C311" s="45" t="s">
        <v>67</v>
      </c>
      <c r="D311"/>
      <c r="E311" s="45" t="s">
        <v>1754</v>
      </c>
      <c r="F311" s="104">
        <v>2689.79</v>
      </c>
      <c r="G311" s="45" t="s">
        <v>19</v>
      </c>
      <c r="H311" s="105">
        <v>5.5620999999999997E-2</v>
      </c>
      <c r="I311" s="105">
        <v>1.0409737329426072E-2</v>
      </c>
      <c r="J311" s="107">
        <v>5.62E-2</v>
      </c>
      <c r="K311" s="75">
        <v>155.73884100000083</v>
      </c>
      <c r="L311" s="27" t="s">
        <v>1561</v>
      </c>
      <c r="M311"/>
      <c r="N311"/>
      <c r="O311" s="27" t="s">
        <v>1786</v>
      </c>
      <c r="P311" s="29">
        <v>22019</v>
      </c>
      <c r="Q311"/>
      <c r="R311" s="106" t="s">
        <v>95</v>
      </c>
      <c r="S311"/>
      <c r="T311" s="31">
        <v>140.5</v>
      </c>
      <c r="U311"/>
    </row>
    <row r="312" spans="1:21" s="1" customFormat="1">
      <c r="A312" s="103">
        <v>44519</v>
      </c>
      <c r="B312"/>
      <c r="C312" s="45" t="s">
        <v>67</v>
      </c>
      <c r="D312"/>
      <c r="E312" s="45" t="s">
        <v>1755</v>
      </c>
      <c r="F312" s="104">
        <v>3478.45</v>
      </c>
      <c r="G312" s="45" t="s">
        <v>32</v>
      </c>
      <c r="H312" s="105">
        <v>6.3020999999999994E-2</v>
      </c>
      <c r="I312" s="105">
        <v>1.0774186382317197E-2</v>
      </c>
      <c r="J312" s="107">
        <v>6.3700000000000007E-2</v>
      </c>
      <c r="K312" s="75">
        <v>236.18675500000447</v>
      </c>
      <c r="L312" s="27" t="s">
        <v>1561</v>
      </c>
      <c r="M312"/>
      <c r="N312"/>
      <c r="O312" s="27" t="s">
        <v>1787</v>
      </c>
      <c r="P312" s="29">
        <v>22019</v>
      </c>
      <c r="Q312"/>
      <c r="R312" s="106" t="s">
        <v>95</v>
      </c>
      <c r="S312"/>
      <c r="T312" s="31">
        <v>140.5</v>
      </c>
      <c r="U312"/>
    </row>
    <row r="313" spans="1:21" s="1" customFormat="1">
      <c r="A313" s="103">
        <v>44519</v>
      </c>
      <c r="B313"/>
      <c r="C313" s="45" t="s">
        <v>22</v>
      </c>
      <c r="D313"/>
      <c r="E313" s="45" t="s">
        <v>1567</v>
      </c>
      <c r="F313" s="104">
        <v>2000</v>
      </c>
      <c r="G313" s="45" t="s">
        <v>32</v>
      </c>
      <c r="H313" s="105">
        <v>6.3282000000000005E-2</v>
      </c>
      <c r="I313" s="105">
        <v>9.7658101829902755E-3</v>
      </c>
      <c r="J313" s="107">
        <v>6.3899999999999998E-2</v>
      </c>
      <c r="K313" s="75">
        <v>123.59999999999872</v>
      </c>
      <c r="L313" s="27" t="s">
        <v>1561</v>
      </c>
      <c r="M313"/>
      <c r="N313"/>
      <c r="O313" s="27" t="s">
        <v>20</v>
      </c>
      <c r="P313" s="29">
        <v>47908</v>
      </c>
      <c r="Q313"/>
      <c r="R313" s="106" t="s">
        <v>25</v>
      </c>
      <c r="S313"/>
      <c r="T313" s="31">
        <v>0</v>
      </c>
      <c r="U313"/>
    </row>
    <row r="314" spans="1:21" s="1" customFormat="1">
      <c r="A314" s="103">
        <v>44522</v>
      </c>
      <c r="B314"/>
      <c r="C314" s="45" t="s">
        <v>16</v>
      </c>
      <c r="D314"/>
      <c r="E314" s="45" t="s">
        <v>47</v>
      </c>
      <c r="F314" s="104">
        <v>15638.22</v>
      </c>
      <c r="G314" s="45" t="s">
        <v>32</v>
      </c>
      <c r="H314" s="105">
        <v>6.2808000000000003E-2</v>
      </c>
      <c r="I314" s="105">
        <v>7.0373200866131747E-3</v>
      </c>
      <c r="J314" s="107">
        <v>6.3250000000000001E-2</v>
      </c>
      <c r="K314" s="75">
        <v>691.20932399999674</v>
      </c>
      <c r="L314" s="27" t="s">
        <v>1561</v>
      </c>
      <c r="M314"/>
      <c r="N314"/>
      <c r="O314" s="27" t="s">
        <v>1788</v>
      </c>
      <c r="P314" s="29">
        <v>67500</v>
      </c>
      <c r="Q314"/>
      <c r="R314" s="106" t="s">
        <v>21</v>
      </c>
      <c r="S314"/>
      <c r="T314" s="31">
        <v>0</v>
      </c>
      <c r="U314"/>
    </row>
    <row r="315" spans="1:21" s="1" customFormat="1">
      <c r="A315" s="103">
        <v>44523</v>
      </c>
      <c r="B315"/>
      <c r="C315" s="45" t="s">
        <v>16</v>
      </c>
      <c r="D315"/>
      <c r="E315" s="45" t="s">
        <v>31</v>
      </c>
      <c r="F315" s="104">
        <v>6759.5</v>
      </c>
      <c r="G315" s="45" t="s">
        <v>19</v>
      </c>
      <c r="H315" s="105">
        <v>5.6302999999999999E-2</v>
      </c>
      <c r="I315" s="105">
        <v>7.0511340425909452E-3</v>
      </c>
      <c r="J315" s="107">
        <v>5.67E-2</v>
      </c>
      <c r="K315" s="75">
        <v>268.35215000000102</v>
      </c>
      <c r="L315" s="27" t="s">
        <v>1561</v>
      </c>
      <c r="M315"/>
      <c r="N315"/>
      <c r="O315" s="27" t="s">
        <v>20</v>
      </c>
      <c r="P315" s="29">
        <v>12012</v>
      </c>
      <c r="Q315"/>
      <c r="R315" s="106" t="s">
        <v>21</v>
      </c>
      <c r="S315"/>
      <c r="T315" s="31">
        <v>0</v>
      </c>
      <c r="U315"/>
    </row>
    <row r="316" spans="1:21" s="1" customFormat="1">
      <c r="A316" s="103">
        <v>44523</v>
      </c>
      <c r="B316"/>
      <c r="C316" s="45" t="s">
        <v>22</v>
      </c>
      <c r="D316"/>
      <c r="E316" s="45" t="s">
        <v>114</v>
      </c>
      <c r="F316" s="104">
        <v>1140.8499999999999</v>
      </c>
      <c r="G316" s="45" t="s">
        <v>19</v>
      </c>
      <c r="H316" s="105">
        <v>5.6279999999999997E-2</v>
      </c>
      <c r="I316" s="105">
        <v>4.9751243781095411E-3</v>
      </c>
      <c r="J316" s="107">
        <v>5.6559999999999999E-2</v>
      </c>
      <c r="K316" s="75">
        <v>31.943800000000277</v>
      </c>
      <c r="L316" s="27" t="s">
        <v>1657</v>
      </c>
      <c r="M316"/>
      <c r="N316"/>
      <c r="O316" s="27" t="s">
        <v>20</v>
      </c>
      <c r="P316" s="29">
        <v>12012</v>
      </c>
      <c r="Q316"/>
      <c r="R316" s="106" t="s">
        <v>40</v>
      </c>
      <c r="S316"/>
      <c r="T316" s="31">
        <v>0</v>
      </c>
      <c r="U316"/>
    </row>
    <row r="317" spans="1:21" s="1" customFormat="1">
      <c r="A317" s="103">
        <v>44523</v>
      </c>
      <c r="B317"/>
      <c r="C317" s="45" t="s">
        <v>22</v>
      </c>
      <c r="D317"/>
      <c r="E317" s="45" t="s">
        <v>1744</v>
      </c>
      <c r="F317" s="104">
        <v>30870.26</v>
      </c>
      <c r="G317" s="45" t="s">
        <v>19</v>
      </c>
      <c r="H317" s="105">
        <v>5.6279999999999997E-2</v>
      </c>
      <c r="I317" s="105">
        <v>4.9751243781095411E-3</v>
      </c>
      <c r="J317" s="107">
        <v>5.6559999999999999E-2</v>
      </c>
      <c r="K317" s="75">
        <v>864.36728000000755</v>
      </c>
      <c r="L317" s="27" t="s">
        <v>1657</v>
      </c>
      <c r="M317"/>
      <c r="N317"/>
      <c r="O317" s="27" t="s">
        <v>1786</v>
      </c>
      <c r="P317" s="29">
        <v>12012</v>
      </c>
      <c r="Q317"/>
      <c r="R317" s="106" t="s">
        <v>40</v>
      </c>
      <c r="S317"/>
      <c r="T317" s="31">
        <v>0</v>
      </c>
      <c r="U317"/>
    </row>
    <row r="318" spans="1:21" s="1" customFormat="1">
      <c r="A318" s="103">
        <v>44523</v>
      </c>
      <c r="B318"/>
      <c r="C318" s="45" t="s">
        <v>67</v>
      </c>
      <c r="D318"/>
      <c r="E318" s="45" t="s">
        <v>1756</v>
      </c>
      <c r="F318" s="104">
        <v>613.5</v>
      </c>
      <c r="G318" s="45" t="s">
        <v>19</v>
      </c>
      <c r="H318" s="105">
        <v>5.6293999999999997E-2</v>
      </c>
      <c r="I318" s="105">
        <v>2.4976018758660068E-2</v>
      </c>
      <c r="J318" s="107">
        <v>5.7700000000000001E-2</v>
      </c>
      <c r="K318" s="75">
        <v>86.258100000000269</v>
      </c>
      <c r="L318" s="27" t="s">
        <v>1572</v>
      </c>
      <c r="M318"/>
      <c r="N318"/>
      <c r="O318" s="27" t="s">
        <v>20</v>
      </c>
      <c r="P318" s="29">
        <v>67043</v>
      </c>
      <c r="Q318"/>
      <c r="R318" s="106" t="s">
        <v>95</v>
      </c>
      <c r="S318"/>
      <c r="T318" s="31">
        <v>0</v>
      </c>
      <c r="U318"/>
    </row>
    <row r="319" spans="1:21" s="1" customFormat="1">
      <c r="A319" s="76">
        <v>44524</v>
      </c>
      <c r="B319"/>
      <c r="C319" s="10" t="s">
        <v>16</v>
      </c>
      <c r="D319"/>
      <c r="E319" s="11" t="s">
        <v>1757</v>
      </c>
      <c r="F319" s="64">
        <v>1736.22</v>
      </c>
      <c r="G319" s="64" t="s">
        <v>19</v>
      </c>
      <c r="H319" s="10">
        <v>5.5987999999999998</v>
      </c>
      <c r="I319" s="45">
        <v>7.3587197256554937E-3</v>
      </c>
      <c r="J319" s="10">
        <v>5.64</v>
      </c>
      <c r="K319" s="75">
        <v>71.532263999999827</v>
      </c>
      <c r="L319" s="47" t="s">
        <v>1561</v>
      </c>
      <c r="M319"/>
      <c r="N319"/>
      <c r="O319" s="4" t="s">
        <v>20</v>
      </c>
      <c r="P319" s="4">
        <v>67500</v>
      </c>
      <c r="Q319"/>
      <c r="R319" s="3" t="s">
        <v>21</v>
      </c>
      <c r="S319"/>
      <c r="T319" s="109">
        <v>0</v>
      </c>
      <c r="U319"/>
    </row>
    <row r="320" spans="1:21" s="1" customFormat="1">
      <c r="A320" s="76">
        <v>44524</v>
      </c>
      <c r="B320"/>
      <c r="C320" s="10" t="s">
        <v>22</v>
      </c>
      <c r="D320"/>
      <c r="E320" s="4" t="s">
        <v>1758</v>
      </c>
      <c r="F320" s="64">
        <v>5000</v>
      </c>
      <c r="G320" s="64" t="s">
        <v>19</v>
      </c>
      <c r="H320" s="10">
        <v>5.6</v>
      </c>
      <c r="I320" s="45">
        <v>5.3571428571428381E-3</v>
      </c>
      <c r="J320" s="10">
        <v>5.63</v>
      </c>
      <c r="K320" s="75">
        <v>150.00000000000125</v>
      </c>
      <c r="L320" s="47" t="s">
        <v>1561</v>
      </c>
      <c r="M320"/>
      <c r="N320"/>
      <c r="O320" s="4" t="s">
        <v>20</v>
      </c>
      <c r="P320" s="4">
        <v>67500</v>
      </c>
      <c r="Q320"/>
      <c r="R320" s="3" t="s">
        <v>25</v>
      </c>
      <c r="S320"/>
      <c r="T320" s="109">
        <v>0</v>
      </c>
      <c r="U320"/>
    </row>
    <row r="321" spans="1:21" s="1" customFormat="1">
      <c r="A321" s="76">
        <v>44524</v>
      </c>
      <c r="B321"/>
      <c r="C321" s="10" t="s">
        <v>22</v>
      </c>
      <c r="D321"/>
      <c r="E321" s="11" t="s">
        <v>24</v>
      </c>
      <c r="F321" s="64">
        <v>194.26</v>
      </c>
      <c r="G321" s="64" t="s">
        <v>19</v>
      </c>
      <c r="H321" s="10">
        <v>5.6</v>
      </c>
      <c r="I321" s="45">
        <v>1.2499999999999956E-2</v>
      </c>
      <c r="J321" s="10">
        <v>5.67</v>
      </c>
      <c r="K321" s="75">
        <v>13.598200000000055</v>
      </c>
      <c r="L321" s="47" t="s">
        <v>1561</v>
      </c>
      <c r="M321"/>
      <c r="N321"/>
      <c r="O321" s="4" t="s">
        <v>20</v>
      </c>
      <c r="P321" s="4">
        <v>22019</v>
      </c>
      <c r="Q321"/>
      <c r="R321" s="3" t="s">
        <v>25</v>
      </c>
      <c r="S321"/>
      <c r="T321" s="109">
        <v>0</v>
      </c>
      <c r="U321"/>
    </row>
    <row r="322" spans="1:21" s="1" customFormat="1">
      <c r="A322" s="76">
        <v>44525</v>
      </c>
      <c r="B322"/>
      <c r="C322" s="10" t="s">
        <v>67</v>
      </c>
      <c r="D322"/>
      <c r="E322" s="11" t="s">
        <v>1759</v>
      </c>
      <c r="F322" s="64">
        <v>12023.19</v>
      </c>
      <c r="G322" s="64" t="s">
        <v>19</v>
      </c>
      <c r="H322" s="10">
        <v>5.15</v>
      </c>
      <c r="I322" s="45">
        <v>8.2524271844660158E-2</v>
      </c>
      <c r="J322" s="10">
        <v>5.5750000000000002</v>
      </c>
      <c r="K322" s="75">
        <v>5109.8557499999979</v>
      </c>
      <c r="L322" s="47" t="s">
        <v>1572</v>
      </c>
      <c r="M322"/>
      <c r="N322"/>
      <c r="O322" s="28" t="s">
        <v>1789</v>
      </c>
      <c r="P322" s="10">
        <v>27090</v>
      </c>
      <c r="Q322"/>
      <c r="R322" s="3" t="s">
        <v>148</v>
      </c>
      <c r="S322"/>
      <c r="T322" s="109">
        <v>0</v>
      </c>
      <c r="U322"/>
    </row>
    <row r="323" spans="1:21" s="1" customFormat="1">
      <c r="A323" s="76">
        <v>44525</v>
      </c>
      <c r="B323"/>
      <c r="C323" s="89" t="s">
        <v>22</v>
      </c>
      <c r="D323"/>
      <c r="E323" s="11" t="s">
        <v>29</v>
      </c>
      <c r="F323" s="64">
        <v>46630</v>
      </c>
      <c r="G323" s="64" t="s">
        <v>19</v>
      </c>
      <c r="H323" s="10">
        <v>5.55</v>
      </c>
      <c r="I323" s="45">
        <v>5.8738738738739471E-3</v>
      </c>
      <c r="J323" s="10">
        <v>5.5826000000000002</v>
      </c>
      <c r="K323" s="75">
        <v>1520.138000000019</v>
      </c>
      <c r="L323" s="47" t="s">
        <v>1657</v>
      </c>
      <c r="M323"/>
      <c r="N323"/>
      <c r="O323" s="28" t="s">
        <v>27</v>
      </c>
      <c r="P323" s="10">
        <v>12005</v>
      </c>
      <c r="Q323"/>
      <c r="R323" s="3" t="s">
        <v>30</v>
      </c>
      <c r="S323"/>
      <c r="T323" s="109">
        <v>0</v>
      </c>
      <c r="U323"/>
    </row>
    <row r="324" spans="1:21" s="1" customFormat="1">
      <c r="A324" s="76">
        <v>44525</v>
      </c>
      <c r="B324"/>
      <c r="C324" s="10" t="s">
        <v>16</v>
      </c>
      <c r="D324"/>
      <c r="E324" s="11" t="s">
        <v>1760</v>
      </c>
      <c r="F324" s="64">
        <v>10000</v>
      </c>
      <c r="G324" s="64" t="s">
        <v>19</v>
      </c>
      <c r="H324" s="10">
        <v>5.53</v>
      </c>
      <c r="I324" s="45">
        <v>8.4629294755877993E-3</v>
      </c>
      <c r="J324" s="10">
        <v>5.5768000000000004</v>
      </c>
      <c r="K324" s="75">
        <v>468.00000000000176</v>
      </c>
      <c r="L324" s="47" t="s">
        <v>1769</v>
      </c>
      <c r="M324"/>
      <c r="N324"/>
      <c r="O324" s="28" t="s">
        <v>27</v>
      </c>
      <c r="P324" s="10">
        <v>67407</v>
      </c>
      <c r="Q324"/>
      <c r="R324" s="3" t="s">
        <v>21</v>
      </c>
      <c r="S324"/>
      <c r="T324" s="109">
        <v>0</v>
      </c>
      <c r="U324"/>
    </row>
    <row r="325" spans="1:21" s="1" customFormat="1">
      <c r="A325" s="76">
        <v>44525</v>
      </c>
      <c r="B325"/>
      <c r="C325" s="89" t="s">
        <v>22</v>
      </c>
      <c r="D325"/>
      <c r="E325" s="11" t="s">
        <v>77</v>
      </c>
      <c r="F325" s="64">
        <v>7200</v>
      </c>
      <c r="G325" s="64" t="s">
        <v>19</v>
      </c>
      <c r="H325" s="10">
        <v>5.4</v>
      </c>
      <c r="I325" s="45">
        <v>2.8074074074073918E-2</v>
      </c>
      <c r="J325" s="10">
        <v>5.5515999999999996</v>
      </c>
      <c r="K325" s="75">
        <v>1091.519999999995</v>
      </c>
      <c r="L325" s="47" t="s">
        <v>1652</v>
      </c>
      <c r="M325"/>
      <c r="N325"/>
      <c r="O325" s="28" t="s">
        <v>27</v>
      </c>
      <c r="P325" s="10">
        <v>47197</v>
      </c>
      <c r="Q325"/>
      <c r="R325" s="3" t="s">
        <v>30</v>
      </c>
      <c r="S325"/>
      <c r="T325" s="109">
        <v>0</v>
      </c>
      <c r="U325"/>
    </row>
    <row r="326" spans="1:21" s="1" customFormat="1">
      <c r="A326" s="76">
        <v>44525</v>
      </c>
      <c r="B326"/>
      <c r="C326" s="10" t="s">
        <v>16</v>
      </c>
      <c r="D326"/>
      <c r="E326" s="3" t="s">
        <v>132</v>
      </c>
      <c r="F326" s="64">
        <v>113250</v>
      </c>
      <c r="G326" s="64" t="s">
        <v>19</v>
      </c>
      <c r="H326" s="10">
        <v>5.5654000000000003</v>
      </c>
      <c r="I326" s="45">
        <v>1.7249434002946096E-3</v>
      </c>
      <c r="J326" s="10">
        <v>5.5750000000000002</v>
      </c>
      <c r="K326" s="75">
        <v>1087.1999999999809</v>
      </c>
      <c r="L326" s="4" t="s">
        <v>1718</v>
      </c>
      <c r="M326"/>
      <c r="N326"/>
      <c r="O326" s="28" t="s">
        <v>20</v>
      </c>
      <c r="P326" s="10">
        <v>12012</v>
      </c>
      <c r="Q326"/>
      <c r="R326" s="3" t="s">
        <v>21</v>
      </c>
      <c r="S326"/>
      <c r="T326" s="109">
        <v>0</v>
      </c>
      <c r="U326"/>
    </row>
    <row r="327" spans="1:21" s="1" customFormat="1">
      <c r="A327" s="76">
        <v>44525</v>
      </c>
      <c r="B327"/>
      <c r="C327" s="10" t="s">
        <v>67</v>
      </c>
      <c r="D327"/>
      <c r="E327" s="11" t="s">
        <v>1662</v>
      </c>
      <c r="F327" s="64">
        <v>5204</v>
      </c>
      <c r="G327" s="64" t="s">
        <v>19</v>
      </c>
      <c r="H327" s="10">
        <v>5.569</v>
      </c>
      <c r="I327" s="45">
        <v>9.4451427545341193E-3</v>
      </c>
      <c r="J327" s="10">
        <v>5.6215999999999999</v>
      </c>
      <c r="K327" s="75">
        <v>273.73039999999992</v>
      </c>
      <c r="L327" s="47" t="s">
        <v>1561</v>
      </c>
      <c r="M327"/>
      <c r="N327"/>
      <c r="O327" s="4" t="s">
        <v>20</v>
      </c>
      <c r="P327" s="4">
        <v>22019</v>
      </c>
      <c r="Q327"/>
      <c r="R327" s="3" t="s">
        <v>148</v>
      </c>
      <c r="S327"/>
      <c r="T327" s="109">
        <v>0</v>
      </c>
      <c r="U327"/>
    </row>
    <row r="328" spans="1:21" s="1" customFormat="1">
      <c r="A328" s="76">
        <v>44525</v>
      </c>
      <c r="B328"/>
      <c r="C328" s="10" t="s">
        <v>67</v>
      </c>
      <c r="D328"/>
      <c r="E328" s="11" t="s">
        <v>1662</v>
      </c>
      <c r="F328" s="64">
        <v>1575</v>
      </c>
      <c r="G328" s="64" t="s">
        <v>32</v>
      </c>
      <c r="H328" s="10">
        <v>6.2469999999999999</v>
      </c>
      <c r="I328" s="45">
        <v>9.1243797022571016E-3</v>
      </c>
      <c r="J328" s="10">
        <v>6.3040000000000003</v>
      </c>
      <c r="K328" s="75">
        <v>89.775000000000603</v>
      </c>
      <c r="L328" s="47" t="s">
        <v>1561</v>
      </c>
      <c r="M328"/>
      <c r="N328"/>
      <c r="O328" s="28" t="s">
        <v>20</v>
      </c>
      <c r="P328" s="10">
        <v>22019</v>
      </c>
      <c r="Q328"/>
      <c r="R328" s="3" t="s">
        <v>148</v>
      </c>
      <c r="S328"/>
      <c r="T328" s="109">
        <v>0</v>
      </c>
      <c r="U328"/>
    </row>
    <row r="329" spans="1:21" s="1" customFormat="1">
      <c r="A329" s="76">
        <v>44525</v>
      </c>
      <c r="B329"/>
      <c r="C329" s="10" t="s">
        <v>16</v>
      </c>
      <c r="D329"/>
      <c r="E329" s="11" t="s">
        <v>1761</v>
      </c>
      <c r="F329" s="64">
        <v>31793.13</v>
      </c>
      <c r="G329" s="64" t="s">
        <v>19</v>
      </c>
      <c r="H329" s="10">
        <v>5.5713999999999997</v>
      </c>
      <c r="I329" s="45">
        <v>5.133359658254566E-3</v>
      </c>
      <c r="J329" s="10">
        <v>5.6</v>
      </c>
      <c r="K329" s="75">
        <v>909.28351799999871</v>
      </c>
      <c r="L329" s="47" t="s">
        <v>1561</v>
      </c>
      <c r="M329"/>
      <c r="N329"/>
      <c r="O329" s="28" t="s">
        <v>20</v>
      </c>
      <c r="P329" s="10">
        <v>67500</v>
      </c>
      <c r="Q329"/>
      <c r="R329" s="3" t="s">
        <v>21</v>
      </c>
      <c r="S329"/>
      <c r="T329" s="109">
        <v>0</v>
      </c>
      <c r="U329"/>
    </row>
    <row r="330" spans="1:21" s="1" customFormat="1">
      <c r="A330" s="76">
        <v>44525</v>
      </c>
      <c r="B330"/>
      <c r="C330" s="10" t="s">
        <v>41</v>
      </c>
      <c r="D330"/>
      <c r="E330" s="11" t="s">
        <v>1762</v>
      </c>
      <c r="F330" s="64">
        <v>75000</v>
      </c>
      <c r="G330" s="64" t="s">
        <v>19</v>
      </c>
      <c r="H330" s="10">
        <v>5.5644999999999998</v>
      </c>
      <c r="I330" s="45">
        <v>2.7945008536256699E-2</v>
      </c>
      <c r="J330" s="10">
        <v>5.72</v>
      </c>
      <c r="K330" s="75">
        <v>11662.499999999998</v>
      </c>
      <c r="L330" s="47" t="s">
        <v>1636</v>
      </c>
      <c r="M330"/>
      <c r="N330"/>
      <c r="O330" s="4" t="s">
        <v>20</v>
      </c>
      <c r="P330" s="4">
        <v>67043</v>
      </c>
      <c r="Q330"/>
      <c r="R330" s="3" t="s">
        <v>1678</v>
      </c>
      <c r="S330"/>
      <c r="T330" s="109">
        <v>166.95</v>
      </c>
      <c r="U330"/>
    </row>
    <row r="331" spans="1:21" s="1" customFormat="1">
      <c r="A331" s="76">
        <v>44526</v>
      </c>
      <c r="B331"/>
      <c r="C331" s="10" t="s">
        <v>16</v>
      </c>
      <c r="D331"/>
      <c r="E331" s="11" t="s">
        <v>1655</v>
      </c>
      <c r="F331" s="64">
        <v>3000</v>
      </c>
      <c r="G331" s="64" t="s">
        <v>19</v>
      </c>
      <c r="H331" s="10">
        <v>5.5961999999999996</v>
      </c>
      <c r="I331" s="45">
        <v>1.14005932597121E-2</v>
      </c>
      <c r="J331" s="10">
        <v>5.66</v>
      </c>
      <c r="K331" s="75">
        <v>191.40000000000157</v>
      </c>
      <c r="L331" s="47" t="s">
        <v>1561</v>
      </c>
      <c r="M331"/>
      <c r="N331"/>
      <c r="O331" s="28" t="s">
        <v>20</v>
      </c>
      <c r="P331" s="10">
        <v>12012</v>
      </c>
      <c r="Q331"/>
      <c r="R331" s="3" t="s">
        <v>21</v>
      </c>
      <c r="S331"/>
      <c r="T331" s="109">
        <v>0</v>
      </c>
      <c r="U331"/>
    </row>
    <row r="332" spans="1:21" s="1" customFormat="1">
      <c r="A332" s="76">
        <v>44529</v>
      </c>
      <c r="B332"/>
      <c r="C332" s="10" t="s">
        <v>16</v>
      </c>
      <c r="D332"/>
      <c r="E332" s="11" t="s">
        <v>86</v>
      </c>
      <c r="F332" s="64">
        <v>30000</v>
      </c>
      <c r="G332" s="64" t="s">
        <v>32</v>
      </c>
      <c r="H332" s="10">
        <v>6.3118999999999996</v>
      </c>
      <c r="I332" s="45">
        <v>1.1581298816521146E-2</v>
      </c>
      <c r="J332" s="10">
        <v>6.3849999999999998</v>
      </c>
      <c r="K332" s="75">
        <v>2193.000000000005</v>
      </c>
      <c r="L332" s="47" t="s">
        <v>1561</v>
      </c>
      <c r="M332"/>
      <c r="N332"/>
      <c r="O332" s="28" t="s">
        <v>20</v>
      </c>
      <c r="P332" s="10">
        <v>67500</v>
      </c>
      <c r="Q332"/>
      <c r="R332" s="3" t="s">
        <v>21</v>
      </c>
      <c r="S332"/>
      <c r="T332" s="109">
        <v>0</v>
      </c>
      <c r="U332"/>
    </row>
    <row r="333" spans="1:21" s="1" customFormat="1">
      <c r="A333" s="77">
        <v>44530</v>
      </c>
      <c r="B333"/>
      <c r="C333" s="10" t="s">
        <v>22</v>
      </c>
      <c r="D333"/>
      <c r="E333" s="4" t="s">
        <v>93</v>
      </c>
      <c r="F333" s="64">
        <v>7567.66</v>
      </c>
      <c r="G333" s="64" t="s">
        <v>19</v>
      </c>
      <c r="H333" s="10">
        <v>5.6535000000000002</v>
      </c>
      <c r="I333" s="45">
        <v>1.1762624922614151E-2</v>
      </c>
      <c r="J333" s="10">
        <v>5.72</v>
      </c>
      <c r="K333" s="75">
        <v>503.24938999999665</v>
      </c>
      <c r="L333" s="47" t="s">
        <v>1561</v>
      </c>
      <c r="M333"/>
      <c r="N333"/>
      <c r="O333" s="4" t="s">
        <v>20</v>
      </c>
      <c r="P333" s="4">
        <v>22019</v>
      </c>
      <c r="Q333"/>
      <c r="R333" s="3" t="s">
        <v>30</v>
      </c>
      <c r="S333"/>
      <c r="T333" s="109">
        <v>0</v>
      </c>
      <c r="U333"/>
    </row>
    <row r="334" spans="1:21" s="1" customFormat="1">
      <c r="A334" s="77">
        <v>44530</v>
      </c>
      <c r="B334"/>
      <c r="C334" s="10" t="s">
        <v>22</v>
      </c>
      <c r="D334"/>
      <c r="E334" s="4" t="s">
        <v>93</v>
      </c>
      <c r="F334" s="64">
        <v>2701.85</v>
      </c>
      <c r="G334" s="64" t="s">
        <v>32</v>
      </c>
      <c r="H334" s="10">
        <v>6.3841999999999999</v>
      </c>
      <c r="I334" s="45">
        <v>1.1873061620876646E-2</v>
      </c>
      <c r="J334" s="10">
        <v>6.46</v>
      </c>
      <c r="K334" s="75">
        <v>204.80023000000023</v>
      </c>
      <c r="L334" s="47" t="s">
        <v>1561</v>
      </c>
      <c r="M334"/>
      <c r="N334"/>
      <c r="O334" s="4" t="s">
        <v>20</v>
      </c>
      <c r="P334" s="4">
        <v>22019</v>
      </c>
      <c r="Q334"/>
      <c r="R334" s="3" t="s">
        <v>30</v>
      </c>
      <c r="S334"/>
      <c r="T334" s="109">
        <v>0</v>
      </c>
      <c r="U334"/>
    </row>
    <row r="335" spans="1:21" s="1" customFormat="1">
      <c r="A335" s="77">
        <v>44530</v>
      </c>
      <c r="B335"/>
      <c r="C335" s="89" t="s">
        <v>41</v>
      </c>
      <c r="D335"/>
      <c r="E335" s="3" t="s">
        <v>1603</v>
      </c>
      <c r="F335" s="110">
        <v>98543.5</v>
      </c>
      <c r="G335" s="64" t="s">
        <v>19</v>
      </c>
      <c r="H335" s="4">
        <v>5.649</v>
      </c>
      <c r="I335" s="45">
        <v>8.1430341653390137E-3</v>
      </c>
      <c r="J335" s="4">
        <v>5.6950000000000003</v>
      </c>
      <c r="K335" s="75">
        <v>4533.0010000000257</v>
      </c>
      <c r="L335" s="47" t="s">
        <v>1561</v>
      </c>
      <c r="M335"/>
      <c r="N335"/>
      <c r="O335" s="28" t="s">
        <v>20</v>
      </c>
      <c r="P335" s="10">
        <v>12012</v>
      </c>
      <c r="Q335"/>
      <c r="R335" s="4" t="s">
        <v>51</v>
      </c>
      <c r="S335"/>
      <c r="T335" s="109">
        <v>0</v>
      </c>
      <c r="U335"/>
    </row>
    <row r="336" spans="1:21" s="1" customFormat="1">
      <c r="A336" s="111">
        <v>44531</v>
      </c>
      <c r="B336"/>
      <c r="C336" s="89" t="s">
        <v>41</v>
      </c>
      <c r="D336" s="10" t="s">
        <v>23</v>
      </c>
      <c r="E336" s="13" t="s">
        <v>63</v>
      </c>
      <c r="F336" s="52">
        <v>98543.5</v>
      </c>
      <c r="G336" s="64" t="s">
        <v>19</v>
      </c>
      <c r="H336" s="4">
        <v>5.649</v>
      </c>
      <c r="I336" s="112">
        <v>8.1430341653390137E-3</v>
      </c>
      <c r="J336" s="113">
        <v>5.6950000000000003</v>
      </c>
      <c r="K336" s="75">
        <v>4533.0010000000257</v>
      </c>
      <c r="L336" s="4" t="s">
        <v>239</v>
      </c>
      <c r="M336" s="2" t="s">
        <v>240</v>
      </c>
      <c r="N336"/>
      <c r="O336" s="28" t="s">
        <v>20</v>
      </c>
      <c r="P336" s="10">
        <v>12012</v>
      </c>
      <c r="Q336"/>
      <c r="R336" s="4" t="s">
        <v>51</v>
      </c>
      <c r="S336"/>
      <c r="T336" s="33">
        <v>0</v>
      </c>
      <c r="U336"/>
    </row>
    <row r="337" spans="1:21" s="1" customFormat="1">
      <c r="A337" s="76">
        <v>44531</v>
      </c>
      <c r="B337"/>
      <c r="C337" s="10" t="s">
        <v>16</v>
      </c>
      <c r="D337" s="10" t="s">
        <v>17</v>
      </c>
      <c r="E337" s="13" t="s">
        <v>181</v>
      </c>
      <c r="F337" s="64">
        <v>330.99</v>
      </c>
      <c r="G337" s="64" t="s">
        <v>32</v>
      </c>
      <c r="H337" s="10">
        <v>6.3765999999999998</v>
      </c>
      <c r="I337" s="112">
        <v>1.1510836495938426E-2</v>
      </c>
      <c r="J337" s="114">
        <v>6.45</v>
      </c>
      <c r="K337" s="75">
        <v>24.294666000000117</v>
      </c>
      <c r="L337" s="4" t="s">
        <v>110</v>
      </c>
      <c r="M337" s="2" t="s">
        <v>230</v>
      </c>
      <c r="N337"/>
      <c r="O337" s="4" t="s">
        <v>20</v>
      </c>
      <c r="P337" s="4">
        <v>12036</v>
      </c>
      <c r="Q337"/>
      <c r="R337" s="4" t="s">
        <v>21</v>
      </c>
      <c r="S337"/>
      <c r="T337" s="33">
        <v>0</v>
      </c>
      <c r="U337"/>
    </row>
    <row r="338" spans="1:21" s="1" customFormat="1">
      <c r="A338" s="76">
        <v>44531</v>
      </c>
      <c r="B338"/>
      <c r="C338" s="10" t="s">
        <v>67</v>
      </c>
      <c r="D338" s="10" t="s">
        <v>17</v>
      </c>
      <c r="E338" s="115" t="s">
        <v>1772</v>
      </c>
      <c r="F338" s="64">
        <v>350000</v>
      </c>
      <c r="G338" s="64" t="s">
        <v>32</v>
      </c>
      <c r="H338" s="10">
        <v>6.3834999999999997</v>
      </c>
      <c r="I338" s="112">
        <v>2.1383253700947735E-2</v>
      </c>
      <c r="J338" s="114">
        <v>6.52</v>
      </c>
      <c r="K338" s="75">
        <v>47774.999999999942</v>
      </c>
      <c r="L338" s="4" t="s">
        <v>653</v>
      </c>
      <c r="M338" s="2" t="s">
        <v>654</v>
      </c>
      <c r="N338"/>
      <c r="O338" s="4" t="s">
        <v>20</v>
      </c>
      <c r="P338" s="4">
        <v>67500</v>
      </c>
      <c r="Q338"/>
      <c r="R338" s="4" t="s">
        <v>95</v>
      </c>
      <c r="S338"/>
      <c r="T338" s="33">
        <v>0</v>
      </c>
      <c r="U338"/>
    </row>
    <row r="339" spans="1:21" s="1" customFormat="1">
      <c r="A339" s="76">
        <v>44531</v>
      </c>
      <c r="B339"/>
      <c r="C339" s="10" t="s">
        <v>67</v>
      </c>
      <c r="D339" s="10" t="s">
        <v>17</v>
      </c>
      <c r="E339" s="116" t="s">
        <v>1773</v>
      </c>
      <c r="F339" s="64">
        <v>350000</v>
      </c>
      <c r="G339" s="64" t="s">
        <v>32</v>
      </c>
      <c r="H339" s="10">
        <v>6.3970000000000002</v>
      </c>
      <c r="I339" s="112">
        <v>1.9227763013912602E-2</v>
      </c>
      <c r="J339" s="114">
        <v>6.52</v>
      </c>
      <c r="K339" s="75">
        <v>43049.999999999767</v>
      </c>
      <c r="L339" s="4" t="s">
        <v>653</v>
      </c>
      <c r="M339" s="2" t="s">
        <v>654</v>
      </c>
      <c r="N339"/>
      <c r="O339" s="4" t="s">
        <v>20</v>
      </c>
      <c r="P339" s="4">
        <v>67500</v>
      </c>
      <c r="Q339"/>
      <c r="R339" s="4" t="s">
        <v>214</v>
      </c>
      <c r="S339"/>
      <c r="T339" s="33">
        <v>0</v>
      </c>
      <c r="U339"/>
    </row>
    <row r="340" spans="1:21" s="1" customFormat="1">
      <c r="A340" s="76">
        <v>44531</v>
      </c>
      <c r="B340"/>
      <c r="C340" s="10" t="s">
        <v>16</v>
      </c>
      <c r="D340" s="10" t="s">
        <v>23</v>
      </c>
      <c r="E340" s="13" t="s">
        <v>36</v>
      </c>
      <c r="F340" s="64">
        <v>384.54</v>
      </c>
      <c r="G340" s="64" t="s">
        <v>32</v>
      </c>
      <c r="H340" s="10">
        <v>6.28</v>
      </c>
      <c r="I340" s="112">
        <v>1.3837579617834495E-2</v>
      </c>
      <c r="J340" s="114">
        <v>6.3669000000000002</v>
      </c>
      <c r="K340" s="75">
        <v>33.41652599999999</v>
      </c>
      <c r="L340" s="4" t="s">
        <v>1497</v>
      </c>
      <c r="M340" s="2" t="s">
        <v>264</v>
      </c>
      <c r="N340"/>
      <c r="O340" s="4" t="s">
        <v>27</v>
      </c>
      <c r="P340" s="4">
        <v>47197</v>
      </c>
      <c r="Q340"/>
      <c r="R340" s="4" t="s">
        <v>21</v>
      </c>
      <c r="S340"/>
      <c r="T340" s="33">
        <v>0</v>
      </c>
      <c r="U340"/>
    </row>
    <row r="341" spans="1:21" s="1" customFormat="1">
      <c r="A341" s="76">
        <v>44531</v>
      </c>
      <c r="B341"/>
      <c r="C341" s="10" t="s">
        <v>16</v>
      </c>
      <c r="D341" s="10" t="s">
        <v>23</v>
      </c>
      <c r="E341" s="13" t="s">
        <v>56</v>
      </c>
      <c r="F341" s="64">
        <v>3207.75</v>
      </c>
      <c r="G341" s="64" t="s">
        <v>57</v>
      </c>
      <c r="H341" s="10">
        <v>7.4946000000000002</v>
      </c>
      <c r="I341" s="112">
        <v>9.3934299362208318E-3</v>
      </c>
      <c r="J341" s="114">
        <v>7.5650000000000004</v>
      </c>
      <c r="K341" s="75">
        <v>225.82560000000078</v>
      </c>
      <c r="L341" s="4" t="s">
        <v>259</v>
      </c>
      <c r="M341" s="2" t="s">
        <v>260</v>
      </c>
      <c r="N341"/>
      <c r="O341" s="4" t="s">
        <v>20</v>
      </c>
      <c r="P341" s="4">
        <v>12012</v>
      </c>
      <c r="Q341"/>
      <c r="R341" s="4" t="s">
        <v>21</v>
      </c>
      <c r="S341"/>
      <c r="T341" s="33">
        <v>0</v>
      </c>
      <c r="U341"/>
    </row>
    <row r="342" spans="1:21" s="1" customFormat="1">
      <c r="A342" s="76">
        <v>44531</v>
      </c>
      <c r="B342"/>
      <c r="C342" s="10" t="s">
        <v>22</v>
      </c>
      <c r="D342" s="10" t="s">
        <v>17</v>
      </c>
      <c r="E342" s="13" t="s">
        <v>175</v>
      </c>
      <c r="F342" s="64">
        <v>884.03</v>
      </c>
      <c r="G342" s="64" t="s">
        <v>19</v>
      </c>
      <c r="H342" s="10">
        <v>5.6188000000000002</v>
      </c>
      <c r="I342" s="112">
        <v>5.1790417882822126E-3</v>
      </c>
      <c r="J342" s="114">
        <v>5.6478999999999999</v>
      </c>
      <c r="K342" s="75">
        <v>25.725272999999717</v>
      </c>
      <c r="L342" s="4" t="s">
        <v>239</v>
      </c>
      <c r="M342" s="2" t="s">
        <v>240</v>
      </c>
      <c r="N342"/>
      <c r="O342" s="4" t="s">
        <v>20</v>
      </c>
      <c r="P342" s="4"/>
      <c r="Q342"/>
      <c r="R342" s="4" t="s">
        <v>25</v>
      </c>
      <c r="S342"/>
      <c r="T342" s="33">
        <v>0</v>
      </c>
      <c r="U342"/>
    </row>
    <row r="343" spans="1:21" s="1" customFormat="1">
      <c r="A343" s="76">
        <v>44531</v>
      </c>
      <c r="B343"/>
      <c r="C343" s="10" t="s">
        <v>16</v>
      </c>
      <c r="D343" s="10" t="s">
        <v>23</v>
      </c>
      <c r="E343" s="13" t="s">
        <v>26</v>
      </c>
      <c r="F343" s="64">
        <v>3500</v>
      </c>
      <c r="G343" s="64" t="s">
        <v>19</v>
      </c>
      <c r="H343" s="10">
        <v>5.56</v>
      </c>
      <c r="I343" s="112">
        <v>1.6061151079136859E-2</v>
      </c>
      <c r="J343" s="114">
        <v>5.6493000000000002</v>
      </c>
      <c r="K343" s="75">
        <v>312.55000000000211</v>
      </c>
      <c r="L343" s="4" t="s">
        <v>110</v>
      </c>
      <c r="M343" s="2" t="s">
        <v>230</v>
      </c>
      <c r="N343"/>
      <c r="O343" s="4" t="s">
        <v>27</v>
      </c>
      <c r="P343" s="4">
        <v>47197</v>
      </c>
      <c r="Q343"/>
      <c r="R343" s="4" t="s">
        <v>21</v>
      </c>
      <c r="S343"/>
      <c r="T343" s="33">
        <v>0</v>
      </c>
      <c r="U343"/>
    </row>
    <row r="344" spans="1:21" s="1" customFormat="1">
      <c r="A344" s="76">
        <v>44532</v>
      </c>
      <c r="B344"/>
      <c r="C344" s="10" t="s">
        <v>16</v>
      </c>
      <c r="D344" s="10" t="s">
        <v>23</v>
      </c>
      <c r="E344" s="13" t="s">
        <v>33</v>
      </c>
      <c r="F344" s="52">
        <v>10000</v>
      </c>
      <c r="G344" s="4" t="s">
        <v>19</v>
      </c>
      <c r="H344" s="4">
        <v>5.6379999999999999</v>
      </c>
      <c r="I344" s="112">
        <v>1.0109968073785058E-2</v>
      </c>
      <c r="J344" s="113">
        <v>5.6950000000000003</v>
      </c>
      <c r="K344" s="75">
        <v>570.00000000000387</v>
      </c>
      <c r="L344" s="4" t="s">
        <v>239</v>
      </c>
      <c r="M344" s="2" t="s">
        <v>240</v>
      </c>
      <c r="N344"/>
      <c r="O344" s="4" t="s">
        <v>20</v>
      </c>
      <c r="P344" s="4">
        <v>12012</v>
      </c>
      <c r="Q344"/>
      <c r="R344" s="4" t="s">
        <v>21</v>
      </c>
      <c r="S344"/>
      <c r="T344" s="33">
        <v>0</v>
      </c>
      <c r="U344"/>
    </row>
    <row r="345" spans="1:21" s="1" customFormat="1">
      <c r="A345" s="76">
        <v>44532</v>
      </c>
      <c r="B345"/>
      <c r="C345" s="10" t="s">
        <v>16</v>
      </c>
      <c r="D345" s="10" t="s">
        <v>23</v>
      </c>
      <c r="E345" s="13" t="s">
        <v>33</v>
      </c>
      <c r="F345" s="52">
        <v>7000</v>
      </c>
      <c r="G345" s="4" t="s">
        <v>19</v>
      </c>
      <c r="H345" s="4">
        <v>5.6384999999999996</v>
      </c>
      <c r="I345" s="112">
        <v>1.0020395495256018E-2</v>
      </c>
      <c r="J345" s="113">
        <v>5.6950000000000003</v>
      </c>
      <c r="K345" s="75">
        <v>395.5000000000046</v>
      </c>
      <c r="L345" s="4" t="s">
        <v>239</v>
      </c>
      <c r="M345" s="2" t="s">
        <v>240</v>
      </c>
      <c r="N345"/>
      <c r="O345" s="4" t="s">
        <v>20</v>
      </c>
      <c r="P345" s="4">
        <v>12012</v>
      </c>
      <c r="Q345"/>
      <c r="R345" s="4" t="s">
        <v>21</v>
      </c>
      <c r="S345"/>
      <c r="T345" s="33">
        <v>0</v>
      </c>
      <c r="U345"/>
    </row>
    <row r="346" spans="1:21" s="1" customFormat="1">
      <c r="A346" s="76">
        <v>44532</v>
      </c>
      <c r="B346"/>
      <c r="C346" s="10" t="s">
        <v>16</v>
      </c>
      <c r="D346" s="4" t="s">
        <v>17</v>
      </c>
      <c r="E346" s="13" t="s">
        <v>49</v>
      </c>
      <c r="F346" s="52">
        <v>30000</v>
      </c>
      <c r="G346" s="4" t="s">
        <v>19</v>
      </c>
      <c r="H346" s="4">
        <v>5.6429999999999998</v>
      </c>
      <c r="I346" s="112">
        <v>3.0125819599504666E-3</v>
      </c>
      <c r="J346" s="113">
        <v>5.66</v>
      </c>
      <c r="K346" s="75">
        <v>510.00000000001046</v>
      </c>
      <c r="L346" s="4" t="s">
        <v>110</v>
      </c>
      <c r="M346" s="2" t="s">
        <v>230</v>
      </c>
      <c r="N346"/>
      <c r="O346" s="4" t="s">
        <v>20</v>
      </c>
      <c r="P346" s="4">
        <v>67500</v>
      </c>
      <c r="Q346"/>
      <c r="R346" s="4" t="s">
        <v>21</v>
      </c>
      <c r="S346"/>
      <c r="T346" s="33">
        <v>0</v>
      </c>
      <c r="U346"/>
    </row>
    <row r="347" spans="1:21" s="1" customFormat="1">
      <c r="A347" s="76">
        <v>44532</v>
      </c>
      <c r="B347"/>
      <c r="C347" s="10" t="s">
        <v>22</v>
      </c>
      <c r="D347" s="10" t="s">
        <v>23</v>
      </c>
      <c r="E347" s="13" t="s">
        <v>66</v>
      </c>
      <c r="F347" s="52">
        <v>30589.360000000001</v>
      </c>
      <c r="G347" s="4" t="s">
        <v>19</v>
      </c>
      <c r="H347" s="4">
        <v>5.6315</v>
      </c>
      <c r="I347" s="112">
        <v>7.7244073515048139E-3</v>
      </c>
      <c r="J347" s="4">
        <v>5.6749999999999998</v>
      </c>
      <c r="K347" s="75">
        <v>1330.6371599999961</v>
      </c>
      <c r="L347" s="4" t="s">
        <v>239</v>
      </c>
      <c r="M347" s="2" t="s">
        <v>240</v>
      </c>
      <c r="N347"/>
      <c r="O347" s="4" t="s">
        <v>20</v>
      </c>
      <c r="P347" s="4">
        <v>12012</v>
      </c>
      <c r="Q347"/>
      <c r="R347" s="4" t="s">
        <v>40</v>
      </c>
      <c r="S347"/>
      <c r="T347" s="33">
        <v>0</v>
      </c>
      <c r="U347"/>
    </row>
    <row r="348" spans="1:21" s="1" customFormat="1">
      <c r="A348" s="76">
        <v>44532</v>
      </c>
      <c r="B348"/>
      <c r="C348" s="10" t="s">
        <v>16</v>
      </c>
      <c r="D348" s="4" t="s">
        <v>17</v>
      </c>
      <c r="E348" s="13" t="s">
        <v>87</v>
      </c>
      <c r="F348" s="52">
        <v>1385</v>
      </c>
      <c r="G348" s="4" t="s">
        <v>88</v>
      </c>
      <c r="H348" s="4">
        <v>4.4180000000000001</v>
      </c>
      <c r="I348" s="112">
        <v>1.856043458578549E-2</v>
      </c>
      <c r="J348" s="4">
        <v>4.5</v>
      </c>
      <c r="K348" s="75">
        <v>113.56999999999979</v>
      </c>
      <c r="L348" s="4" t="s">
        <v>248</v>
      </c>
      <c r="M348" s="2" t="s">
        <v>249</v>
      </c>
      <c r="N348"/>
      <c r="O348" s="4" t="s">
        <v>20</v>
      </c>
      <c r="P348" s="4">
        <v>47915</v>
      </c>
      <c r="Q348"/>
      <c r="R348" s="4" t="s">
        <v>21</v>
      </c>
      <c r="S348"/>
      <c r="T348" s="33">
        <v>0</v>
      </c>
      <c r="U348"/>
    </row>
    <row r="349" spans="1:21" s="1" customFormat="1">
      <c r="A349" s="76">
        <v>44533</v>
      </c>
      <c r="B349"/>
      <c r="C349" s="10" t="s">
        <v>16</v>
      </c>
      <c r="D349" s="4" t="s">
        <v>17</v>
      </c>
      <c r="E349" s="13" t="s">
        <v>28</v>
      </c>
      <c r="F349" s="52">
        <v>5235</v>
      </c>
      <c r="G349" s="4" t="s">
        <v>19</v>
      </c>
      <c r="H349" s="4">
        <v>5.57</v>
      </c>
      <c r="I349" s="112">
        <v>1.4757630161579716E-2</v>
      </c>
      <c r="J349" s="4">
        <v>5.6521999999999997</v>
      </c>
      <c r="K349" s="75">
        <v>430.31699999999677</v>
      </c>
      <c r="L349" s="4" t="s">
        <v>111</v>
      </c>
      <c r="M349" s="2" t="s">
        <v>112</v>
      </c>
      <c r="N349"/>
      <c r="O349" s="4" t="s">
        <v>27</v>
      </c>
      <c r="P349" s="4">
        <v>47609</v>
      </c>
      <c r="Q349"/>
      <c r="R349" s="4" t="s">
        <v>21</v>
      </c>
      <c r="S349"/>
      <c r="T349" s="33">
        <v>0</v>
      </c>
      <c r="U349"/>
    </row>
    <row r="350" spans="1:21" s="1" customFormat="1">
      <c r="A350" s="76">
        <v>44533</v>
      </c>
      <c r="B350"/>
      <c r="C350" s="10" t="s">
        <v>16</v>
      </c>
      <c r="D350" s="4" t="s">
        <v>23</v>
      </c>
      <c r="E350" s="13" t="s">
        <v>31</v>
      </c>
      <c r="F350" s="52">
        <v>7923.36</v>
      </c>
      <c r="G350" s="4" t="s">
        <v>19</v>
      </c>
      <c r="H350" s="4">
        <v>5.6155999999999997</v>
      </c>
      <c r="I350" s="112">
        <v>9.6872996652184185E-3</v>
      </c>
      <c r="J350" s="4">
        <v>5.67</v>
      </c>
      <c r="K350" s="75">
        <v>431.03078400000174</v>
      </c>
      <c r="L350" s="4" t="s">
        <v>110</v>
      </c>
      <c r="M350" s="2" t="s">
        <v>230</v>
      </c>
      <c r="N350"/>
      <c r="O350" s="4" t="s">
        <v>20</v>
      </c>
      <c r="P350" s="4">
        <v>12012</v>
      </c>
      <c r="Q350"/>
      <c r="R350" s="4" t="s">
        <v>21</v>
      </c>
      <c r="S350"/>
      <c r="T350" s="33">
        <v>0</v>
      </c>
      <c r="U350"/>
    </row>
    <row r="351" spans="1:21" s="1" customFormat="1">
      <c r="A351" s="76">
        <v>44533</v>
      </c>
      <c r="B351"/>
      <c r="C351" s="4" t="s">
        <v>16</v>
      </c>
      <c r="D351" s="4" t="s">
        <v>17</v>
      </c>
      <c r="E351" s="13" t="s">
        <v>18</v>
      </c>
      <c r="F351" s="52">
        <v>27983.55</v>
      </c>
      <c r="G351" s="4" t="s">
        <v>19</v>
      </c>
      <c r="H351" s="4">
        <v>5.6790000000000003</v>
      </c>
      <c r="I351" s="112">
        <v>2.993484768444965E-3</v>
      </c>
      <c r="J351" s="4">
        <v>5.6959999999999997</v>
      </c>
      <c r="K351" s="75">
        <v>475.72034999998488</v>
      </c>
      <c r="L351" s="4" t="s">
        <v>110</v>
      </c>
      <c r="M351" s="2" t="s">
        <v>230</v>
      </c>
      <c r="N351"/>
      <c r="O351" s="4" t="s">
        <v>20</v>
      </c>
      <c r="P351" s="4">
        <v>67407</v>
      </c>
      <c r="Q351"/>
      <c r="R351" s="4" t="s">
        <v>46</v>
      </c>
      <c r="S351"/>
      <c r="T351" s="33">
        <v>0</v>
      </c>
      <c r="U351"/>
    </row>
    <row r="352" spans="1:21" s="1" customFormat="1">
      <c r="A352" s="76">
        <v>44536</v>
      </c>
      <c r="B352"/>
      <c r="C352" s="10" t="s">
        <v>22</v>
      </c>
      <c r="D352" s="10" t="s">
        <v>23</v>
      </c>
      <c r="E352" s="13" t="s">
        <v>114</v>
      </c>
      <c r="F352" s="52">
        <v>2048.21</v>
      </c>
      <c r="G352" s="4" t="s">
        <v>19</v>
      </c>
      <c r="H352" s="4">
        <v>5.6835000000000004</v>
      </c>
      <c r="I352" s="112">
        <v>4.6626198645201011E-3</v>
      </c>
      <c r="J352" s="4">
        <v>5.71</v>
      </c>
      <c r="K352" s="75">
        <v>54.277564999999029</v>
      </c>
      <c r="L352" s="4" t="s">
        <v>365</v>
      </c>
      <c r="M352" s="2" t="s">
        <v>366</v>
      </c>
      <c r="N352"/>
      <c r="O352" s="4" t="s">
        <v>20</v>
      </c>
      <c r="P352" s="4">
        <v>12036</v>
      </c>
      <c r="Q352"/>
      <c r="R352" s="4" t="s">
        <v>30</v>
      </c>
      <c r="S352"/>
      <c r="T352" s="33">
        <v>0</v>
      </c>
      <c r="U352"/>
    </row>
    <row r="353" spans="1:21" s="1" customFormat="1">
      <c r="A353" s="76">
        <v>44536</v>
      </c>
      <c r="B353"/>
      <c r="C353" s="4" t="s">
        <v>16</v>
      </c>
      <c r="D353" s="4" t="s">
        <v>17</v>
      </c>
      <c r="E353" s="13" t="s">
        <v>81</v>
      </c>
      <c r="F353" s="52">
        <v>1559.81</v>
      </c>
      <c r="G353" s="4" t="s">
        <v>19</v>
      </c>
      <c r="H353" s="4">
        <v>5.59</v>
      </c>
      <c r="I353" s="112">
        <v>1.7066189624329153E-2</v>
      </c>
      <c r="J353" s="4">
        <v>5.6853999999999996</v>
      </c>
      <c r="K353" s="75">
        <v>148.80587399999953</v>
      </c>
      <c r="L353" s="4" t="s">
        <v>110</v>
      </c>
      <c r="M353" s="2" t="s">
        <v>230</v>
      </c>
      <c r="N353"/>
      <c r="O353" s="4" t="s">
        <v>27</v>
      </c>
      <c r="P353" s="4">
        <v>47197</v>
      </c>
      <c r="Q353"/>
      <c r="R353" s="4" t="s">
        <v>21</v>
      </c>
      <c r="S353"/>
      <c r="T353" s="33">
        <v>0</v>
      </c>
      <c r="U353"/>
    </row>
    <row r="354" spans="1:21" s="1" customFormat="1">
      <c r="A354" s="76">
        <v>44536</v>
      </c>
      <c r="B354"/>
      <c r="C354" s="10" t="s">
        <v>22</v>
      </c>
      <c r="D354" s="4" t="s">
        <v>17</v>
      </c>
      <c r="E354" s="13" t="s">
        <v>311</v>
      </c>
      <c r="F354" s="52">
        <v>40000</v>
      </c>
      <c r="G354" s="4" t="s">
        <v>19</v>
      </c>
      <c r="H354" s="4">
        <v>5.6</v>
      </c>
      <c r="I354" s="112">
        <v>1.4107142857142874E-2</v>
      </c>
      <c r="J354" s="4">
        <v>5.6790000000000003</v>
      </c>
      <c r="K354" s="75">
        <v>3160.000000000025</v>
      </c>
      <c r="L354" s="4" t="s">
        <v>111</v>
      </c>
      <c r="M354" s="4" t="s">
        <v>112</v>
      </c>
      <c r="N354"/>
      <c r="O354" s="4" t="s">
        <v>27</v>
      </c>
      <c r="P354" s="4">
        <v>67500</v>
      </c>
      <c r="Q354"/>
      <c r="R354" s="4" t="s">
        <v>25</v>
      </c>
      <c r="S354"/>
      <c r="T354" s="33">
        <v>0</v>
      </c>
      <c r="U354"/>
    </row>
    <row r="355" spans="1:21" s="1" customFormat="1">
      <c r="A355" s="76">
        <v>44536</v>
      </c>
      <c r="B355"/>
      <c r="C355" s="4" t="s">
        <v>16</v>
      </c>
      <c r="D355" s="10" t="s">
        <v>23</v>
      </c>
      <c r="E355" s="13" t="s">
        <v>181</v>
      </c>
      <c r="F355" s="52">
        <v>831.64</v>
      </c>
      <c r="G355" s="4" t="s">
        <v>19</v>
      </c>
      <c r="H355" s="4">
        <v>5.6856</v>
      </c>
      <c r="I355" s="112">
        <v>1.4844519487828833E-2</v>
      </c>
      <c r="J355" s="4">
        <v>5.77</v>
      </c>
      <c r="K355" s="75">
        <v>70.190415999999658</v>
      </c>
      <c r="L355" s="4" t="s">
        <v>110</v>
      </c>
      <c r="M355" s="2" t="s">
        <v>230</v>
      </c>
      <c r="N355"/>
      <c r="O355" s="4" t="s">
        <v>20</v>
      </c>
      <c r="P355" s="4">
        <v>12036</v>
      </c>
      <c r="Q355"/>
      <c r="R355" s="4" t="s">
        <v>21</v>
      </c>
      <c r="S355"/>
      <c r="T355" s="33">
        <v>0</v>
      </c>
      <c r="U355"/>
    </row>
    <row r="356" spans="1:21" s="1" customFormat="1">
      <c r="A356" s="76">
        <v>44537</v>
      </c>
      <c r="B356"/>
      <c r="C356" s="4" t="s">
        <v>16</v>
      </c>
      <c r="D356" s="4" t="s">
        <v>17</v>
      </c>
      <c r="E356" s="13" t="s">
        <v>18</v>
      </c>
      <c r="F356" s="52">
        <v>22345.32</v>
      </c>
      <c r="G356" s="4" t="s">
        <v>19</v>
      </c>
      <c r="H356" s="4">
        <v>5.6395999999999997</v>
      </c>
      <c r="I356" s="112">
        <v>3.9719129016242416E-3</v>
      </c>
      <c r="J356" s="4">
        <v>5.6619999999999999</v>
      </c>
      <c r="K356" s="75">
        <v>500.53516800000443</v>
      </c>
      <c r="L356" s="4" t="s">
        <v>110</v>
      </c>
      <c r="M356" s="2" t="s">
        <v>230</v>
      </c>
      <c r="N356"/>
      <c r="O356" s="4" t="s">
        <v>20</v>
      </c>
      <c r="P356" s="4">
        <v>67407</v>
      </c>
      <c r="Q356"/>
      <c r="R356" s="4" t="s">
        <v>21</v>
      </c>
      <c r="S356"/>
      <c r="T356" s="33">
        <v>0</v>
      </c>
      <c r="U356"/>
    </row>
    <row r="357" spans="1:21" s="1" customFormat="1">
      <c r="A357" s="76">
        <v>44537</v>
      </c>
      <c r="B357"/>
      <c r="C357" s="10" t="s">
        <v>22</v>
      </c>
      <c r="D357" s="10" t="s">
        <v>23</v>
      </c>
      <c r="E357" s="13" t="s">
        <v>114</v>
      </c>
      <c r="F357" s="52">
        <v>1695</v>
      </c>
      <c r="G357" s="4" t="s">
        <v>19</v>
      </c>
      <c r="H357" s="4">
        <v>5.6349999999999998</v>
      </c>
      <c r="I357" s="112">
        <v>7.9858030168589167E-3</v>
      </c>
      <c r="J357" s="4">
        <v>5.68</v>
      </c>
      <c r="K357" s="75">
        <v>76.274999999999878</v>
      </c>
      <c r="L357" s="4" t="s">
        <v>365</v>
      </c>
      <c r="M357" s="2" t="s">
        <v>366</v>
      </c>
      <c r="N357"/>
      <c r="O357" s="4" t="s">
        <v>20</v>
      </c>
      <c r="P357" s="4">
        <v>12036</v>
      </c>
      <c r="Q357"/>
      <c r="R357" s="4" t="s">
        <v>40</v>
      </c>
      <c r="S357"/>
      <c r="T357" s="33">
        <v>0</v>
      </c>
      <c r="U357"/>
    </row>
    <row r="358" spans="1:21" s="1" customFormat="1">
      <c r="A358" s="76">
        <v>44537</v>
      </c>
      <c r="B358"/>
      <c r="C358" s="10" t="s">
        <v>22</v>
      </c>
      <c r="D358" s="10" t="s">
        <v>23</v>
      </c>
      <c r="E358" s="13" t="s">
        <v>114</v>
      </c>
      <c r="F358" s="52">
        <v>3831</v>
      </c>
      <c r="G358" s="4" t="s">
        <v>19</v>
      </c>
      <c r="H358" s="4">
        <v>5.6349999999999998</v>
      </c>
      <c r="I358" s="112">
        <v>7.9858030168589167E-3</v>
      </c>
      <c r="J358" s="4">
        <v>5.68</v>
      </c>
      <c r="K358" s="75">
        <v>172.39499999999973</v>
      </c>
      <c r="L358" s="4" t="s">
        <v>365</v>
      </c>
      <c r="M358" s="2" t="s">
        <v>366</v>
      </c>
      <c r="N358"/>
      <c r="O358" s="4" t="s">
        <v>20</v>
      </c>
      <c r="P358" s="4">
        <v>12012</v>
      </c>
      <c r="Q358"/>
      <c r="R358" s="4" t="s">
        <v>40</v>
      </c>
      <c r="S358"/>
      <c r="T358" s="33">
        <v>0</v>
      </c>
      <c r="U358"/>
    </row>
    <row r="359" spans="1:21" s="1" customFormat="1">
      <c r="A359" s="76">
        <v>44537</v>
      </c>
      <c r="B359"/>
      <c r="C359" s="10" t="s">
        <v>22</v>
      </c>
      <c r="D359" s="10" t="s">
        <v>23</v>
      </c>
      <c r="E359" s="13" t="s">
        <v>114</v>
      </c>
      <c r="F359" s="52">
        <v>1685</v>
      </c>
      <c r="G359" s="4" t="s">
        <v>19</v>
      </c>
      <c r="H359" s="4">
        <v>5.6349999999999998</v>
      </c>
      <c r="I359" s="112">
        <v>7.9858030168589167E-3</v>
      </c>
      <c r="J359" s="4">
        <v>5.68</v>
      </c>
      <c r="K359" s="75">
        <v>75.824999999999875</v>
      </c>
      <c r="L359" s="4" t="s">
        <v>365</v>
      </c>
      <c r="M359" s="2" t="s">
        <v>366</v>
      </c>
      <c r="N359"/>
      <c r="O359" s="4" t="s">
        <v>20</v>
      </c>
      <c r="P359" s="4">
        <v>12036</v>
      </c>
      <c r="Q359"/>
      <c r="R359" s="4" t="s">
        <v>40</v>
      </c>
      <c r="S359"/>
      <c r="T359" s="33">
        <v>0</v>
      </c>
      <c r="U359"/>
    </row>
    <row r="360" spans="1:21" s="1" customFormat="1">
      <c r="A360" s="76">
        <v>44537</v>
      </c>
      <c r="B360"/>
      <c r="C360" s="4" t="s">
        <v>16</v>
      </c>
      <c r="D360" s="4" t="s">
        <v>17</v>
      </c>
      <c r="E360" s="13" t="s">
        <v>1774</v>
      </c>
      <c r="F360" s="52">
        <v>2095</v>
      </c>
      <c r="G360" s="4" t="s">
        <v>19</v>
      </c>
      <c r="H360" s="4">
        <v>5.6375999999999999</v>
      </c>
      <c r="I360" s="112">
        <v>1.9937562083155891E-2</v>
      </c>
      <c r="J360" s="4">
        <v>5.75</v>
      </c>
      <c r="K360" s="75">
        <v>235.47800000000012</v>
      </c>
      <c r="L360" s="4" t="s">
        <v>394</v>
      </c>
      <c r="M360" s="2" t="s">
        <v>395</v>
      </c>
      <c r="N360"/>
      <c r="O360" s="4" t="s">
        <v>20</v>
      </c>
      <c r="P360" s="4">
        <v>12036</v>
      </c>
      <c r="Q360"/>
      <c r="R360" s="4" t="s">
        <v>21</v>
      </c>
      <c r="S360"/>
      <c r="T360" s="33">
        <v>0</v>
      </c>
      <c r="U360"/>
    </row>
    <row r="361" spans="1:21" s="1" customFormat="1">
      <c r="A361" s="76">
        <v>44537</v>
      </c>
      <c r="B361"/>
      <c r="C361" s="4" t="s">
        <v>16</v>
      </c>
      <c r="D361" s="4" t="s">
        <v>17</v>
      </c>
      <c r="E361" s="13" t="s">
        <v>55</v>
      </c>
      <c r="F361" s="52">
        <v>690.48</v>
      </c>
      <c r="G361" s="4" t="s">
        <v>19</v>
      </c>
      <c r="H361" s="4">
        <v>5.6580000000000004</v>
      </c>
      <c r="I361" s="112">
        <v>1.2725344644750836E-2</v>
      </c>
      <c r="J361" s="4">
        <v>5.73</v>
      </c>
      <c r="K361" s="75">
        <v>49.714560000000048</v>
      </c>
      <c r="L361" s="4" t="s">
        <v>110</v>
      </c>
      <c r="M361" s="2" t="s">
        <v>230</v>
      </c>
      <c r="N361"/>
      <c r="O361" s="4" t="s">
        <v>20</v>
      </c>
      <c r="P361" s="4">
        <v>67500</v>
      </c>
      <c r="Q361"/>
      <c r="R361" s="4" t="s">
        <v>21</v>
      </c>
      <c r="S361"/>
      <c r="T361" s="33">
        <v>0</v>
      </c>
      <c r="U361"/>
    </row>
    <row r="362" spans="1:21" s="1" customFormat="1">
      <c r="A362" s="76">
        <v>44537</v>
      </c>
      <c r="B362"/>
      <c r="C362" s="10" t="s">
        <v>22</v>
      </c>
      <c r="D362" s="10" t="s">
        <v>23</v>
      </c>
      <c r="E362" s="13" t="s">
        <v>24</v>
      </c>
      <c r="F362" s="52">
        <v>635</v>
      </c>
      <c r="G362" s="4" t="s">
        <v>32</v>
      </c>
      <c r="H362" s="4">
        <v>6.3557800000000002</v>
      </c>
      <c r="I362" s="112">
        <v>1.4824301659277062E-2</v>
      </c>
      <c r="J362" s="4">
        <v>6.45</v>
      </c>
      <c r="K362" s="75">
        <v>59.829699999999981</v>
      </c>
      <c r="L362" s="4" t="s">
        <v>110</v>
      </c>
      <c r="M362" s="2" t="s">
        <v>230</v>
      </c>
      <c r="N362"/>
      <c r="O362" s="27" t="s">
        <v>20</v>
      </c>
      <c r="P362" s="4">
        <v>22019</v>
      </c>
      <c r="Q362"/>
      <c r="R362" s="4" t="s">
        <v>25</v>
      </c>
      <c r="S362"/>
      <c r="T362" s="33">
        <v>0</v>
      </c>
      <c r="U362"/>
    </row>
    <row r="363" spans="1:21" s="1" customFormat="1">
      <c r="A363" s="76">
        <v>44538</v>
      </c>
      <c r="B363"/>
      <c r="C363" s="4" t="s">
        <v>16</v>
      </c>
      <c r="D363" s="10" t="s">
        <v>23</v>
      </c>
      <c r="E363" s="13" t="s">
        <v>109</v>
      </c>
      <c r="F363" s="52">
        <v>1285</v>
      </c>
      <c r="G363" s="4" t="s">
        <v>32</v>
      </c>
      <c r="H363" s="4">
        <v>6.3635000000000002</v>
      </c>
      <c r="I363" s="112">
        <v>1.673607291584811E-2</v>
      </c>
      <c r="J363" s="4">
        <v>6.47</v>
      </c>
      <c r="K363" s="75">
        <v>136.85249999999948</v>
      </c>
      <c r="L363" s="4" t="s">
        <v>110</v>
      </c>
      <c r="M363" s="2" t="s">
        <v>230</v>
      </c>
      <c r="N363"/>
      <c r="O363" s="27" t="s">
        <v>20</v>
      </c>
      <c r="P363" s="4">
        <v>22136</v>
      </c>
      <c r="Q363"/>
      <c r="R363" s="4" t="s">
        <v>21</v>
      </c>
      <c r="S363"/>
      <c r="T363" s="33">
        <v>0</v>
      </c>
      <c r="U363"/>
    </row>
    <row r="364" spans="1:21" s="1" customFormat="1">
      <c r="A364" s="76">
        <v>44538</v>
      </c>
      <c r="B364"/>
      <c r="C364" s="4" t="s">
        <v>16</v>
      </c>
      <c r="D364" s="4" t="s">
        <v>17</v>
      </c>
      <c r="E364" s="13" t="s">
        <v>18</v>
      </c>
      <c r="F364" s="52">
        <v>8926.81</v>
      </c>
      <c r="G364" s="4" t="s">
        <v>19</v>
      </c>
      <c r="H364" s="4">
        <v>5.5598000000000001</v>
      </c>
      <c r="I364" s="112">
        <v>3.6152379581999572E-3</v>
      </c>
      <c r="J364" s="4">
        <v>5.5799000000000003</v>
      </c>
      <c r="K364" s="75">
        <v>179.42888100000204</v>
      </c>
      <c r="L364" s="4" t="s">
        <v>110</v>
      </c>
      <c r="M364" s="2" t="s">
        <v>230</v>
      </c>
      <c r="N364"/>
      <c r="O364" s="4" t="s">
        <v>20</v>
      </c>
      <c r="P364" s="4">
        <v>67407</v>
      </c>
      <c r="Q364"/>
      <c r="R364" s="4" t="s">
        <v>21</v>
      </c>
      <c r="S364"/>
      <c r="T364" s="33">
        <v>0</v>
      </c>
      <c r="U364"/>
    </row>
    <row r="365" spans="1:21" s="1" customFormat="1">
      <c r="A365" s="76">
        <v>44538</v>
      </c>
      <c r="B365"/>
      <c r="C365" s="10" t="s">
        <v>67</v>
      </c>
      <c r="D365" s="4" t="s">
        <v>17</v>
      </c>
      <c r="E365" s="13" t="s">
        <v>128</v>
      </c>
      <c r="F365" s="52">
        <v>1440</v>
      </c>
      <c r="G365" s="4" t="s">
        <v>19</v>
      </c>
      <c r="H365" s="4">
        <v>5.5519999999999996</v>
      </c>
      <c r="I365" s="112">
        <v>1.9452449567723518E-2</v>
      </c>
      <c r="J365" s="4">
        <v>5.66</v>
      </c>
      <c r="K365" s="75">
        <v>155.52000000000078</v>
      </c>
      <c r="L365" s="4" t="s">
        <v>372</v>
      </c>
      <c r="M365" s="2" t="s">
        <v>355</v>
      </c>
      <c r="N365"/>
      <c r="O365" s="4" t="s">
        <v>20</v>
      </c>
      <c r="P365" s="4">
        <v>67043</v>
      </c>
      <c r="Q365"/>
      <c r="R365" s="4" t="s">
        <v>148</v>
      </c>
      <c r="S365"/>
      <c r="T365" s="33">
        <v>0</v>
      </c>
      <c r="U365"/>
    </row>
    <row r="366" spans="1:21" s="1" customFormat="1">
      <c r="A366" s="76">
        <v>44539</v>
      </c>
      <c r="B366"/>
      <c r="C366" s="4" t="s">
        <v>16</v>
      </c>
      <c r="D366" s="10" t="s">
        <v>23</v>
      </c>
      <c r="E366" s="13" t="s">
        <v>56</v>
      </c>
      <c r="F366" s="52">
        <v>8490</v>
      </c>
      <c r="G366" s="4" t="s">
        <v>57</v>
      </c>
      <c r="H366" s="4">
        <v>7.3460999999999999</v>
      </c>
      <c r="I366" s="112">
        <v>1.142102612270457E-2</v>
      </c>
      <c r="J366" s="4">
        <v>7.43</v>
      </c>
      <c r="K366" s="75">
        <v>712.31099999999878</v>
      </c>
      <c r="L366" s="4" t="s">
        <v>259</v>
      </c>
      <c r="M366" s="4" t="s">
        <v>260</v>
      </c>
      <c r="N366"/>
      <c r="O366" s="4" t="s">
        <v>20</v>
      </c>
      <c r="P366" s="4">
        <v>12012</v>
      </c>
      <c r="Q366"/>
      <c r="R366" s="4" t="s">
        <v>21</v>
      </c>
      <c r="S366"/>
      <c r="T366" s="33">
        <v>0</v>
      </c>
      <c r="U366"/>
    </row>
    <row r="367" spans="1:21" s="1" customFormat="1">
      <c r="A367" s="76">
        <v>44539</v>
      </c>
      <c r="B367"/>
      <c r="C367" s="10" t="s">
        <v>22</v>
      </c>
      <c r="D367" s="10" t="s">
        <v>23</v>
      </c>
      <c r="E367" s="13" t="s">
        <v>114</v>
      </c>
      <c r="F367" s="52">
        <v>7029.62</v>
      </c>
      <c r="G367" s="4" t="s">
        <v>19</v>
      </c>
      <c r="H367" s="4">
        <v>5.5705</v>
      </c>
      <c r="I367" s="112">
        <v>7.0909254106454878E-3</v>
      </c>
      <c r="J367" s="4">
        <v>5.61</v>
      </c>
      <c r="K367" s="75">
        <v>277.6699900000022</v>
      </c>
      <c r="L367" s="4" t="s">
        <v>365</v>
      </c>
      <c r="M367" s="2" t="s">
        <v>366</v>
      </c>
      <c r="N367"/>
      <c r="O367" s="4" t="s">
        <v>20</v>
      </c>
      <c r="P367" s="4">
        <v>12012</v>
      </c>
      <c r="Q367"/>
      <c r="R367" s="4" t="s">
        <v>40</v>
      </c>
      <c r="S367"/>
      <c r="T367" s="33">
        <v>0</v>
      </c>
      <c r="U367"/>
    </row>
    <row r="368" spans="1:21" s="1" customFormat="1">
      <c r="A368" s="76">
        <v>44539</v>
      </c>
      <c r="B368"/>
      <c r="C368" s="89" t="s">
        <v>41</v>
      </c>
      <c r="D368" s="10" t="s">
        <v>23</v>
      </c>
      <c r="E368" s="13" t="s">
        <v>63</v>
      </c>
      <c r="F368" s="52">
        <v>81650</v>
      </c>
      <c r="G368" s="4" t="s">
        <v>19</v>
      </c>
      <c r="H368" s="4">
        <v>5.5994999999999999</v>
      </c>
      <c r="I368" s="112">
        <v>9.6258594517368845E-3</v>
      </c>
      <c r="J368" s="4">
        <v>5.6534000000000004</v>
      </c>
      <c r="K368" s="75">
        <v>4400.9350000000413</v>
      </c>
      <c r="L368" s="4" t="s">
        <v>239</v>
      </c>
      <c r="M368" s="2" t="s">
        <v>240</v>
      </c>
      <c r="N368"/>
      <c r="O368" s="4" t="s">
        <v>20</v>
      </c>
      <c r="P368" s="4">
        <v>12012</v>
      </c>
      <c r="Q368"/>
      <c r="R368" s="4" t="s">
        <v>147</v>
      </c>
      <c r="S368"/>
      <c r="T368" s="33">
        <v>0</v>
      </c>
      <c r="U368"/>
    </row>
    <row r="369" spans="1:21" s="1" customFormat="1">
      <c r="A369" s="76">
        <v>44539</v>
      </c>
      <c r="B369"/>
      <c r="C369" s="4" t="s">
        <v>16</v>
      </c>
      <c r="D369" s="10" t="s">
        <v>23</v>
      </c>
      <c r="E369" s="13" t="s">
        <v>56</v>
      </c>
      <c r="F369" s="52">
        <v>455</v>
      </c>
      <c r="G369" s="4" t="s">
        <v>32</v>
      </c>
      <c r="H369" s="4">
        <v>6.3175999999999997</v>
      </c>
      <c r="I369" s="112">
        <v>1.3042927694061124E-2</v>
      </c>
      <c r="J369" s="4">
        <v>6.4</v>
      </c>
      <c r="K369" s="75">
        <v>37.492000000000317</v>
      </c>
      <c r="L369" s="4" t="s">
        <v>259</v>
      </c>
      <c r="M369" s="2" t="s">
        <v>260</v>
      </c>
      <c r="N369"/>
      <c r="O369" s="4" t="s">
        <v>20</v>
      </c>
      <c r="P369" s="4">
        <v>12036</v>
      </c>
      <c r="Q369"/>
      <c r="R369" s="4" t="s">
        <v>21</v>
      </c>
      <c r="S369"/>
      <c r="T369" s="33">
        <v>0</v>
      </c>
      <c r="U369"/>
    </row>
    <row r="370" spans="1:21" s="1" customFormat="1">
      <c r="A370" s="76">
        <v>44539</v>
      </c>
      <c r="B370"/>
      <c r="C370" s="4" t="s">
        <v>16</v>
      </c>
      <c r="D370" s="4" t="s">
        <v>17</v>
      </c>
      <c r="E370" s="13" t="s">
        <v>87</v>
      </c>
      <c r="F370" s="52">
        <v>6641</v>
      </c>
      <c r="G370" s="4" t="s">
        <v>88</v>
      </c>
      <c r="H370" s="4">
        <v>4.4036</v>
      </c>
      <c r="I370" s="112">
        <v>1.9620310654918871E-2</v>
      </c>
      <c r="J370" s="4">
        <v>4.49</v>
      </c>
      <c r="K370" s="75">
        <v>573.78240000000164</v>
      </c>
      <c r="L370" s="4" t="s">
        <v>248</v>
      </c>
      <c r="M370" s="2" t="s">
        <v>249</v>
      </c>
      <c r="N370"/>
      <c r="O370" s="4" t="s">
        <v>20</v>
      </c>
      <c r="P370" s="4">
        <v>47702</v>
      </c>
      <c r="Q370"/>
      <c r="R370" s="4" t="s">
        <v>46</v>
      </c>
      <c r="S370"/>
      <c r="T370" s="33">
        <v>0</v>
      </c>
      <c r="U370"/>
    </row>
    <row r="371" spans="1:21" s="1" customFormat="1">
      <c r="A371" s="76">
        <v>44540</v>
      </c>
      <c r="B371"/>
      <c r="C371" s="10" t="s">
        <v>22</v>
      </c>
      <c r="D371" s="10" t="s">
        <v>23</v>
      </c>
      <c r="E371" s="13" t="s">
        <v>165</v>
      </c>
      <c r="F371" s="52">
        <v>15871.35</v>
      </c>
      <c r="G371" s="4" t="s">
        <v>19</v>
      </c>
      <c r="H371" s="4">
        <v>5.5785</v>
      </c>
      <c r="I371" s="112">
        <v>9.2318723671238612E-3</v>
      </c>
      <c r="J371" s="4">
        <v>5.63</v>
      </c>
      <c r="K371" s="75">
        <v>817.37452499999813</v>
      </c>
      <c r="L371" s="4" t="s">
        <v>239</v>
      </c>
      <c r="M371" s="2" t="s">
        <v>240</v>
      </c>
      <c r="N371"/>
      <c r="O371" s="4" t="s">
        <v>20</v>
      </c>
      <c r="P371" s="4">
        <v>12012</v>
      </c>
      <c r="Q371"/>
      <c r="R371" s="4" t="s">
        <v>40</v>
      </c>
      <c r="S371"/>
      <c r="T371" s="33">
        <v>0</v>
      </c>
      <c r="U371"/>
    </row>
    <row r="372" spans="1:21" s="1" customFormat="1">
      <c r="A372" s="76">
        <v>44543</v>
      </c>
      <c r="B372"/>
      <c r="C372" s="4" t="s">
        <v>16</v>
      </c>
      <c r="D372" s="4" t="s">
        <v>17</v>
      </c>
      <c r="E372" s="117" t="s">
        <v>120</v>
      </c>
      <c r="F372" s="52">
        <v>35000</v>
      </c>
      <c r="G372" s="4" t="s">
        <v>19</v>
      </c>
      <c r="H372" s="4">
        <v>5.6230000000000002</v>
      </c>
      <c r="I372" s="112">
        <v>1.0136937577805316E-2</v>
      </c>
      <c r="J372" s="4">
        <v>5.68</v>
      </c>
      <c r="K372" s="75">
        <v>1994.9999999999823</v>
      </c>
      <c r="L372" s="4" t="s">
        <v>110</v>
      </c>
      <c r="M372" s="2" t="s">
        <v>230</v>
      </c>
      <c r="N372"/>
      <c r="O372" s="4" t="s">
        <v>20</v>
      </c>
      <c r="P372" s="4">
        <v>67500</v>
      </c>
      <c r="Q372"/>
      <c r="R372" s="4" t="s">
        <v>21</v>
      </c>
      <c r="S372"/>
      <c r="T372" s="33">
        <v>0</v>
      </c>
      <c r="U372"/>
    </row>
    <row r="373" spans="1:21" s="1" customFormat="1">
      <c r="A373" s="76">
        <v>44543</v>
      </c>
      <c r="B373"/>
      <c r="C373" s="4" t="s">
        <v>16</v>
      </c>
      <c r="D373" s="4" t="s">
        <v>17</v>
      </c>
      <c r="E373" s="117" t="s">
        <v>49</v>
      </c>
      <c r="F373" s="52">
        <v>28000</v>
      </c>
      <c r="G373" s="4" t="s">
        <v>19</v>
      </c>
      <c r="H373" s="4">
        <v>5.6627000000000001</v>
      </c>
      <c r="I373" s="112">
        <v>5.1742101824219233E-3</v>
      </c>
      <c r="J373" s="4">
        <v>5.6920000000000002</v>
      </c>
      <c r="K373" s="75">
        <v>820.40000000000293</v>
      </c>
      <c r="L373" s="4" t="s">
        <v>110</v>
      </c>
      <c r="M373" s="2" t="s">
        <v>230</v>
      </c>
      <c r="N373"/>
      <c r="O373" s="4" t="s">
        <v>20</v>
      </c>
      <c r="P373" s="4">
        <v>67500</v>
      </c>
      <c r="Q373"/>
      <c r="R373" s="4" t="s">
        <v>21</v>
      </c>
      <c r="S373"/>
      <c r="T373" s="33">
        <v>0</v>
      </c>
      <c r="U373"/>
    </row>
    <row r="374" spans="1:21" s="1" customFormat="1">
      <c r="A374" s="76">
        <v>44543</v>
      </c>
      <c r="B374"/>
      <c r="C374" s="4" t="s">
        <v>16</v>
      </c>
      <c r="D374" s="10" t="s">
        <v>23</v>
      </c>
      <c r="E374" s="13" t="s">
        <v>1775</v>
      </c>
      <c r="F374" s="52">
        <v>3900</v>
      </c>
      <c r="G374" s="4" t="s">
        <v>19</v>
      </c>
      <c r="H374" s="4">
        <v>5.6647999999999996</v>
      </c>
      <c r="I374" s="112">
        <v>1.3274961163677546E-2</v>
      </c>
      <c r="J374" s="4">
        <v>5.74</v>
      </c>
      <c r="K374" s="75">
        <v>293.28000000000236</v>
      </c>
      <c r="L374" s="4" t="s">
        <v>1496</v>
      </c>
      <c r="M374" s="2" t="s">
        <v>354</v>
      </c>
      <c r="N374"/>
      <c r="O374" s="4" t="s">
        <v>20</v>
      </c>
      <c r="P374" s="4">
        <v>12012</v>
      </c>
      <c r="Q374"/>
      <c r="R374" s="4" t="s">
        <v>21</v>
      </c>
      <c r="S374"/>
      <c r="T374" s="33">
        <v>0</v>
      </c>
      <c r="U374"/>
    </row>
    <row r="375" spans="1:21" s="1" customFormat="1">
      <c r="A375" s="76">
        <v>44543</v>
      </c>
      <c r="B375"/>
      <c r="C375" s="4" t="s">
        <v>22</v>
      </c>
      <c r="D375" s="10" t="s">
        <v>23</v>
      </c>
      <c r="E375" s="13" t="s">
        <v>65</v>
      </c>
      <c r="F375" s="52">
        <v>6000</v>
      </c>
      <c r="G375" s="4" t="s">
        <v>32</v>
      </c>
      <c r="H375" s="4">
        <v>6.4051</v>
      </c>
      <c r="I375" s="112">
        <v>1.0132550623721759E-2</v>
      </c>
      <c r="J375" s="4">
        <v>6.47</v>
      </c>
      <c r="K375" s="75">
        <v>389.39999999999839</v>
      </c>
      <c r="L375" s="4" t="s">
        <v>239</v>
      </c>
      <c r="M375" s="2" t="s">
        <v>240</v>
      </c>
      <c r="N375"/>
      <c r="O375" s="4" t="s">
        <v>20</v>
      </c>
      <c r="P375" s="4">
        <v>47908</v>
      </c>
      <c r="Q375"/>
      <c r="R375" s="4" t="s">
        <v>25</v>
      </c>
      <c r="S375"/>
      <c r="T375" s="33">
        <v>0</v>
      </c>
      <c r="U375"/>
    </row>
    <row r="376" spans="1:21" s="1" customFormat="1">
      <c r="A376" s="76">
        <v>44544</v>
      </c>
      <c r="B376"/>
      <c r="C376" s="4" t="s">
        <v>16</v>
      </c>
      <c r="D376" s="10" t="s">
        <v>23</v>
      </c>
      <c r="E376" s="13" t="s">
        <v>1776</v>
      </c>
      <c r="F376" s="52">
        <v>6969</v>
      </c>
      <c r="G376" s="4" t="s">
        <v>19</v>
      </c>
      <c r="H376" s="4">
        <v>5.47</v>
      </c>
      <c r="I376" s="112">
        <v>2.8976234003656343E-2</v>
      </c>
      <c r="J376" s="4">
        <v>5.6284999999999998</v>
      </c>
      <c r="K376" s="75">
        <v>1104.5865000000006</v>
      </c>
      <c r="L376" s="4" t="s">
        <v>269</v>
      </c>
      <c r="M376" s="2" t="s">
        <v>270</v>
      </c>
      <c r="N376"/>
      <c r="O376" s="27" t="s">
        <v>27</v>
      </c>
      <c r="P376" s="4">
        <v>47197</v>
      </c>
      <c r="Q376"/>
      <c r="R376" s="4" t="s">
        <v>21</v>
      </c>
      <c r="S376"/>
      <c r="T376" s="33">
        <v>0</v>
      </c>
      <c r="U376"/>
    </row>
    <row r="377" spans="1:21" s="1" customFormat="1">
      <c r="A377" s="76">
        <v>44544</v>
      </c>
      <c r="B377"/>
      <c r="C377" s="4" t="s">
        <v>22</v>
      </c>
      <c r="D377" s="4" t="s">
        <v>17</v>
      </c>
      <c r="E377" s="13" t="s">
        <v>186</v>
      </c>
      <c r="F377" s="52">
        <v>100000</v>
      </c>
      <c r="G377" s="4" t="s">
        <v>19</v>
      </c>
      <c r="H377" s="4">
        <v>5.5918000000000001</v>
      </c>
      <c r="I377" s="112">
        <v>8.9237812511178127E-3</v>
      </c>
      <c r="J377" s="4">
        <v>5.6417000000000002</v>
      </c>
      <c r="K377" s="75">
        <v>4990.0000000000055</v>
      </c>
      <c r="L377" s="4" t="s">
        <v>110</v>
      </c>
      <c r="M377" s="2" t="s">
        <v>230</v>
      </c>
      <c r="N377"/>
      <c r="O377" s="4" t="s">
        <v>27</v>
      </c>
      <c r="P377" s="4">
        <v>67407</v>
      </c>
      <c r="Q377"/>
      <c r="R377" s="4" t="s">
        <v>25</v>
      </c>
      <c r="S377"/>
      <c r="T377" s="33">
        <v>0</v>
      </c>
      <c r="U377"/>
    </row>
    <row r="378" spans="1:21" s="1" customFormat="1">
      <c r="A378" s="76">
        <v>44544</v>
      </c>
      <c r="B378"/>
      <c r="C378" s="4" t="s">
        <v>22</v>
      </c>
      <c r="D378" s="10" t="s">
        <v>23</v>
      </c>
      <c r="E378" s="13" t="s">
        <v>39</v>
      </c>
      <c r="F378" s="52">
        <v>8636.2000000000007</v>
      </c>
      <c r="G378" s="4" t="s">
        <v>19</v>
      </c>
      <c r="H378" s="4">
        <v>5.6756000000000002</v>
      </c>
      <c r="I378" s="112">
        <v>4.2991049404468296E-3</v>
      </c>
      <c r="J378" s="4">
        <v>5.7</v>
      </c>
      <c r="K378" s="75">
        <v>210.72327999999982</v>
      </c>
      <c r="L378" s="4" t="s">
        <v>365</v>
      </c>
      <c r="M378" s="2" t="s">
        <v>366</v>
      </c>
      <c r="N378"/>
      <c r="O378" s="4" t="s">
        <v>20</v>
      </c>
      <c r="P378" s="4">
        <v>12012</v>
      </c>
      <c r="Q378"/>
      <c r="R378" s="4" t="s">
        <v>46</v>
      </c>
      <c r="S378"/>
      <c r="T378" s="33">
        <v>0</v>
      </c>
      <c r="U378"/>
    </row>
    <row r="379" spans="1:21" s="1" customFormat="1">
      <c r="A379" s="76">
        <v>44544</v>
      </c>
      <c r="B379"/>
      <c r="C379" s="4" t="s">
        <v>22</v>
      </c>
      <c r="D379" s="10" t="s">
        <v>23</v>
      </c>
      <c r="E379" s="13" t="s">
        <v>39</v>
      </c>
      <c r="F379" s="52">
        <v>16939.259999999998</v>
      </c>
      <c r="G379" s="4" t="s">
        <v>19</v>
      </c>
      <c r="H379" s="4">
        <v>5.6756000000000002</v>
      </c>
      <c r="I379" s="112">
        <v>4.2991049404468296E-3</v>
      </c>
      <c r="J379" s="4">
        <v>5.7</v>
      </c>
      <c r="K379" s="75">
        <v>413.31794399999956</v>
      </c>
      <c r="L379" s="4" t="s">
        <v>365</v>
      </c>
      <c r="M379" s="2" t="s">
        <v>366</v>
      </c>
      <c r="N379"/>
      <c r="O379" s="4" t="s">
        <v>20</v>
      </c>
      <c r="P379" s="4">
        <v>12012</v>
      </c>
      <c r="Q379"/>
      <c r="R379" s="4" t="s">
        <v>46</v>
      </c>
      <c r="S379"/>
      <c r="T379" s="33">
        <v>0</v>
      </c>
      <c r="U379"/>
    </row>
    <row r="380" spans="1:21" s="1" customFormat="1">
      <c r="A380" s="76">
        <v>44544</v>
      </c>
      <c r="B380"/>
      <c r="C380" s="4" t="s">
        <v>22</v>
      </c>
      <c r="D380" s="10" t="s">
        <v>23</v>
      </c>
      <c r="E380" s="13" t="s">
        <v>39</v>
      </c>
      <c r="F380" s="52">
        <v>6795.2</v>
      </c>
      <c r="G380" s="4" t="s">
        <v>19</v>
      </c>
      <c r="H380" s="4">
        <v>5.6756000000000002</v>
      </c>
      <c r="I380" s="112">
        <v>4.2991049404468296E-3</v>
      </c>
      <c r="J380" s="4">
        <v>5.7</v>
      </c>
      <c r="K380" s="75">
        <v>165.80287999999985</v>
      </c>
      <c r="L380" s="4" t="s">
        <v>365</v>
      </c>
      <c r="M380" s="2" t="s">
        <v>366</v>
      </c>
      <c r="N380"/>
      <c r="O380" s="4" t="s">
        <v>20</v>
      </c>
      <c r="P380" s="4">
        <v>12012</v>
      </c>
      <c r="Q380"/>
      <c r="R380" s="4" t="s">
        <v>46</v>
      </c>
      <c r="S380"/>
      <c r="T380" s="33">
        <v>0</v>
      </c>
      <c r="U380"/>
    </row>
    <row r="381" spans="1:21" s="1" customFormat="1">
      <c r="A381" s="76">
        <v>44544</v>
      </c>
      <c r="B381"/>
      <c r="C381" s="4" t="s">
        <v>22</v>
      </c>
      <c r="D381" s="10" t="s">
        <v>23</v>
      </c>
      <c r="E381" s="13" t="s">
        <v>39</v>
      </c>
      <c r="F381" s="52">
        <v>1132.96</v>
      </c>
      <c r="G381" s="4" t="s">
        <v>19</v>
      </c>
      <c r="H381" s="4">
        <v>5.6756000000000002</v>
      </c>
      <c r="I381" s="112">
        <v>4.2991049404468296E-3</v>
      </c>
      <c r="J381" s="4">
        <v>5.7</v>
      </c>
      <c r="K381" s="75">
        <v>27.644223999999976</v>
      </c>
      <c r="L381" s="4" t="s">
        <v>365</v>
      </c>
      <c r="M381" s="2" t="s">
        <v>366</v>
      </c>
      <c r="N381"/>
      <c r="O381" s="4" t="s">
        <v>20</v>
      </c>
      <c r="P381" s="4">
        <v>12012</v>
      </c>
      <c r="Q381"/>
      <c r="R381" s="4" t="s">
        <v>46</v>
      </c>
      <c r="S381"/>
      <c r="T381" s="33">
        <v>0</v>
      </c>
      <c r="U381"/>
    </row>
    <row r="382" spans="1:21" s="1" customFormat="1">
      <c r="A382" s="76">
        <v>44544</v>
      </c>
      <c r="B382"/>
      <c r="C382" s="4" t="s">
        <v>22</v>
      </c>
      <c r="D382" s="10" t="s">
        <v>23</v>
      </c>
      <c r="E382" s="13" t="s">
        <v>37</v>
      </c>
      <c r="F382" s="52">
        <v>22690</v>
      </c>
      <c r="G382" s="4" t="s">
        <v>19</v>
      </c>
      <c r="H382" s="4">
        <v>5.6756000000000002</v>
      </c>
      <c r="I382" s="112">
        <v>4.2991049404468296E-3</v>
      </c>
      <c r="J382" s="4">
        <v>5.7</v>
      </c>
      <c r="K382" s="75">
        <v>553.63599999999951</v>
      </c>
      <c r="L382" s="4" t="s">
        <v>365</v>
      </c>
      <c r="M382" s="2" t="s">
        <v>366</v>
      </c>
      <c r="N382"/>
      <c r="O382" s="4" t="s">
        <v>20</v>
      </c>
      <c r="P382" s="4">
        <v>12012</v>
      </c>
      <c r="Q382"/>
      <c r="R382" s="4" t="s">
        <v>46</v>
      </c>
      <c r="S382"/>
      <c r="T382" s="33">
        <v>0</v>
      </c>
      <c r="U382"/>
    </row>
    <row r="383" spans="1:21" s="1" customFormat="1">
      <c r="A383" s="76">
        <v>44544</v>
      </c>
      <c r="B383"/>
      <c r="C383" s="10" t="s">
        <v>67</v>
      </c>
      <c r="D383" s="4" t="s">
        <v>17</v>
      </c>
      <c r="E383" s="13" t="s">
        <v>68</v>
      </c>
      <c r="F383" s="52">
        <v>431.79</v>
      </c>
      <c r="G383" s="4" t="s">
        <v>19</v>
      </c>
      <c r="H383" s="4">
        <v>5.6950000000000003</v>
      </c>
      <c r="I383" s="112">
        <v>1.4925373134328401E-2</v>
      </c>
      <c r="J383" s="4">
        <v>5.78</v>
      </c>
      <c r="K383" s="75">
        <v>36.702149999999989</v>
      </c>
      <c r="L383" s="4" t="s">
        <v>372</v>
      </c>
      <c r="M383" s="2" t="s">
        <v>355</v>
      </c>
      <c r="N383"/>
      <c r="O383" s="4" t="s">
        <v>20</v>
      </c>
      <c r="P383" s="4">
        <v>67043</v>
      </c>
      <c r="Q383"/>
      <c r="R383" s="4" t="s">
        <v>219</v>
      </c>
      <c r="S383"/>
      <c r="T383" s="33">
        <v>0</v>
      </c>
      <c r="U383"/>
    </row>
    <row r="384" spans="1:21" s="1" customFormat="1">
      <c r="A384" s="76">
        <v>44545</v>
      </c>
      <c r="B384"/>
      <c r="C384" s="10" t="s">
        <v>22</v>
      </c>
      <c r="D384" s="4" t="s">
        <v>23</v>
      </c>
      <c r="E384" s="13" t="s">
        <v>73</v>
      </c>
      <c r="F384" s="52">
        <v>40760</v>
      </c>
      <c r="G384" s="4" t="s">
        <v>19</v>
      </c>
      <c r="H384" s="4">
        <v>5.6668000000000003</v>
      </c>
      <c r="I384" s="112">
        <v>7.7998164749064625E-3</v>
      </c>
      <c r="J384" s="4">
        <v>5.7110000000000003</v>
      </c>
      <c r="K384" s="75">
        <v>1801.5920000000008</v>
      </c>
      <c r="L384" s="4" t="s">
        <v>239</v>
      </c>
      <c r="M384" s="2" t="s">
        <v>240</v>
      </c>
      <c r="N384"/>
      <c r="O384" s="4" t="s">
        <v>20</v>
      </c>
      <c r="P384" s="4">
        <v>12012</v>
      </c>
      <c r="Q384"/>
      <c r="R384" s="4" t="s">
        <v>25</v>
      </c>
      <c r="S384"/>
      <c r="T384" s="33">
        <v>0</v>
      </c>
      <c r="U384"/>
    </row>
    <row r="385" spans="1:21" s="1" customFormat="1">
      <c r="A385" s="76">
        <v>44545</v>
      </c>
      <c r="B385"/>
      <c r="C385" s="10" t="s">
        <v>16</v>
      </c>
      <c r="D385" s="4" t="s">
        <v>17</v>
      </c>
      <c r="E385" s="13" t="s">
        <v>162</v>
      </c>
      <c r="F385" s="52">
        <v>29900</v>
      </c>
      <c r="G385" s="4" t="s">
        <v>19</v>
      </c>
      <c r="H385" s="4">
        <v>5.7103999999999999</v>
      </c>
      <c r="I385" s="112">
        <v>1.5690669655365586E-2</v>
      </c>
      <c r="J385" s="4">
        <v>5.8</v>
      </c>
      <c r="K385" s="75">
        <v>2679.0399999999972</v>
      </c>
      <c r="L385" s="4" t="s">
        <v>269</v>
      </c>
      <c r="M385" s="2" t="s">
        <v>270</v>
      </c>
      <c r="N385"/>
      <c r="O385" s="27" t="s">
        <v>20</v>
      </c>
      <c r="P385" s="4">
        <v>67940</v>
      </c>
      <c r="Q385"/>
      <c r="R385" s="4" t="s">
        <v>21</v>
      </c>
      <c r="S385"/>
      <c r="T385" s="33">
        <v>0</v>
      </c>
      <c r="U385"/>
    </row>
    <row r="386" spans="1:21" s="1" customFormat="1">
      <c r="A386" s="76">
        <v>44546</v>
      </c>
      <c r="B386"/>
      <c r="C386" s="10" t="s">
        <v>16</v>
      </c>
      <c r="D386" s="4" t="s">
        <v>23</v>
      </c>
      <c r="E386" s="118" t="s">
        <v>1737</v>
      </c>
      <c r="F386" s="52">
        <v>610994.85</v>
      </c>
      <c r="G386" s="4" t="s">
        <v>32</v>
      </c>
      <c r="H386" s="4">
        <v>6.4447999999999999</v>
      </c>
      <c r="I386" s="112">
        <v>1.5811196623634727E-2</v>
      </c>
      <c r="J386" s="4">
        <v>6.5467000000000004</v>
      </c>
      <c r="K386" s="75">
        <v>62260.375215000327</v>
      </c>
      <c r="L386" s="4" t="s">
        <v>1779</v>
      </c>
      <c r="M386" s="2" t="s">
        <v>721</v>
      </c>
      <c r="N386"/>
      <c r="O386" s="4" t="s">
        <v>20</v>
      </c>
      <c r="P386" s="4">
        <v>72416</v>
      </c>
      <c r="Q386"/>
      <c r="R386" s="4" t="s">
        <v>21</v>
      </c>
      <c r="S386"/>
      <c r="T386" s="33">
        <v>0</v>
      </c>
      <c r="U386"/>
    </row>
    <row r="387" spans="1:21" s="1" customFormat="1">
      <c r="A387" s="76">
        <v>44546</v>
      </c>
      <c r="B387"/>
      <c r="C387" s="10" t="s">
        <v>16</v>
      </c>
      <c r="D387" s="4" t="s">
        <v>23</v>
      </c>
      <c r="E387" s="13" t="s">
        <v>31</v>
      </c>
      <c r="F387" s="52">
        <v>1985.81</v>
      </c>
      <c r="G387" s="4" t="s">
        <v>19</v>
      </c>
      <c r="H387" s="4">
        <v>5.6947000000000001</v>
      </c>
      <c r="I387" s="112">
        <v>1.1466802465450288E-2</v>
      </c>
      <c r="J387" s="4">
        <v>5.76</v>
      </c>
      <c r="K387" s="75">
        <v>129.67339299999938</v>
      </c>
      <c r="L387" s="4" t="s">
        <v>110</v>
      </c>
      <c r="M387" s="2" t="s">
        <v>230</v>
      </c>
      <c r="N387"/>
      <c r="O387" s="4" t="s">
        <v>20</v>
      </c>
      <c r="P387" s="4">
        <v>12012</v>
      </c>
      <c r="Q387"/>
      <c r="R387" s="4" t="s">
        <v>21</v>
      </c>
      <c r="S387"/>
      <c r="T387" s="33">
        <v>0</v>
      </c>
      <c r="U387"/>
    </row>
    <row r="388" spans="1:21" s="1" customFormat="1">
      <c r="A388" s="76">
        <v>44546</v>
      </c>
      <c r="B388"/>
      <c r="C388" s="10" t="s">
        <v>22</v>
      </c>
      <c r="D388" s="4" t="s">
        <v>23</v>
      </c>
      <c r="E388" s="13" t="s">
        <v>93</v>
      </c>
      <c r="F388" s="52">
        <v>2790.72</v>
      </c>
      <c r="G388" s="4" t="s">
        <v>32</v>
      </c>
      <c r="H388" s="4">
        <v>6.4127000000000001</v>
      </c>
      <c r="I388" s="112">
        <v>1.2054204937077984E-2</v>
      </c>
      <c r="J388" s="4">
        <v>6.49</v>
      </c>
      <c r="K388" s="75">
        <v>215.7226560000004</v>
      </c>
      <c r="L388" s="4" t="s">
        <v>239</v>
      </c>
      <c r="M388" s="2" t="s">
        <v>240</v>
      </c>
      <c r="N388"/>
      <c r="O388" s="27" t="s">
        <v>20</v>
      </c>
      <c r="P388" s="4">
        <v>22019</v>
      </c>
      <c r="Q388"/>
      <c r="R388" s="4" t="s">
        <v>25</v>
      </c>
      <c r="S388"/>
      <c r="T388" s="33">
        <v>0</v>
      </c>
      <c r="U388"/>
    </row>
    <row r="389" spans="1:21" s="1" customFormat="1">
      <c r="A389" s="76">
        <v>44546</v>
      </c>
      <c r="B389"/>
      <c r="C389" s="10" t="s">
        <v>22</v>
      </c>
      <c r="D389" s="4" t="s">
        <v>23</v>
      </c>
      <c r="E389" s="13" t="s">
        <v>93</v>
      </c>
      <c r="F389" s="52">
        <v>1100</v>
      </c>
      <c r="G389" s="4" t="s">
        <v>19</v>
      </c>
      <c r="H389" s="4">
        <v>5.6658999999999997</v>
      </c>
      <c r="I389" s="112">
        <v>1.1313295328191586E-2</v>
      </c>
      <c r="J389" s="4">
        <v>5.73</v>
      </c>
      <c r="K389" s="75">
        <v>70.510000000000787</v>
      </c>
      <c r="L389" s="4" t="s">
        <v>239</v>
      </c>
      <c r="M389" s="2" t="s">
        <v>240</v>
      </c>
      <c r="N389"/>
      <c r="O389" s="27" t="s">
        <v>20</v>
      </c>
      <c r="P389" s="4">
        <v>22019</v>
      </c>
      <c r="Q389"/>
      <c r="R389" s="4" t="s">
        <v>25</v>
      </c>
      <c r="S389"/>
      <c r="T389" s="33">
        <v>0</v>
      </c>
      <c r="U389"/>
    </row>
    <row r="390" spans="1:21" s="1" customFormat="1">
      <c r="A390" s="76">
        <v>44546</v>
      </c>
      <c r="B390"/>
      <c r="C390" s="10" t="s">
        <v>22</v>
      </c>
      <c r="D390" s="4" t="s">
        <v>23</v>
      </c>
      <c r="E390" s="13" t="s">
        <v>93</v>
      </c>
      <c r="F390" s="52">
        <v>2700</v>
      </c>
      <c r="G390" s="4" t="s">
        <v>19</v>
      </c>
      <c r="H390" s="4">
        <v>5.6658999999999997</v>
      </c>
      <c r="I390" s="112">
        <v>1.1313295328191586E-2</v>
      </c>
      <c r="J390" s="4">
        <v>5.73</v>
      </c>
      <c r="K390" s="75">
        <v>173.07000000000193</v>
      </c>
      <c r="L390" s="4" t="s">
        <v>239</v>
      </c>
      <c r="M390" s="2" t="s">
        <v>240</v>
      </c>
      <c r="N390"/>
      <c r="O390" s="27" t="s">
        <v>20</v>
      </c>
      <c r="P390" s="4">
        <v>22019</v>
      </c>
      <c r="Q390"/>
      <c r="R390" s="4" t="s">
        <v>25</v>
      </c>
      <c r="S390"/>
      <c r="T390" s="33">
        <v>0</v>
      </c>
      <c r="U390"/>
    </row>
    <row r="391" spans="1:21" s="1" customFormat="1">
      <c r="A391" s="76">
        <v>44546</v>
      </c>
      <c r="B391"/>
      <c r="C391" s="10" t="s">
        <v>22</v>
      </c>
      <c r="D391" s="4" t="s">
        <v>23</v>
      </c>
      <c r="E391" s="13" t="s">
        <v>93</v>
      </c>
      <c r="F391" s="52">
        <v>2300</v>
      </c>
      <c r="G391" s="4" t="s">
        <v>19</v>
      </c>
      <c r="H391" s="4">
        <v>5.6658999999999997</v>
      </c>
      <c r="I391" s="112">
        <v>1.1313295328191586E-2</v>
      </c>
      <c r="J391" s="4">
        <v>5.73</v>
      </c>
      <c r="K391" s="75">
        <v>147.43000000000163</v>
      </c>
      <c r="L391" s="4" t="s">
        <v>239</v>
      </c>
      <c r="M391" s="2" t="s">
        <v>240</v>
      </c>
      <c r="N391"/>
      <c r="O391" s="27" t="s">
        <v>20</v>
      </c>
      <c r="P391" s="4">
        <v>22019</v>
      </c>
      <c r="Q391"/>
      <c r="R391" s="4" t="s">
        <v>25</v>
      </c>
      <c r="S391"/>
      <c r="T391" s="33">
        <v>0</v>
      </c>
      <c r="U391"/>
    </row>
    <row r="392" spans="1:21" s="1" customFormat="1">
      <c r="A392" s="76">
        <v>44546</v>
      </c>
      <c r="B392"/>
      <c r="C392" s="10" t="s">
        <v>41</v>
      </c>
      <c r="D392" s="4" t="s">
        <v>23</v>
      </c>
      <c r="E392" s="13" t="s">
        <v>63</v>
      </c>
      <c r="F392" s="52">
        <v>15313.54</v>
      </c>
      <c r="G392" s="4" t="s">
        <v>19</v>
      </c>
      <c r="H392" s="4">
        <v>5.673</v>
      </c>
      <c r="I392" s="112">
        <v>1.3573065397496809E-2</v>
      </c>
      <c r="J392" s="4">
        <v>5.75</v>
      </c>
      <c r="K392" s="75">
        <v>1179.1425799999995</v>
      </c>
      <c r="L392" s="4" t="s">
        <v>239</v>
      </c>
      <c r="M392" s="2" t="s">
        <v>240</v>
      </c>
      <c r="N392"/>
      <c r="O392" s="4" t="s">
        <v>20</v>
      </c>
      <c r="P392" s="4">
        <v>12012</v>
      </c>
      <c r="Q392"/>
      <c r="R392" s="4" t="s">
        <v>64</v>
      </c>
      <c r="S392"/>
      <c r="T392" s="33">
        <v>0</v>
      </c>
      <c r="U392"/>
    </row>
    <row r="393" spans="1:21" s="1" customFormat="1">
      <c r="A393" s="76">
        <v>44547</v>
      </c>
      <c r="B393"/>
      <c r="C393" s="10" t="s">
        <v>16</v>
      </c>
      <c r="D393" s="4" t="s">
        <v>23</v>
      </c>
      <c r="E393" s="13" t="s">
        <v>31</v>
      </c>
      <c r="F393" s="52">
        <v>19909.88</v>
      </c>
      <c r="G393" s="4" t="s">
        <v>32</v>
      </c>
      <c r="H393" s="4">
        <v>6.4539999999999997</v>
      </c>
      <c r="I393" s="112">
        <v>1.1000929656027392E-2</v>
      </c>
      <c r="J393" s="4">
        <v>6.5250000000000004</v>
      </c>
      <c r="K393" s="75">
        <v>1413.6014800000123</v>
      </c>
      <c r="L393" s="4" t="s">
        <v>110</v>
      </c>
      <c r="M393" s="2" t="s">
        <v>230</v>
      </c>
      <c r="N393"/>
      <c r="O393" s="4" t="s">
        <v>20</v>
      </c>
      <c r="P393" s="4">
        <v>12012</v>
      </c>
      <c r="Q393"/>
      <c r="R393" s="4" t="s">
        <v>21</v>
      </c>
      <c r="S393"/>
      <c r="T393" s="33">
        <v>0</v>
      </c>
      <c r="U393"/>
    </row>
    <row r="394" spans="1:21" s="1" customFormat="1">
      <c r="A394" s="76">
        <v>44547</v>
      </c>
      <c r="B394"/>
      <c r="C394" s="10" t="s">
        <v>67</v>
      </c>
      <c r="D394" s="4" t="s">
        <v>23</v>
      </c>
      <c r="E394" s="13" t="s">
        <v>99</v>
      </c>
      <c r="F394" s="52">
        <v>639.52</v>
      </c>
      <c r="G394" s="4" t="s">
        <v>32</v>
      </c>
      <c r="H394" s="4">
        <v>6.423</v>
      </c>
      <c r="I394" s="112">
        <v>1.3545072396076607E-2</v>
      </c>
      <c r="J394" s="4">
        <v>6.51</v>
      </c>
      <c r="K394" s="75">
        <v>55.638239999999833</v>
      </c>
      <c r="L394" s="4" t="s">
        <v>110</v>
      </c>
      <c r="M394" s="2" t="s">
        <v>230</v>
      </c>
      <c r="N394"/>
      <c r="O394" s="27" t="s">
        <v>20</v>
      </c>
      <c r="P394" s="4">
        <v>22019</v>
      </c>
      <c r="Q394"/>
      <c r="R394" s="4" t="s">
        <v>148</v>
      </c>
      <c r="S394"/>
      <c r="T394" s="33">
        <v>0</v>
      </c>
      <c r="U394"/>
    </row>
    <row r="395" spans="1:21" s="1" customFormat="1">
      <c r="A395" s="76">
        <v>44547</v>
      </c>
      <c r="B395"/>
      <c r="C395" s="10" t="s">
        <v>67</v>
      </c>
      <c r="D395" s="4" t="s">
        <v>23</v>
      </c>
      <c r="E395" s="13" t="s">
        <v>99</v>
      </c>
      <c r="F395" s="52">
        <v>553</v>
      </c>
      <c r="G395" s="4" t="s">
        <v>32</v>
      </c>
      <c r="H395" s="4">
        <v>6.423</v>
      </c>
      <c r="I395" s="112">
        <v>1.3545072396076607E-2</v>
      </c>
      <c r="J395" s="4">
        <v>6.51</v>
      </c>
      <c r="K395" s="75">
        <v>48.110999999999862</v>
      </c>
      <c r="L395" s="4" t="s">
        <v>110</v>
      </c>
      <c r="M395" s="2" t="s">
        <v>230</v>
      </c>
      <c r="N395"/>
      <c r="O395" s="27" t="s">
        <v>20</v>
      </c>
      <c r="P395" s="4">
        <v>22019</v>
      </c>
      <c r="Q395"/>
      <c r="R395" s="4" t="s">
        <v>148</v>
      </c>
      <c r="S395"/>
      <c r="T395" s="33">
        <v>0</v>
      </c>
      <c r="U395"/>
    </row>
    <row r="396" spans="1:21" s="1" customFormat="1">
      <c r="A396" s="76">
        <v>44547</v>
      </c>
      <c r="B396"/>
      <c r="C396" s="10" t="s">
        <v>67</v>
      </c>
      <c r="D396" s="4" t="s">
        <v>23</v>
      </c>
      <c r="E396" s="13" t="s">
        <v>99</v>
      </c>
      <c r="F396" s="52">
        <v>837.08</v>
      </c>
      <c r="G396" s="4" t="s">
        <v>32</v>
      </c>
      <c r="H396" s="4">
        <v>6.423</v>
      </c>
      <c r="I396" s="112">
        <v>1.3545072396076607E-2</v>
      </c>
      <c r="J396" s="4">
        <v>6.51</v>
      </c>
      <c r="K396" s="75">
        <v>72.825959999999796</v>
      </c>
      <c r="L396" s="4" t="s">
        <v>110</v>
      </c>
      <c r="M396" s="2" t="s">
        <v>230</v>
      </c>
      <c r="N396"/>
      <c r="O396" s="27" t="s">
        <v>20</v>
      </c>
      <c r="P396" s="4">
        <v>22019</v>
      </c>
      <c r="Q396"/>
      <c r="R396" s="4" t="s">
        <v>148</v>
      </c>
      <c r="S396"/>
      <c r="T396" s="33">
        <v>0</v>
      </c>
      <c r="U396"/>
    </row>
    <row r="397" spans="1:21" s="1" customFormat="1">
      <c r="A397" s="76">
        <v>44547</v>
      </c>
      <c r="B397"/>
      <c r="C397" s="10" t="s">
        <v>67</v>
      </c>
      <c r="D397" s="4" t="s">
        <v>23</v>
      </c>
      <c r="E397" s="13" t="s">
        <v>99</v>
      </c>
      <c r="F397" s="52">
        <v>2016.92</v>
      </c>
      <c r="G397" s="4" t="s">
        <v>19</v>
      </c>
      <c r="H397" s="4">
        <v>5.6870000000000003</v>
      </c>
      <c r="I397" s="112">
        <v>1.1077896957974342E-2</v>
      </c>
      <c r="J397" s="4">
        <v>5.75</v>
      </c>
      <c r="K397" s="75">
        <v>127.06595999999945</v>
      </c>
      <c r="L397" s="4" t="s">
        <v>110</v>
      </c>
      <c r="M397" s="2" t="s">
        <v>230</v>
      </c>
      <c r="N397"/>
      <c r="O397" s="27" t="s">
        <v>20</v>
      </c>
      <c r="P397" s="4">
        <v>22019</v>
      </c>
      <c r="Q397"/>
      <c r="R397" s="4" t="s">
        <v>148</v>
      </c>
      <c r="S397"/>
      <c r="T397" s="33">
        <v>0</v>
      </c>
      <c r="U397"/>
    </row>
    <row r="398" spans="1:21" s="1" customFormat="1">
      <c r="A398" s="76">
        <v>44547</v>
      </c>
      <c r="B398"/>
      <c r="C398" s="10" t="s">
        <v>67</v>
      </c>
      <c r="D398" s="4" t="s">
        <v>23</v>
      </c>
      <c r="E398" s="13" t="s">
        <v>99</v>
      </c>
      <c r="F398" s="52">
        <v>450</v>
      </c>
      <c r="G398" s="4" t="s">
        <v>19</v>
      </c>
      <c r="H398" s="4">
        <v>5.6870000000000003</v>
      </c>
      <c r="I398" s="112">
        <v>1.1077896957974342E-2</v>
      </c>
      <c r="J398" s="4">
        <v>5.75</v>
      </c>
      <c r="K398" s="75">
        <v>28.349999999999874</v>
      </c>
      <c r="L398" s="4" t="s">
        <v>110</v>
      </c>
      <c r="M398" s="2" t="s">
        <v>230</v>
      </c>
      <c r="N398"/>
      <c r="O398" s="27" t="s">
        <v>20</v>
      </c>
      <c r="P398" s="4">
        <v>22019</v>
      </c>
      <c r="Q398"/>
      <c r="R398" s="4" t="s">
        <v>148</v>
      </c>
      <c r="S398"/>
      <c r="T398" s="33">
        <v>0</v>
      </c>
      <c r="U398"/>
    </row>
    <row r="399" spans="1:21" s="1" customFormat="1">
      <c r="A399" s="76">
        <v>44547</v>
      </c>
      <c r="B399"/>
      <c r="C399" s="10" t="s">
        <v>67</v>
      </c>
      <c r="D399" s="4" t="s">
        <v>23</v>
      </c>
      <c r="E399" s="13" t="s">
        <v>99</v>
      </c>
      <c r="F399" s="52">
        <v>5296</v>
      </c>
      <c r="G399" s="4" t="s">
        <v>19</v>
      </c>
      <c r="H399" s="4">
        <v>5.6870000000000003</v>
      </c>
      <c r="I399" s="112">
        <v>1.1077896957974342E-2</v>
      </c>
      <c r="J399" s="4">
        <v>5.75</v>
      </c>
      <c r="K399" s="75">
        <v>333.64799999999855</v>
      </c>
      <c r="L399" s="4" t="s">
        <v>110</v>
      </c>
      <c r="M399" s="2" t="s">
        <v>230</v>
      </c>
      <c r="N399"/>
      <c r="O399" s="27" t="s">
        <v>20</v>
      </c>
      <c r="P399" s="4">
        <v>22019</v>
      </c>
      <c r="Q399"/>
      <c r="R399" s="4" t="s">
        <v>148</v>
      </c>
      <c r="S399"/>
      <c r="T399" s="33">
        <v>0</v>
      </c>
      <c r="U399"/>
    </row>
    <row r="400" spans="1:21" s="1" customFormat="1">
      <c r="A400" s="76">
        <v>44547</v>
      </c>
      <c r="B400"/>
      <c r="C400" s="10" t="s">
        <v>16</v>
      </c>
      <c r="D400" s="4" t="s">
        <v>17</v>
      </c>
      <c r="E400" s="13" t="s">
        <v>85</v>
      </c>
      <c r="F400" s="52">
        <v>2587.06</v>
      </c>
      <c r="G400" s="4" t="s">
        <v>19</v>
      </c>
      <c r="H400" s="4">
        <v>5.6753999999999998</v>
      </c>
      <c r="I400" s="112">
        <v>1.050146245198591E-2</v>
      </c>
      <c r="J400" s="4">
        <v>5.7350000000000003</v>
      </c>
      <c r="K400" s="75">
        <v>154.18877600000141</v>
      </c>
      <c r="L400" s="4" t="s">
        <v>110</v>
      </c>
      <c r="M400" s="2" t="s">
        <v>230</v>
      </c>
      <c r="N400"/>
      <c r="O400" s="4" t="s">
        <v>20</v>
      </c>
      <c r="P400" s="4">
        <v>67500</v>
      </c>
      <c r="Q400"/>
      <c r="R400" s="4" t="s">
        <v>21</v>
      </c>
      <c r="S400"/>
      <c r="T400" s="33">
        <v>0</v>
      </c>
      <c r="U400"/>
    </row>
    <row r="401" spans="1:21" s="1" customFormat="1">
      <c r="A401" s="76">
        <v>44547</v>
      </c>
      <c r="B401"/>
      <c r="C401" s="10" t="s">
        <v>16</v>
      </c>
      <c r="D401" s="4" t="s">
        <v>23</v>
      </c>
      <c r="E401" s="13" t="s">
        <v>56</v>
      </c>
      <c r="F401" s="52">
        <v>8990</v>
      </c>
      <c r="G401" s="4" t="s">
        <v>57</v>
      </c>
      <c r="H401" s="4">
        <v>7.5350999999999999</v>
      </c>
      <c r="I401" s="112">
        <v>1.0603707979986998E-2</v>
      </c>
      <c r="J401" s="4">
        <v>7.6150000000000002</v>
      </c>
      <c r="K401" s="75">
        <v>718.30100000000277</v>
      </c>
      <c r="L401" s="4" t="s">
        <v>259</v>
      </c>
      <c r="M401" s="2" t="s">
        <v>260</v>
      </c>
      <c r="N401"/>
      <c r="O401" s="4" t="s">
        <v>20</v>
      </c>
      <c r="P401" s="4">
        <v>12012</v>
      </c>
      <c r="Q401"/>
      <c r="R401" s="4" t="s">
        <v>21</v>
      </c>
      <c r="S401"/>
      <c r="T401" s="33">
        <v>0</v>
      </c>
      <c r="U401"/>
    </row>
    <row r="402" spans="1:21" s="1" customFormat="1">
      <c r="A402" s="76">
        <v>44550</v>
      </c>
      <c r="B402"/>
      <c r="C402" s="10" t="s">
        <v>22</v>
      </c>
      <c r="D402" s="4" t="s">
        <v>23</v>
      </c>
      <c r="E402" s="14" t="s">
        <v>77</v>
      </c>
      <c r="F402" s="52">
        <v>10000</v>
      </c>
      <c r="G402" s="4" t="s">
        <v>19</v>
      </c>
      <c r="H402" s="4">
        <v>5.55</v>
      </c>
      <c r="I402" s="112">
        <v>2.6666666666666838E-2</v>
      </c>
      <c r="J402" s="4">
        <v>5.6980000000000004</v>
      </c>
      <c r="K402" s="75">
        <v>1480.0000000000057</v>
      </c>
      <c r="L402" s="4" t="s">
        <v>111</v>
      </c>
      <c r="M402" s="2" t="s">
        <v>112</v>
      </c>
      <c r="N402"/>
      <c r="O402" s="4" t="s">
        <v>27</v>
      </c>
      <c r="P402" s="4">
        <v>47197</v>
      </c>
      <c r="Q402"/>
      <c r="R402" s="4"/>
      <c r="S402"/>
      <c r="T402" s="33">
        <v>0</v>
      </c>
      <c r="U402"/>
    </row>
    <row r="403" spans="1:21" s="1" customFormat="1">
      <c r="A403" s="76">
        <v>44550</v>
      </c>
      <c r="B403"/>
      <c r="C403" s="10" t="s">
        <v>22</v>
      </c>
      <c r="D403" s="4" t="s">
        <v>23</v>
      </c>
      <c r="E403" s="13" t="s">
        <v>73</v>
      </c>
      <c r="F403" s="52">
        <v>254638.5</v>
      </c>
      <c r="G403" s="4" t="s">
        <v>32</v>
      </c>
      <c r="H403" s="4">
        <v>6.4642999999999997</v>
      </c>
      <c r="I403" s="112">
        <v>7.8430765898860333E-3</v>
      </c>
      <c r="J403" s="4">
        <v>6.5149999999999997</v>
      </c>
      <c r="K403" s="75">
        <v>12910.171949999991</v>
      </c>
      <c r="L403" s="4" t="s">
        <v>239</v>
      </c>
      <c r="M403" s="2" t="s">
        <v>240</v>
      </c>
      <c r="N403"/>
      <c r="O403" s="4" t="s">
        <v>20</v>
      </c>
      <c r="P403" s="4">
        <v>12012</v>
      </c>
      <c r="Q403"/>
      <c r="R403" s="4"/>
      <c r="S403"/>
      <c r="T403" s="33">
        <v>0</v>
      </c>
      <c r="U403"/>
    </row>
    <row r="404" spans="1:21" s="1" customFormat="1">
      <c r="A404" s="76">
        <v>44550</v>
      </c>
      <c r="B404"/>
      <c r="C404" s="10" t="s">
        <v>16</v>
      </c>
      <c r="D404" s="4" t="s">
        <v>17</v>
      </c>
      <c r="E404" s="13" t="s">
        <v>55</v>
      </c>
      <c r="F404" s="52">
        <v>100</v>
      </c>
      <c r="G404" s="4" t="s">
        <v>19</v>
      </c>
      <c r="H404" s="4">
        <v>5.726</v>
      </c>
      <c r="I404" s="112">
        <v>2.1655606007684236E-2</v>
      </c>
      <c r="J404" s="4">
        <v>5.85</v>
      </c>
      <c r="K404" s="75">
        <v>12.399999999999967</v>
      </c>
      <c r="L404" s="4" t="s">
        <v>110</v>
      </c>
      <c r="M404" s="2" t="s">
        <v>230</v>
      </c>
      <c r="N404"/>
      <c r="O404" s="4" t="s">
        <v>20</v>
      </c>
      <c r="P404" s="4">
        <v>67500</v>
      </c>
      <c r="Q404"/>
      <c r="R404" s="4" t="s">
        <v>21</v>
      </c>
      <c r="S404"/>
      <c r="T404" s="33">
        <v>0</v>
      </c>
      <c r="U404"/>
    </row>
    <row r="405" spans="1:21" s="1" customFormat="1">
      <c r="A405" s="76">
        <v>44551</v>
      </c>
      <c r="B405"/>
      <c r="C405" s="10" t="s">
        <v>22</v>
      </c>
      <c r="D405" s="4" t="s">
        <v>23</v>
      </c>
      <c r="E405" s="13" t="s">
        <v>37</v>
      </c>
      <c r="F405" s="52">
        <v>1540</v>
      </c>
      <c r="G405" s="4" t="s">
        <v>19</v>
      </c>
      <c r="H405" s="4">
        <v>5.7462</v>
      </c>
      <c r="I405" s="112">
        <v>5.0120079356792413E-3</v>
      </c>
      <c r="J405" s="4">
        <v>5.7750000000000004</v>
      </c>
      <c r="K405" s="75">
        <v>44.352000000000587</v>
      </c>
      <c r="L405" s="4" t="s">
        <v>365</v>
      </c>
      <c r="M405" s="2" t="s">
        <v>366</v>
      </c>
      <c r="N405"/>
      <c r="O405" s="4" t="s">
        <v>20</v>
      </c>
      <c r="P405" s="4">
        <v>12012</v>
      </c>
      <c r="Q405"/>
      <c r="R405" s="4"/>
      <c r="S405"/>
      <c r="T405" s="33">
        <v>0</v>
      </c>
      <c r="U405"/>
    </row>
    <row r="406" spans="1:21" s="1" customFormat="1">
      <c r="A406" s="76">
        <v>44551</v>
      </c>
      <c r="B406"/>
      <c r="C406" s="10" t="s">
        <v>22</v>
      </c>
      <c r="D406" s="4" t="s">
        <v>23</v>
      </c>
      <c r="E406" s="13" t="s">
        <v>39</v>
      </c>
      <c r="F406" s="52">
        <v>44207.73</v>
      </c>
      <c r="G406" s="4" t="s">
        <v>19</v>
      </c>
      <c r="H406" s="4">
        <v>5.7462</v>
      </c>
      <c r="I406" s="112">
        <v>5.0120079356792413E-3</v>
      </c>
      <c r="J406" s="4">
        <v>5.7750000000000004</v>
      </c>
      <c r="K406" s="75">
        <v>1273.1826240000169</v>
      </c>
      <c r="L406" s="4" t="s">
        <v>365</v>
      </c>
      <c r="M406" s="2" t="s">
        <v>366</v>
      </c>
      <c r="N406"/>
      <c r="O406" s="4" t="s">
        <v>20</v>
      </c>
      <c r="P406" s="4">
        <v>12012</v>
      </c>
      <c r="Q406"/>
      <c r="R406" s="4"/>
      <c r="S406"/>
      <c r="T406" s="33">
        <v>0</v>
      </c>
      <c r="U406"/>
    </row>
    <row r="407" spans="1:21" s="1" customFormat="1">
      <c r="A407" s="76">
        <v>44551</v>
      </c>
      <c r="B407"/>
      <c r="C407" s="10" t="s">
        <v>22</v>
      </c>
      <c r="D407" s="4" t="s">
        <v>23</v>
      </c>
      <c r="E407" s="13" t="s">
        <v>39</v>
      </c>
      <c r="F407" s="52">
        <v>94267.97</v>
      </c>
      <c r="G407" s="4" t="s">
        <v>32</v>
      </c>
      <c r="H407" s="4">
        <v>6.4660000000000002</v>
      </c>
      <c r="I407" s="112">
        <v>6.804825239715262E-3</v>
      </c>
      <c r="J407" s="4">
        <v>6.51</v>
      </c>
      <c r="K407" s="75">
        <v>4147.7906799999619</v>
      </c>
      <c r="L407" s="4" t="s">
        <v>365</v>
      </c>
      <c r="M407" s="2" t="s">
        <v>366</v>
      </c>
      <c r="N407"/>
      <c r="O407" s="4" t="s">
        <v>20</v>
      </c>
      <c r="P407" s="4">
        <v>12012</v>
      </c>
      <c r="Q407"/>
      <c r="R407" s="4"/>
      <c r="S407"/>
      <c r="T407" s="33">
        <v>0</v>
      </c>
      <c r="U407"/>
    </row>
    <row r="408" spans="1:21" s="1" customFormat="1">
      <c r="A408" s="76">
        <v>44551</v>
      </c>
      <c r="B408"/>
      <c r="C408" s="10" t="s">
        <v>22</v>
      </c>
      <c r="D408" s="4" t="s">
        <v>23</v>
      </c>
      <c r="E408" s="13" t="s">
        <v>29</v>
      </c>
      <c r="F408" s="52">
        <v>6393.72</v>
      </c>
      <c r="G408" s="4" t="s">
        <v>19</v>
      </c>
      <c r="H408" s="4">
        <v>5.72</v>
      </c>
      <c r="I408" s="112">
        <v>3.6888111888113695E-3</v>
      </c>
      <c r="J408" s="4">
        <v>5.7411000000000003</v>
      </c>
      <c r="K408" s="75">
        <v>134.9074920000036</v>
      </c>
      <c r="L408" s="4" t="s">
        <v>365</v>
      </c>
      <c r="M408" s="2" t="s">
        <v>366</v>
      </c>
      <c r="N408"/>
      <c r="O408" s="4" t="s">
        <v>27</v>
      </c>
      <c r="P408" s="4">
        <v>12005</v>
      </c>
      <c r="Q408"/>
      <c r="R408" s="4"/>
      <c r="S408"/>
      <c r="T408" s="33">
        <v>0</v>
      </c>
      <c r="U408"/>
    </row>
    <row r="409" spans="1:21" s="1" customFormat="1">
      <c r="A409" s="76">
        <v>44551</v>
      </c>
      <c r="B409"/>
      <c r="C409" s="10" t="s">
        <v>16</v>
      </c>
      <c r="D409" s="4" t="s">
        <v>17</v>
      </c>
      <c r="E409" s="13" t="s">
        <v>188</v>
      </c>
      <c r="F409" s="52">
        <v>5000</v>
      </c>
      <c r="G409" s="4" t="s">
        <v>19</v>
      </c>
      <c r="H409" s="4">
        <v>5.6</v>
      </c>
      <c r="I409" s="112">
        <v>2.5750000000000162E-2</v>
      </c>
      <c r="J409" s="4">
        <v>5.7442000000000002</v>
      </c>
      <c r="K409" s="75">
        <v>721.00000000000273</v>
      </c>
      <c r="L409" s="4" t="s">
        <v>229</v>
      </c>
      <c r="M409" s="2" t="s">
        <v>18</v>
      </c>
      <c r="N409"/>
      <c r="O409" s="4" t="s">
        <v>27</v>
      </c>
      <c r="P409" s="4">
        <v>67407</v>
      </c>
      <c r="Q409"/>
      <c r="R409" s="4" t="s">
        <v>21</v>
      </c>
      <c r="S409"/>
      <c r="T409" s="33">
        <v>0</v>
      </c>
      <c r="U409"/>
    </row>
    <row r="410" spans="1:21" s="1" customFormat="1">
      <c r="A410" s="76">
        <v>44551</v>
      </c>
      <c r="B410"/>
      <c r="C410" s="10" t="s">
        <v>16</v>
      </c>
      <c r="D410" s="4" t="s">
        <v>17</v>
      </c>
      <c r="E410" s="13" t="s">
        <v>189</v>
      </c>
      <c r="F410" s="52">
        <v>5000</v>
      </c>
      <c r="G410" s="4" t="s">
        <v>19</v>
      </c>
      <c r="H410" s="4">
        <v>5.6</v>
      </c>
      <c r="I410" s="112">
        <v>2.5750000000000162E-2</v>
      </c>
      <c r="J410" s="4">
        <v>5.7442000000000002</v>
      </c>
      <c r="K410" s="75">
        <v>721.00000000000273</v>
      </c>
      <c r="L410" s="4" t="s">
        <v>229</v>
      </c>
      <c r="M410" s="2" t="s">
        <v>18</v>
      </c>
      <c r="N410"/>
      <c r="O410" s="4" t="s">
        <v>27</v>
      </c>
      <c r="P410" s="4">
        <v>67407</v>
      </c>
      <c r="Q410"/>
      <c r="R410" s="4" t="s">
        <v>21</v>
      </c>
      <c r="S410"/>
      <c r="T410" s="33">
        <v>0</v>
      </c>
      <c r="U410"/>
    </row>
    <row r="411" spans="1:21" s="1" customFormat="1">
      <c r="A411" s="76">
        <v>44551</v>
      </c>
      <c r="B411"/>
      <c r="C411" s="10" t="s">
        <v>16</v>
      </c>
      <c r="D411" s="4" t="s">
        <v>17</v>
      </c>
      <c r="E411" s="13" t="s">
        <v>1777</v>
      </c>
      <c r="F411" s="52">
        <v>5000</v>
      </c>
      <c r="G411" s="4" t="s">
        <v>19</v>
      </c>
      <c r="H411" s="4">
        <v>5.6</v>
      </c>
      <c r="I411" s="112">
        <v>2.5750000000000162E-2</v>
      </c>
      <c r="J411" s="4">
        <v>5.7442000000000002</v>
      </c>
      <c r="K411" s="75">
        <v>721.00000000000273</v>
      </c>
      <c r="L411" s="4" t="s">
        <v>110</v>
      </c>
      <c r="M411" s="2" t="s">
        <v>230</v>
      </c>
      <c r="N411"/>
      <c r="O411" s="4" t="s">
        <v>27</v>
      </c>
      <c r="P411" s="4">
        <v>67407</v>
      </c>
      <c r="Q411"/>
      <c r="R411" s="4" t="s">
        <v>21</v>
      </c>
      <c r="S411"/>
      <c r="T411" s="33">
        <v>0</v>
      </c>
      <c r="U411"/>
    </row>
    <row r="412" spans="1:21" s="1" customFormat="1">
      <c r="A412" s="76">
        <v>44552</v>
      </c>
      <c r="B412"/>
      <c r="C412" s="10" t="s">
        <v>67</v>
      </c>
      <c r="D412" s="4" t="s">
        <v>17</v>
      </c>
      <c r="E412" s="13" t="s">
        <v>1778</v>
      </c>
      <c r="F412" s="52">
        <v>2073.5</v>
      </c>
      <c r="G412" s="4" t="s">
        <v>19</v>
      </c>
      <c r="H412" s="4">
        <v>5.7149999999999999</v>
      </c>
      <c r="I412" s="112">
        <v>1.1373578302712239E-2</v>
      </c>
      <c r="J412" s="4">
        <v>5.78</v>
      </c>
      <c r="K412" s="75">
        <v>134.7775000000008</v>
      </c>
      <c r="L412" s="4" t="s">
        <v>1496</v>
      </c>
      <c r="M412" s="2" t="s">
        <v>354</v>
      </c>
      <c r="N412"/>
      <c r="O412" s="4" t="s">
        <v>20</v>
      </c>
      <c r="P412" s="4">
        <v>37107</v>
      </c>
      <c r="Q412"/>
      <c r="R412" s="4"/>
      <c r="S412"/>
      <c r="T412" s="33">
        <v>0</v>
      </c>
      <c r="U412"/>
    </row>
    <row r="413" spans="1:21" s="1" customFormat="1">
      <c r="A413" s="76">
        <v>44552</v>
      </c>
      <c r="B413"/>
      <c r="C413" s="10" t="s">
        <v>22</v>
      </c>
      <c r="D413" s="4" t="s">
        <v>23</v>
      </c>
      <c r="E413" s="13" t="s">
        <v>44</v>
      </c>
      <c r="F413" s="52">
        <v>20000</v>
      </c>
      <c r="G413" s="4" t="s">
        <v>19</v>
      </c>
      <c r="H413" s="4">
        <v>5.6779999999999999</v>
      </c>
      <c r="I413" s="112">
        <v>4.9313138429025738E-3</v>
      </c>
      <c r="J413" s="4">
        <v>5.7060000000000004</v>
      </c>
      <c r="K413" s="75">
        <v>560.00000000000932</v>
      </c>
      <c r="L413" s="4" t="s">
        <v>1780</v>
      </c>
      <c r="M413" s="2" t="s">
        <v>369</v>
      </c>
      <c r="N413"/>
      <c r="O413" s="4" t="s">
        <v>20</v>
      </c>
      <c r="P413" s="4">
        <v>12012</v>
      </c>
      <c r="Q413"/>
      <c r="R413" s="4" t="s">
        <v>40</v>
      </c>
      <c r="S413"/>
      <c r="T413" s="33">
        <v>0</v>
      </c>
      <c r="U413"/>
    </row>
    <row r="414" spans="1:21" s="1" customFormat="1">
      <c r="A414" s="76">
        <v>44553</v>
      </c>
      <c r="B414"/>
      <c r="C414" s="10" t="s">
        <v>22</v>
      </c>
      <c r="D414" s="4" t="s">
        <v>23</v>
      </c>
      <c r="E414" s="14" t="s">
        <v>77</v>
      </c>
      <c r="F414" s="52">
        <v>299500</v>
      </c>
      <c r="G414" s="4" t="s">
        <v>19</v>
      </c>
      <c r="H414" s="4">
        <v>5.59</v>
      </c>
      <c r="I414" s="112">
        <v>2.023255813953484E-2</v>
      </c>
      <c r="J414" s="4">
        <v>5.7031000000000001</v>
      </c>
      <c r="K414" s="75">
        <v>33873.450000000063</v>
      </c>
      <c r="L414" s="4" t="s">
        <v>111</v>
      </c>
      <c r="M414" s="2" t="s">
        <v>112</v>
      </c>
      <c r="N414"/>
      <c r="O414" s="4" t="s">
        <v>27</v>
      </c>
      <c r="P414" s="4">
        <v>47197</v>
      </c>
      <c r="Q414"/>
      <c r="R414" s="4"/>
      <c r="S414"/>
      <c r="T414" s="33">
        <v>0</v>
      </c>
      <c r="U414"/>
    </row>
    <row r="415" spans="1:21" s="1" customFormat="1">
      <c r="A415" s="76">
        <v>44553</v>
      </c>
      <c r="B415"/>
      <c r="C415" s="10" t="s">
        <v>16</v>
      </c>
      <c r="D415" s="4" t="s">
        <v>17</v>
      </c>
      <c r="E415" s="13" t="s">
        <v>120</v>
      </c>
      <c r="F415" s="52">
        <v>10000</v>
      </c>
      <c r="G415" s="4" t="s">
        <v>19</v>
      </c>
      <c r="H415" s="4">
        <v>5.6721000000000004</v>
      </c>
      <c r="I415" s="112">
        <v>1.1970874984573499E-2</v>
      </c>
      <c r="J415" s="4">
        <v>5.74</v>
      </c>
      <c r="K415" s="75">
        <v>678.99999999999852</v>
      </c>
      <c r="L415" s="4" t="s">
        <v>110</v>
      </c>
      <c r="M415" s="2" t="s">
        <v>230</v>
      </c>
      <c r="N415"/>
      <c r="O415" s="4" t="s">
        <v>20</v>
      </c>
      <c r="P415" s="4">
        <v>67500</v>
      </c>
      <c r="Q415"/>
      <c r="R415" s="4" t="s">
        <v>21</v>
      </c>
      <c r="S415"/>
      <c r="T415" s="33">
        <v>0</v>
      </c>
      <c r="U415"/>
    </row>
    <row r="416" spans="1:21" s="1" customFormat="1">
      <c r="A416" s="76">
        <v>44557</v>
      </c>
      <c r="B416"/>
      <c r="C416" s="10" t="s">
        <v>22</v>
      </c>
      <c r="D416" s="4" t="s">
        <v>23</v>
      </c>
      <c r="E416" s="13" t="s">
        <v>37</v>
      </c>
      <c r="F416" s="52">
        <v>22690</v>
      </c>
      <c r="G416" s="4" t="s">
        <v>19</v>
      </c>
      <c r="H416" s="4">
        <v>5.6951000000000001</v>
      </c>
      <c r="I416" s="112">
        <v>6.1280750118524185E-3</v>
      </c>
      <c r="J416" s="4">
        <v>5.73</v>
      </c>
      <c r="K416" s="75">
        <v>791.8810000000085</v>
      </c>
      <c r="L416" s="4" t="s">
        <v>365</v>
      </c>
      <c r="M416" s="2" t="s">
        <v>366</v>
      </c>
      <c r="N416"/>
      <c r="O416" s="4" t="s">
        <v>20</v>
      </c>
      <c r="P416" s="4">
        <v>12012</v>
      </c>
      <c r="Q416"/>
      <c r="R416" s="4"/>
      <c r="S416"/>
      <c r="T416" s="33">
        <v>0</v>
      </c>
      <c r="U416"/>
    </row>
    <row r="417" spans="1:21" s="1" customFormat="1">
      <c r="A417" s="76">
        <v>44557</v>
      </c>
      <c r="B417"/>
      <c r="C417" s="10" t="s">
        <v>22</v>
      </c>
      <c r="D417" s="4" t="s">
        <v>23</v>
      </c>
      <c r="E417" s="13" t="s">
        <v>37</v>
      </c>
      <c r="F417" s="52">
        <v>2842.56</v>
      </c>
      <c r="G417" s="4" t="s">
        <v>19</v>
      </c>
      <c r="H417" s="4">
        <v>5.6951000000000001</v>
      </c>
      <c r="I417" s="112">
        <v>6.1280750118524185E-3</v>
      </c>
      <c r="J417" s="4">
        <v>5.73</v>
      </c>
      <c r="K417" s="75">
        <v>99.205344000001062</v>
      </c>
      <c r="L417" s="4" t="s">
        <v>365</v>
      </c>
      <c r="M417" s="2" t="s">
        <v>366</v>
      </c>
      <c r="N417"/>
      <c r="O417" s="4" t="s">
        <v>20</v>
      </c>
      <c r="P417" s="4">
        <v>12012</v>
      </c>
      <c r="Q417"/>
      <c r="R417" s="4"/>
      <c r="S417"/>
      <c r="T417" s="33">
        <v>0</v>
      </c>
      <c r="U417"/>
    </row>
    <row r="418" spans="1:21" s="1" customFormat="1">
      <c r="A418" s="76">
        <v>44557</v>
      </c>
      <c r="B418"/>
      <c r="C418" s="10" t="s">
        <v>16</v>
      </c>
      <c r="D418" s="4" t="s">
        <v>17</v>
      </c>
      <c r="E418" s="13" t="s">
        <v>18</v>
      </c>
      <c r="F418" s="52">
        <v>13179.76</v>
      </c>
      <c r="G418" s="4" t="s">
        <v>19</v>
      </c>
      <c r="H418" s="4">
        <v>5.6536999999999997</v>
      </c>
      <c r="I418" s="112">
        <v>2.7061924049736064E-3</v>
      </c>
      <c r="J418" s="4">
        <v>5.6689999999999996</v>
      </c>
      <c r="K418" s="75">
        <v>201.65032799999827</v>
      </c>
      <c r="L418" s="4" t="s">
        <v>110</v>
      </c>
      <c r="M418" s="2" t="s">
        <v>230</v>
      </c>
      <c r="N418"/>
      <c r="O418" s="4" t="s">
        <v>20</v>
      </c>
      <c r="P418" s="4">
        <v>67407</v>
      </c>
      <c r="Q418"/>
      <c r="R418" s="4" t="s">
        <v>21</v>
      </c>
      <c r="S418"/>
      <c r="T418" s="33">
        <v>0</v>
      </c>
      <c r="U418"/>
    </row>
    <row r="419" spans="1:21" s="1" customFormat="1">
      <c r="A419" s="76">
        <v>44557</v>
      </c>
      <c r="B419"/>
      <c r="C419" s="10" t="s">
        <v>16</v>
      </c>
      <c r="D419" s="4" t="s">
        <v>17</v>
      </c>
      <c r="E419" s="13" t="s">
        <v>85</v>
      </c>
      <c r="F419" s="52">
        <v>3500</v>
      </c>
      <c r="G419" s="4" t="s">
        <v>19</v>
      </c>
      <c r="H419" s="4">
        <v>5.6477000000000004</v>
      </c>
      <c r="I419" s="112">
        <v>1.4572303769676109E-2</v>
      </c>
      <c r="J419" s="4">
        <v>5.73</v>
      </c>
      <c r="K419" s="75">
        <v>288.05000000000013</v>
      </c>
      <c r="L419" s="4" t="s">
        <v>110</v>
      </c>
      <c r="M419" s="2" t="s">
        <v>230</v>
      </c>
      <c r="N419"/>
      <c r="O419" s="4" t="s">
        <v>20</v>
      </c>
      <c r="P419" s="4">
        <v>67500</v>
      </c>
      <c r="Q419"/>
      <c r="R419" s="4" t="s">
        <v>21</v>
      </c>
      <c r="S419"/>
      <c r="T419" s="33">
        <v>0</v>
      </c>
      <c r="U419"/>
    </row>
    <row r="420" spans="1:21" s="1" customFormat="1">
      <c r="A420" s="76">
        <v>44557</v>
      </c>
      <c r="B420"/>
      <c r="C420" s="10" t="s">
        <v>16</v>
      </c>
      <c r="D420" s="4" t="s">
        <v>17</v>
      </c>
      <c r="E420" s="13" t="s">
        <v>120</v>
      </c>
      <c r="F420" s="52">
        <v>50000</v>
      </c>
      <c r="G420" s="4" t="s">
        <v>19</v>
      </c>
      <c r="H420" s="4">
        <v>5.6429</v>
      </c>
      <c r="I420" s="112">
        <v>1.1891048928742265E-2</v>
      </c>
      <c r="J420" s="4">
        <v>5.71</v>
      </c>
      <c r="K420" s="75">
        <v>3354.9999999999968</v>
      </c>
      <c r="L420" s="4" t="s">
        <v>110</v>
      </c>
      <c r="M420" s="2" t="s">
        <v>230</v>
      </c>
      <c r="N420"/>
      <c r="O420" s="4" t="s">
        <v>20</v>
      </c>
      <c r="P420" s="4">
        <v>67500</v>
      </c>
      <c r="Q420"/>
      <c r="R420" s="4" t="s">
        <v>21</v>
      </c>
      <c r="S420"/>
      <c r="T420" s="33">
        <v>0</v>
      </c>
      <c r="U420"/>
    </row>
    <row r="421" spans="1:21" s="1" customFormat="1">
      <c r="A421" s="76">
        <v>44558</v>
      </c>
      <c r="B421"/>
      <c r="C421" s="10" t="s">
        <v>67</v>
      </c>
      <c r="D421" s="4" t="s">
        <v>23</v>
      </c>
      <c r="E421" s="13" t="s">
        <v>99</v>
      </c>
      <c r="F421" s="52">
        <v>562.5</v>
      </c>
      <c r="G421" s="4" t="s">
        <v>19</v>
      </c>
      <c r="H421" s="4">
        <v>5.6609999999999996</v>
      </c>
      <c r="I421" s="112">
        <v>1.0422186892775187E-2</v>
      </c>
      <c r="J421" s="4">
        <v>5.72</v>
      </c>
      <c r="K421" s="75">
        <v>33.187500000000092</v>
      </c>
      <c r="L421" s="4" t="s">
        <v>110</v>
      </c>
      <c r="M421" s="2" t="s">
        <v>230</v>
      </c>
      <c r="N421"/>
      <c r="O421" s="4" t="s">
        <v>20</v>
      </c>
      <c r="P421" s="4">
        <v>22019</v>
      </c>
      <c r="Q421"/>
      <c r="R421" s="4" t="s">
        <v>219</v>
      </c>
      <c r="S421"/>
      <c r="T421" s="33">
        <v>0</v>
      </c>
      <c r="U421"/>
    </row>
    <row r="422" spans="1:21" s="1" customFormat="1">
      <c r="A422" s="76">
        <v>44558</v>
      </c>
      <c r="B422"/>
      <c r="C422" s="10" t="s">
        <v>67</v>
      </c>
      <c r="D422" s="4" t="s">
        <v>23</v>
      </c>
      <c r="E422" s="13" t="s">
        <v>99</v>
      </c>
      <c r="F422" s="52">
        <v>219.5</v>
      </c>
      <c r="G422" s="4" t="s">
        <v>19</v>
      </c>
      <c r="H422" s="4">
        <v>5.6609999999999996</v>
      </c>
      <c r="I422" s="112">
        <v>1.0422186892775187E-2</v>
      </c>
      <c r="J422" s="4">
        <v>5.72</v>
      </c>
      <c r="K422" s="75">
        <v>12.950500000000035</v>
      </c>
      <c r="L422" s="4" t="s">
        <v>110</v>
      </c>
      <c r="M422" s="2" t="s">
        <v>230</v>
      </c>
      <c r="N422"/>
      <c r="O422" s="4" t="s">
        <v>20</v>
      </c>
      <c r="P422" s="4">
        <v>22019</v>
      </c>
      <c r="Q422"/>
      <c r="R422" s="4" t="s">
        <v>219</v>
      </c>
      <c r="S422"/>
      <c r="T422" s="33">
        <v>0</v>
      </c>
      <c r="U422"/>
    </row>
    <row r="423" spans="1:21" s="1" customFormat="1">
      <c r="A423" s="76">
        <v>44558</v>
      </c>
      <c r="B423"/>
      <c r="C423" s="10" t="s">
        <v>67</v>
      </c>
      <c r="D423" s="4" t="s">
        <v>23</v>
      </c>
      <c r="E423" s="13" t="s">
        <v>99</v>
      </c>
      <c r="F423" s="52">
        <v>589.70000000000005</v>
      </c>
      <c r="G423" s="4" t="s">
        <v>32</v>
      </c>
      <c r="H423" s="4">
        <v>6.42</v>
      </c>
      <c r="I423" s="112">
        <v>9.3457943925234765E-3</v>
      </c>
      <c r="J423" s="4">
        <v>6.48</v>
      </c>
      <c r="K423" s="75">
        <v>35.382000000000296</v>
      </c>
      <c r="L423" s="4" t="s">
        <v>110</v>
      </c>
      <c r="M423" s="2" t="s">
        <v>230</v>
      </c>
      <c r="N423"/>
      <c r="O423" s="4" t="s">
        <v>20</v>
      </c>
      <c r="P423" s="4">
        <v>22019</v>
      </c>
      <c r="Q423"/>
      <c r="R423" s="4" t="s">
        <v>219</v>
      </c>
      <c r="S423"/>
      <c r="T423" s="33">
        <v>0</v>
      </c>
      <c r="U423"/>
    </row>
    <row r="424" spans="1:21" s="1" customFormat="1">
      <c r="A424" s="76">
        <v>44558</v>
      </c>
      <c r="B424"/>
      <c r="C424" s="10" t="s">
        <v>16</v>
      </c>
      <c r="D424" s="4" t="s">
        <v>17</v>
      </c>
      <c r="E424" s="13" t="s">
        <v>18</v>
      </c>
      <c r="F424" s="52">
        <v>8797.5300000000007</v>
      </c>
      <c r="G424" s="4" t="s">
        <v>19</v>
      </c>
      <c r="H424" s="4">
        <v>5.65</v>
      </c>
      <c r="I424" s="112">
        <v>2.1061946902654061E-3</v>
      </c>
      <c r="J424" s="4">
        <v>5.6619000000000002</v>
      </c>
      <c r="K424" s="75">
        <v>104.69060699999825</v>
      </c>
      <c r="L424" s="4" t="s">
        <v>110</v>
      </c>
      <c r="M424" s="2" t="s">
        <v>230</v>
      </c>
      <c r="N424"/>
      <c r="O424" s="4" t="s">
        <v>20</v>
      </c>
      <c r="P424" s="4">
        <v>67407</v>
      </c>
      <c r="Q424"/>
      <c r="R424" s="4" t="s">
        <v>21</v>
      </c>
      <c r="S424"/>
      <c r="T424" s="33">
        <v>0</v>
      </c>
      <c r="U424"/>
    </row>
    <row r="425" spans="1:21" s="1" customFormat="1">
      <c r="A425" s="76">
        <v>44558</v>
      </c>
      <c r="B425"/>
      <c r="C425" s="10" t="s">
        <v>16</v>
      </c>
      <c r="D425" s="4" t="s">
        <v>17</v>
      </c>
      <c r="E425" s="13" t="s">
        <v>120</v>
      </c>
      <c r="F425" s="52">
        <v>50000</v>
      </c>
      <c r="G425" s="4" t="s">
        <v>19</v>
      </c>
      <c r="H425" s="4">
        <v>5.6403999999999996</v>
      </c>
      <c r="I425" s="112">
        <v>1.0566626480391639E-2</v>
      </c>
      <c r="J425" s="4">
        <v>5.7</v>
      </c>
      <c r="K425" s="75">
        <v>2980.0000000000273</v>
      </c>
      <c r="L425" s="4" t="s">
        <v>110</v>
      </c>
      <c r="M425" s="2" t="s">
        <v>230</v>
      </c>
      <c r="N425"/>
      <c r="O425" s="4" t="s">
        <v>20</v>
      </c>
      <c r="P425" s="4">
        <v>67500</v>
      </c>
      <c r="Q425"/>
      <c r="R425" s="4" t="s">
        <v>21</v>
      </c>
      <c r="S425"/>
      <c r="T425" s="33">
        <v>0</v>
      </c>
      <c r="U425"/>
    </row>
    <row r="426" spans="1:21" s="1" customFormat="1">
      <c r="A426" s="76">
        <v>44559</v>
      </c>
      <c r="B426"/>
      <c r="C426" s="10" t="s">
        <v>16</v>
      </c>
      <c r="D426" s="4" t="s">
        <v>17</v>
      </c>
      <c r="E426" s="14" t="s">
        <v>86</v>
      </c>
      <c r="F426" s="52">
        <v>10000</v>
      </c>
      <c r="G426" s="4" t="s">
        <v>32</v>
      </c>
      <c r="H426" s="4">
        <v>6.3685</v>
      </c>
      <c r="I426" s="112">
        <v>1.1227133547931256E-2</v>
      </c>
      <c r="J426" s="4">
        <v>6.44</v>
      </c>
      <c r="K426" s="75">
        <v>715.00000000000341</v>
      </c>
      <c r="L426" s="4" t="s">
        <v>110</v>
      </c>
      <c r="M426" s="2" t="s">
        <v>230</v>
      </c>
      <c r="N426"/>
      <c r="O426" s="4" t="s">
        <v>20</v>
      </c>
      <c r="P426" s="4">
        <v>67500</v>
      </c>
      <c r="Q426"/>
      <c r="R426" s="4" t="s">
        <v>21</v>
      </c>
      <c r="S426"/>
      <c r="T426" s="33">
        <v>0</v>
      </c>
      <c r="U426"/>
    </row>
    <row r="427" spans="1:21" s="1" customFormat="1">
      <c r="A427" s="76">
        <v>44559</v>
      </c>
      <c r="B427"/>
      <c r="C427" s="10" t="s">
        <v>16</v>
      </c>
      <c r="D427" s="4" t="s">
        <v>17</v>
      </c>
      <c r="E427" s="13" t="s">
        <v>120</v>
      </c>
      <c r="F427" s="52">
        <v>50000</v>
      </c>
      <c r="G427" s="4" t="s">
        <v>19</v>
      </c>
      <c r="H427" s="4">
        <v>5.6566999999999998</v>
      </c>
      <c r="I427" s="112">
        <v>1.1190269945374531E-2</v>
      </c>
      <c r="J427" s="4">
        <v>5.72</v>
      </c>
      <c r="K427" s="75">
        <v>3164.9999999999955</v>
      </c>
      <c r="L427" s="4" t="s">
        <v>110</v>
      </c>
      <c r="M427" s="2" t="s">
        <v>230</v>
      </c>
      <c r="N427"/>
      <c r="O427" s="4" t="s">
        <v>20</v>
      </c>
      <c r="P427" s="4">
        <v>67500</v>
      </c>
      <c r="Q427"/>
      <c r="R427" s="4" t="s">
        <v>21</v>
      </c>
      <c r="S427"/>
      <c r="T427" s="33">
        <v>0</v>
      </c>
      <c r="U427"/>
    </row>
    <row r="428" spans="1:21" s="1" customFormat="1">
      <c r="A428" s="76">
        <v>44559</v>
      </c>
      <c r="B428"/>
      <c r="C428" s="10" t="s">
        <v>22</v>
      </c>
      <c r="D428" s="4" t="s">
        <v>23</v>
      </c>
      <c r="E428" s="13" t="s">
        <v>93</v>
      </c>
      <c r="F428" s="52">
        <v>7565</v>
      </c>
      <c r="G428" s="4" t="s">
        <v>19</v>
      </c>
      <c r="H428" s="4">
        <v>5.6566000000000001</v>
      </c>
      <c r="I428" s="112">
        <v>9.4402998267510974E-3</v>
      </c>
      <c r="J428" s="4">
        <v>5.71</v>
      </c>
      <c r="K428" s="119">
        <v>403.97099999999921</v>
      </c>
      <c r="L428" s="4" t="s">
        <v>239</v>
      </c>
      <c r="M428" s="2" t="s">
        <v>240</v>
      </c>
      <c r="N428"/>
      <c r="O428" s="4" t="s">
        <v>20</v>
      </c>
      <c r="P428" s="4">
        <v>22019</v>
      </c>
      <c r="Q428"/>
      <c r="R428" s="4" t="s">
        <v>25</v>
      </c>
      <c r="S428"/>
      <c r="T428" s="33">
        <v>0</v>
      </c>
      <c r="U428"/>
    </row>
    <row r="429" spans="1:21" s="1" customFormat="1">
      <c r="A429" s="76">
        <v>44559</v>
      </c>
      <c r="B429"/>
      <c r="C429" s="10" t="s">
        <v>22</v>
      </c>
      <c r="D429" s="4" t="s">
        <v>23</v>
      </c>
      <c r="E429" s="13" t="s">
        <v>93</v>
      </c>
      <c r="F429" s="52">
        <v>651.25</v>
      </c>
      <c r="G429" s="4" t="s">
        <v>32</v>
      </c>
      <c r="H429" s="4">
        <v>6.4095000000000004</v>
      </c>
      <c r="I429" s="112">
        <v>1.099929791715426E-2</v>
      </c>
      <c r="J429" s="4">
        <v>6.48</v>
      </c>
      <c r="K429" s="119">
        <v>45.913125000000008</v>
      </c>
      <c r="L429" s="4" t="s">
        <v>239</v>
      </c>
      <c r="M429" s="2" t="s">
        <v>240</v>
      </c>
      <c r="N429"/>
      <c r="O429" s="4" t="s">
        <v>20</v>
      </c>
      <c r="P429" s="4">
        <v>22019</v>
      </c>
      <c r="Q429"/>
      <c r="R429" s="4" t="s">
        <v>25</v>
      </c>
      <c r="S429"/>
      <c r="T429" s="33">
        <v>0</v>
      </c>
      <c r="U429"/>
    </row>
    <row r="430" spans="1:21" s="1" customFormat="1">
      <c r="A430" s="76">
        <v>44560</v>
      </c>
      <c r="B430"/>
      <c r="C430" s="10" t="s">
        <v>16</v>
      </c>
      <c r="D430" s="4" t="s">
        <v>17</v>
      </c>
      <c r="E430" s="13" t="s">
        <v>124</v>
      </c>
      <c r="F430" s="52">
        <v>6658.08</v>
      </c>
      <c r="G430" s="4" t="s">
        <v>19</v>
      </c>
      <c r="H430" s="4">
        <v>5.55</v>
      </c>
      <c r="I430" s="112">
        <v>1.1603603603603574E-2</v>
      </c>
      <c r="J430" s="4">
        <v>5.6143999999999998</v>
      </c>
      <c r="K430" s="75">
        <v>428.78035200000011</v>
      </c>
      <c r="L430" s="4" t="s">
        <v>110</v>
      </c>
      <c r="M430" s="2" t="s">
        <v>230</v>
      </c>
      <c r="N430"/>
      <c r="O430" s="4" t="s">
        <v>27</v>
      </c>
      <c r="P430" s="4">
        <v>37004</v>
      </c>
      <c r="Q430"/>
      <c r="R430" s="4" t="s">
        <v>21</v>
      </c>
      <c r="S430"/>
      <c r="T430" s="33">
        <v>0</v>
      </c>
      <c r="U430"/>
    </row>
    <row r="431" spans="1:21" s="1" customFormat="1">
      <c r="A431" s="76">
        <v>44560</v>
      </c>
      <c r="B431"/>
      <c r="C431" s="10" t="s">
        <v>16</v>
      </c>
      <c r="D431" s="4" t="s">
        <v>17</v>
      </c>
      <c r="E431" s="13" t="s">
        <v>18</v>
      </c>
      <c r="F431" s="52">
        <v>17808.62</v>
      </c>
      <c r="G431" s="4" t="s">
        <v>19</v>
      </c>
      <c r="H431" s="4">
        <v>5.5773999999999999</v>
      </c>
      <c r="I431" s="112">
        <v>2.9762971994120591E-3</v>
      </c>
      <c r="J431" s="4">
        <v>5.5940000000000003</v>
      </c>
      <c r="K431" s="71">
        <v>295.62309200000698</v>
      </c>
      <c r="L431" s="4" t="s">
        <v>110</v>
      </c>
      <c r="M431" s="2" t="s">
        <v>230</v>
      </c>
      <c r="N431"/>
      <c r="O431" s="4" t="s">
        <v>20</v>
      </c>
      <c r="P431" s="4">
        <v>67407</v>
      </c>
      <c r="Q431"/>
      <c r="R431" s="4" t="s">
        <v>21</v>
      </c>
      <c r="S431"/>
      <c r="T431" s="33">
        <v>0</v>
      </c>
      <c r="U431"/>
    </row>
    <row r="432" spans="1:21" s="1" customFormat="1">
      <c r="A432" s="76">
        <v>44560</v>
      </c>
      <c r="B432"/>
      <c r="C432" s="10" t="s">
        <v>16</v>
      </c>
      <c r="D432" s="4" t="s">
        <v>17</v>
      </c>
      <c r="E432" s="13" t="s">
        <v>120</v>
      </c>
      <c r="F432" s="52">
        <v>50000</v>
      </c>
      <c r="G432" s="4" t="s">
        <v>19</v>
      </c>
      <c r="H432" s="4">
        <v>5.5654000000000003</v>
      </c>
      <c r="I432" s="112">
        <v>1.5380745319294009E-2</v>
      </c>
      <c r="J432" s="4">
        <v>5.6509999999999998</v>
      </c>
      <c r="K432" s="75">
        <v>4279.9999999999727</v>
      </c>
      <c r="L432" s="4" t="s">
        <v>110</v>
      </c>
      <c r="M432" s="2" t="s">
        <v>230</v>
      </c>
      <c r="N432"/>
      <c r="O432" s="4" t="s">
        <v>20</v>
      </c>
      <c r="P432" s="4">
        <v>67500</v>
      </c>
      <c r="Q432"/>
      <c r="R432" s="4" t="s">
        <v>21</v>
      </c>
      <c r="S432"/>
      <c r="T432" s="33">
        <v>0</v>
      </c>
      <c r="U432"/>
    </row>
    <row r="433" spans="1:21" s="1" customFormat="1">
      <c r="A433" s="77">
        <v>44560</v>
      </c>
      <c r="B433"/>
      <c r="C433" s="10" t="s">
        <v>16</v>
      </c>
      <c r="D433" s="4" t="s">
        <v>17</v>
      </c>
      <c r="E433" s="2" t="s">
        <v>18</v>
      </c>
      <c r="F433" s="102">
        <v>17808.62</v>
      </c>
      <c r="G433" s="4" t="s">
        <v>19</v>
      </c>
      <c r="H433" s="4">
        <v>5.5773999999999999</v>
      </c>
      <c r="I433" s="112">
        <v>2.9762971994120591E-3</v>
      </c>
      <c r="J433" s="113">
        <v>5.5940000000000003</v>
      </c>
      <c r="K433" s="75">
        <v>295.62309200000698</v>
      </c>
      <c r="L433" s="4" t="s">
        <v>110</v>
      </c>
      <c r="M433" s="2" t="s">
        <v>230</v>
      </c>
      <c r="N433"/>
      <c r="O433"/>
      <c r="P433" s="10">
        <v>67407</v>
      </c>
      <c r="Q433"/>
      <c r="R433" s="4" t="s">
        <v>21</v>
      </c>
      <c r="S433"/>
      <c r="T433" s="33">
        <v>0</v>
      </c>
      <c r="U433"/>
    </row>
    <row r="434" spans="1:21" s="1" customFormat="1">
      <c r="A434" s="88">
        <v>44564</v>
      </c>
      <c r="B434"/>
      <c r="C434" s="89" t="s">
        <v>22</v>
      </c>
      <c r="D434" s="10" t="s">
        <v>23</v>
      </c>
      <c r="E434" s="2" t="s">
        <v>24</v>
      </c>
      <c r="F434" s="102">
        <v>190</v>
      </c>
      <c r="G434" s="64" t="s">
        <v>19</v>
      </c>
      <c r="H434" s="4">
        <v>5.6707000000000001</v>
      </c>
      <c r="I434" s="112">
        <v>1.5747614932900555E-2</v>
      </c>
      <c r="J434" s="113">
        <v>5.76</v>
      </c>
      <c r="K434" s="120">
        <v>16.966999999999945</v>
      </c>
      <c r="L434" s="4" t="s">
        <v>110</v>
      </c>
      <c r="M434" s="2" t="s">
        <v>230</v>
      </c>
      <c r="N434"/>
      <c r="O434" s="28" t="s">
        <v>20</v>
      </c>
      <c r="P434" s="10">
        <v>22019</v>
      </c>
      <c r="Q434"/>
      <c r="R434" s="4" t="s">
        <v>25</v>
      </c>
      <c r="S434"/>
      <c r="T434" s="33">
        <v>0</v>
      </c>
      <c r="U434"/>
    </row>
    <row r="435" spans="1:21" s="1" customFormat="1">
      <c r="A435" s="88">
        <v>44565</v>
      </c>
      <c r="B435"/>
      <c r="C435" s="10" t="s">
        <v>16</v>
      </c>
      <c r="D435" s="10" t="s">
        <v>23</v>
      </c>
      <c r="E435" s="2" t="s">
        <v>26</v>
      </c>
      <c r="F435" s="90">
        <v>3500</v>
      </c>
      <c r="G435" s="64" t="s">
        <v>19</v>
      </c>
      <c r="H435" s="10">
        <v>5.6</v>
      </c>
      <c r="I435" s="112">
        <v>1.6892857142857265E-2</v>
      </c>
      <c r="J435" s="114">
        <v>5.6946000000000003</v>
      </c>
      <c r="K435" s="75">
        <v>331.10000000000241</v>
      </c>
      <c r="L435" s="4" t="s">
        <v>110</v>
      </c>
      <c r="M435" s="2" t="s">
        <v>230</v>
      </c>
      <c r="N435"/>
      <c r="O435" s="28" t="s">
        <v>20</v>
      </c>
      <c r="P435" s="4">
        <v>47197</v>
      </c>
      <c r="Q435"/>
      <c r="R435" s="4" t="s">
        <v>21</v>
      </c>
      <c r="S435"/>
      <c r="T435" s="33">
        <v>0</v>
      </c>
      <c r="U435"/>
    </row>
    <row r="436" spans="1:21" s="1" customFormat="1">
      <c r="A436" s="88">
        <v>44565</v>
      </c>
      <c r="B436"/>
      <c r="C436" s="10" t="s">
        <v>16</v>
      </c>
      <c r="D436" s="10" t="s">
        <v>23</v>
      </c>
      <c r="E436" s="2" t="s">
        <v>28</v>
      </c>
      <c r="F436" s="90">
        <v>8094.94</v>
      </c>
      <c r="G436" s="64" t="s">
        <v>19</v>
      </c>
      <c r="H436" s="10">
        <v>5.6</v>
      </c>
      <c r="I436" s="112">
        <v>1.6142857142857236E-2</v>
      </c>
      <c r="J436" s="114">
        <v>5.6904000000000003</v>
      </c>
      <c r="K436" s="75">
        <v>731.78257600000563</v>
      </c>
      <c r="L436" s="4" t="s">
        <v>111</v>
      </c>
      <c r="M436" s="2" t="s">
        <v>112</v>
      </c>
      <c r="N436"/>
      <c r="O436" s="4" t="s">
        <v>27</v>
      </c>
      <c r="P436" s="4">
        <v>47197</v>
      </c>
      <c r="Q436"/>
      <c r="R436" s="4" t="s">
        <v>21</v>
      </c>
      <c r="S436"/>
      <c r="T436" s="33">
        <v>0</v>
      </c>
      <c r="U436"/>
    </row>
    <row r="437" spans="1:21" s="1" customFormat="1">
      <c r="A437" s="88">
        <v>44565</v>
      </c>
      <c r="B437"/>
      <c r="C437" s="10" t="s">
        <v>22</v>
      </c>
      <c r="D437" s="10" t="s">
        <v>23</v>
      </c>
      <c r="E437" s="2" t="s">
        <v>29</v>
      </c>
      <c r="F437" s="121">
        <v>10938</v>
      </c>
      <c r="G437" s="4" t="s">
        <v>19</v>
      </c>
      <c r="H437" s="4">
        <v>5.6550000000000002</v>
      </c>
      <c r="I437" s="112">
        <v>5.3050397877982824E-3</v>
      </c>
      <c r="J437" s="4">
        <v>5.6849999999999996</v>
      </c>
      <c r="K437" s="120">
        <v>328.13999999999299</v>
      </c>
      <c r="L437" s="4" t="s">
        <v>365</v>
      </c>
      <c r="M437" s="2" t="s">
        <v>366</v>
      </c>
      <c r="N437"/>
      <c r="O437" s="4" t="s">
        <v>27</v>
      </c>
      <c r="P437" s="4">
        <v>12005</v>
      </c>
      <c r="Q437"/>
      <c r="R437" s="4" t="s">
        <v>30</v>
      </c>
      <c r="S437"/>
      <c r="T437" s="33">
        <v>0</v>
      </c>
      <c r="U437"/>
    </row>
    <row r="438" spans="1:21" s="1" customFormat="1">
      <c r="A438" s="88">
        <v>44565</v>
      </c>
      <c r="B438"/>
      <c r="C438" s="10" t="s">
        <v>16</v>
      </c>
      <c r="D438" s="10" t="s">
        <v>23</v>
      </c>
      <c r="E438" s="2" t="s">
        <v>31</v>
      </c>
      <c r="F438" s="121">
        <v>10230.5</v>
      </c>
      <c r="G438" s="4" t="s">
        <v>32</v>
      </c>
      <c r="H438" s="4">
        <v>6.4362000000000004</v>
      </c>
      <c r="I438" s="112">
        <v>9.9126813958545501E-3</v>
      </c>
      <c r="J438" s="4">
        <v>6.5</v>
      </c>
      <c r="K438" s="75">
        <v>652.70589999999629</v>
      </c>
      <c r="L438" s="4" t="s">
        <v>110</v>
      </c>
      <c r="M438" s="2" t="s">
        <v>230</v>
      </c>
      <c r="N438"/>
      <c r="O438" s="4" t="s">
        <v>27</v>
      </c>
      <c r="P438" s="4">
        <v>12012</v>
      </c>
      <c r="Q438"/>
      <c r="R438" s="4" t="s">
        <v>21</v>
      </c>
      <c r="S438"/>
      <c r="T438" s="33">
        <v>0</v>
      </c>
      <c r="U438"/>
    </row>
    <row r="439" spans="1:21" s="1" customFormat="1">
      <c r="A439" s="88">
        <v>44565</v>
      </c>
      <c r="B439"/>
      <c r="C439" s="10" t="s">
        <v>16</v>
      </c>
      <c r="D439" s="10" t="s">
        <v>23</v>
      </c>
      <c r="E439" s="2" t="s">
        <v>33</v>
      </c>
      <c r="F439" s="121">
        <v>10000</v>
      </c>
      <c r="G439" s="4" t="s">
        <v>19</v>
      </c>
      <c r="H439" s="4">
        <v>5.7091000000000003</v>
      </c>
      <c r="I439" s="112">
        <v>1.4170359601338278E-2</v>
      </c>
      <c r="J439" s="4">
        <v>5.79</v>
      </c>
      <c r="K439" s="75">
        <v>808.9999999999975</v>
      </c>
      <c r="L439" s="4" t="s">
        <v>239</v>
      </c>
      <c r="M439" s="2" t="s">
        <v>240</v>
      </c>
      <c r="N439"/>
      <c r="O439" s="4" t="s">
        <v>20</v>
      </c>
      <c r="P439" s="4">
        <v>12012</v>
      </c>
      <c r="Q439"/>
      <c r="R439" s="4" t="s">
        <v>21</v>
      </c>
      <c r="S439"/>
      <c r="T439" s="33">
        <v>0</v>
      </c>
      <c r="U439"/>
    </row>
    <row r="440" spans="1:21" s="1" customFormat="1">
      <c r="A440" s="88">
        <v>44566</v>
      </c>
      <c r="B440"/>
      <c r="C440" s="10" t="s">
        <v>16</v>
      </c>
      <c r="D440" s="10" t="s">
        <v>23</v>
      </c>
      <c r="E440" s="2" t="s">
        <v>26</v>
      </c>
      <c r="F440" s="121">
        <v>20000</v>
      </c>
      <c r="G440" s="4" t="s">
        <v>19</v>
      </c>
      <c r="H440" s="4">
        <v>5.6</v>
      </c>
      <c r="I440" s="112">
        <v>1.4535714285714318E-2</v>
      </c>
      <c r="J440" s="4">
        <v>5.6814</v>
      </c>
      <c r="K440" s="75">
        <v>1628.0000000000073</v>
      </c>
      <c r="L440" s="4" t="s">
        <v>110</v>
      </c>
      <c r="M440" s="2" t="s">
        <v>230</v>
      </c>
      <c r="N440"/>
      <c r="O440" s="4" t="s">
        <v>20</v>
      </c>
      <c r="P440" s="4">
        <v>47197</v>
      </c>
      <c r="Q440"/>
      <c r="R440" s="4" t="s">
        <v>21</v>
      </c>
      <c r="S440"/>
      <c r="T440" s="33">
        <v>0</v>
      </c>
      <c r="U440"/>
    </row>
    <row r="441" spans="1:21" s="1" customFormat="1">
      <c r="A441" s="88">
        <v>44566</v>
      </c>
      <c r="B441"/>
      <c r="C441" s="10" t="s">
        <v>16</v>
      </c>
      <c r="D441" s="10" t="s">
        <v>23</v>
      </c>
      <c r="E441" s="2" t="s">
        <v>31</v>
      </c>
      <c r="F441" s="121">
        <v>1870.81</v>
      </c>
      <c r="G441" s="4" t="s">
        <v>19</v>
      </c>
      <c r="H441" s="4">
        <v>5.6642999999999999</v>
      </c>
      <c r="I441" s="112">
        <v>1.3364405133909019E-2</v>
      </c>
      <c r="J441" s="4">
        <v>5.74</v>
      </c>
      <c r="K441" s="75">
        <v>141.6203170000006</v>
      </c>
      <c r="L441" s="4" t="s">
        <v>110</v>
      </c>
      <c r="M441" s="2" t="s">
        <v>230</v>
      </c>
      <c r="N441"/>
      <c r="O441" s="4" t="s">
        <v>20</v>
      </c>
      <c r="P441" s="4">
        <v>12012</v>
      </c>
      <c r="Q441"/>
      <c r="R441" s="4" t="s">
        <v>21</v>
      </c>
      <c r="S441"/>
      <c r="T441" s="33">
        <v>0</v>
      </c>
      <c r="U441"/>
    </row>
    <row r="442" spans="1:21" s="1" customFormat="1">
      <c r="A442" s="88">
        <v>44566</v>
      </c>
      <c r="B442"/>
      <c r="C442" s="10" t="s">
        <v>22</v>
      </c>
      <c r="D442" s="10" t="s">
        <v>23</v>
      </c>
      <c r="E442" s="2" t="s">
        <v>34</v>
      </c>
      <c r="F442" s="121">
        <v>68270</v>
      </c>
      <c r="G442" s="4" t="s">
        <v>19</v>
      </c>
      <c r="H442" s="4">
        <v>5.6727999999999996</v>
      </c>
      <c r="I442" s="112">
        <v>4.7948103229447092E-3</v>
      </c>
      <c r="J442" s="4">
        <v>5.7</v>
      </c>
      <c r="K442" s="120">
        <v>1856.9440000000379</v>
      </c>
      <c r="L442" s="4" t="s">
        <v>367</v>
      </c>
      <c r="M442" s="2" t="s">
        <v>368</v>
      </c>
      <c r="N442"/>
      <c r="O442" s="4" t="s">
        <v>20</v>
      </c>
      <c r="P442" s="4">
        <v>12012</v>
      </c>
      <c r="Q442"/>
      <c r="R442" s="4" t="s">
        <v>30</v>
      </c>
      <c r="S442"/>
      <c r="T442" s="33">
        <v>0</v>
      </c>
      <c r="U442"/>
    </row>
    <row r="443" spans="1:21" s="1" customFormat="1">
      <c r="A443" s="88">
        <v>44566</v>
      </c>
      <c r="B443"/>
      <c r="C443" s="10" t="s">
        <v>16</v>
      </c>
      <c r="D443" s="10" t="s">
        <v>17</v>
      </c>
      <c r="E443" s="2" t="s">
        <v>35</v>
      </c>
      <c r="F443" s="121">
        <v>3000</v>
      </c>
      <c r="G443" s="4" t="s">
        <v>19</v>
      </c>
      <c r="H443" s="4">
        <v>5.6780999999999997</v>
      </c>
      <c r="I443" s="112">
        <v>1.4423838960215596E-2</v>
      </c>
      <c r="J443" s="4">
        <v>5.76</v>
      </c>
      <c r="K443" s="75">
        <v>245.70000000000024</v>
      </c>
      <c r="L443" s="4" t="s">
        <v>84</v>
      </c>
      <c r="M443" s="2" t="s">
        <v>277</v>
      </c>
      <c r="N443"/>
      <c r="O443" s="4" t="s">
        <v>20</v>
      </c>
      <c r="P443" s="4">
        <v>47135</v>
      </c>
      <c r="Q443"/>
      <c r="R443" s="4" t="s">
        <v>21</v>
      </c>
      <c r="S443"/>
      <c r="T443" s="33">
        <v>0</v>
      </c>
      <c r="U443"/>
    </row>
    <row r="444" spans="1:21" s="1" customFormat="1">
      <c r="A444" s="88">
        <v>44567</v>
      </c>
      <c r="B444"/>
      <c r="C444" s="10" t="s">
        <v>16</v>
      </c>
      <c r="D444" s="10" t="s">
        <v>23</v>
      </c>
      <c r="E444" s="2" t="s">
        <v>36</v>
      </c>
      <c r="F444" s="121">
        <v>2024.73</v>
      </c>
      <c r="G444" s="4" t="s">
        <v>19</v>
      </c>
      <c r="H444" s="4">
        <v>5.6</v>
      </c>
      <c r="I444" s="112">
        <v>1.7857142857143016E-2</v>
      </c>
      <c r="J444" s="4">
        <v>5.7</v>
      </c>
      <c r="K444" s="75">
        <v>202.47300000000109</v>
      </c>
      <c r="L444" s="4" t="s">
        <v>1497</v>
      </c>
      <c r="M444" s="2" t="s">
        <v>264</v>
      </c>
      <c r="N444"/>
      <c r="O444" s="4" t="s">
        <v>20</v>
      </c>
      <c r="P444" s="4">
        <v>47197</v>
      </c>
      <c r="Q444"/>
      <c r="R444" s="4" t="s">
        <v>21</v>
      </c>
      <c r="S444"/>
      <c r="T444" s="33">
        <v>0</v>
      </c>
      <c r="U444"/>
    </row>
    <row r="445" spans="1:21" s="1" customFormat="1">
      <c r="A445" s="88">
        <v>44567</v>
      </c>
      <c r="B445"/>
      <c r="C445" s="10" t="s">
        <v>22</v>
      </c>
      <c r="D445" s="10" t="s">
        <v>23</v>
      </c>
      <c r="E445" s="2" t="s">
        <v>37</v>
      </c>
      <c r="F445" s="121">
        <v>3511</v>
      </c>
      <c r="G445" s="4" t="s">
        <v>19</v>
      </c>
      <c r="H445" s="4">
        <v>5.6805000000000003</v>
      </c>
      <c r="I445" s="112">
        <v>6.9536132382712612E-3</v>
      </c>
      <c r="J445" s="4">
        <v>5.72</v>
      </c>
      <c r="K445" s="120">
        <v>138.68449999999797</v>
      </c>
      <c r="L445" s="4" t="s">
        <v>365</v>
      </c>
      <c r="M445" s="2" t="s">
        <v>366</v>
      </c>
      <c r="N445"/>
      <c r="O445" s="4" t="s">
        <v>27</v>
      </c>
      <c r="P445" s="4">
        <v>12012</v>
      </c>
      <c r="Q445"/>
      <c r="R445" s="4" t="s">
        <v>38</v>
      </c>
      <c r="S445"/>
      <c r="T445" s="33">
        <v>0</v>
      </c>
      <c r="U445"/>
    </row>
    <row r="446" spans="1:21" s="1" customFormat="1">
      <c r="A446" s="88">
        <v>44567</v>
      </c>
      <c r="B446"/>
      <c r="C446" s="10" t="s">
        <v>22</v>
      </c>
      <c r="D446" s="10" t="s">
        <v>23</v>
      </c>
      <c r="E446" s="2" t="s">
        <v>37</v>
      </c>
      <c r="F446" s="121">
        <v>10500</v>
      </c>
      <c r="G446" s="4" t="s">
        <v>19</v>
      </c>
      <c r="H446" s="4">
        <v>5.6805000000000003</v>
      </c>
      <c r="I446" s="112">
        <v>6.9536132382712612E-3</v>
      </c>
      <c r="J446" s="4">
        <v>5.72</v>
      </c>
      <c r="K446" s="120">
        <v>414.74999999999397</v>
      </c>
      <c r="L446" s="4" t="s">
        <v>365</v>
      </c>
      <c r="M446" s="2" t="s">
        <v>366</v>
      </c>
      <c r="N446"/>
      <c r="O446" s="4" t="s">
        <v>20</v>
      </c>
      <c r="P446" s="4">
        <v>12012</v>
      </c>
      <c r="Q446"/>
      <c r="R446" s="4" t="s">
        <v>38</v>
      </c>
      <c r="S446"/>
      <c r="T446" s="33">
        <v>0</v>
      </c>
      <c r="U446"/>
    </row>
    <row r="447" spans="1:21" s="1" customFormat="1">
      <c r="A447" s="88">
        <v>44568</v>
      </c>
      <c r="B447"/>
      <c r="C447" s="10" t="s">
        <v>22</v>
      </c>
      <c r="D447" s="10" t="s">
        <v>23</v>
      </c>
      <c r="E447" s="2" t="s">
        <v>39</v>
      </c>
      <c r="F447" s="121">
        <v>24231.8</v>
      </c>
      <c r="G447" s="4" t="s">
        <v>19</v>
      </c>
      <c r="H447" s="4">
        <v>5.694</v>
      </c>
      <c r="I447" s="112">
        <v>4.5662100456620447E-3</v>
      </c>
      <c r="J447" s="4">
        <v>5.72</v>
      </c>
      <c r="K447" s="120">
        <v>630.02679999999521</v>
      </c>
      <c r="L447" s="4" t="s">
        <v>365</v>
      </c>
      <c r="M447" s="2" t="s">
        <v>366</v>
      </c>
      <c r="N447"/>
      <c r="O447" s="4" t="s">
        <v>20</v>
      </c>
      <c r="P447" s="4">
        <v>12012</v>
      </c>
      <c r="Q447"/>
      <c r="R447" s="4" t="s">
        <v>40</v>
      </c>
      <c r="S447"/>
      <c r="T447" s="33">
        <v>0</v>
      </c>
      <c r="U447"/>
    </row>
    <row r="448" spans="1:21" s="1" customFormat="1">
      <c r="A448" s="88">
        <v>44568</v>
      </c>
      <c r="B448"/>
      <c r="C448" s="10" t="s">
        <v>22</v>
      </c>
      <c r="D448" s="10" t="s">
        <v>23</v>
      </c>
      <c r="E448" s="2" t="s">
        <v>39</v>
      </c>
      <c r="F448" s="121">
        <v>5073.6099999999997</v>
      </c>
      <c r="G448" s="4" t="s">
        <v>19</v>
      </c>
      <c r="H448" s="4">
        <v>5.694</v>
      </c>
      <c r="I448" s="112">
        <v>4.5662100456620447E-3</v>
      </c>
      <c r="J448" s="4">
        <v>5.72</v>
      </c>
      <c r="K448" s="120">
        <v>131.91385999999898</v>
      </c>
      <c r="L448" s="4" t="s">
        <v>365</v>
      </c>
      <c r="M448" s="2" t="s">
        <v>366</v>
      </c>
      <c r="N448"/>
      <c r="O448" s="4" t="s">
        <v>20</v>
      </c>
      <c r="P448" s="4">
        <v>12012</v>
      </c>
      <c r="Q448"/>
      <c r="R448" s="4" t="s">
        <v>40</v>
      </c>
      <c r="S448"/>
      <c r="T448" s="33">
        <v>0</v>
      </c>
      <c r="U448"/>
    </row>
    <row r="449" spans="1:21" s="1" customFormat="1">
      <c r="A449" s="88">
        <v>44568</v>
      </c>
      <c r="B449"/>
      <c r="C449" s="10" t="s">
        <v>41</v>
      </c>
      <c r="D449" s="10" t="s">
        <v>17</v>
      </c>
      <c r="E449" s="2" t="s">
        <v>42</v>
      </c>
      <c r="F449" s="121">
        <v>2400</v>
      </c>
      <c r="G449" s="4" t="s">
        <v>19</v>
      </c>
      <c r="H449" s="4">
        <v>5.6470000000000002</v>
      </c>
      <c r="I449" s="112">
        <v>2.7094032229502352E-2</v>
      </c>
      <c r="J449" s="4">
        <v>5.8</v>
      </c>
      <c r="K449" s="75">
        <v>367.19999999999902</v>
      </c>
      <c r="L449" s="4" t="s">
        <v>255</v>
      </c>
      <c r="M449" s="2" t="s">
        <v>256</v>
      </c>
      <c r="N449"/>
      <c r="O449" s="4" t="s">
        <v>20</v>
      </c>
      <c r="P449" s="4">
        <v>67043</v>
      </c>
      <c r="Q449"/>
      <c r="R449" s="4" t="s">
        <v>43</v>
      </c>
      <c r="S449"/>
      <c r="T449" s="33">
        <v>0</v>
      </c>
      <c r="U449"/>
    </row>
    <row r="450" spans="1:21" s="1" customFormat="1">
      <c r="A450" s="88">
        <v>44568</v>
      </c>
      <c r="B450"/>
      <c r="C450" s="10" t="s">
        <v>22</v>
      </c>
      <c r="D450" s="10" t="s">
        <v>23</v>
      </c>
      <c r="E450" s="2" t="s">
        <v>44</v>
      </c>
      <c r="F450" s="121">
        <v>8500</v>
      </c>
      <c r="G450" s="4" t="s">
        <v>19</v>
      </c>
      <c r="H450" s="4">
        <v>5.6455000000000002</v>
      </c>
      <c r="I450" s="112">
        <v>5.2254007616685527E-3</v>
      </c>
      <c r="J450" s="4">
        <v>5.6749999999999998</v>
      </c>
      <c r="K450" s="120">
        <v>250.74999999999693</v>
      </c>
      <c r="L450" s="4" t="s">
        <v>1780</v>
      </c>
      <c r="M450" s="2" t="s">
        <v>369</v>
      </c>
      <c r="N450"/>
      <c r="O450" s="4" t="s">
        <v>20</v>
      </c>
      <c r="P450" s="4">
        <v>12012</v>
      </c>
      <c r="Q450"/>
      <c r="R450" s="4" t="s">
        <v>30</v>
      </c>
      <c r="S450"/>
      <c r="T450" s="33">
        <v>0</v>
      </c>
      <c r="U450"/>
    </row>
    <row r="451" spans="1:21" s="1" customFormat="1">
      <c r="A451" s="88">
        <v>44568</v>
      </c>
      <c r="B451"/>
      <c r="C451" s="10" t="s">
        <v>16</v>
      </c>
      <c r="D451" s="10" t="s">
        <v>17</v>
      </c>
      <c r="E451" s="2" t="s">
        <v>45</v>
      </c>
      <c r="F451" s="121">
        <v>17523.560000000001</v>
      </c>
      <c r="G451" s="4" t="s">
        <v>19</v>
      </c>
      <c r="H451" s="4">
        <v>5.6353999999999997</v>
      </c>
      <c r="I451" s="112">
        <v>8.8015047733966956E-3</v>
      </c>
      <c r="J451" s="4">
        <v>5.6849999999999996</v>
      </c>
      <c r="K451" s="75">
        <v>869.16857599999776</v>
      </c>
      <c r="L451" s="4" t="s">
        <v>370</v>
      </c>
      <c r="M451" s="2" t="s">
        <v>157</v>
      </c>
      <c r="N451"/>
      <c r="O451" s="4" t="s">
        <v>20</v>
      </c>
      <c r="P451" s="4">
        <v>67407</v>
      </c>
      <c r="Q451"/>
      <c r="R451" s="4" t="s">
        <v>46</v>
      </c>
      <c r="S451"/>
      <c r="T451" s="33">
        <v>0</v>
      </c>
      <c r="U451"/>
    </row>
    <row r="452" spans="1:21" s="1" customFormat="1">
      <c r="A452" s="88">
        <v>44571</v>
      </c>
      <c r="B452"/>
      <c r="C452" s="10" t="s">
        <v>16</v>
      </c>
      <c r="D452" s="10" t="s">
        <v>17</v>
      </c>
      <c r="E452" s="122" t="s">
        <v>47</v>
      </c>
      <c r="F452" s="121">
        <v>518.17999999999995</v>
      </c>
      <c r="G452" s="4" t="s">
        <v>32</v>
      </c>
      <c r="H452" s="4">
        <v>6.4071999999999996</v>
      </c>
      <c r="I452" s="112">
        <v>1.2922961668123456E-2</v>
      </c>
      <c r="J452" s="4">
        <v>6.49</v>
      </c>
      <c r="K452" s="75">
        <v>42.905304000000335</v>
      </c>
      <c r="L452" s="4" t="s">
        <v>110</v>
      </c>
      <c r="M452" s="2" t="s">
        <v>230</v>
      </c>
      <c r="N452"/>
      <c r="O452" s="4" t="s">
        <v>20</v>
      </c>
      <c r="P452" s="4">
        <v>67500</v>
      </c>
      <c r="Q452"/>
      <c r="R452" s="4" t="s">
        <v>21</v>
      </c>
      <c r="S452"/>
      <c r="T452" s="33">
        <v>0</v>
      </c>
      <c r="U452"/>
    </row>
    <row r="453" spans="1:21" s="1" customFormat="1">
      <c r="A453" s="88">
        <v>44572</v>
      </c>
      <c r="B453"/>
      <c r="C453" s="10" t="s">
        <v>16</v>
      </c>
      <c r="D453" s="10" t="s">
        <v>23</v>
      </c>
      <c r="E453" s="2" t="s">
        <v>48</v>
      </c>
      <c r="F453" s="121">
        <v>3017.08</v>
      </c>
      <c r="G453" s="4" t="s">
        <v>32</v>
      </c>
      <c r="H453" s="4">
        <v>6.4157999999999999</v>
      </c>
      <c r="I453" s="112">
        <v>8.4478942610430874E-3</v>
      </c>
      <c r="J453" s="4">
        <v>6.47</v>
      </c>
      <c r="K453" s="75">
        <v>163.5257359999994</v>
      </c>
      <c r="L453" s="4" t="s">
        <v>110</v>
      </c>
      <c r="M453" s="2" t="s">
        <v>1579</v>
      </c>
      <c r="N453"/>
      <c r="O453" s="4" t="s">
        <v>20</v>
      </c>
      <c r="P453" s="4">
        <v>12012</v>
      </c>
      <c r="Q453"/>
      <c r="R453" s="4" t="s">
        <v>21</v>
      </c>
      <c r="S453"/>
      <c r="T453" s="33">
        <v>0</v>
      </c>
      <c r="U453"/>
    </row>
    <row r="454" spans="1:21" s="1" customFormat="1">
      <c r="A454" s="88">
        <v>44572</v>
      </c>
      <c r="B454"/>
      <c r="C454" s="10" t="s">
        <v>16</v>
      </c>
      <c r="D454" s="10" t="s">
        <v>17</v>
      </c>
      <c r="E454" s="2" t="s">
        <v>49</v>
      </c>
      <c r="F454" s="121">
        <v>30000</v>
      </c>
      <c r="G454" s="4" t="s">
        <v>19</v>
      </c>
      <c r="H454" s="4">
        <v>5.6151999999999997</v>
      </c>
      <c r="I454" s="112">
        <v>7.2659923065963028E-3</v>
      </c>
      <c r="J454" s="4">
        <v>5.6559999999999997</v>
      </c>
      <c r="K454" s="75">
        <v>1223.9999999999984</v>
      </c>
      <c r="L454" s="4" t="s">
        <v>110</v>
      </c>
      <c r="M454" s="2" t="s">
        <v>230</v>
      </c>
      <c r="N454"/>
      <c r="O454" s="4" t="s">
        <v>20</v>
      </c>
      <c r="P454" s="4">
        <v>67500</v>
      </c>
      <c r="Q454"/>
      <c r="R454" s="4" t="s">
        <v>21</v>
      </c>
      <c r="S454"/>
      <c r="T454" s="33">
        <v>0</v>
      </c>
      <c r="U454"/>
    </row>
    <row r="455" spans="1:21" s="1" customFormat="1">
      <c r="A455" s="88">
        <v>44572</v>
      </c>
      <c r="B455"/>
      <c r="C455" s="10" t="s">
        <v>41</v>
      </c>
      <c r="D455" s="10" t="s">
        <v>17</v>
      </c>
      <c r="E455" s="2" t="s">
        <v>50</v>
      </c>
      <c r="F455" s="121">
        <v>8539</v>
      </c>
      <c r="G455" s="4" t="s">
        <v>19</v>
      </c>
      <c r="H455" s="4">
        <v>5.5880000000000001</v>
      </c>
      <c r="I455" s="112">
        <v>2.8990694345025103E-2</v>
      </c>
      <c r="J455" s="4">
        <v>5.75</v>
      </c>
      <c r="K455" s="75">
        <v>1383.3179999999993</v>
      </c>
      <c r="L455" s="4" t="s">
        <v>1782</v>
      </c>
      <c r="M455" s="2" t="s">
        <v>371</v>
      </c>
      <c r="N455"/>
      <c r="O455" s="4" t="s">
        <v>20</v>
      </c>
      <c r="P455" s="4">
        <v>67043</v>
      </c>
      <c r="Q455"/>
      <c r="R455" s="4" t="s">
        <v>51</v>
      </c>
      <c r="S455"/>
      <c r="T455" s="33">
        <v>0</v>
      </c>
      <c r="U455"/>
    </row>
    <row r="456" spans="1:21" s="1" customFormat="1">
      <c r="A456" s="88">
        <v>44573</v>
      </c>
      <c r="B456"/>
      <c r="C456" s="10" t="s">
        <v>16</v>
      </c>
      <c r="D456" s="10" t="s">
        <v>17</v>
      </c>
      <c r="E456" s="2" t="s">
        <v>52</v>
      </c>
      <c r="F456" s="121">
        <v>1200</v>
      </c>
      <c r="G456" s="4" t="s">
        <v>32</v>
      </c>
      <c r="H456" s="4">
        <v>6.3678999999999997</v>
      </c>
      <c r="I456" s="112">
        <v>8.9668493537902183E-3</v>
      </c>
      <c r="J456" s="4">
        <v>6.4249999999999998</v>
      </c>
      <c r="K456" s="75">
        <v>68.520000000000181</v>
      </c>
      <c r="L456" s="4" t="s">
        <v>110</v>
      </c>
      <c r="M456" s="2" t="s">
        <v>230</v>
      </c>
      <c r="N456"/>
      <c r="O456" s="4" t="s">
        <v>20</v>
      </c>
      <c r="P456" s="4">
        <v>37004</v>
      </c>
      <c r="Q456"/>
      <c r="R456" s="4" t="s">
        <v>21</v>
      </c>
      <c r="S456"/>
      <c r="T456" s="33">
        <v>0</v>
      </c>
      <c r="U456"/>
    </row>
    <row r="457" spans="1:21" s="1" customFormat="1">
      <c r="A457" s="88">
        <v>44573</v>
      </c>
      <c r="B457"/>
      <c r="C457" s="10" t="s">
        <v>22</v>
      </c>
      <c r="D457" s="10" t="s">
        <v>23</v>
      </c>
      <c r="E457" s="2" t="s">
        <v>37</v>
      </c>
      <c r="F457" s="121">
        <v>7418.96</v>
      </c>
      <c r="G457" s="4" t="s">
        <v>19</v>
      </c>
      <c r="H457" s="4">
        <v>5.577</v>
      </c>
      <c r="I457" s="112">
        <v>5.9171597633136397E-3</v>
      </c>
      <c r="J457" s="4">
        <v>5.61</v>
      </c>
      <c r="K457" s="120">
        <v>244.82568000000268</v>
      </c>
      <c r="L457" s="4" t="s">
        <v>365</v>
      </c>
      <c r="M457" s="2" t="s">
        <v>366</v>
      </c>
      <c r="N457"/>
      <c r="O457" s="4" t="s">
        <v>20</v>
      </c>
      <c r="P457" s="4">
        <v>12036</v>
      </c>
      <c r="Q457"/>
      <c r="R457" s="4" t="s">
        <v>30</v>
      </c>
      <c r="S457"/>
      <c r="T457" s="33">
        <v>0</v>
      </c>
      <c r="U457"/>
    </row>
    <row r="458" spans="1:21" s="1" customFormat="1">
      <c r="A458" s="88">
        <v>44573</v>
      </c>
      <c r="B458"/>
      <c r="C458" s="10" t="s">
        <v>16</v>
      </c>
      <c r="D458" s="10" t="s">
        <v>17</v>
      </c>
      <c r="E458" s="2" t="s">
        <v>53</v>
      </c>
      <c r="F458" s="121">
        <v>20000</v>
      </c>
      <c r="G458" s="4" t="s">
        <v>19</v>
      </c>
      <c r="H458" s="4">
        <v>5.5509000000000004</v>
      </c>
      <c r="I458" s="112">
        <v>8.8454124556376357E-3</v>
      </c>
      <c r="J458" s="4">
        <v>5.6</v>
      </c>
      <c r="K458" s="75">
        <v>981.99999999998511</v>
      </c>
      <c r="L458" s="4" t="s">
        <v>110</v>
      </c>
      <c r="M458" s="2" t="s">
        <v>230</v>
      </c>
      <c r="N458"/>
      <c r="O458" s="4" t="s">
        <v>20</v>
      </c>
      <c r="P458" s="4">
        <v>67043</v>
      </c>
      <c r="Q458"/>
      <c r="R458" s="4" t="s">
        <v>21</v>
      </c>
      <c r="S458"/>
      <c r="T458" s="33">
        <v>0</v>
      </c>
      <c r="U458"/>
    </row>
    <row r="459" spans="1:21" s="1" customFormat="1">
      <c r="A459" s="88">
        <v>44574</v>
      </c>
      <c r="B459"/>
      <c r="C459" s="10" t="s">
        <v>16</v>
      </c>
      <c r="D459" s="10" t="s">
        <v>17</v>
      </c>
      <c r="E459" s="2" t="s">
        <v>35</v>
      </c>
      <c r="F459" s="121">
        <v>17901.64</v>
      </c>
      <c r="G459" s="4" t="s">
        <v>19</v>
      </c>
      <c r="H459" s="4">
        <v>5.5444000000000004</v>
      </c>
      <c r="I459" s="112">
        <v>1.9046244859678207E-2</v>
      </c>
      <c r="J459" s="4">
        <v>5.65</v>
      </c>
      <c r="K459" s="75">
        <v>1890.4131839999984</v>
      </c>
      <c r="L459" s="4" t="s">
        <v>84</v>
      </c>
      <c r="M459" s="2" t="s">
        <v>277</v>
      </c>
      <c r="N459"/>
      <c r="O459" s="4" t="s">
        <v>20</v>
      </c>
      <c r="P459" s="4">
        <v>47135</v>
      </c>
      <c r="Q459"/>
      <c r="R459" s="4" t="s">
        <v>21</v>
      </c>
      <c r="S459"/>
      <c r="T459" s="33">
        <v>0</v>
      </c>
      <c r="U459"/>
    </row>
    <row r="460" spans="1:21" s="1" customFormat="1">
      <c r="A460" s="88">
        <v>44574</v>
      </c>
      <c r="B460"/>
      <c r="C460" s="10" t="s">
        <v>16</v>
      </c>
      <c r="D460" s="10" t="s">
        <v>23</v>
      </c>
      <c r="E460" s="2" t="s">
        <v>31</v>
      </c>
      <c r="F460" s="121">
        <v>17782.419999999998</v>
      </c>
      <c r="G460" s="4" t="s">
        <v>19</v>
      </c>
      <c r="H460" s="4">
        <v>5.5231000000000003</v>
      </c>
      <c r="I460" s="112">
        <v>8.4916079737828998E-3</v>
      </c>
      <c r="J460" s="4">
        <v>5.57</v>
      </c>
      <c r="K460" s="75">
        <v>833.99549799999886</v>
      </c>
      <c r="L460" s="4" t="s">
        <v>110</v>
      </c>
      <c r="M460" s="2" t="s">
        <v>230</v>
      </c>
      <c r="N460"/>
      <c r="O460" s="4" t="s">
        <v>20</v>
      </c>
      <c r="P460" s="4">
        <v>12012</v>
      </c>
      <c r="Q460"/>
      <c r="R460" s="4" t="s">
        <v>21</v>
      </c>
      <c r="S460"/>
      <c r="T460" s="33">
        <v>0</v>
      </c>
      <c r="U460"/>
    </row>
    <row r="461" spans="1:21" s="1" customFormat="1">
      <c r="A461" s="88">
        <v>44574</v>
      </c>
      <c r="B461"/>
      <c r="C461" s="10" t="s">
        <v>16</v>
      </c>
      <c r="D461" s="10" t="s">
        <v>17</v>
      </c>
      <c r="E461" s="2" t="s">
        <v>54</v>
      </c>
      <c r="F461" s="121">
        <v>2000</v>
      </c>
      <c r="G461" s="4" t="s">
        <v>19</v>
      </c>
      <c r="H461" s="4">
        <v>5.5240999999999998</v>
      </c>
      <c r="I461" s="112">
        <v>8.3090458174182036E-3</v>
      </c>
      <c r="J461" s="4">
        <v>5.57</v>
      </c>
      <c r="K461" s="75">
        <v>91.800000000000992</v>
      </c>
      <c r="L461" s="4" t="s">
        <v>110</v>
      </c>
      <c r="M461" s="2" t="s">
        <v>230</v>
      </c>
      <c r="N461"/>
      <c r="O461" s="4" t="s">
        <v>20</v>
      </c>
      <c r="P461" s="4">
        <v>67500</v>
      </c>
      <c r="Q461"/>
      <c r="R461" s="4" t="s">
        <v>21</v>
      </c>
      <c r="S461"/>
      <c r="T461" s="33">
        <v>0</v>
      </c>
      <c r="U461"/>
    </row>
    <row r="462" spans="1:21" s="1" customFormat="1">
      <c r="A462" s="88">
        <v>44575</v>
      </c>
      <c r="B462"/>
      <c r="C462" s="10" t="s">
        <v>16</v>
      </c>
      <c r="D462" s="10" t="s">
        <v>17</v>
      </c>
      <c r="E462" s="2" t="s">
        <v>55</v>
      </c>
      <c r="F462" s="121">
        <v>4407.84</v>
      </c>
      <c r="G462" s="4" t="s">
        <v>19</v>
      </c>
      <c r="H462" s="4">
        <v>5.5457000000000001</v>
      </c>
      <c r="I462" s="112">
        <v>1.159456876498921E-2</v>
      </c>
      <c r="J462" s="4">
        <v>5.61</v>
      </c>
      <c r="K462" s="75">
        <v>283.42411200000112</v>
      </c>
      <c r="L462" s="4" t="s">
        <v>110</v>
      </c>
      <c r="M462" s="2" t="s">
        <v>230</v>
      </c>
      <c r="N462"/>
      <c r="O462" s="4" t="s">
        <v>20</v>
      </c>
      <c r="P462" s="4">
        <v>67500</v>
      </c>
      <c r="Q462"/>
      <c r="R462" s="4" t="s">
        <v>21</v>
      </c>
      <c r="S462"/>
      <c r="T462" s="33">
        <v>0</v>
      </c>
      <c r="U462"/>
    </row>
    <row r="463" spans="1:21" s="1" customFormat="1">
      <c r="A463" s="88">
        <v>44575</v>
      </c>
      <c r="B463"/>
      <c r="C463" s="10" t="s">
        <v>16</v>
      </c>
      <c r="D463" s="10" t="s">
        <v>23</v>
      </c>
      <c r="E463" s="2" t="s">
        <v>56</v>
      </c>
      <c r="F463" s="121">
        <v>10170.52</v>
      </c>
      <c r="G463" s="4" t="s">
        <v>57</v>
      </c>
      <c r="H463" s="4">
        <v>7.5945999999999998</v>
      </c>
      <c r="I463" s="112">
        <v>1.1244831854212212E-2</v>
      </c>
      <c r="J463" s="4">
        <v>7.68</v>
      </c>
      <c r="K463" s="75">
        <v>868.56240799999921</v>
      </c>
      <c r="L463" s="4" t="s">
        <v>259</v>
      </c>
      <c r="M463" s="2" t="s">
        <v>260</v>
      </c>
      <c r="N463"/>
      <c r="O463" s="4" t="s">
        <v>20</v>
      </c>
      <c r="P463" s="4">
        <v>12012</v>
      </c>
      <c r="Q463"/>
      <c r="R463" s="4" t="s">
        <v>21</v>
      </c>
      <c r="S463"/>
      <c r="T463" s="33">
        <v>0</v>
      </c>
      <c r="U463"/>
    </row>
    <row r="464" spans="1:21" s="1" customFormat="1">
      <c r="A464" s="88">
        <v>44575</v>
      </c>
      <c r="B464"/>
      <c r="C464" s="10" t="s">
        <v>16</v>
      </c>
      <c r="D464" s="10" t="s">
        <v>23</v>
      </c>
      <c r="E464" s="2" t="s">
        <v>58</v>
      </c>
      <c r="F464" s="121">
        <v>180000</v>
      </c>
      <c r="G464" s="4" t="s">
        <v>19</v>
      </c>
      <c r="H464" s="4">
        <v>5.49</v>
      </c>
      <c r="I464" s="112">
        <v>9.5810564663023623E-3</v>
      </c>
      <c r="J464" s="4">
        <v>5.5426000000000002</v>
      </c>
      <c r="K464" s="75">
        <v>9467.9999999999964</v>
      </c>
      <c r="L464" s="4" t="s">
        <v>239</v>
      </c>
      <c r="M464" s="2" t="s">
        <v>240</v>
      </c>
      <c r="N464"/>
      <c r="O464" s="4" t="s">
        <v>20</v>
      </c>
      <c r="P464" s="4">
        <v>67407</v>
      </c>
      <c r="Q464"/>
      <c r="R464" s="4" t="s">
        <v>21</v>
      </c>
      <c r="S464"/>
      <c r="T464" s="33">
        <v>0</v>
      </c>
      <c r="U464"/>
    </row>
    <row r="465" spans="1:21" s="1" customFormat="1">
      <c r="A465" s="88">
        <v>44578</v>
      </c>
      <c r="B465"/>
      <c r="C465" s="10" t="s">
        <v>16</v>
      </c>
      <c r="D465" s="10" t="s">
        <v>17</v>
      </c>
      <c r="E465" s="2" t="s">
        <v>52</v>
      </c>
      <c r="F465" s="121">
        <v>1000</v>
      </c>
      <c r="G465" s="4" t="s">
        <v>32</v>
      </c>
      <c r="H465" s="4">
        <v>6.2815000000000003</v>
      </c>
      <c r="I465" s="112">
        <v>1.0905038605428574E-2</v>
      </c>
      <c r="J465" s="4">
        <v>6.35</v>
      </c>
      <c r="K465" s="75">
        <v>68.499999999999346</v>
      </c>
      <c r="L465" s="4" t="s">
        <v>110</v>
      </c>
      <c r="M465" s="2" t="s">
        <v>230</v>
      </c>
      <c r="N465"/>
      <c r="O465" s="4" t="s">
        <v>27</v>
      </c>
      <c r="P465" s="4">
        <v>37004</v>
      </c>
      <c r="Q465"/>
      <c r="R465" s="4" t="s">
        <v>21</v>
      </c>
      <c r="S465"/>
      <c r="T465" s="33">
        <v>0</v>
      </c>
      <c r="U465"/>
    </row>
    <row r="466" spans="1:21" s="1" customFormat="1">
      <c r="A466" s="88">
        <v>44578</v>
      </c>
      <c r="B466"/>
      <c r="C466" s="10" t="s">
        <v>22</v>
      </c>
      <c r="D466" s="10" t="s">
        <v>23</v>
      </c>
      <c r="E466" s="2" t="s">
        <v>37</v>
      </c>
      <c r="F466" s="121">
        <v>22690</v>
      </c>
      <c r="G466" s="4" t="s">
        <v>19</v>
      </c>
      <c r="H466" s="4">
        <v>5.5138999999999996</v>
      </c>
      <c r="I466" s="112">
        <v>4.0080523767207499E-3</v>
      </c>
      <c r="J466" s="4">
        <v>5.5359999999999996</v>
      </c>
      <c r="K466" s="120">
        <v>501.44900000000018</v>
      </c>
      <c r="L466" s="4" t="s">
        <v>365</v>
      </c>
      <c r="M466" s="2" t="s">
        <v>366</v>
      </c>
      <c r="N466"/>
      <c r="O466" s="4" t="s">
        <v>20</v>
      </c>
      <c r="P466" s="4">
        <v>12012</v>
      </c>
      <c r="Q466"/>
      <c r="R466" s="4" t="s">
        <v>21</v>
      </c>
      <c r="S466"/>
      <c r="T466" s="33">
        <v>0</v>
      </c>
      <c r="U466"/>
    </row>
    <row r="467" spans="1:21" s="1" customFormat="1">
      <c r="A467" s="88">
        <v>44578</v>
      </c>
      <c r="B467"/>
      <c r="C467" s="10" t="s">
        <v>16</v>
      </c>
      <c r="D467" s="10" t="s">
        <v>17</v>
      </c>
      <c r="E467" s="2" t="s">
        <v>59</v>
      </c>
      <c r="F467" s="121">
        <v>150000</v>
      </c>
      <c r="G467" s="4" t="s">
        <v>19</v>
      </c>
      <c r="H467" s="4">
        <v>5.4850000000000003</v>
      </c>
      <c r="I467" s="112">
        <v>4.776663628076383E-3</v>
      </c>
      <c r="J467" s="4">
        <v>5.5111999999999997</v>
      </c>
      <c r="K467" s="75">
        <v>3929.9999999999004</v>
      </c>
      <c r="L467" s="4" t="s">
        <v>252</v>
      </c>
      <c r="M467" s="2" t="s">
        <v>253</v>
      </c>
      <c r="N467"/>
      <c r="O467" s="4" t="s">
        <v>20</v>
      </c>
      <c r="P467" s="4">
        <v>67500</v>
      </c>
      <c r="Q467"/>
      <c r="R467" s="4" t="s">
        <v>21</v>
      </c>
      <c r="S467"/>
      <c r="T467" s="33">
        <v>0</v>
      </c>
      <c r="U467"/>
    </row>
    <row r="468" spans="1:21" s="1" customFormat="1">
      <c r="A468" s="88">
        <v>44578</v>
      </c>
      <c r="B468"/>
      <c r="C468" s="10" t="s">
        <v>16</v>
      </c>
      <c r="D468" s="10" t="s">
        <v>17</v>
      </c>
      <c r="E468" s="2" t="s">
        <v>60</v>
      </c>
      <c r="F468" s="121">
        <v>1300</v>
      </c>
      <c r="G468" s="4" t="s">
        <v>32</v>
      </c>
      <c r="H468" s="4">
        <v>6.3026</v>
      </c>
      <c r="I468" s="112">
        <v>2.3387173547424922E-2</v>
      </c>
      <c r="J468" s="4">
        <v>6.45</v>
      </c>
      <c r="K468" s="75">
        <v>191.62000000000026</v>
      </c>
      <c r="L468" s="4" t="s">
        <v>269</v>
      </c>
      <c r="M468" s="2" t="s">
        <v>270</v>
      </c>
      <c r="N468"/>
      <c r="O468" s="4" t="s">
        <v>27</v>
      </c>
      <c r="P468" s="4">
        <v>67500</v>
      </c>
      <c r="Q468"/>
      <c r="R468" s="4" t="s">
        <v>21</v>
      </c>
      <c r="S468"/>
      <c r="T468" s="33">
        <v>0</v>
      </c>
      <c r="U468"/>
    </row>
    <row r="469" spans="1:21" s="1" customFormat="1">
      <c r="A469" s="88">
        <v>44579</v>
      </c>
      <c r="B469"/>
      <c r="C469" s="10" t="s">
        <v>41</v>
      </c>
      <c r="D469" s="10" t="s">
        <v>17</v>
      </c>
      <c r="E469" s="2" t="s">
        <v>61</v>
      </c>
      <c r="F469" s="121">
        <v>2400</v>
      </c>
      <c r="G469" s="4" t="s">
        <v>19</v>
      </c>
      <c r="H469" s="4">
        <v>5.5374999999999996</v>
      </c>
      <c r="I469" s="112">
        <v>2.9345372460496622E-2</v>
      </c>
      <c r="J469" s="4">
        <v>5.7</v>
      </c>
      <c r="K469" s="75">
        <v>390.00000000000125</v>
      </c>
      <c r="L469" s="4" t="s">
        <v>255</v>
      </c>
      <c r="M469" s="2" t="s">
        <v>256</v>
      </c>
      <c r="N469"/>
      <c r="O469" s="4" t="s">
        <v>20</v>
      </c>
      <c r="P469" s="4">
        <v>67043</v>
      </c>
      <c r="Q469"/>
      <c r="R469" s="4" t="s">
        <v>51</v>
      </c>
      <c r="S469"/>
      <c r="T469" s="33">
        <v>0</v>
      </c>
      <c r="U469"/>
    </row>
    <row r="470" spans="1:21" s="1" customFormat="1">
      <c r="A470" s="88">
        <v>44579</v>
      </c>
      <c r="B470"/>
      <c r="C470" s="10" t="s">
        <v>16</v>
      </c>
      <c r="D470" s="10" t="s">
        <v>23</v>
      </c>
      <c r="E470" s="2" t="s">
        <v>62</v>
      </c>
      <c r="F470" s="121">
        <v>1942.5</v>
      </c>
      <c r="G470" s="4" t="s">
        <v>19</v>
      </c>
      <c r="H470" s="4">
        <v>5.5334000000000003</v>
      </c>
      <c r="I470" s="112">
        <v>2.9999638558571018E-3</v>
      </c>
      <c r="J470" s="4">
        <v>5.55</v>
      </c>
      <c r="K470" s="75">
        <v>32.245499999999033</v>
      </c>
      <c r="L470" s="4" t="s">
        <v>110</v>
      </c>
      <c r="M470" s="2" t="s">
        <v>230</v>
      </c>
      <c r="N470"/>
      <c r="O470" s="4" t="s">
        <v>20</v>
      </c>
      <c r="P470" s="4">
        <v>47575</v>
      </c>
      <c r="Q470"/>
      <c r="R470" s="4" t="s">
        <v>21</v>
      </c>
      <c r="S470"/>
      <c r="T470" s="33">
        <v>0</v>
      </c>
      <c r="U470"/>
    </row>
    <row r="471" spans="1:21" s="1" customFormat="1">
      <c r="A471" s="88">
        <v>44579</v>
      </c>
      <c r="B471"/>
      <c r="C471" s="10" t="s">
        <v>16</v>
      </c>
      <c r="D471" s="10" t="s">
        <v>23</v>
      </c>
      <c r="E471" s="2" t="s">
        <v>33</v>
      </c>
      <c r="F471" s="121">
        <v>7938.4</v>
      </c>
      <c r="G471" s="4" t="s">
        <v>19</v>
      </c>
      <c r="H471" s="4">
        <v>5.5319000000000003</v>
      </c>
      <c r="I471" s="112">
        <v>1.5925812107955739E-2</v>
      </c>
      <c r="J471" s="4">
        <v>5.62</v>
      </c>
      <c r="K471" s="75">
        <v>699.3730399999987</v>
      </c>
      <c r="L471" s="4" t="s">
        <v>239</v>
      </c>
      <c r="M471" s="2" t="s">
        <v>240</v>
      </c>
      <c r="N471"/>
      <c r="O471" s="4" t="s">
        <v>20</v>
      </c>
      <c r="P471" s="4">
        <v>12012</v>
      </c>
      <c r="Q471"/>
      <c r="R471" s="4" t="s">
        <v>21</v>
      </c>
      <c r="S471"/>
      <c r="T471" s="33">
        <v>0</v>
      </c>
      <c r="U471"/>
    </row>
    <row r="472" spans="1:21" s="1" customFormat="1">
      <c r="A472" s="88">
        <v>44579</v>
      </c>
      <c r="B472"/>
      <c r="C472" s="10" t="s">
        <v>22</v>
      </c>
      <c r="D472" s="10" t="s">
        <v>23</v>
      </c>
      <c r="E472" s="2" t="s">
        <v>29</v>
      </c>
      <c r="F472" s="121">
        <v>24345</v>
      </c>
      <c r="G472" s="4" t="s">
        <v>19</v>
      </c>
      <c r="H472" s="4">
        <v>5.4969999999999999</v>
      </c>
      <c r="I472" s="112">
        <v>4.0021830089140842E-3</v>
      </c>
      <c r="J472" s="4">
        <v>5.5190000000000001</v>
      </c>
      <c r="K472" s="120">
        <v>535.59000000000583</v>
      </c>
      <c r="L472" s="4" t="s">
        <v>365</v>
      </c>
      <c r="M472" s="2" t="s">
        <v>366</v>
      </c>
      <c r="N472"/>
      <c r="O472" s="4" t="s">
        <v>20</v>
      </c>
      <c r="P472" s="4">
        <v>12005</v>
      </c>
      <c r="Q472"/>
      <c r="R472" s="4" t="s">
        <v>40</v>
      </c>
      <c r="S472"/>
      <c r="T472" s="33">
        <v>0</v>
      </c>
      <c r="U472"/>
    </row>
    <row r="473" spans="1:21" s="1" customFormat="1">
      <c r="A473" s="88">
        <v>44579</v>
      </c>
      <c r="B473"/>
      <c r="C473" s="10" t="s">
        <v>22</v>
      </c>
      <c r="D473" s="10" t="s">
        <v>23</v>
      </c>
      <c r="E473" s="2" t="s">
        <v>34</v>
      </c>
      <c r="F473" s="121">
        <v>16000</v>
      </c>
      <c r="G473" s="4" t="s">
        <v>19</v>
      </c>
      <c r="H473" s="4">
        <v>5.5663</v>
      </c>
      <c r="I473" s="112">
        <v>5.3356807933457873E-3</v>
      </c>
      <c r="J473" s="4">
        <v>5.5960000000000001</v>
      </c>
      <c r="K473" s="120">
        <v>475.20000000000095</v>
      </c>
      <c r="L473" s="4" t="s">
        <v>367</v>
      </c>
      <c r="M473" s="2" t="s">
        <v>368</v>
      </c>
      <c r="N473"/>
      <c r="O473" s="4" t="s">
        <v>27</v>
      </c>
      <c r="P473" s="4">
        <v>12012</v>
      </c>
      <c r="Q473"/>
      <c r="R473" s="4" t="s">
        <v>25</v>
      </c>
      <c r="S473"/>
      <c r="T473" s="33">
        <v>0</v>
      </c>
      <c r="U473"/>
    </row>
    <row r="474" spans="1:21" s="1" customFormat="1">
      <c r="A474" s="88">
        <v>44580</v>
      </c>
      <c r="B474"/>
      <c r="C474" s="10" t="s">
        <v>16</v>
      </c>
      <c r="D474" s="10" t="s">
        <v>23</v>
      </c>
      <c r="E474" s="2" t="s">
        <v>31</v>
      </c>
      <c r="F474" s="121">
        <v>11020.02</v>
      </c>
      <c r="G474" s="4" t="s">
        <v>19</v>
      </c>
      <c r="H474" s="4">
        <v>5.5012999999999996</v>
      </c>
      <c r="I474" s="112">
        <v>1.0670205224219798E-2</v>
      </c>
      <c r="J474" s="4">
        <v>5.56</v>
      </c>
      <c r="K474" s="75">
        <v>646.87517399999979</v>
      </c>
      <c r="L474" s="4" t="s">
        <v>110</v>
      </c>
      <c r="M474" s="2" t="s">
        <v>230</v>
      </c>
      <c r="N474"/>
      <c r="O474" s="4" t="s">
        <v>20</v>
      </c>
      <c r="P474" s="4">
        <v>12012</v>
      </c>
      <c r="Q474"/>
      <c r="R474" s="4" t="s">
        <v>21</v>
      </c>
      <c r="S474"/>
      <c r="T474" s="33">
        <v>0</v>
      </c>
      <c r="U474"/>
    </row>
    <row r="475" spans="1:21" s="1" customFormat="1">
      <c r="A475" s="88">
        <v>44580</v>
      </c>
      <c r="B475"/>
      <c r="C475" s="10" t="s">
        <v>41</v>
      </c>
      <c r="D475" s="10" t="s">
        <v>23</v>
      </c>
      <c r="E475" s="2" t="s">
        <v>63</v>
      </c>
      <c r="F475" s="121">
        <v>52932.28</v>
      </c>
      <c r="G475" s="4" t="s">
        <v>19</v>
      </c>
      <c r="H475" s="4">
        <v>5.476</v>
      </c>
      <c r="I475" s="112">
        <v>1.8991964937910888E-2</v>
      </c>
      <c r="J475" s="4">
        <v>5.58</v>
      </c>
      <c r="K475" s="75">
        <v>5504.9571200000046</v>
      </c>
      <c r="L475" s="4" t="s">
        <v>239</v>
      </c>
      <c r="M475" s="2" t="s">
        <v>240</v>
      </c>
      <c r="N475"/>
      <c r="O475" s="4" t="s">
        <v>20</v>
      </c>
      <c r="P475" s="4">
        <v>12012</v>
      </c>
      <c r="Q475"/>
      <c r="R475" s="4" t="s">
        <v>64</v>
      </c>
      <c r="S475"/>
      <c r="T475" s="33">
        <v>0</v>
      </c>
      <c r="U475"/>
    </row>
    <row r="476" spans="1:21" s="1" customFormat="1">
      <c r="A476" s="88">
        <v>44580</v>
      </c>
      <c r="B476"/>
      <c r="C476" s="10" t="s">
        <v>16</v>
      </c>
      <c r="D476" s="10" t="s">
        <v>23</v>
      </c>
      <c r="E476" s="2" t="s">
        <v>56</v>
      </c>
      <c r="F476" s="121">
        <v>4480</v>
      </c>
      <c r="G476" s="4" t="s">
        <v>32</v>
      </c>
      <c r="H476" s="4">
        <v>6.2066999999999997</v>
      </c>
      <c r="I476" s="112">
        <v>1.0198656290782537E-2</v>
      </c>
      <c r="J476" s="4">
        <v>6.27</v>
      </c>
      <c r="K476" s="75">
        <v>283.58399999999961</v>
      </c>
      <c r="L476" s="4" t="s">
        <v>259</v>
      </c>
      <c r="M476" s="2" t="s">
        <v>260</v>
      </c>
      <c r="N476"/>
      <c r="O476" s="4" t="s">
        <v>20</v>
      </c>
      <c r="P476" s="4">
        <v>12012</v>
      </c>
      <c r="Q476"/>
      <c r="R476" s="4" t="s">
        <v>21</v>
      </c>
      <c r="S476"/>
      <c r="T476" s="33">
        <v>0</v>
      </c>
      <c r="U476"/>
    </row>
    <row r="477" spans="1:21" s="1" customFormat="1">
      <c r="A477" s="88">
        <v>44580</v>
      </c>
      <c r="B477"/>
      <c r="C477" s="10" t="s">
        <v>22</v>
      </c>
      <c r="D477" s="10" t="s">
        <v>23</v>
      </c>
      <c r="E477" s="2" t="s">
        <v>65</v>
      </c>
      <c r="F477" s="121">
        <v>2000</v>
      </c>
      <c r="G477" s="4" t="s">
        <v>32</v>
      </c>
      <c r="H477" s="4">
        <v>6.2125000000000004</v>
      </c>
      <c r="I477" s="112">
        <v>2.8651911468811075E-3</v>
      </c>
      <c r="J477" s="4">
        <v>6.2302999999999997</v>
      </c>
      <c r="K477" s="120">
        <v>35.599999999998744</v>
      </c>
      <c r="L477" s="4" t="s">
        <v>239</v>
      </c>
      <c r="M477" s="2" t="s">
        <v>240</v>
      </c>
      <c r="N477"/>
      <c r="O477" s="4" t="s">
        <v>20</v>
      </c>
      <c r="P477" s="4"/>
      <c r="Q477"/>
      <c r="R477" s="4" t="s">
        <v>25</v>
      </c>
      <c r="S477"/>
      <c r="T477" s="33">
        <v>0</v>
      </c>
      <c r="U477"/>
    </row>
    <row r="478" spans="1:21" s="1" customFormat="1">
      <c r="A478" s="88">
        <v>44580</v>
      </c>
      <c r="B478"/>
      <c r="C478" s="10" t="s">
        <v>22</v>
      </c>
      <c r="D478" s="10" t="s">
        <v>23</v>
      </c>
      <c r="E478" s="2" t="s">
        <v>66</v>
      </c>
      <c r="F478" s="121">
        <v>42906.84</v>
      </c>
      <c r="G478" s="4" t="s">
        <v>19</v>
      </c>
      <c r="H478" s="4">
        <v>5.4675000000000002</v>
      </c>
      <c r="I478" s="112">
        <v>5.395518975765734E-3</v>
      </c>
      <c r="J478" s="4">
        <v>5.4969999999999999</v>
      </c>
      <c r="K478" s="120">
        <v>1265.7517799999844</v>
      </c>
      <c r="L478" s="4" t="s">
        <v>239</v>
      </c>
      <c r="M478" s="2" t="s">
        <v>240</v>
      </c>
      <c r="N478"/>
      <c r="O478" s="4" t="s">
        <v>20</v>
      </c>
      <c r="P478" s="4">
        <v>12012</v>
      </c>
      <c r="Q478"/>
      <c r="R478" s="4" t="s">
        <v>25</v>
      </c>
      <c r="S478"/>
      <c r="T478" s="33">
        <v>0</v>
      </c>
      <c r="U478"/>
    </row>
    <row r="479" spans="1:21" s="1" customFormat="1">
      <c r="A479" s="88">
        <v>44580</v>
      </c>
      <c r="B479"/>
      <c r="C479" s="10" t="s">
        <v>67</v>
      </c>
      <c r="D479" s="10" t="s">
        <v>17</v>
      </c>
      <c r="E479" s="2" t="s">
        <v>68</v>
      </c>
      <c r="F479" s="121">
        <v>431.79</v>
      </c>
      <c r="G479" s="4" t="s">
        <v>19</v>
      </c>
      <c r="H479" s="4">
        <v>5.4749999999999996</v>
      </c>
      <c r="I479" s="112">
        <v>2.2831050228310446E-2</v>
      </c>
      <c r="J479" s="4">
        <v>5.6</v>
      </c>
      <c r="K479" s="75">
        <v>53.973750000000003</v>
      </c>
      <c r="L479" s="4" t="s">
        <v>372</v>
      </c>
      <c r="M479" s="2" t="s">
        <v>355</v>
      </c>
      <c r="N479"/>
      <c r="O479" s="4" t="s">
        <v>20</v>
      </c>
      <c r="P479" s="4">
        <v>67043</v>
      </c>
      <c r="Q479"/>
      <c r="R479" s="4" t="s">
        <v>69</v>
      </c>
      <c r="S479"/>
      <c r="T479" s="33">
        <v>0</v>
      </c>
      <c r="U479"/>
    </row>
    <row r="480" spans="1:21" s="1" customFormat="1">
      <c r="A480" s="88">
        <v>44581</v>
      </c>
      <c r="B480"/>
      <c r="C480" s="10" t="s">
        <v>22</v>
      </c>
      <c r="D480" s="10" t="s">
        <v>23</v>
      </c>
      <c r="E480" s="2" t="s">
        <v>70</v>
      </c>
      <c r="F480" s="121">
        <v>2825</v>
      </c>
      <c r="G480" s="4" t="s">
        <v>19</v>
      </c>
      <c r="H480" s="4">
        <v>5.4398</v>
      </c>
      <c r="I480" s="112">
        <v>1.01474318908783E-2</v>
      </c>
      <c r="J480" s="4">
        <v>5.4950000000000001</v>
      </c>
      <c r="K480" s="120">
        <v>155.9400000000004</v>
      </c>
      <c r="L480" s="4" t="s">
        <v>373</v>
      </c>
      <c r="M480" s="2" t="s">
        <v>314</v>
      </c>
      <c r="N480"/>
      <c r="O480" s="4" t="s">
        <v>20</v>
      </c>
      <c r="P480" s="4">
        <v>12012</v>
      </c>
      <c r="Q480"/>
      <c r="R480" s="4" t="s">
        <v>25</v>
      </c>
      <c r="S480"/>
      <c r="T480" s="33">
        <v>0</v>
      </c>
      <c r="U480"/>
    </row>
    <row r="481" spans="1:21" s="1" customFormat="1">
      <c r="A481" s="88">
        <v>44581</v>
      </c>
      <c r="B481"/>
      <c r="C481" s="10" t="s">
        <v>22</v>
      </c>
      <c r="D481" s="10" t="s">
        <v>23</v>
      </c>
      <c r="E481" s="2" t="s">
        <v>70</v>
      </c>
      <c r="F481" s="121">
        <v>7500</v>
      </c>
      <c r="G481" s="4" t="s">
        <v>19</v>
      </c>
      <c r="H481" s="4">
        <v>5.4398</v>
      </c>
      <c r="I481" s="112">
        <v>1.01474318908783E-2</v>
      </c>
      <c r="J481" s="4">
        <v>5.4950000000000001</v>
      </c>
      <c r="K481" s="120">
        <v>414.00000000000102</v>
      </c>
      <c r="L481" s="4" t="s">
        <v>373</v>
      </c>
      <c r="M481" s="2" t="s">
        <v>314</v>
      </c>
      <c r="N481"/>
      <c r="O481" s="4" t="s">
        <v>20</v>
      </c>
      <c r="P481" s="4">
        <v>12012</v>
      </c>
      <c r="Q481"/>
      <c r="R481" s="4" t="s">
        <v>25</v>
      </c>
      <c r="S481"/>
      <c r="T481" s="33">
        <v>0</v>
      </c>
      <c r="U481"/>
    </row>
    <row r="482" spans="1:21" s="1" customFormat="1">
      <c r="A482" s="88">
        <v>44581</v>
      </c>
      <c r="B482"/>
      <c r="C482" s="10" t="s">
        <v>22</v>
      </c>
      <c r="D482" s="10" t="s">
        <v>23</v>
      </c>
      <c r="E482" s="2" t="s">
        <v>70</v>
      </c>
      <c r="F482" s="121">
        <v>8400</v>
      </c>
      <c r="G482" s="4" t="s">
        <v>19</v>
      </c>
      <c r="H482" s="4">
        <v>5.4398</v>
      </c>
      <c r="I482" s="112">
        <v>1.01474318908783E-2</v>
      </c>
      <c r="J482" s="4">
        <v>5.4950000000000001</v>
      </c>
      <c r="K482" s="120">
        <v>463.68000000000114</v>
      </c>
      <c r="L482" s="4" t="s">
        <v>373</v>
      </c>
      <c r="M482" s="2" t="s">
        <v>314</v>
      </c>
      <c r="N482"/>
      <c r="O482" s="4" t="s">
        <v>20</v>
      </c>
      <c r="P482" s="4">
        <v>12012</v>
      </c>
      <c r="Q482"/>
      <c r="R482" s="4" t="s">
        <v>25</v>
      </c>
      <c r="S482"/>
      <c r="T482" s="33">
        <v>0</v>
      </c>
      <c r="U482"/>
    </row>
    <row r="483" spans="1:21" s="1" customFormat="1">
      <c r="A483" s="88">
        <v>44581</v>
      </c>
      <c r="B483"/>
      <c r="C483" s="10" t="s">
        <v>22</v>
      </c>
      <c r="D483" s="10" t="s">
        <v>23</v>
      </c>
      <c r="E483" s="2" t="s">
        <v>37</v>
      </c>
      <c r="F483" s="121">
        <v>8460</v>
      </c>
      <c r="G483" s="4" t="s">
        <v>19</v>
      </c>
      <c r="H483" s="4">
        <v>5.4096000000000002</v>
      </c>
      <c r="I483" s="112">
        <v>5.6196391600118467E-3</v>
      </c>
      <c r="J483" s="4">
        <v>5.44</v>
      </c>
      <c r="K483" s="120">
        <v>257.18400000000173</v>
      </c>
      <c r="L483" s="4" t="s">
        <v>365</v>
      </c>
      <c r="M483" s="2" t="s">
        <v>366</v>
      </c>
      <c r="N483"/>
      <c r="O483" s="4" t="s">
        <v>20</v>
      </c>
      <c r="P483" s="4">
        <v>12012</v>
      </c>
      <c r="Q483"/>
      <c r="R483" s="4" t="s">
        <v>40</v>
      </c>
      <c r="S483"/>
      <c r="T483" s="33">
        <v>0</v>
      </c>
      <c r="U483"/>
    </row>
    <row r="484" spans="1:21" s="1" customFormat="1">
      <c r="A484" s="88">
        <v>44581</v>
      </c>
      <c r="B484"/>
      <c r="C484" s="10" t="s">
        <v>22</v>
      </c>
      <c r="D484" s="10" t="s">
        <v>23</v>
      </c>
      <c r="E484" s="2" t="s">
        <v>37</v>
      </c>
      <c r="F484" s="121">
        <v>5930.95</v>
      </c>
      <c r="G484" s="4" t="s">
        <v>19</v>
      </c>
      <c r="H484" s="4">
        <v>5.4096000000000002</v>
      </c>
      <c r="I484" s="112">
        <v>5.6196391600118467E-3</v>
      </c>
      <c r="J484" s="4">
        <v>5.44</v>
      </c>
      <c r="K484" s="120">
        <v>180.3008800000012</v>
      </c>
      <c r="L484" s="4" t="s">
        <v>365</v>
      </c>
      <c r="M484" s="2" t="s">
        <v>366</v>
      </c>
      <c r="N484"/>
      <c r="O484" s="4" t="s">
        <v>20</v>
      </c>
      <c r="P484" s="4">
        <v>12012</v>
      </c>
      <c r="Q484"/>
      <c r="R484" s="4" t="s">
        <v>40</v>
      </c>
      <c r="S484"/>
      <c r="T484" s="33">
        <v>0</v>
      </c>
      <c r="U484"/>
    </row>
    <row r="485" spans="1:21" s="1" customFormat="1">
      <c r="A485" s="88">
        <v>44581</v>
      </c>
      <c r="B485"/>
      <c r="C485" s="10" t="s">
        <v>22</v>
      </c>
      <c r="D485" s="10" t="s">
        <v>23</v>
      </c>
      <c r="E485" s="2" t="s">
        <v>37</v>
      </c>
      <c r="F485" s="121">
        <v>3715.9</v>
      </c>
      <c r="G485" s="4" t="s">
        <v>19</v>
      </c>
      <c r="H485" s="4">
        <v>5.4096000000000002</v>
      </c>
      <c r="I485" s="112">
        <v>5.6196391600118467E-3</v>
      </c>
      <c r="J485" s="4">
        <v>5.44</v>
      </c>
      <c r="K485" s="120">
        <v>112.96336000000076</v>
      </c>
      <c r="L485" s="4" t="s">
        <v>365</v>
      </c>
      <c r="M485" s="2" t="s">
        <v>366</v>
      </c>
      <c r="N485"/>
      <c r="O485" s="4" t="s">
        <v>20</v>
      </c>
      <c r="P485" s="4">
        <v>12012</v>
      </c>
      <c r="Q485"/>
      <c r="R485" s="4" t="s">
        <v>40</v>
      </c>
      <c r="S485"/>
      <c r="T485" s="33">
        <v>0</v>
      </c>
      <c r="U485"/>
    </row>
    <row r="486" spans="1:21" s="1" customFormat="1">
      <c r="A486" s="88">
        <v>44581</v>
      </c>
      <c r="B486"/>
      <c r="C486" s="10" t="s">
        <v>22</v>
      </c>
      <c r="D486" s="10" t="s">
        <v>23</v>
      </c>
      <c r="E486" s="2" t="s">
        <v>37</v>
      </c>
      <c r="F486" s="121">
        <v>1628.3</v>
      </c>
      <c r="G486" s="4" t="s">
        <v>19</v>
      </c>
      <c r="H486" s="4">
        <v>5.4096000000000002</v>
      </c>
      <c r="I486" s="112">
        <v>5.6196391600118467E-3</v>
      </c>
      <c r="J486" s="4">
        <v>5.44</v>
      </c>
      <c r="K486" s="120">
        <v>49.500320000000329</v>
      </c>
      <c r="L486" s="4" t="s">
        <v>365</v>
      </c>
      <c r="M486" s="2" t="s">
        <v>366</v>
      </c>
      <c r="N486"/>
      <c r="O486" s="4" t="s">
        <v>20</v>
      </c>
      <c r="P486" s="4">
        <v>12012</v>
      </c>
      <c r="Q486"/>
      <c r="R486" s="4" t="s">
        <v>40</v>
      </c>
      <c r="S486"/>
      <c r="T486" s="33">
        <v>0</v>
      </c>
      <c r="U486"/>
    </row>
    <row r="487" spans="1:21" s="1" customFormat="1">
      <c r="A487" s="88">
        <v>44581</v>
      </c>
      <c r="B487"/>
      <c r="C487" s="10" t="s">
        <v>41</v>
      </c>
      <c r="D487" s="10" t="s">
        <v>17</v>
      </c>
      <c r="E487" s="2" t="s">
        <v>71</v>
      </c>
      <c r="F487" s="121">
        <v>2400</v>
      </c>
      <c r="G487" s="4" t="s">
        <v>19</v>
      </c>
      <c r="H487" s="4">
        <v>5.4169999999999998</v>
      </c>
      <c r="I487" s="112">
        <v>2.6398375484585568E-2</v>
      </c>
      <c r="J487" s="4">
        <v>5.56</v>
      </c>
      <c r="K487" s="75">
        <v>343.19999999999948</v>
      </c>
      <c r="L487" s="4" t="s">
        <v>255</v>
      </c>
      <c r="M487" s="2" t="s">
        <v>256</v>
      </c>
      <c r="N487"/>
      <c r="O487" s="4" t="s">
        <v>20</v>
      </c>
      <c r="P487" s="4">
        <v>67043</v>
      </c>
      <c r="Q487"/>
      <c r="R487" s="4" t="s">
        <v>72</v>
      </c>
      <c r="S487"/>
      <c r="T487" s="33">
        <v>0</v>
      </c>
      <c r="U487"/>
    </row>
    <row r="488" spans="1:21" s="1" customFormat="1">
      <c r="A488" s="88">
        <v>44582</v>
      </c>
      <c r="B488"/>
      <c r="C488" s="10" t="s">
        <v>22</v>
      </c>
      <c r="D488" s="10" t="s">
        <v>23</v>
      </c>
      <c r="E488" s="2" t="s">
        <v>73</v>
      </c>
      <c r="F488" s="121">
        <v>20806.8</v>
      </c>
      <c r="G488" s="4" t="s">
        <v>19</v>
      </c>
      <c r="H488" s="4">
        <v>5.4599000000000002</v>
      </c>
      <c r="I488" s="112">
        <v>5.5129214820783812E-3</v>
      </c>
      <c r="J488" s="4">
        <v>5.49</v>
      </c>
      <c r="K488" s="120">
        <v>626.28468000000032</v>
      </c>
      <c r="L488" s="4" t="s">
        <v>239</v>
      </c>
      <c r="M488" s="2" t="s">
        <v>240</v>
      </c>
      <c r="N488"/>
      <c r="O488" s="4" t="s">
        <v>20</v>
      </c>
      <c r="P488" s="4">
        <v>12012</v>
      </c>
      <c r="Q488"/>
      <c r="R488" s="4" t="s">
        <v>25</v>
      </c>
      <c r="S488"/>
      <c r="T488" s="33">
        <v>0</v>
      </c>
      <c r="U488"/>
    </row>
    <row r="489" spans="1:21" s="1" customFormat="1">
      <c r="A489" s="88">
        <v>44582</v>
      </c>
      <c r="B489"/>
      <c r="C489" s="10" t="s">
        <v>22</v>
      </c>
      <c r="D489" s="10" t="s">
        <v>23</v>
      </c>
      <c r="E489" s="2" t="s">
        <v>39</v>
      </c>
      <c r="F489" s="121">
        <v>39940.379999999997</v>
      </c>
      <c r="G489" s="4" t="s">
        <v>32</v>
      </c>
      <c r="H489" s="4">
        <v>6.1779999999999999</v>
      </c>
      <c r="I489" s="112">
        <v>5.3415344771772233E-3</v>
      </c>
      <c r="J489" s="4">
        <v>6.2110000000000003</v>
      </c>
      <c r="K489" s="120">
        <v>1318.0325400000145</v>
      </c>
      <c r="L489" s="4" t="s">
        <v>365</v>
      </c>
      <c r="M489" s="2" t="s">
        <v>366</v>
      </c>
      <c r="N489"/>
      <c r="O489" s="4" t="s">
        <v>20</v>
      </c>
      <c r="P489" s="4">
        <v>12012</v>
      </c>
      <c r="Q489"/>
      <c r="R489" s="4" t="s">
        <v>40</v>
      </c>
      <c r="S489"/>
      <c r="T489" s="33">
        <v>0</v>
      </c>
      <c r="U489"/>
    </row>
    <row r="490" spans="1:21" s="1" customFormat="1">
      <c r="A490" s="88">
        <v>44582</v>
      </c>
      <c r="B490"/>
      <c r="C490" s="10" t="s">
        <v>16</v>
      </c>
      <c r="D490" s="10" t="s">
        <v>17</v>
      </c>
      <c r="E490" s="2" t="s">
        <v>49</v>
      </c>
      <c r="F490" s="121">
        <v>30000</v>
      </c>
      <c r="G490" s="4" t="s">
        <v>19</v>
      </c>
      <c r="H490" s="4">
        <v>5.4314</v>
      </c>
      <c r="I490" s="112">
        <v>6.1862503222005483E-3</v>
      </c>
      <c r="J490" s="4">
        <v>5.4649999999999999</v>
      </c>
      <c r="K490" s="75">
        <v>1007.9999999999956</v>
      </c>
      <c r="L490" s="4" t="s">
        <v>110</v>
      </c>
      <c r="M490" s="2" t="s">
        <v>230</v>
      </c>
      <c r="N490"/>
      <c r="O490" s="4" t="s">
        <v>20</v>
      </c>
      <c r="P490" s="4">
        <v>67500</v>
      </c>
      <c r="Q490"/>
      <c r="R490" s="4" t="s">
        <v>21</v>
      </c>
      <c r="S490"/>
      <c r="T490" s="33">
        <v>0</v>
      </c>
      <c r="U490"/>
    </row>
    <row r="491" spans="1:21" s="1" customFormat="1">
      <c r="A491" s="88">
        <v>44582</v>
      </c>
      <c r="B491"/>
      <c r="C491" s="10" t="s">
        <v>16</v>
      </c>
      <c r="D491" s="10" t="s">
        <v>17</v>
      </c>
      <c r="E491" s="2" t="s">
        <v>74</v>
      </c>
      <c r="F491" s="121">
        <v>639974</v>
      </c>
      <c r="G491" s="4" t="s">
        <v>19</v>
      </c>
      <c r="H491" s="4">
        <v>5.39</v>
      </c>
      <c r="I491" s="112">
        <v>1.2040816326530646E-2</v>
      </c>
      <c r="J491" s="4">
        <v>5.4549000000000003</v>
      </c>
      <c r="K491" s="75">
        <v>41534.312600000398</v>
      </c>
      <c r="L491" s="4" t="s">
        <v>229</v>
      </c>
      <c r="M491" s="2" t="s">
        <v>18</v>
      </c>
      <c r="N491"/>
      <c r="O491" s="4" t="s">
        <v>20</v>
      </c>
      <c r="P491" s="4">
        <v>72911</v>
      </c>
      <c r="Q491"/>
      <c r="R491" s="4" t="s">
        <v>21</v>
      </c>
      <c r="S491"/>
      <c r="T491" s="33">
        <v>0</v>
      </c>
      <c r="U491"/>
    </row>
    <row r="492" spans="1:21" s="1" customFormat="1">
      <c r="A492" s="88">
        <v>44582</v>
      </c>
      <c r="B492"/>
      <c r="C492" s="10" t="s">
        <v>22</v>
      </c>
      <c r="D492" s="10" t="s">
        <v>17</v>
      </c>
      <c r="E492" s="2" t="s">
        <v>75</v>
      </c>
      <c r="F492" s="121">
        <v>5443.79</v>
      </c>
      <c r="G492" s="4" t="s">
        <v>19</v>
      </c>
      <c r="H492" s="4">
        <v>5.4673999999999996</v>
      </c>
      <c r="I492" s="112">
        <v>4.1335918352416456E-3</v>
      </c>
      <c r="J492" s="4">
        <v>5.49</v>
      </c>
      <c r="K492" s="120">
        <v>123.02965400000338</v>
      </c>
      <c r="L492" s="4" t="s">
        <v>239</v>
      </c>
      <c r="M492" s="2" t="s">
        <v>240</v>
      </c>
      <c r="N492"/>
      <c r="O492" s="4" t="s">
        <v>27</v>
      </c>
      <c r="P492" s="4"/>
      <c r="Q492"/>
      <c r="R492" s="4" t="s">
        <v>25</v>
      </c>
      <c r="S492"/>
      <c r="T492" s="33">
        <v>0</v>
      </c>
      <c r="U492"/>
    </row>
    <row r="493" spans="1:21" s="1" customFormat="1">
      <c r="A493" s="88">
        <v>44582</v>
      </c>
      <c r="B493"/>
      <c r="C493" s="10" t="s">
        <v>16</v>
      </c>
      <c r="D493" s="10" t="s">
        <v>17</v>
      </c>
      <c r="E493" s="2" t="s">
        <v>76</v>
      </c>
      <c r="F493" s="121">
        <v>72583.929999999993</v>
      </c>
      <c r="G493" s="4" t="s">
        <v>19</v>
      </c>
      <c r="H493" s="4">
        <v>5.4145000000000003</v>
      </c>
      <c r="I493" s="112">
        <v>1.3944039154123233E-2</v>
      </c>
      <c r="J493" s="4">
        <v>5.49</v>
      </c>
      <c r="K493" s="75">
        <v>5480.0867149999922</v>
      </c>
      <c r="L493" s="4" t="s">
        <v>367</v>
      </c>
      <c r="M493" s="2" t="s">
        <v>368</v>
      </c>
      <c r="N493"/>
      <c r="O493" s="4" t="s">
        <v>20</v>
      </c>
      <c r="P493" s="4">
        <v>67407</v>
      </c>
      <c r="Q493"/>
      <c r="R493" s="4" t="s">
        <v>21</v>
      </c>
      <c r="S493"/>
      <c r="T493" s="33">
        <v>0</v>
      </c>
      <c r="U493"/>
    </row>
    <row r="494" spans="1:21" s="1" customFormat="1">
      <c r="A494" s="88">
        <v>44582</v>
      </c>
      <c r="B494"/>
      <c r="C494" s="10" t="s">
        <v>22</v>
      </c>
      <c r="D494" s="4" t="s">
        <v>23</v>
      </c>
      <c r="E494" s="14" t="s">
        <v>77</v>
      </c>
      <c r="F494" s="121">
        <v>13400</v>
      </c>
      <c r="G494" s="4" t="s">
        <v>19</v>
      </c>
      <c r="H494" s="4">
        <v>5.31</v>
      </c>
      <c r="I494" s="112">
        <v>2.4802259887005684E-2</v>
      </c>
      <c r="J494" s="4">
        <v>5.4417</v>
      </c>
      <c r="K494" s="120">
        <v>1764.780000000005</v>
      </c>
      <c r="L494" s="4" t="s">
        <v>111</v>
      </c>
      <c r="M494" s="2" t="s">
        <v>112</v>
      </c>
      <c r="N494"/>
      <c r="O494" s="4" t="s">
        <v>20</v>
      </c>
      <c r="P494" s="4">
        <v>47197</v>
      </c>
      <c r="Q494"/>
      <c r="R494" s="4" t="s">
        <v>25</v>
      </c>
      <c r="S494"/>
      <c r="T494" s="33">
        <v>0</v>
      </c>
      <c r="U494"/>
    </row>
    <row r="495" spans="1:21" s="1" customFormat="1">
      <c r="A495" s="88">
        <v>44582</v>
      </c>
      <c r="B495"/>
      <c r="C495" s="10" t="s">
        <v>16</v>
      </c>
      <c r="D495" s="10" t="s">
        <v>17</v>
      </c>
      <c r="E495" s="2" t="s">
        <v>78</v>
      </c>
      <c r="F495" s="121">
        <v>10000</v>
      </c>
      <c r="G495" s="4" t="s">
        <v>19</v>
      </c>
      <c r="H495" s="4">
        <v>5.38</v>
      </c>
      <c r="I495" s="112">
        <v>1.4014869888475889E-2</v>
      </c>
      <c r="J495" s="4">
        <v>5.4554</v>
      </c>
      <c r="K495" s="75">
        <v>754.00000000000136</v>
      </c>
      <c r="L495" s="4" t="s">
        <v>374</v>
      </c>
      <c r="M495" s="2" t="s">
        <v>1783</v>
      </c>
      <c r="N495"/>
      <c r="O495" s="4" t="s">
        <v>27</v>
      </c>
      <c r="P495" s="4">
        <v>67407</v>
      </c>
      <c r="Q495"/>
      <c r="R495" s="4" t="s">
        <v>21</v>
      </c>
      <c r="S495"/>
      <c r="T495" s="33">
        <v>0</v>
      </c>
      <c r="U495"/>
    </row>
    <row r="496" spans="1:21" s="1" customFormat="1">
      <c r="A496" s="123">
        <v>44585</v>
      </c>
      <c r="B496"/>
      <c r="C496" s="124" t="s">
        <v>16</v>
      </c>
      <c r="D496" s="124" t="s">
        <v>17</v>
      </c>
      <c r="E496" s="15" t="s">
        <v>52</v>
      </c>
      <c r="F496" s="125">
        <v>1000</v>
      </c>
      <c r="G496" s="126" t="s">
        <v>32</v>
      </c>
      <c r="H496" s="126">
        <v>6.2073</v>
      </c>
      <c r="I496" s="112">
        <v>6.8789973096192725E-3</v>
      </c>
      <c r="J496" s="126">
        <v>6.25</v>
      </c>
      <c r="K496" s="75">
        <v>42.69999999999996</v>
      </c>
      <c r="L496" s="4" t="s">
        <v>110</v>
      </c>
      <c r="M496" s="2" t="s">
        <v>230</v>
      </c>
      <c r="N496"/>
      <c r="O496" s="4" t="s">
        <v>27</v>
      </c>
      <c r="P496" s="126">
        <v>37004</v>
      </c>
      <c r="Q496"/>
      <c r="R496" s="126" t="s">
        <v>21</v>
      </c>
      <c r="S496"/>
      <c r="T496" s="33">
        <v>0</v>
      </c>
      <c r="U496"/>
    </row>
    <row r="497" spans="1:21" s="1" customFormat="1">
      <c r="A497" s="123">
        <v>44585</v>
      </c>
      <c r="B497"/>
      <c r="C497" s="124" t="s">
        <v>16</v>
      </c>
      <c r="D497" s="124" t="s">
        <v>17</v>
      </c>
      <c r="E497" s="15" t="s">
        <v>79</v>
      </c>
      <c r="F497" s="125">
        <v>6151.24</v>
      </c>
      <c r="G497" s="126" t="s">
        <v>80</v>
      </c>
      <c r="H497" s="126">
        <v>3.9197000000000002</v>
      </c>
      <c r="I497" s="112">
        <v>2.5588693012220221E-2</v>
      </c>
      <c r="J497" s="126">
        <v>4.0199999999999996</v>
      </c>
      <c r="K497" s="75">
        <v>616.96937199999627</v>
      </c>
      <c r="L497" s="4" t="s">
        <v>110</v>
      </c>
      <c r="M497" s="2" t="s">
        <v>230</v>
      </c>
      <c r="N497"/>
      <c r="O497" s="126" t="s">
        <v>20</v>
      </c>
      <c r="P497" s="126">
        <v>67500</v>
      </c>
      <c r="Q497"/>
      <c r="R497" s="126" t="s">
        <v>21</v>
      </c>
      <c r="S497"/>
      <c r="T497" s="33">
        <v>0</v>
      </c>
      <c r="U497"/>
    </row>
    <row r="498" spans="1:21" s="1" customFormat="1">
      <c r="A498" s="123">
        <v>44585</v>
      </c>
      <c r="B498"/>
      <c r="C498" s="126" t="s">
        <v>16</v>
      </c>
      <c r="D498" s="126" t="s">
        <v>17</v>
      </c>
      <c r="E498" s="15" t="s">
        <v>81</v>
      </c>
      <c r="F498" s="125">
        <v>1500</v>
      </c>
      <c r="G498" s="126" t="s">
        <v>19</v>
      </c>
      <c r="H498" s="126">
        <v>5.4</v>
      </c>
      <c r="I498" s="112">
        <v>1.4703703703703663E-2</v>
      </c>
      <c r="J498" s="126">
        <v>5.4794</v>
      </c>
      <c r="K498" s="75">
        <v>119.09999999999954</v>
      </c>
      <c r="L498" s="4" t="s">
        <v>110</v>
      </c>
      <c r="M498" s="2" t="s">
        <v>230</v>
      </c>
      <c r="N498"/>
      <c r="O498" s="126" t="s">
        <v>20</v>
      </c>
      <c r="P498" s="126">
        <v>47197</v>
      </c>
      <c r="Q498"/>
      <c r="R498" s="126" t="s">
        <v>21</v>
      </c>
      <c r="S498"/>
      <c r="T498" s="33">
        <v>0</v>
      </c>
      <c r="U498"/>
    </row>
    <row r="499" spans="1:21" s="1" customFormat="1">
      <c r="A499" s="123">
        <v>44585</v>
      </c>
      <c r="B499"/>
      <c r="C499" s="124" t="s">
        <v>22</v>
      </c>
      <c r="D499" s="124" t="s">
        <v>23</v>
      </c>
      <c r="E499" s="15" t="s">
        <v>82</v>
      </c>
      <c r="F499" s="125">
        <v>7384.31</v>
      </c>
      <c r="G499" s="126" t="s">
        <v>19</v>
      </c>
      <c r="H499" s="126">
        <v>5.44</v>
      </c>
      <c r="I499" s="112">
        <v>6.8014705882353255E-3</v>
      </c>
      <c r="J499" s="126">
        <v>5.4770000000000003</v>
      </c>
      <c r="K499" s="120">
        <v>273.21946999999943</v>
      </c>
      <c r="L499" s="126" t="s">
        <v>83</v>
      </c>
      <c r="M499" s="15" t="s">
        <v>1781</v>
      </c>
      <c r="N499"/>
      <c r="O499" s="126" t="s">
        <v>27</v>
      </c>
      <c r="P499" s="126">
        <v>47740</v>
      </c>
      <c r="Q499"/>
      <c r="R499" s="126" t="s">
        <v>40</v>
      </c>
      <c r="S499"/>
      <c r="T499" s="33">
        <v>0</v>
      </c>
      <c r="U499"/>
    </row>
    <row r="500" spans="1:21" s="1" customFormat="1">
      <c r="A500" s="123">
        <v>44585</v>
      </c>
      <c r="B500"/>
      <c r="C500" s="124" t="s">
        <v>22</v>
      </c>
      <c r="D500" s="124" t="s">
        <v>23</v>
      </c>
      <c r="E500" s="15" t="s">
        <v>82</v>
      </c>
      <c r="F500" s="125">
        <v>84244.61</v>
      </c>
      <c r="G500" s="126" t="s">
        <v>19</v>
      </c>
      <c r="H500" s="126">
        <v>5.44</v>
      </c>
      <c r="I500" s="112">
        <v>6.8014705882353255E-3</v>
      </c>
      <c r="J500" s="126">
        <v>5.4770000000000003</v>
      </c>
      <c r="K500" s="120">
        <v>3117.0505699999935</v>
      </c>
      <c r="L500" s="126" t="s">
        <v>83</v>
      </c>
      <c r="M500" s="15" t="s">
        <v>1781</v>
      </c>
      <c r="N500"/>
      <c r="O500" s="126" t="s">
        <v>27</v>
      </c>
      <c r="P500" s="126">
        <v>47740</v>
      </c>
      <c r="Q500"/>
      <c r="R500" s="126" t="s">
        <v>40</v>
      </c>
      <c r="S500"/>
      <c r="T500" s="33">
        <v>0</v>
      </c>
      <c r="U500"/>
    </row>
    <row r="501" spans="1:21" s="1" customFormat="1">
      <c r="A501" s="123">
        <v>44586</v>
      </c>
      <c r="B501"/>
      <c r="C501" s="124" t="s">
        <v>22</v>
      </c>
      <c r="D501" s="124" t="s">
        <v>23</v>
      </c>
      <c r="E501" s="15" t="s">
        <v>82</v>
      </c>
      <c r="F501" s="125">
        <v>20783.78</v>
      </c>
      <c r="G501" s="126" t="s">
        <v>19</v>
      </c>
      <c r="H501" s="126">
        <v>5.45</v>
      </c>
      <c r="I501" s="112">
        <v>1.1467889908256979E-2</v>
      </c>
      <c r="J501" s="126">
        <v>5.5125000000000002</v>
      </c>
      <c r="K501" s="120">
        <v>1298.9862499999999</v>
      </c>
      <c r="L501" s="126" t="s">
        <v>83</v>
      </c>
      <c r="M501" s="15" t="s">
        <v>1781</v>
      </c>
      <c r="N501"/>
      <c r="O501" s="126" t="s">
        <v>27</v>
      </c>
      <c r="P501" s="126">
        <v>47740</v>
      </c>
      <c r="Q501"/>
      <c r="R501" s="126" t="s">
        <v>25</v>
      </c>
      <c r="S501"/>
      <c r="T501" s="33">
        <v>0</v>
      </c>
      <c r="U501"/>
    </row>
    <row r="502" spans="1:21" s="1" customFormat="1">
      <c r="A502" s="123">
        <v>44586</v>
      </c>
      <c r="B502"/>
      <c r="C502" s="124" t="s">
        <v>16</v>
      </c>
      <c r="D502" s="124" t="s">
        <v>17</v>
      </c>
      <c r="E502" s="15" t="s">
        <v>35</v>
      </c>
      <c r="F502" s="125">
        <v>500</v>
      </c>
      <c r="G502" s="126" t="s">
        <v>19</v>
      </c>
      <c r="H502" s="126">
        <v>5.5015000000000001</v>
      </c>
      <c r="I502" s="112">
        <v>1.7904207943288064E-2</v>
      </c>
      <c r="J502" s="126">
        <v>5.6</v>
      </c>
      <c r="K502" s="75">
        <v>49.249999999999794</v>
      </c>
      <c r="L502" s="4" t="s">
        <v>84</v>
      </c>
      <c r="M502" s="2" t="s">
        <v>277</v>
      </c>
      <c r="N502"/>
      <c r="O502" s="126" t="s">
        <v>27</v>
      </c>
      <c r="P502" s="126">
        <v>47135</v>
      </c>
      <c r="Q502"/>
      <c r="R502" s="126" t="s">
        <v>21</v>
      </c>
      <c r="S502"/>
      <c r="T502" s="33">
        <v>0</v>
      </c>
      <c r="U502"/>
    </row>
    <row r="503" spans="1:21" s="1" customFormat="1">
      <c r="A503" s="123">
        <v>44586</v>
      </c>
      <c r="B503"/>
      <c r="C503" s="124" t="s">
        <v>22</v>
      </c>
      <c r="D503" s="124" t="s">
        <v>23</v>
      </c>
      <c r="E503" s="15" t="s">
        <v>24</v>
      </c>
      <c r="F503" s="125">
        <v>815.16</v>
      </c>
      <c r="G503" s="126" t="s">
        <v>19</v>
      </c>
      <c r="H503" s="126">
        <v>5.4695999999999998</v>
      </c>
      <c r="I503" s="112">
        <v>1.6527716834868977E-2</v>
      </c>
      <c r="J503" s="126">
        <v>5.56</v>
      </c>
      <c r="K503" s="120">
        <v>73.690463999999849</v>
      </c>
      <c r="L503" s="4" t="s">
        <v>110</v>
      </c>
      <c r="M503" s="2" t="s">
        <v>230</v>
      </c>
      <c r="N503"/>
      <c r="O503" s="126" t="s">
        <v>20</v>
      </c>
      <c r="P503" s="126"/>
      <c r="Q503"/>
      <c r="R503" s="126" t="s">
        <v>25</v>
      </c>
      <c r="S503"/>
      <c r="T503" s="33">
        <v>0</v>
      </c>
      <c r="U503"/>
    </row>
    <row r="504" spans="1:21" s="1" customFormat="1">
      <c r="A504" s="123">
        <v>44587</v>
      </c>
      <c r="B504"/>
      <c r="C504" s="124" t="s">
        <v>16</v>
      </c>
      <c r="D504" s="124" t="s">
        <v>17</v>
      </c>
      <c r="E504" s="15" t="s">
        <v>85</v>
      </c>
      <c r="F504" s="125">
        <v>2600</v>
      </c>
      <c r="G504" s="126" t="s">
        <v>19</v>
      </c>
      <c r="H504" s="126">
        <v>5.4324000000000003</v>
      </c>
      <c r="I504" s="112">
        <v>1.7966276415580573E-2</v>
      </c>
      <c r="J504" s="126">
        <v>5.53</v>
      </c>
      <c r="K504" s="75">
        <v>253.75999999999976</v>
      </c>
      <c r="L504" s="4" t="s">
        <v>110</v>
      </c>
      <c r="M504" s="2" t="s">
        <v>230</v>
      </c>
      <c r="N504"/>
      <c r="O504" s="126" t="s">
        <v>20</v>
      </c>
      <c r="P504" s="126">
        <v>67500</v>
      </c>
      <c r="Q504"/>
      <c r="R504" s="126" t="s">
        <v>21</v>
      </c>
      <c r="S504"/>
      <c r="T504" s="33">
        <v>0</v>
      </c>
      <c r="U504"/>
    </row>
    <row r="505" spans="1:21" s="1" customFormat="1">
      <c r="A505" s="123">
        <v>44587</v>
      </c>
      <c r="B505"/>
      <c r="C505" s="124" t="s">
        <v>16</v>
      </c>
      <c r="D505" s="124" t="s">
        <v>17</v>
      </c>
      <c r="E505" s="15" t="s">
        <v>86</v>
      </c>
      <c r="F505" s="125">
        <v>5000</v>
      </c>
      <c r="G505" s="126" t="s">
        <v>32</v>
      </c>
      <c r="H505" s="126">
        <v>6.1323999999999996</v>
      </c>
      <c r="I505" s="112">
        <v>1.4284782466897239E-2</v>
      </c>
      <c r="J505" s="126">
        <v>6.22</v>
      </c>
      <c r="K505" s="75">
        <v>438.00000000000063</v>
      </c>
      <c r="L505" s="4" t="s">
        <v>110</v>
      </c>
      <c r="M505" s="2" t="s">
        <v>230</v>
      </c>
      <c r="N505"/>
      <c r="O505" s="126" t="s">
        <v>20</v>
      </c>
      <c r="P505" s="126">
        <v>67500</v>
      </c>
      <c r="Q505"/>
      <c r="R505" s="126" t="s">
        <v>21</v>
      </c>
      <c r="S505"/>
      <c r="T505" s="33">
        <v>0</v>
      </c>
      <c r="U505"/>
    </row>
    <row r="506" spans="1:21" s="1" customFormat="1">
      <c r="A506" s="123">
        <v>44587</v>
      </c>
      <c r="B506"/>
      <c r="C506" s="124" t="s">
        <v>16</v>
      </c>
      <c r="D506" s="126" t="s">
        <v>17</v>
      </c>
      <c r="E506" s="15" t="s">
        <v>87</v>
      </c>
      <c r="F506" s="125">
        <v>1385</v>
      </c>
      <c r="G506" s="126" t="s">
        <v>88</v>
      </c>
      <c r="H506" s="126">
        <v>4.3285999999999998</v>
      </c>
      <c r="I506" s="112">
        <v>2.1115372175761316E-2</v>
      </c>
      <c r="J506" s="126">
        <v>4.42</v>
      </c>
      <c r="K506" s="75">
        <v>126.5890000000002</v>
      </c>
      <c r="L506" s="4" t="s">
        <v>248</v>
      </c>
      <c r="M506" s="2" t="s">
        <v>249</v>
      </c>
      <c r="N506"/>
      <c r="O506" s="126" t="s">
        <v>20</v>
      </c>
      <c r="P506" s="126">
        <v>47915</v>
      </c>
      <c r="Q506"/>
      <c r="R506" s="126" t="s">
        <v>21</v>
      </c>
      <c r="S506"/>
      <c r="T506" s="33">
        <v>0</v>
      </c>
      <c r="U506"/>
    </row>
    <row r="507" spans="1:21" s="1" customFormat="1">
      <c r="A507" s="123">
        <v>44587</v>
      </c>
      <c r="B507"/>
      <c r="C507" s="124" t="s">
        <v>16</v>
      </c>
      <c r="D507" s="124" t="s">
        <v>23</v>
      </c>
      <c r="E507" s="15" t="s">
        <v>56</v>
      </c>
      <c r="F507" s="125">
        <v>3667.78</v>
      </c>
      <c r="G507" s="126" t="s">
        <v>57</v>
      </c>
      <c r="H507" s="126">
        <v>7.3411</v>
      </c>
      <c r="I507" s="112">
        <v>1.0747708109138943E-2</v>
      </c>
      <c r="J507" s="126">
        <v>7.42</v>
      </c>
      <c r="K507" s="75">
        <v>289.38784199999992</v>
      </c>
      <c r="L507" s="4" t="s">
        <v>259</v>
      </c>
      <c r="M507" s="2" t="s">
        <v>260</v>
      </c>
      <c r="N507"/>
      <c r="O507" s="126" t="s">
        <v>20</v>
      </c>
      <c r="P507" s="126">
        <v>12012</v>
      </c>
      <c r="Q507"/>
      <c r="R507" s="126" t="s">
        <v>21</v>
      </c>
      <c r="S507"/>
      <c r="T507" s="33">
        <v>0</v>
      </c>
      <c r="U507"/>
    </row>
    <row r="508" spans="1:21" s="1" customFormat="1">
      <c r="A508" s="123">
        <v>44588</v>
      </c>
      <c r="B508"/>
      <c r="C508" s="124" t="s">
        <v>16</v>
      </c>
      <c r="D508" s="124" t="s">
        <v>23</v>
      </c>
      <c r="E508" s="15" t="s">
        <v>89</v>
      </c>
      <c r="F508" s="125">
        <v>6915</v>
      </c>
      <c r="G508" s="126" t="s">
        <v>19</v>
      </c>
      <c r="H508" s="126">
        <v>5.3821000000000003</v>
      </c>
      <c r="I508" s="112">
        <v>2.1534345329889737E-2</v>
      </c>
      <c r="J508" s="126">
        <v>5.4980000000000002</v>
      </c>
      <c r="K508" s="75">
        <v>801.44849999999929</v>
      </c>
      <c r="L508" s="4" t="s">
        <v>235</v>
      </c>
      <c r="M508" s="2" t="s">
        <v>236</v>
      </c>
      <c r="N508"/>
      <c r="O508" s="126" t="s">
        <v>20</v>
      </c>
      <c r="P508" s="126">
        <v>47575</v>
      </c>
      <c r="Q508"/>
      <c r="R508" s="126" t="s">
        <v>21</v>
      </c>
      <c r="S508"/>
      <c r="T508" s="33">
        <v>0</v>
      </c>
      <c r="U508"/>
    </row>
    <row r="509" spans="1:21" s="1" customFormat="1">
      <c r="A509" s="123">
        <v>44588</v>
      </c>
      <c r="B509"/>
      <c r="C509" s="124" t="s">
        <v>22</v>
      </c>
      <c r="D509" s="124" t="s">
        <v>23</v>
      </c>
      <c r="E509" s="15" t="s">
        <v>44</v>
      </c>
      <c r="F509" s="125">
        <v>19412.7</v>
      </c>
      <c r="G509" s="126" t="s">
        <v>19</v>
      </c>
      <c r="H509" s="126">
        <v>5.3906999999999998</v>
      </c>
      <c r="I509" s="112">
        <v>3.5802400430371417E-3</v>
      </c>
      <c r="J509" s="126">
        <v>5.41</v>
      </c>
      <c r="K509" s="120">
        <v>374.66511000000617</v>
      </c>
      <c r="L509" s="4" t="s">
        <v>1780</v>
      </c>
      <c r="M509" s="2" t="s">
        <v>369</v>
      </c>
      <c r="N509"/>
      <c r="O509" s="126" t="s">
        <v>20</v>
      </c>
      <c r="P509" s="126">
        <v>12012</v>
      </c>
      <c r="Q509"/>
      <c r="R509" s="126" t="s">
        <v>40</v>
      </c>
      <c r="S509"/>
      <c r="T509" s="33">
        <v>0</v>
      </c>
      <c r="U509"/>
    </row>
    <row r="510" spans="1:21" s="1" customFormat="1">
      <c r="A510" s="123">
        <v>44588</v>
      </c>
      <c r="B510"/>
      <c r="C510" s="124" t="s">
        <v>22</v>
      </c>
      <c r="D510" s="124" t="s">
        <v>23</v>
      </c>
      <c r="E510" s="15" t="s">
        <v>90</v>
      </c>
      <c r="F510" s="125">
        <v>278166</v>
      </c>
      <c r="G510" s="126" t="s">
        <v>19</v>
      </c>
      <c r="H510" s="126">
        <v>5.391</v>
      </c>
      <c r="I510" s="112">
        <v>9.0892227787053859E-3</v>
      </c>
      <c r="J510" s="126">
        <v>5.44</v>
      </c>
      <c r="K510" s="120">
        <v>13630.134000000106</v>
      </c>
      <c r="L510" s="4" t="s">
        <v>111</v>
      </c>
      <c r="M510" s="2" t="s">
        <v>112</v>
      </c>
      <c r="N510"/>
      <c r="O510" s="126" t="s">
        <v>20</v>
      </c>
      <c r="P510" s="126">
        <v>12012</v>
      </c>
      <c r="Q510"/>
      <c r="R510" s="126" t="s">
        <v>25</v>
      </c>
      <c r="S510"/>
      <c r="T510" s="33">
        <v>0</v>
      </c>
      <c r="U510"/>
    </row>
    <row r="511" spans="1:21" s="1" customFormat="1">
      <c r="A511" s="123">
        <v>44588</v>
      </c>
      <c r="B511"/>
      <c r="C511" s="124" t="s">
        <v>16</v>
      </c>
      <c r="D511" s="124" t="s">
        <v>17</v>
      </c>
      <c r="E511" s="15" t="s">
        <v>91</v>
      </c>
      <c r="F511" s="125">
        <v>1500</v>
      </c>
      <c r="G511" s="126" t="s">
        <v>19</v>
      </c>
      <c r="H511" s="126">
        <v>5.3785999999999996</v>
      </c>
      <c r="I511" s="112">
        <v>7.6971702673558351E-3</v>
      </c>
      <c r="J511" s="126">
        <v>5.42</v>
      </c>
      <c r="K511" s="75">
        <v>62.100000000000492</v>
      </c>
      <c r="L511" s="4" t="s">
        <v>110</v>
      </c>
      <c r="M511" s="2" t="s">
        <v>230</v>
      </c>
      <c r="N511"/>
      <c r="O511" s="126" t="s">
        <v>20</v>
      </c>
      <c r="P511" s="126">
        <v>67500</v>
      </c>
      <c r="Q511"/>
      <c r="R511" s="126" t="s">
        <v>21</v>
      </c>
      <c r="S511"/>
      <c r="T511" s="33">
        <v>0</v>
      </c>
      <c r="U511"/>
    </row>
    <row r="512" spans="1:21" s="1" customFormat="1">
      <c r="A512" s="123">
        <v>44588</v>
      </c>
      <c r="B512"/>
      <c r="C512" s="124" t="s">
        <v>22</v>
      </c>
      <c r="D512" s="124" t="s">
        <v>23</v>
      </c>
      <c r="E512" s="15" t="s">
        <v>37</v>
      </c>
      <c r="F512" s="125">
        <v>3464</v>
      </c>
      <c r="G512" s="126" t="s">
        <v>19</v>
      </c>
      <c r="H512" s="126">
        <v>5.3680000000000003</v>
      </c>
      <c r="I512" s="112">
        <v>5.0298062593143733E-3</v>
      </c>
      <c r="J512" s="126">
        <v>5.3949999999999996</v>
      </c>
      <c r="K512" s="120">
        <v>93.527999999997391</v>
      </c>
      <c r="L512" s="4" t="s">
        <v>365</v>
      </c>
      <c r="M512" s="2" t="s">
        <v>366</v>
      </c>
      <c r="N512"/>
      <c r="O512" s="126" t="s">
        <v>20</v>
      </c>
      <c r="P512" s="126">
        <v>12012</v>
      </c>
      <c r="Q512"/>
      <c r="R512" s="126" t="s">
        <v>40</v>
      </c>
      <c r="S512"/>
      <c r="T512" s="33">
        <v>0</v>
      </c>
      <c r="U512"/>
    </row>
    <row r="513" spans="1:21" s="1" customFormat="1">
      <c r="A513" s="123">
        <v>44588</v>
      </c>
      <c r="B513"/>
      <c r="C513" s="124" t="s">
        <v>22</v>
      </c>
      <c r="D513" s="124" t="s">
        <v>23</v>
      </c>
      <c r="E513" s="15" t="s">
        <v>39</v>
      </c>
      <c r="F513" s="125">
        <v>16741</v>
      </c>
      <c r="G513" s="126" t="s">
        <v>19</v>
      </c>
      <c r="H513" s="126">
        <v>5.3680000000000003</v>
      </c>
      <c r="I513" s="112">
        <v>5.0298062593143733E-3</v>
      </c>
      <c r="J513" s="126">
        <v>5.3949999999999996</v>
      </c>
      <c r="K513" s="120">
        <v>452.00699999998739</v>
      </c>
      <c r="L513" s="4" t="s">
        <v>365</v>
      </c>
      <c r="M513" s="2" t="s">
        <v>366</v>
      </c>
      <c r="N513"/>
      <c r="O513" s="126" t="s">
        <v>20</v>
      </c>
      <c r="P513" s="126">
        <v>12012</v>
      </c>
      <c r="Q513"/>
      <c r="R513" s="126" t="s">
        <v>40</v>
      </c>
      <c r="S513"/>
      <c r="T513" s="33">
        <v>0</v>
      </c>
      <c r="U513"/>
    </row>
    <row r="514" spans="1:21" s="1" customFormat="1">
      <c r="A514" s="123">
        <v>44588</v>
      </c>
      <c r="B514"/>
      <c r="C514" s="124" t="s">
        <v>22</v>
      </c>
      <c r="D514" s="124" t="s">
        <v>23</v>
      </c>
      <c r="E514" s="15" t="s">
        <v>65</v>
      </c>
      <c r="F514" s="125">
        <v>4153.59</v>
      </c>
      <c r="G514" s="126" t="s">
        <v>57</v>
      </c>
      <c r="H514" s="126">
        <v>7.2114000000000003</v>
      </c>
      <c r="I514" s="112">
        <v>9.5127159774801573E-3</v>
      </c>
      <c r="J514" s="126">
        <v>7.28</v>
      </c>
      <c r="K514" s="120">
        <v>284.93627399999997</v>
      </c>
      <c r="L514" s="4" t="s">
        <v>239</v>
      </c>
      <c r="M514" s="2" t="s">
        <v>240</v>
      </c>
      <c r="N514"/>
      <c r="O514" s="126" t="s">
        <v>20</v>
      </c>
      <c r="P514" s="126">
        <v>12012</v>
      </c>
      <c r="Q514"/>
      <c r="R514" s="126" t="s">
        <v>40</v>
      </c>
      <c r="S514"/>
      <c r="T514" s="33">
        <v>0</v>
      </c>
      <c r="U514"/>
    </row>
    <row r="515" spans="1:21" s="1" customFormat="1">
      <c r="A515" s="123">
        <v>44588</v>
      </c>
      <c r="B515"/>
      <c r="C515" s="124" t="s">
        <v>16</v>
      </c>
      <c r="D515" s="124" t="s">
        <v>23</v>
      </c>
      <c r="E515" s="15" t="s">
        <v>92</v>
      </c>
      <c r="F515" s="125">
        <v>343.7</v>
      </c>
      <c r="G515" s="126" t="s">
        <v>32</v>
      </c>
      <c r="H515" s="126">
        <v>6.0415999999999999</v>
      </c>
      <c r="I515" s="112">
        <v>1.6287076271186418E-2</v>
      </c>
      <c r="J515" s="126">
        <v>6.14</v>
      </c>
      <c r="K515" s="75">
        <v>33.82007999999994</v>
      </c>
      <c r="L515" s="4" t="s">
        <v>110</v>
      </c>
      <c r="M515" s="2" t="s">
        <v>230</v>
      </c>
      <c r="N515"/>
      <c r="O515" s="126" t="s">
        <v>20</v>
      </c>
      <c r="P515" s="126">
        <v>12036</v>
      </c>
      <c r="Q515"/>
      <c r="R515" s="126" t="s">
        <v>21</v>
      </c>
      <c r="S515"/>
      <c r="T515" s="33">
        <v>0</v>
      </c>
      <c r="U515"/>
    </row>
    <row r="516" spans="1:21" s="1" customFormat="1">
      <c r="A516" s="123">
        <v>44589</v>
      </c>
      <c r="B516"/>
      <c r="C516" s="124" t="s">
        <v>16</v>
      </c>
      <c r="D516" s="126" t="s">
        <v>17</v>
      </c>
      <c r="E516" s="15" t="s">
        <v>87</v>
      </c>
      <c r="F516" s="125">
        <v>200</v>
      </c>
      <c r="G516" s="126" t="s">
        <v>88</v>
      </c>
      <c r="H516" s="126">
        <v>4.2507999999999999</v>
      </c>
      <c r="I516" s="112">
        <v>2.3336783664251293E-2</v>
      </c>
      <c r="J516" s="126">
        <v>4.3499999999999996</v>
      </c>
      <c r="K516" s="75">
        <v>19.839999999999947</v>
      </c>
      <c r="L516" s="4" t="s">
        <v>248</v>
      </c>
      <c r="M516" s="2" t="s">
        <v>249</v>
      </c>
      <c r="N516"/>
      <c r="O516" s="126" t="s">
        <v>20</v>
      </c>
      <c r="P516" s="126">
        <v>67500</v>
      </c>
      <c r="Q516"/>
      <c r="R516" s="126" t="s">
        <v>21</v>
      </c>
      <c r="S516"/>
      <c r="T516" s="33">
        <v>0</v>
      </c>
      <c r="U516"/>
    </row>
    <row r="517" spans="1:21" s="1" customFormat="1">
      <c r="A517" s="123">
        <v>44589</v>
      </c>
      <c r="B517"/>
      <c r="C517" s="124" t="s">
        <v>22</v>
      </c>
      <c r="D517" s="124" t="s">
        <v>23</v>
      </c>
      <c r="E517" s="15" t="s">
        <v>93</v>
      </c>
      <c r="F517" s="125">
        <v>5497.77</v>
      </c>
      <c r="G517" s="126" t="s">
        <v>32</v>
      </c>
      <c r="H517" s="126">
        <v>6.0145999999999997</v>
      </c>
      <c r="I517" s="112">
        <v>1.0873541050111513E-2</v>
      </c>
      <c r="J517" s="126">
        <v>6.08</v>
      </c>
      <c r="K517" s="120">
        <v>359.55415800000196</v>
      </c>
      <c r="L517" s="4" t="s">
        <v>239</v>
      </c>
      <c r="M517" s="2" t="s">
        <v>240</v>
      </c>
      <c r="N517"/>
      <c r="O517" s="126" t="s">
        <v>20</v>
      </c>
      <c r="P517" s="126">
        <v>22019</v>
      </c>
      <c r="Q517"/>
      <c r="R517" s="126" t="s">
        <v>25</v>
      </c>
      <c r="S517"/>
      <c r="T517" s="33">
        <v>0</v>
      </c>
      <c r="U517"/>
    </row>
    <row r="518" spans="1:21" s="1" customFormat="1">
      <c r="A518" s="123">
        <v>44589</v>
      </c>
      <c r="B518"/>
      <c r="C518" s="124" t="s">
        <v>22</v>
      </c>
      <c r="D518" s="124" t="s">
        <v>23</v>
      </c>
      <c r="E518" s="15" t="s">
        <v>93</v>
      </c>
      <c r="F518" s="125">
        <v>7781.37</v>
      </c>
      <c r="G518" s="126" t="s">
        <v>19</v>
      </c>
      <c r="H518" s="126">
        <v>5.3909000000000002</v>
      </c>
      <c r="I518" s="112">
        <v>1.2817896826132769E-2</v>
      </c>
      <c r="J518" s="126">
        <v>5.46</v>
      </c>
      <c r="K518" s="120">
        <v>537.69266699999775</v>
      </c>
      <c r="L518" s="4" t="s">
        <v>239</v>
      </c>
      <c r="M518" s="2" t="s">
        <v>240</v>
      </c>
      <c r="N518"/>
      <c r="O518" s="126" t="s">
        <v>20</v>
      </c>
      <c r="P518" s="126">
        <v>22019</v>
      </c>
      <c r="Q518"/>
      <c r="R518" s="126" t="s">
        <v>25</v>
      </c>
      <c r="S518"/>
      <c r="T518" s="33">
        <v>0</v>
      </c>
      <c r="U518"/>
    </row>
    <row r="519" spans="1:21" s="1" customFormat="1">
      <c r="A519" s="123">
        <v>44589</v>
      </c>
      <c r="B519"/>
      <c r="C519" s="124" t="s">
        <v>67</v>
      </c>
      <c r="D519" s="126" t="s">
        <v>17</v>
      </c>
      <c r="E519" s="15" t="s">
        <v>94</v>
      </c>
      <c r="F519" s="125">
        <v>2536.25</v>
      </c>
      <c r="G519" s="126" t="s">
        <v>19</v>
      </c>
      <c r="H519" s="126">
        <v>5.3864999999999998</v>
      </c>
      <c r="I519" s="112">
        <v>1.3645224171539905E-2</v>
      </c>
      <c r="J519" s="126">
        <v>5.46</v>
      </c>
      <c r="K519" s="75">
        <v>186.41437500000032</v>
      </c>
      <c r="L519" s="4" t="s">
        <v>372</v>
      </c>
      <c r="M519" s="2" t="s">
        <v>355</v>
      </c>
      <c r="N519"/>
      <c r="O519" s="126" t="s">
        <v>20</v>
      </c>
      <c r="P519" s="126">
        <v>67043</v>
      </c>
      <c r="Q519"/>
      <c r="R519" s="126" t="s">
        <v>95</v>
      </c>
      <c r="S519"/>
      <c r="T519" s="33">
        <v>0</v>
      </c>
      <c r="U519"/>
    </row>
    <row r="520" spans="1:21" s="1" customFormat="1">
      <c r="A520" s="123">
        <v>44589</v>
      </c>
      <c r="B520"/>
      <c r="C520" s="124" t="s">
        <v>16</v>
      </c>
      <c r="D520" s="124" t="s">
        <v>23</v>
      </c>
      <c r="E520" s="15" t="s">
        <v>33</v>
      </c>
      <c r="F520" s="125">
        <v>10000</v>
      </c>
      <c r="G520" s="126" t="s">
        <v>19</v>
      </c>
      <c r="H520" s="126">
        <v>5.3853999999999997</v>
      </c>
      <c r="I520" s="112">
        <v>1.0138522672410666E-2</v>
      </c>
      <c r="J520" s="126">
        <v>5.44</v>
      </c>
      <c r="K520" s="75">
        <v>546.00000000000648</v>
      </c>
      <c r="L520" s="4" t="s">
        <v>239</v>
      </c>
      <c r="M520" s="2" t="s">
        <v>240</v>
      </c>
      <c r="N520"/>
      <c r="O520" s="126" t="s">
        <v>20</v>
      </c>
      <c r="P520" s="126">
        <v>12012</v>
      </c>
      <c r="Q520"/>
      <c r="R520" s="126" t="s">
        <v>21</v>
      </c>
      <c r="S520"/>
      <c r="T520" s="33">
        <v>0</v>
      </c>
      <c r="U520"/>
    </row>
    <row r="521" spans="1:21" s="1" customFormat="1">
      <c r="A521" s="123">
        <v>44589</v>
      </c>
      <c r="B521"/>
      <c r="C521" s="124" t="s">
        <v>16</v>
      </c>
      <c r="D521" s="126" t="s">
        <v>17</v>
      </c>
      <c r="E521" s="15" t="s">
        <v>96</v>
      </c>
      <c r="F521" s="125">
        <v>10000</v>
      </c>
      <c r="G521" s="126" t="s">
        <v>97</v>
      </c>
      <c r="H521" s="126">
        <v>5.7967000000000004</v>
      </c>
      <c r="I521" s="112">
        <v>1.2645125674952906E-2</v>
      </c>
      <c r="J521" s="126">
        <v>5.87</v>
      </c>
      <c r="K521" s="75">
        <v>732.99999999999704</v>
      </c>
      <c r="L521" s="4" t="s">
        <v>259</v>
      </c>
      <c r="M521" s="2" t="s">
        <v>260</v>
      </c>
      <c r="N521"/>
      <c r="O521" s="126" t="s">
        <v>20</v>
      </c>
      <c r="P521" s="126">
        <v>67500</v>
      </c>
      <c r="Q521"/>
      <c r="R521" s="126" t="s">
        <v>21</v>
      </c>
      <c r="S521"/>
      <c r="T521" s="33">
        <v>0</v>
      </c>
      <c r="U521"/>
    </row>
    <row r="522" spans="1:21" s="1" customFormat="1">
      <c r="A522" s="123">
        <v>44589</v>
      </c>
      <c r="B522"/>
      <c r="C522" s="124" t="s">
        <v>16</v>
      </c>
      <c r="D522" s="124" t="s">
        <v>23</v>
      </c>
      <c r="E522" s="15" t="s">
        <v>98</v>
      </c>
      <c r="F522" s="125">
        <v>15851.52</v>
      </c>
      <c r="G522" s="126" t="s">
        <v>32</v>
      </c>
      <c r="H522" s="126">
        <v>6.0446</v>
      </c>
      <c r="I522" s="112">
        <v>3.374913145617553E-3</v>
      </c>
      <c r="J522" s="126">
        <v>6.0650000000000004</v>
      </c>
      <c r="K522" s="75">
        <v>323.37100800000661</v>
      </c>
      <c r="L522" s="4" t="s">
        <v>110</v>
      </c>
      <c r="M522" s="2" t="s">
        <v>230</v>
      </c>
      <c r="N522"/>
      <c r="O522" s="126" t="s">
        <v>20</v>
      </c>
      <c r="P522" s="126">
        <v>12012</v>
      </c>
      <c r="Q522"/>
      <c r="R522" s="126" t="s">
        <v>21</v>
      </c>
      <c r="S522"/>
      <c r="T522" s="33">
        <v>0</v>
      </c>
      <c r="U522"/>
    </row>
    <row r="523" spans="1:21" s="1" customFormat="1">
      <c r="A523" s="123">
        <v>44589</v>
      </c>
      <c r="B523"/>
      <c r="C523" s="124" t="s">
        <v>67</v>
      </c>
      <c r="D523" s="124" t="s">
        <v>23</v>
      </c>
      <c r="E523" s="15" t="s">
        <v>99</v>
      </c>
      <c r="F523" s="125">
        <v>2732</v>
      </c>
      <c r="G523" s="126" t="s">
        <v>19</v>
      </c>
      <c r="H523" s="126">
        <v>5.4024999999999999</v>
      </c>
      <c r="I523" s="112">
        <v>1.2494215640906914E-2</v>
      </c>
      <c r="J523" s="126">
        <v>5.47</v>
      </c>
      <c r="K523" s="75">
        <v>184.40999999999971</v>
      </c>
      <c r="L523" s="4" t="s">
        <v>110</v>
      </c>
      <c r="M523" s="2" t="s">
        <v>230</v>
      </c>
      <c r="N523"/>
      <c r="O523" s="126" t="s">
        <v>20</v>
      </c>
      <c r="P523" s="126">
        <v>22019</v>
      </c>
      <c r="Q523"/>
      <c r="R523" s="126" t="s">
        <v>95</v>
      </c>
      <c r="S523"/>
      <c r="T523" s="33">
        <v>0</v>
      </c>
      <c r="U523"/>
    </row>
    <row r="524" spans="1:21" s="1" customFormat="1">
      <c r="A524" s="123">
        <v>44589</v>
      </c>
      <c r="B524"/>
      <c r="C524" s="124" t="s">
        <v>67</v>
      </c>
      <c r="D524" s="124" t="s">
        <v>23</v>
      </c>
      <c r="E524" s="15" t="s">
        <v>99</v>
      </c>
      <c r="F524" s="125">
        <v>742.77</v>
      </c>
      <c r="G524" s="126" t="s">
        <v>32</v>
      </c>
      <c r="H524" s="126">
        <v>6.0305999999999997</v>
      </c>
      <c r="I524" s="112">
        <v>1.3166185785825624E-2</v>
      </c>
      <c r="J524" s="126">
        <v>6.11</v>
      </c>
      <c r="K524" s="75">
        <v>58.975938000000433</v>
      </c>
      <c r="L524" s="4" t="s">
        <v>110</v>
      </c>
      <c r="M524" s="2" t="s">
        <v>230</v>
      </c>
      <c r="N524"/>
      <c r="O524" s="126" t="s">
        <v>20</v>
      </c>
      <c r="P524" s="126">
        <v>22019</v>
      </c>
      <c r="Q524"/>
      <c r="R524" s="126" t="s">
        <v>95</v>
      </c>
      <c r="S524"/>
      <c r="T524" s="33">
        <v>0</v>
      </c>
      <c r="U524"/>
    </row>
    <row r="525" spans="1:21" s="1" customFormat="1">
      <c r="A525" s="123">
        <v>44589</v>
      </c>
      <c r="B525"/>
      <c r="C525" s="124" t="s">
        <v>16</v>
      </c>
      <c r="D525" s="126" t="s">
        <v>17</v>
      </c>
      <c r="E525" s="15" t="s">
        <v>100</v>
      </c>
      <c r="F525" s="125">
        <v>18000</v>
      </c>
      <c r="G525" s="126" t="s">
        <v>19</v>
      </c>
      <c r="H525" s="126">
        <v>5.3925999999999998</v>
      </c>
      <c r="I525" s="112">
        <v>1.2498609205207067E-2</v>
      </c>
      <c r="J525" s="126">
        <v>5.46</v>
      </c>
      <c r="K525" s="75">
        <v>1213.2000000000023</v>
      </c>
      <c r="L525" s="4" t="s">
        <v>273</v>
      </c>
      <c r="M525" s="2" t="s">
        <v>274</v>
      </c>
      <c r="N525"/>
      <c r="O525" s="126" t="s">
        <v>20</v>
      </c>
      <c r="P525" s="126">
        <v>67500</v>
      </c>
      <c r="Q525"/>
      <c r="R525" s="126" t="s">
        <v>46</v>
      </c>
      <c r="S525"/>
      <c r="T525" s="33">
        <v>0</v>
      </c>
      <c r="U525"/>
    </row>
    <row r="526" spans="1:21" s="1" customFormat="1">
      <c r="A526" s="123">
        <v>44592</v>
      </c>
      <c r="B526"/>
      <c r="C526" s="124" t="s">
        <v>16</v>
      </c>
      <c r="D526" s="126" t="s">
        <v>17</v>
      </c>
      <c r="E526" s="2" t="s">
        <v>76</v>
      </c>
      <c r="F526" s="125">
        <v>2583.9299999999998</v>
      </c>
      <c r="G526" s="126" t="s">
        <v>19</v>
      </c>
      <c r="H526" s="126">
        <v>5.3</v>
      </c>
      <c r="I526" s="112">
        <v>1.0094339622641613E-2</v>
      </c>
      <c r="J526" s="126">
        <v>5.3535000000000004</v>
      </c>
      <c r="K526" s="75">
        <v>138.24025500000141</v>
      </c>
      <c r="L526" s="4" t="s">
        <v>367</v>
      </c>
      <c r="M526" s="2" t="s">
        <v>368</v>
      </c>
      <c r="N526"/>
      <c r="O526" s="126" t="s">
        <v>20</v>
      </c>
      <c r="P526" s="4"/>
      <c r="Q526"/>
      <c r="R526" s="126" t="s">
        <v>21</v>
      </c>
      <c r="S526"/>
      <c r="T526" s="33">
        <v>0</v>
      </c>
      <c r="U526"/>
    </row>
    <row r="527" spans="1:21" s="1" customFormat="1">
      <c r="A527" s="123">
        <v>44592</v>
      </c>
      <c r="B527"/>
      <c r="C527" s="124" t="s">
        <v>16</v>
      </c>
      <c r="D527" s="126" t="s">
        <v>17</v>
      </c>
      <c r="E527" s="2" t="s">
        <v>101</v>
      </c>
      <c r="F527" s="125">
        <v>1000</v>
      </c>
      <c r="G527" s="126" t="s">
        <v>19</v>
      </c>
      <c r="H527" s="126">
        <v>5.3635000000000002</v>
      </c>
      <c r="I527" s="112">
        <v>8.6697119418290836E-3</v>
      </c>
      <c r="J527" s="126">
        <v>5.41</v>
      </c>
      <c r="K527" s="75">
        <v>46.499999999999986</v>
      </c>
      <c r="L527" s="4" t="s">
        <v>110</v>
      </c>
      <c r="M527" s="2" t="s">
        <v>230</v>
      </c>
      <c r="N527"/>
      <c r="O527" s="4" t="s">
        <v>27</v>
      </c>
      <c r="P527" s="4">
        <v>67500</v>
      </c>
      <c r="Q527"/>
      <c r="R527" s="126" t="s">
        <v>21</v>
      </c>
      <c r="S527"/>
      <c r="T527" s="33">
        <v>0</v>
      </c>
      <c r="U527"/>
    </row>
    <row r="528" spans="1:21" s="1" customFormat="1">
      <c r="A528" s="123">
        <v>44592</v>
      </c>
      <c r="B528"/>
      <c r="C528" s="124" t="s">
        <v>16</v>
      </c>
      <c r="D528" s="126" t="s">
        <v>23</v>
      </c>
      <c r="E528" s="2" t="s">
        <v>102</v>
      </c>
      <c r="F528" s="125">
        <v>1285</v>
      </c>
      <c r="G528" s="126" t="s">
        <v>32</v>
      </c>
      <c r="H528" s="126">
        <v>6.0072999999999999</v>
      </c>
      <c r="I528" s="112">
        <v>3.2077638872704872E-2</v>
      </c>
      <c r="J528" s="126">
        <v>6.2</v>
      </c>
      <c r="K528" s="75">
        <v>247.61950000000041</v>
      </c>
      <c r="L528" s="4" t="s">
        <v>110</v>
      </c>
      <c r="M528" s="2" t="s">
        <v>230</v>
      </c>
      <c r="N528"/>
      <c r="O528" s="4" t="s">
        <v>20</v>
      </c>
      <c r="P528" s="4"/>
      <c r="Q528"/>
      <c r="R528" s="126" t="s">
        <v>21</v>
      </c>
      <c r="S528"/>
      <c r="T528" s="33">
        <v>0</v>
      </c>
      <c r="U528"/>
    </row>
    <row r="529" spans="1:21" s="1" customFormat="1">
      <c r="A529" s="123">
        <v>44592</v>
      </c>
      <c r="B529"/>
      <c r="C529" s="124" t="s">
        <v>22</v>
      </c>
      <c r="D529" s="126" t="s">
        <v>17</v>
      </c>
      <c r="E529" s="15" t="s">
        <v>103</v>
      </c>
      <c r="F529" s="125">
        <v>34746.589999999997</v>
      </c>
      <c r="G529" s="126" t="s">
        <v>88</v>
      </c>
      <c r="H529" s="126">
        <v>4.2110000000000003</v>
      </c>
      <c r="I529" s="112">
        <v>1.401092377107549E-2</v>
      </c>
      <c r="J529" s="126">
        <v>4.2699999999999996</v>
      </c>
      <c r="K529" s="120">
        <v>2050.0488099999748</v>
      </c>
      <c r="L529" s="4" t="s">
        <v>375</v>
      </c>
      <c r="M529" s="2" t="s">
        <v>376</v>
      </c>
      <c r="N529"/>
      <c r="O529" s="4" t="s">
        <v>20</v>
      </c>
      <c r="P529" s="4">
        <v>67500</v>
      </c>
      <c r="Q529"/>
      <c r="R529" s="126" t="s">
        <v>25</v>
      </c>
      <c r="S529"/>
      <c r="T529" s="33">
        <v>0</v>
      </c>
      <c r="U529"/>
    </row>
    <row r="530" spans="1:21" s="1" customFormat="1">
      <c r="A530" s="123">
        <v>44592</v>
      </c>
      <c r="B530"/>
      <c r="C530" s="124" t="s">
        <v>16</v>
      </c>
      <c r="D530" s="126" t="s">
        <v>17</v>
      </c>
      <c r="E530" s="15" t="s">
        <v>18</v>
      </c>
      <c r="F530" s="125">
        <v>9326.1</v>
      </c>
      <c r="G530" s="126" t="s">
        <v>19</v>
      </c>
      <c r="H530" s="126">
        <v>5.3254999999999999</v>
      </c>
      <c r="I530" s="112">
        <v>2.9105248333489708E-3</v>
      </c>
      <c r="J530" s="126">
        <v>5.3410000000000002</v>
      </c>
      <c r="K530" s="75">
        <v>144.55455000000273</v>
      </c>
      <c r="L530" s="4" t="s">
        <v>110</v>
      </c>
      <c r="M530" s="2" t="s">
        <v>230</v>
      </c>
      <c r="N530"/>
      <c r="O530" s="4" t="s">
        <v>20</v>
      </c>
      <c r="P530" s="4">
        <v>67407</v>
      </c>
      <c r="Q530"/>
      <c r="R530" s="126" t="s">
        <v>46</v>
      </c>
      <c r="S530"/>
      <c r="T530" s="33">
        <v>0</v>
      </c>
      <c r="U530"/>
    </row>
    <row r="531" spans="1:21" s="1" customFormat="1">
      <c r="A531" s="123">
        <v>44592</v>
      </c>
      <c r="B531"/>
      <c r="C531" s="124" t="s">
        <v>16</v>
      </c>
      <c r="D531" s="126" t="s">
        <v>17</v>
      </c>
      <c r="E531" s="15" t="s">
        <v>104</v>
      </c>
      <c r="F531" s="125">
        <v>41300</v>
      </c>
      <c r="G531" s="126" t="s">
        <v>32</v>
      </c>
      <c r="H531" s="126">
        <v>5.9733999999999998</v>
      </c>
      <c r="I531" s="112">
        <v>2.3437238423678064E-3</v>
      </c>
      <c r="J531" s="126">
        <v>5.9874000000000001</v>
      </c>
      <c r="K531" s="75">
        <v>578.20000000000971</v>
      </c>
      <c r="L531" s="4" t="s">
        <v>377</v>
      </c>
      <c r="M531" s="2" t="s">
        <v>378</v>
      </c>
      <c r="N531"/>
      <c r="O531" s="4" t="s">
        <v>20</v>
      </c>
      <c r="P531" s="4">
        <v>67500</v>
      </c>
      <c r="Q531"/>
      <c r="R531" s="126" t="s">
        <v>21</v>
      </c>
      <c r="S531"/>
      <c r="T531" s="33">
        <v>0</v>
      </c>
      <c r="U531"/>
    </row>
    <row r="532" spans="1:21" s="1" customFormat="1" ht="15.75">
      <c r="A532" s="123">
        <v>44592</v>
      </c>
      <c r="B532"/>
      <c r="C532" s="124" t="s">
        <v>16</v>
      </c>
      <c r="D532" s="126" t="s">
        <v>17</v>
      </c>
      <c r="E532" s="2" t="s">
        <v>105</v>
      </c>
      <c r="F532" s="125">
        <v>74344.36</v>
      </c>
      <c r="G532" s="126" t="s">
        <v>19</v>
      </c>
      <c r="H532" s="126">
        <v>5.3098000000000001</v>
      </c>
      <c r="I532" s="112">
        <v>9.4542167313269587E-3</v>
      </c>
      <c r="J532" s="126">
        <v>5.36</v>
      </c>
      <c r="K532" s="75">
        <v>3732.086872000018</v>
      </c>
      <c r="L532" s="4" t="s">
        <v>379</v>
      </c>
      <c r="M532" s="2" t="s">
        <v>380</v>
      </c>
      <c r="N532"/>
      <c r="O532" s="127" t="s">
        <v>20</v>
      </c>
      <c r="P532" s="4">
        <v>67407</v>
      </c>
      <c r="Q532"/>
      <c r="R532" s="126" t="s">
        <v>21</v>
      </c>
      <c r="S532"/>
      <c r="T532" s="33">
        <v>0</v>
      </c>
      <c r="U532"/>
    </row>
    <row r="533" spans="1:21" s="1" customFormat="1">
      <c r="A533" s="123">
        <v>44592</v>
      </c>
      <c r="B533"/>
      <c r="C533" s="124" t="s">
        <v>22</v>
      </c>
      <c r="D533" s="126" t="s">
        <v>23</v>
      </c>
      <c r="E533" s="15" t="s">
        <v>90</v>
      </c>
      <c r="F533" s="125">
        <v>18725</v>
      </c>
      <c r="G533" s="126" t="s">
        <v>32</v>
      </c>
      <c r="H533" s="126">
        <v>5.9733999999999998</v>
      </c>
      <c r="I533" s="112">
        <v>9.4753406770013981E-3</v>
      </c>
      <c r="J533" s="126">
        <v>6.03</v>
      </c>
      <c r="K533" s="120">
        <v>1059.835000000008</v>
      </c>
      <c r="L533" s="4" t="s">
        <v>111</v>
      </c>
      <c r="M533" s="2" t="s">
        <v>112</v>
      </c>
      <c r="N533"/>
      <c r="O533" s="4" t="s">
        <v>20</v>
      </c>
      <c r="P533" s="4">
        <v>12012</v>
      </c>
      <c r="Q533"/>
      <c r="R533" s="126" t="s">
        <v>25</v>
      </c>
      <c r="S533"/>
      <c r="T533" s="33">
        <v>0</v>
      </c>
      <c r="U533"/>
    </row>
    <row r="534" spans="1:21" s="1" customFormat="1">
      <c r="A534" s="123">
        <v>44592</v>
      </c>
      <c r="B534"/>
      <c r="C534" s="124" t="s">
        <v>16</v>
      </c>
      <c r="D534" s="126" t="s">
        <v>17</v>
      </c>
      <c r="E534" s="15" t="s">
        <v>18</v>
      </c>
      <c r="F534" s="125">
        <v>9378.7800000000007</v>
      </c>
      <c r="G534" s="126" t="s">
        <v>19</v>
      </c>
      <c r="H534" s="126">
        <v>5.2981999999999996</v>
      </c>
      <c r="I534" s="112">
        <v>2.4159148390019425E-3</v>
      </c>
      <c r="J534" s="126">
        <v>5.3109999999999999</v>
      </c>
      <c r="K534" s="119">
        <v>120.04838400000345</v>
      </c>
      <c r="L534" s="4" t="s">
        <v>110</v>
      </c>
      <c r="M534" s="2" t="s">
        <v>230</v>
      </c>
      <c r="N534"/>
      <c r="O534" s="4" t="s">
        <v>20</v>
      </c>
      <c r="P534" s="4">
        <v>67407</v>
      </c>
      <c r="Q534"/>
      <c r="R534" s="126" t="s">
        <v>21</v>
      </c>
      <c r="S534"/>
      <c r="T534" s="33">
        <v>0</v>
      </c>
      <c r="U534"/>
    </row>
    <row r="535" spans="1:21" s="1" customFormat="1">
      <c r="A535" s="128">
        <v>44589</v>
      </c>
      <c r="B535"/>
      <c r="C535" s="126" t="s">
        <v>16</v>
      </c>
      <c r="D535" s="126" t="s">
        <v>17</v>
      </c>
      <c r="E535" s="16" t="s">
        <v>96</v>
      </c>
      <c r="F535" s="129">
        <v>10000</v>
      </c>
      <c r="G535" s="126" t="s">
        <v>97</v>
      </c>
      <c r="H535" s="126">
        <v>5.7967000000000004</v>
      </c>
      <c r="I535" s="112">
        <v>1.2645125674952906E-2</v>
      </c>
      <c r="J535" s="126">
        <v>5.87</v>
      </c>
      <c r="K535" s="119">
        <v>732.99999999999704</v>
      </c>
      <c r="L535" s="4" t="s">
        <v>259</v>
      </c>
      <c r="M535" s="2" t="s">
        <v>260</v>
      </c>
      <c r="N535" s="26">
        <v>439.79999999999819</v>
      </c>
      <c r="O535" s="126" t="s">
        <v>20</v>
      </c>
      <c r="P535" s="126">
        <v>67500</v>
      </c>
      <c r="Q535" s="30">
        <v>0</v>
      </c>
      <c r="R535" s="126" t="s">
        <v>21</v>
      </c>
      <c r="S535"/>
      <c r="T535" s="33">
        <v>0</v>
      </c>
      <c r="U535"/>
    </row>
    <row r="536" spans="1:21" s="1" customFormat="1">
      <c r="A536" s="128">
        <v>44589</v>
      </c>
      <c r="B536"/>
      <c r="C536" s="126" t="s">
        <v>16</v>
      </c>
      <c r="D536" s="126" t="s">
        <v>17</v>
      </c>
      <c r="E536" s="16" t="s">
        <v>100</v>
      </c>
      <c r="F536" s="129">
        <v>18000</v>
      </c>
      <c r="G536" s="126" t="s">
        <v>19</v>
      </c>
      <c r="H536" s="126">
        <v>5.3925999999999998</v>
      </c>
      <c r="I536" s="112">
        <v>1.2498609205207067E-2</v>
      </c>
      <c r="J536" s="126">
        <v>5.46</v>
      </c>
      <c r="K536" s="119">
        <v>1213.2000000000023</v>
      </c>
      <c r="L536" s="4" t="s">
        <v>273</v>
      </c>
      <c r="M536" s="2" t="s">
        <v>274</v>
      </c>
      <c r="N536" s="26">
        <v>727.92000000000132</v>
      </c>
      <c r="O536" s="126" t="s">
        <v>20</v>
      </c>
      <c r="P536" s="126">
        <v>67500</v>
      </c>
      <c r="Q536" s="30">
        <v>0</v>
      </c>
      <c r="R536" s="126" t="s">
        <v>46</v>
      </c>
      <c r="S536"/>
      <c r="T536" s="33">
        <v>0</v>
      </c>
      <c r="U536"/>
    </row>
    <row r="537" spans="1:21" s="1" customFormat="1">
      <c r="A537" s="128">
        <v>44592</v>
      </c>
      <c r="B537"/>
      <c r="C537" s="126" t="s">
        <v>16</v>
      </c>
      <c r="D537" s="126" t="s">
        <v>17</v>
      </c>
      <c r="E537" s="17" t="s">
        <v>101</v>
      </c>
      <c r="F537" s="129">
        <v>1000</v>
      </c>
      <c r="G537" s="126" t="s">
        <v>19</v>
      </c>
      <c r="H537" s="126">
        <v>5.3635000000000002</v>
      </c>
      <c r="I537" s="112">
        <v>8.6697119418290836E-3</v>
      </c>
      <c r="J537" s="126">
        <v>5.41</v>
      </c>
      <c r="K537" s="119">
        <v>46.499999999999986</v>
      </c>
      <c r="L537" s="4" t="s">
        <v>110</v>
      </c>
      <c r="M537" s="2" t="s">
        <v>230</v>
      </c>
      <c r="N537" s="26">
        <v>27.899999999999991</v>
      </c>
      <c r="O537" s="33" t="s">
        <v>20</v>
      </c>
      <c r="P537" s="4">
        <v>22019</v>
      </c>
      <c r="Q537" s="33">
        <v>0</v>
      </c>
      <c r="R537" s="4" t="s">
        <v>25</v>
      </c>
      <c r="S537"/>
      <c r="T537" s="33">
        <v>0</v>
      </c>
      <c r="U537"/>
    </row>
    <row r="538" spans="1:21" s="1" customFormat="1">
      <c r="A538" s="128">
        <v>44592</v>
      </c>
      <c r="B538"/>
      <c r="C538" s="126" t="s">
        <v>16</v>
      </c>
      <c r="D538" s="126" t="s">
        <v>23</v>
      </c>
      <c r="E538" s="17" t="s">
        <v>102</v>
      </c>
      <c r="F538" s="129">
        <v>1285</v>
      </c>
      <c r="G538" s="126" t="s">
        <v>32</v>
      </c>
      <c r="H538" s="126">
        <v>6.0072999999999999</v>
      </c>
      <c r="I538" s="112">
        <v>3.2077638872704872E-2</v>
      </c>
      <c r="J538" s="126">
        <v>6.2</v>
      </c>
      <c r="K538" s="119">
        <v>247.61950000000041</v>
      </c>
      <c r="L538" s="4" t="s">
        <v>110</v>
      </c>
      <c r="M538" s="2" t="s">
        <v>230</v>
      </c>
      <c r="N538" s="26">
        <v>148.57170000000025</v>
      </c>
      <c r="O538" s="4" t="s">
        <v>27</v>
      </c>
      <c r="P538" s="4">
        <v>47197</v>
      </c>
      <c r="Q538" s="33">
        <v>0</v>
      </c>
      <c r="R538" s="4" t="s">
        <v>21</v>
      </c>
      <c r="S538"/>
      <c r="T538" s="33">
        <v>0</v>
      </c>
      <c r="U538"/>
    </row>
    <row r="539" spans="1:21" s="1" customFormat="1">
      <c r="A539" s="128">
        <v>44592</v>
      </c>
      <c r="B539"/>
      <c r="C539" s="126" t="s">
        <v>16</v>
      </c>
      <c r="D539" s="126" t="s">
        <v>17</v>
      </c>
      <c r="E539" s="16" t="s">
        <v>18</v>
      </c>
      <c r="F539" s="129">
        <v>9326.1</v>
      </c>
      <c r="G539" s="126" t="s">
        <v>19</v>
      </c>
      <c r="H539" s="126">
        <v>5.3254999999999999</v>
      </c>
      <c r="I539" s="112">
        <v>2.9105248333489708E-3</v>
      </c>
      <c r="J539" s="126">
        <v>5.3410000000000002</v>
      </c>
      <c r="K539" s="119">
        <v>144.55455000000273</v>
      </c>
      <c r="L539" s="4" t="s">
        <v>110</v>
      </c>
      <c r="M539" s="2" t="s">
        <v>230</v>
      </c>
      <c r="N539" s="26">
        <v>86.732730000001638</v>
      </c>
      <c r="O539" s="4" t="s">
        <v>20</v>
      </c>
      <c r="P539" s="4">
        <v>67407</v>
      </c>
      <c r="Q539" s="33">
        <v>0</v>
      </c>
      <c r="R539" s="4" t="s">
        <v>30</v>
      </c>
      <c r="S539"/>
      <c r="T539" s="33">
        <v>0</v>
      </c>
      <c r="U539"/>
    </row>
    <row r="540" spans="1:21" s="1" customFormat="1">
      <c r="A540" s="128">
        <v>44592</v>
      </c>
      <c r="B540"/>
      <c r="C540" s="126" t="s">
        <v>16</v>
      </c>
      <c r="D540" s="126" t="s">
        <v>17</v>
      </c>
      <c r="E540" s="16" t="s">
        <v>104</v>
      </c>
      <c r="F540" s="129">
        <v>41300</v>
      </c>
      <c r="G540" s="126" t="s">
        <v>32</v>
      </c>
      <c r="H540" s="126">
        <v>5.9733999999999998</v>
      </c>
      <c r="I540" s="112">
        <v>2.3437238423678064E-3</v>
      </c>
      <c r="J540" s="126">
        <v>5.9874000000000001</v>
      </c>
      <c r="K540" s="119">
        <v>578.20000000000971</v>
      </c>
      <c r="L540" s="4" t="s">
        <v>377</v>
      </c>
      <c r="M540" s="2" t="s">
        <v>378</v>
      </c>
      <c r="N540" s="26">
        <v>346.92000000000581</v>
      </c>
      <c r="O540" s="4" t="s">
        <v>20</v>
      </c>
      <c r="P540" s="4">
        <v>12012</v>
      </c>
      <c r="Q540" s="33">
        <v>0</v>
      </c>
      <c r="R540" s="4" t="s">
        <v>21</v>
      </c>
      <c r="S540"/>
      <c r="T540" s="33">
        <v>0</v>
      </c>
      <c r="U540"/>
    </row>
    <row r="541" spans="1:21" s="1" customFormat="1">
      <c r="A541" s="128">
        <v>44592</v>
      </c>
      <c r="B541"/>
      <c r="C541" s="126" t="s">
        <v>16</v>
      </c>
      <c r="D541" s="126" t="s">
        <v>17</v>
      </c>
      <c r="E541" s="17" t="s">
        <v>105</v>
      </c>
      <c r="F541" s="129">
        <v>74344.36</v>
      </c>
      <c r="G541" s="126" t="s">
        <v>19</v>
      </c>
      <c r="H541" s="126">
        <v>5.3098000000000001</v>
      </c>
      <c r="I541" s="112">
        <v>9.4542167313269587E-3</v>
      </c>
      <c r="J541" s="126">
        <v>5.36</v>
      </c>
      <c r="K541" s="119">
        <v>3732.086872000018</v>
      </c>
      <c r="L541" s="4" t="s">
        <v>379</v>
      </c>
      <c r="M541" s="2" t="s">
        <v>380</v>
      </c>
      <c r="N541" s="26">
        <v>2239.2521232000108</v>
      </c>
      <c r="O541" s="4" t="s">
        <v>20</v>
      </c>
      <c r="P541" s="4">
        <v>12012</v>
      </c>
      <c r="Q541" s="33">
        <v>0</v>
      </c>
      <c r="R541" s="4" t="s">
        <v>21</v>
      </c>
      <c r="S541"/>
      <c r="T541" s="33">
        <v>0</v>
      </c>
      <c r="U541"/>
    </row>
    <row r="542" spans="1:21" s="1" customFormat="1">
      <c r="A542" s="128">
        <v>44592</v>
      </c>
      <c r="B542"/>
      <c r="C542" s="126" t="s">
        <v>16</v>
      </c>
      <c r="D542" s="126" t="s">
        <v>17</v>
      </c>
      <c r="E542" s="16" t="s">
        <v>18</v>
      </c>
      <c r="F542" s="129">
        <v>9378.7800000000007</v>
      </c>
      <c r="G542" s="126" t="s">
        <v>19</v>
      </c>
      <c r="H542" s="126">
        <v>5.2981999999999996</v>
      </c>
      <c r="I542" s="112">
        <v>2.4159148390019425E-3</v>
      </c>
      <c r="J542" s="126">
        <v>5.3109999999999999</v>
      </c>
      <c r="K542" s="119">
        <v>120.04838400000345</v>
      </c>
      <c r="L542" s="4" t="s">
        <v>110</v>
      </c>
      <c r="M542" s="2" t="s">
        <v>230</v>
      </c>
      <c r="N542" s="26">
        <v>72.029030400002071</v>
      </c>
      <c r="O542" s="4" t="s">
        <v>20</v>
      </c>
      <c r="P542" s="4">
        <v>67407</v>
      </c>
      <c r="Q542" s="33">
        <v>0</v>
      </c>
      <c r="R542" s="126" t="s">
        <v>21</v>
      </c>
      <c r="S542"/>
      <c r="T542" s="33">
        <v>0</v>
      </c>
      <c r="U542"/>
    </row>
    <row r="543" spans="1:21" s="1" customFormat="1">
      <c r="A543" s="123">
        <v>44593</v>
      </c>
      <c r="B543"/>
      <c r="C543" s="126" t="s">
        <v>16</v>
      </c>
      <c r="D543" s="126" t="s">
        <v>17</v>
      </c>
      <c r="E543" s="17" t="s">
        <v>107</v>
      </c>
      <c r="F543" s="130">
        <v>20000</v>
      </c>
      <c r="G543" s="4" t="s">
        <v>57</v>
      </c>
      <c r="H543" s="4">
        <v>7.03</v>
      </c>
      <c r="I543" s="112">
        <v>1.1806543385490809E-2</v>
      </c>
      <c r="J543" s="4">
        <v>7.1130000000000004</v>
      </c>
      <c r="K543" s="119">
        <v>1660.0000000000036</v>
      </c>
      <c r="L543" s="4" t="s">
        <v>108</v>
      </c>
      <c r="M543" s="2" t="s">
        <v>358</v>
      </c>
      <c r="N543" s="26">
        <v>996.00000000000216</v>
      </c>
      <c r="O543" s="4" t="s">
        <v>27</v>
      </c>
      <c r="P543" s="4">
        <v>67500</v>
      </c>
      <c r="Q543" s="33">
        <v>0</v>
      </c>
      <c r="R543" s="4" t="s">
        <v>21</v>
      </c>
      <c r="S543"/>
      <c r="T543" s="33">
        <v>0</v>
      </c>
      <c r="U543"/>
    </row>
    <row r="544" spans="1:21" s="1" customFormat="1">
      <c r="A544" s="123">
        <v>44593</v>
      </c>
      <c r="B544"/>
      <c r="C544" s="126" t="s">
        <v>16</v>
      </c>
      <c r="D544" s="126" t="s">
        <v>23</v>
      </c>
      <c r="E544" s="17" t="s">
        <v>109</v>
      </c>
      <c r="F544" s="130">
        <v>1685</v>
      </c>
      <c r="G544" s="4" t="s">
        <v>32</v>
      </c>
      <c r="H544" s="4">
        <v>5.9577999999999998</v>
      </c>
      <c r="I544" s="112">
        <v>3.2260230286347502E-2</v>
      </c>
      <c r="J544" s="4">
        <v>6.15</v>
      </c>
      <c r="K544" s="119">
        <v>323.85700000000099</v>
      </c>
      <c r="L544" s="4" t="s">
        <v>110</v>
      </c>
      <c r="M544" s="2" t="s">
        <v>230</v>
      </c>
      <c r="N544" s="26">
        <v>194.3142000000006</v>
      </c>
      <c r="O544" s="4" t="s">
        <v>20</v>
      </c>
      <c r="P544" s="4">
        <v>47197</v>
      </c>
      <c r="Q544" s="33">
        <v>0</v>
      </c>
      <c r="R544" s="4" t="s">
        <v>21</v>
      </c>
      <c r="S544"/>
      <c r="T544" s="33">
        <v>0</v>
      </c>
      <c r="U544"/>
    </row>
    <row r="545" spans="1:21" s="1" customFormat="1">
      <c r="A545" s="123">
        <v>44593</v>
      </c>
      <c r="B545"/>
      <c r="C545" s="126" t="s">
        <v>16</v>
      </c>
      <c r="D545" s="126" t="s">
        <v>17</v>
      </c>
      <c r="E545" s="17" t="s">
        <v>28</v>
      </c>
      <c r="F545" s="130">
        <v>5825.6</v>
      </c>
      <c r="G545" s="4" t="s">
        <v>19</v>
      </c>
      <c r="H545" s="4">
        <v>5.22</v>
      </c>
      <c r="I545" s="112">
        <v>1.0919540229885172E-2</v>
      </c>
      <c r="J545" s="4">
        <v>5.2770000000000001</v>
      </c>
      <c r="K545" s="119">
        <v>332.05920000000225</v>
      </c>
      <c r="L545" s="4" t="s">
        <v>111</v>
      </c>
      <c r="M545" s="2" t="s">
        <v>112</v>
      </c>
      <c r="N545" s="26">
        <v>199.23552000000134</v>
      </c>
      <c r="O545" s="4" t="s">
        <v>27</v>
      </c>
      <c r="P545" s="4">
        <v>47197</v>
      </c>
      <c r="Q545" s="33">
        <v>0</v>
      </c>
      <c r="R545" s="4" t="s">
        <v>21</v>
      </c>
      <c r="S545"/>
      <c r="T545" s="33">
        <v>0</v>
      </c>
      <c r="U545"/>
    </row>
    <row r="546" spans="1:21" s="1" customFormat="1">
      <c r="A546" s="123">
        <v>44593</v>
      </c>
      <c r="B546"/>
      <c r="C546" s="4" t="s">
        <v>16</v>
      </c>
      <c r="D546" s="4" t="s">
        <v>17</v>
      </c>
      <c r="E546" s="16" t="s">
        <v>18</v>
      </c>
      <c r="F546" s="130">
        <v>6025.34</v>
      </c>
      <c r="G546" s="4" t="s">
        <v>19</v>
      </c>
      <c r="H546" s="4">
        <v>5.2747000000000002</v>
      </c>
      <c r="I546" s="112">
        <v>3.0523062923009103E-3</v>
      </c>
      <c r="J546" s="4">
        <v>5.2907999999999999</v>
      </c>
      <c r="K546" s="119">
        <v>97.007973999998683</v>
      </c>
      <c r="L546" s="4" t="s">
        <v>110</v>
      </c>
      <c r="M546" s="2" t="s">
        <v>230</v>
      </c>
      <c r="N546" s="26">
        <v>58.204784399999205</v>
      </c>
      <c r="O546" s="4" t="s">
        <v>20</v>
      </c>
      <c r="P546" s="4">
        <v>67407</v>
      </c>
      <c r="Q546" s="33">
        <v>0</v>
      </c>
      <c r="R546" s="4" t="s">
        <v>21</v>
      </c>
      <c r="S546"/>
      <c r="T546" s="33">
        <v>0</v>
      </c>
      <c r="U546"/>
    </row>
    <row r="547" spans="1:21" s="1" customFormat="1">
      <c r="A547" s="123">
        <v>44594</v>
      </c>
      <c r="B547"/>
      <c r="C547" s="4" t="s">
        <v>16</v>
      </c>
      <c r="D547" s="4" t="s">
        <v>17</v>
      </c>
      <c r="E547" s="17" t="s">
        <v>52</v>
      </c>
      <c r="F547" s="130">
        <v>2000</v>
      </c>
      <c r="G547" s="4" t="s">
        <v>32</v>
      </c>
      <c r="H547" s="4">
        <v>5.9683000000000002</v>
      </c>
      <c r="I547" s="112">
        <v>8.6624331886799855E-3</v>
      </c>
      <c r="J547" s="4">
        <v>6.02</v>
      </c>
      <c r="K547" s="119">
        <v>103.39999999999883</v>
      </c>
      <c r="L547" s="4" t="s">
        <v>110</v>
      </c>
      <c r="M547" s="2" t="s">
        <v>230</v>
      </c>
      <c r="N547" s="26">
        <v>62.039999999999296</v>
      </c>
      <c r="O547" s="4" t="s">
        <v>20</v>
      </c>
      <c r="P547" s="4">
        <v>37004</v>
      </c>
      <c r="Q547" s="33">
        <v>0</v>
      </c>
      <c r="R547" s="4" t="s">
        <v>21</v>
      </c>
      <c r="S547"/>
      <c r="T547" s="33">
        <v>0</v>
      </c>
      <c r="U547"/>
    </row>
    <row r="548" spans="1:21" s="1" customFormat="1">
      <c r="A548" s="123">
        <v>44594</v>
      </c>
      <c r="B548"/>
      <c r="C548" s="4" t="s">
        <v>16</v>
      </c>
      <c r="D548" s="4" t="s">
        <v>23</v>
      </c>
      <c r="E548" s="17" t="s">
        <v>31</v>
      </c>
      <c r="F548" s="130">
        <v>20705.29</v>
      </c>
      <c r="G548" s="4" t="s">
        <v>19</v>
      </c>
      <c r="H548" s="4">
        <v>5.2904999999999998</v>
      </c>
      <c r="I548" s="112">
        <v>8.4113032794632669E-3</v>
      </c>
      <c r="J548" s="4">
        <v>5.335</v>
      </c>
      <c r="K548" s="119">
        <v>921.38540500000431</v>
      </c>
      <c r="L548" s="4" t="s">
        <v>110</v>
      </c>
      <c r="M548" s="2" t="s">
        <v>230</v>
      </c>
      <c r="N548" s="26">
        <v>552.83124300000259</v>
      </c>
      <c r="O548" s="4" t="s">
        <v>20</v>
      </c>
      <c r="P548" s="4">
        <v>12012</v>
      </c>
      <c r="Q548" s="33">
        <v>0</v>
      </c>
      <c r="R548" s="4" t="s">
        <v>21</v>
      </c>
      <c r="S548"/>
      <c r="T548" s="33">
        <v>0</v>
      </c>
      <c r="U548"/>
    </row>
    <row r="549" spans="1:21" s="1" customFormat="1">
      <c r="A549" s="123">
        <v>44595</v>
      </c>
      <c r="B549"/>
      <c r="C549" s="4" t="s">
        <v>16</v>
      </c>
      <c r="D549" s="4" t="s">
        <v>17</v>
      </c>
      <c r="E549" s="17" t="s">
        <v>113</v>
      </c>
      <c r="F549" s="130">
        <v>182000</v>
      </c>
      <c r="G549" s="4" t="s">
        <v>32</v>
      </c>
      <c r="H549" s="4">
        <v>5.9943999999999997</v>
      </c>
      <c r="I549" s="112">
        <v>6.7729881222475807E-3</v>
      </c>
      <c r="J549" s="4">
        <v>6.0350000000000001</v>
      </c>
      <c r="K549" s="119">
        <v>7389.2000000000753</v>
      </c>
      <c r="L549" s="4" t="s">
        <v>243</v>
      </c>
      <c r="M549" s="2" t="s">
        <v>1524</v>
      </c>
      <c r="N549" s="26">
        <v>4433.520000000045</v>
      </c>
      <c r="O549" s="4" t="s">
        <v>20</v>
      </c>
      <c r="P549" s="4">
        <v>67500</v>
      </c>
      <c r="Q549" s="33">
        <v>0</v>
      </c>
      <c r="R549" s="4" t="s">
        <v>21</v>
      </c>
      <c r="S549"/>
      <c r="T549" s="33">
        <v>0</v>
      </c>
      <c r="U549"/>
    </row>
    <row r="550" spans="1:21" s="1" customFormat="1">
      <c r="A550" s="123">
        <v>44596</v>
      </c>
      <c r="B550"/>
      <c r="C550" s="4" t="s">
        <v>16</v>
      </c>
      <c r="D550" s="4" t="s">
        <v>17</v>
      </c>
      <c r="E550" s="17" t="s">
        <v>26</v>
      </c>
      <c r="F550" s="130">
        <v>4000</v>
      </c>
      <c r="G550" s="4" t="s">
        <v>19</v>
      </c>
      <c r="H550" s="4">
        <v>5.22</v>
      </c>
      <c r="I550" s="112">
        <v>1.92911877394637E-2</v>
      </c>
      <c r="J550" s="4">
        <v>5.3207000000000004</v>
      </c>
      <c r="K550" s="119">
        <v>402.80000000000268</v>
      </c>
      <c r="L550" s="4" t="s">
        <v>110</v>
      </c>
      <c r="M550" s="2" t="s">
        <v>230</v>
      </c>
      <c r="N550" s="26">
        <v>241.6800000000016</v>
      </c>
      <c r="O550" s="4" t="s">
        <v>27</v>
      </c>
      <c r="P550" s="4">
        <v>47197</v>
      </c>
      <c r="Q550" s="33">
        <v>0</v>
      </c>
      <c r="R550" s="4" t="s">
        <v>21</v>
      </c>
      <c r="S550"/>
      <c r="T550" s="33">
        <v>0</v>
      </c>
      <c r="U550"/>
    </row>
    <row r="551" spans="1:21" s="1" customFormat="1">
      <c r="A551" s="123">
        <v>44596</v>
      </c>
      <c r="B551"/>
      <c r="C551" s="126" t="s">
        <v>22</v>
      </c>
      <c r="D551" s="126" t="s">
        <v>23</v>
      </c>
      <c r="E551" s="16" t="s">
        <v>114</v>
      </c>
      <c r="F551" s="130">
        <v>848.08</v>
      </c>
      <c r="G551" s="4" t="s">
        <v>19</v>
      </c>
      <c r="H551" s="4">
        <v>5.3425000000000002</v>
      </c>
      <c r="I551" s="112">
        <v>6.2704726251754384E-3</v>
      </c>
      <c r="J551" s="4">
        <v>5.3760000000000003</v>
      </c>
      <c r="K551" s="119">
        <v>28.410680000000074</v>
      </c>
      <c r="L551" s="4" t="s">
        <v>365</v>
      </c>
      <c r="M551" s="13" t="s">
        <v>366</v>
      </c>
      <c r="N551" s="26">
        <v>13.544791690000036</v>
      </c>
      <c r="O551" s="4" t="s">
        <v>20</v>
      </c>
      <c r="P551" s="4">
        <v>12012</v>
      </c>
      <c r="Q551" s="33">
        <v>0</v>
      </c>
      <c r="R551" s="4" t="s">
        <v>40</v>
      </c>
      <c r="S551"/>
      <c r="T551" s="33">
        <v>0</v>
      </c>
      <c r="U551"/>
    </row>
    <row r="552" spans="1:21" s="1" customFormat="1">
      <c r="A552" s="123">
        <v>44599</v>
      </c>
      <c r="B552"/>
      <c r="C552" s="4" t="s">
        <v>41</v>
      </c>
      <c r="D552" s="4" t="s">
        <v>17</v>
      </c>
      <c r="E552" s="17" t="s">
        <v>115</v>
      </c>
      <c r="F552" s="130">
        <v>2400</v>
      </c>
      <c r="G552" s="4" t="s">
        <v>19</v>
      </c>
      <c r="H552" s="4">
        <v>5.2990000000000004</v>
      </c>
      <c r="I552" s="112">
        <v>2.8495942630685001E-2</v>
      </c>
      <c r="J552" s="4">
        <v>5.45</v>
      </c>
      <c r="K552" s="119">
        <v>362.39999999999952</v>
      </c>
      <c r="L552" s="4" t="s">
        <v>255</v>
      </c>
      <c r="M552" s="2" t="s">
        <v>256</v>
      </c>
      <c r="N552" s="26">
        <v>207.32903999999974</v>
      </c>
      <c r="O552" s="4" t="s">
        <v>20</v>
      </c>
      <c r="P552" s="4">
        <v>67043</v>
      </c>
      <c r="Q552" s="33">
        <v>0</v>
      </c>
      <c r="R552" s="4" t="s">
        <v>147</v>
      </c>
      <c r="S552"/>
      <c r="T552" s="33">
        <v>0</v>
      </c>
      <c r="U552"/>
    </row>
    <row r="553" spans="1:21" s="1" customFormat="1">
      <c r="A553" s="123">
        <v>44599</v>
      </c>
      <c r="B553"/>
      <c r="C553" s="123" t="s">
        <v>16</v>
      </c>
      <c r="D553" s="4" t="s">
        <v>17</v>
      </c>
      <c r="E553" s="17" t="s">
        <v>1790</v>
      </c>
      <c r="F553" s="130">
        <v>30000</v>
      </c>
      <c r="G553" s="4" t="s">
        <v>19</v>
      </c>
      <c r="H553" s="4">
        <v>5.2960000000000003</v>
      </c>
      <c r="I553" s="112">
        <v>9.9697885196374791E-3</v>
      </c>
      <c r="J553" s="4">
        <v>5.3487999999999998</v>
      </c>
      <c r="K553" s="119">
        <v>1583.9999999999854</v>
      </c>
      <c r="L553" s="4" t="e">
        <v>#N/A</v>
      </c>
      <c r="M553" s="2" t="e">
        <v>#N/A</v>
      </c>
      <c r="N553" s="26">
        <v>950.39999999999122</v>
      </c>
      <c r="O553" s="4" t="s">
        <v>20</v>
      </c>
      <c r="P553" s="4">
        <v>67500</v>
      </c>
      <c r="Q553" s="33">
        <v>0</v>
      </c>
      <c r="R553" s="4" t="s">
        <v>21</v>
      </c>
      <c r="S553"/>
      <c r="T553" s="33">
        <v>0</v>
      </c>
      <c r="U553"/>
    </row>
    <row r="554" spans="1:21" s="1" customFormat="1">
      <c r="A554" s="123">
        <v>44599</v>
      </c>
      <c r="B554"/>
      <c r="C554" s="123" t="s">
        <v>16</v>
      </c>
      <c r="D554" s="4" t="s">
        <v>17</v>
      </c>
      <c r="E554" s="17" t="s">
        <v>49</v>
      </c>
      <c r="F554" s="130">
        <v>30000</v>
      </c>
      <c r="G554" s="4" t="s">
        <v>19</v>
      </c>
      <c r="H554" s="4">
        <v>5.2975000000000003</v>
      </c>
      <c r="I554" s="112">
        <v>8.0226521944313234E-3</v>
      </c>
      <c r="J554" s="4">
        <v>5.34</v>
      </c>
      <c r="K554" s="119">
        <v>1274.9999999999861</v>
      </c>
      <c r="L554" s="4" t="s">
        <v>110</v>
      </c>
      <c r="M554" s="2" t="s">
        <v>230</v>
      </c>
      <c r="N554" s="26">
        <v>764.9999999999917</v>
      </c>
      <c r="O554" s="4" t="s">
        <v>20</v>
      </c>
      <c r="P554" s="4">
        <v>67500</v>
      </c>
      <c r="Q554" s="33">
        <v>0</v>
      </c>
      <c r="R554" s="4" t="s">
        <v>21</v>
      </c>
      <c r="S554"/>
      <c r="T554" s="33">
        <v>0</v>
      </c>
      <c r="U554"/>
    </row>
    <row r="555" spans="1:21" s="1" customFormat="1">
      <c r="A555" s="123">
        <v>44599</v>
      </c>
      <c r="B555"/>
      <c r="C555" s="10" t="s">
        <v>16</v>
      </c>
      <c r="D555" s="10" t="s">
        <v>17</v>
      </c>
      <c r="E555" s="17" t="s">
        <v>53</v>
      </c>
      <c r="F555" s="130">
        <v>40000</v>
      </c>
      <c r="G555" s="4" t="s">
        <v>19</v>
      </c>
      <c r="H555" s="4">
        <v>5.2835999999999999</v>
      </c>
      <c r="I555" s="112">
        <v>1.0674540086304862E-2</v>
      </c>
      <c r="J555" s="4">
        <v>5.34</v>
      </c>
      <c r="K555" s="119">
        <v>2256</v>
      </c>
      <c r="L555" s="4" t="s">
        <v>110</v>
      </c>
      <c r="M555" s="2" t="s">
        <v>230</v>
      </c>
      <c r="N555" s="26">
        <v>1353.6</v>
      </c>
      <c r="O555" s="4" t="s">
        <v>20</v>
      </c>
      <c r="P555" s="4">
        <v>67043</v>
      </c>
      <c r="Q555" s="33">
        <v>0</v>
      </c>
      <c r="R555" s="4" t="s">
        <v>21</v>
      </c>
      <c r="S555"/>
      <c r="T555" s="33">
        <v>0</v>
      </c>
      <c r="U555"/>
    </row>
    <row r="556" spans="1:21" s="1" customFormat="1">
      <c r="A556" s="123">
        <v>44599</v>
      </c>
      <c r="B556"/>
      <c r="C556" s="10" t="s">
        <v>16</v>
      </c>
      <c r="D556" s="10" t="s">
        <v>17</v>
      </c>
      <c r="E556" s="17" t="s">
        <v>116</v>
      </c>
      <c r="F556" s="130">
        <v>10000</v>
      </c>
      <c r="G556" s="4" t="s">
        <v>19</v>
      </c>
      <c r="H556" s="4">
        <v>5.2580999999999998</v>
      </c>
      <c r="I556" s="112">
        <v>5.1539529487838465E-3</v>
      </c>
      <c r="J556" s="4">
        <v>5.2851999999999997</v>
      </c>
      <c r="K556" s="119">
        <v>270.99999999999903</v>
      </c>
      <c r="L556" s="4" t="s">
        <v>229</v>
      </c>
      <c r="M556" s="2" t="s">
        <v>18</v>
      </c>
      <c r="N556" s="26">
        <v>162.59999999999943</v>
      </c>
      <c r="O556" s="4" t="s">
        <v>20</v>
      </c>
      <c r="P556" s="4">
        <v>67043</v>
      </c>
      <c r="Q556" s="33">
        <v>0</v>
      </c>
      <c r="R556" s="4" t="s">
        <v>21</v>
      </c>
      <c r="S556"/>
      <c r="T556" s="33">
        <v>0</v>
      </c>
      <c r="U556"/>
    </row>
    <row r="557" spans="1:21" s="1" customFormat="1">
      <c r="A557" s="123">
        <v>44596</v>
      </c>
      <c r="B557"/>
      <c r="C557" s="126" t="s">
        <v>22</v>
      </c>
      <c r="D557" s="4" t="s">
        <v>23</v>
      </c>
      <c r="E557" s="17" t="s">
        <v>117</v>
      </c>
      <c r="F557" s="130">
        <v>1000000</v>
      </c>
      <c r="G557" s="4" t="s">
        <v>19</v>
      </c>
      <c r="H557" s="4">
        <v>5.3419999999999996</v>
      </c>
      <c r="I557" s="112">
        <v>2.0217147135904279E-2</v>
      </c>
      <c r="J557" s="4">
        <v>5.45</v>
      </c>
      <c r="K557" s="119">
        <v>108000.00000000054</v>
      </c>
      <c r="L557" s="4" t="s">
        <v>262</v>
      </c>
      <c r="M557" s="13" t="s">
        <v>263</v>
      </c>
      <c r="N557" s="26">
        <v>51489.000000000255</v>
      </c>
      <c r="O557" s="4" t="s">
        <v>20</v>
      </c>
      <c r="P557" s="4">
        <v>67500</v>
      </c>
      <c r="Q557" s="33">
        <v>0</v>
      </c>
      <c r="R557" s="4" t="s">
        <v>25</v>
      </c>
      <c r="S557"/>
      <c r="T557" s="33">
        <v>0</v>
      </c>
      <c r="U557"/>
    </row>
    <row r="558" spans="1:21" s="1" customFormat="1">
      <c r="A558" s="123">
        <v>44600</v>
      </c>
      <c r="B558"/>
      <c r="C558" s="126" t="s">
        <v>22</v>
      </c>
      <c r="D558" s="126" t="s">
        <v>23</v>
      </c>
      <c r="E558" s="16" t="s">
        <v>114</v>
      </c>
      <c r="F558" s="130">
        <v>2433.6</v>
      </c>
      <c r="G558" s="4" t="s">
        <v>19</v>
      </c>
      <c r="H558" s="4">
        <v>5.2685000000000004</v>
      </c>
      <c r="I558" s="112">
        <v>5.9789313846445591E-3</v>
      </c>
      <c r="J558" s="4">
        <v>5.3</v>
      </c>
      <c r="K558" s="119">
        <v>76.658399999998579</v>
      </c>
      <c r="L558" s="4" t="s">
        <v>365</v>
      </c>
      <c r="M558" s="13" t="s">
        <v>366</v>
      </c>
      <c r="N558" s="26">
        <v>36.54689219999932</v>
      </c>
      <c r="O558" s="4" t="s">
        <v>20</v>
      </c>
      <c r="P558" s="4">
        <v>12012</v>
      </c>
      <c r="Q558" s="33">
        <v>0</v>
      </c>
      <c r="R558" s="4" t="s">
        <v>40</v>
      </c>
      <c r="S558"/>
      <c r="T558" s="33">
        <v>0</v>
      </c>
      <c r="U558"/>
    </row>
    <row r="559" spans="1:21" s="1" customFormat="1">
      <c r="A559" s="123">
        <v>44600</v>
      </c>
      <c r="B559"/>
      <c r="C559" s="124" t="s">
        <v>22</v>
      </c>
      <c r="D559" s="124" t="s">
        <v>23</v>
      </c>
      <c r="E559" s="16" t="s">
        <v>39</v>
      </c>
      <c r="F559" s="130">
        <v>19779.439999999999</v>
      </c>
      <c r="G559" s="4" t="s">
        <v>19</v>
      </c>
      <c r="H559" s="4">
        <v>5.2685000000000004</v>
      </c>
      <c r="I559" s="112">
        <v>5.9789313846445591E-3</v>
      </c>
      <c r="J559" s="4">
        <v>5.3</v>
      </c>
      <c r="K559" s="119">
        <v>623.05235999998843</v>
      </c>
      <c r="L559" s="4" t="s">
        <v>365</v>
      </c>
      <c r="M559" s="13" t="s">
        <v>366</v>
      </c>
      <c r="N559" s="26">
        <v>297.04021262999447</v>
      </c>
      <c r="O559" s="4" t="s">
        <v>20</v>
      </c>
      <c r="P559" s="4">
        <v>12012</v>
      </c>
      <c r="Q559" s="33">
        <v>0</v>
      </c>
      <c r="R559" s="4" t="s">
        <v>40</v>
      </c>
      <c r="S559"/>
      <c r="T559" s="33">
        <v>0</v>
      </c>
      <c r="U559"/>
    </row>
    <row r="560" spans="1:21" s="1" customFormat="1">
      <c r="A560" s="123">
        <v>44600</v>
      </c>
      <c r="B560"/>
      <c r="C560" s="124" t="s">
        <v>16</v>
      </c>
      <c r="D560" s="124" t="s">
        <v>17</v>
      </c>
      <c r="E560" s="17" t="s">
        <v>118</v>
      </c>
      <c r="F560" s="130">
        <v>1997</v>
      </c>
      <c r="G560" s="4" t="s">
        <v>19</v>
      </c>
      <c r="H560" s="4">
        <v>5.15</v>
      </c>
      <c r="I560" s="112">
        <v>2.3165048543689393E-2</v>
      </c>
      <c r="J560" s="4">
        <v>5.2693000000000003</v>
      </c>
      <c r="K560" s="119">
        <v>238.24209999999994</v>
      </c>
      <c r="L560" s="4" t="s">
        <v>110</v>
      </c>
      <c r="M560" s="2" t="s">
        <v>230</v>
      </c>
      <c r="N560" s="26">
        <v>142.94525999999996</v>
      </c>
      <c r="O560" s="4" t="s">
        <v>27</v>
      </c>
      <c r="P560" s="4">
        <v>67500</v>
      </c>
      <c r="Q560" s="33">
        <v>0</v>
      </c>
      <c r="R560" s="4" t="s">
        <v>21</v>
      </c>
      <c r="S560"/>
      <c r="T560" s="33">
        <v>0</v>
      </c>
      <c r="U560"/>
    </row>
    <row r="561" spans="1:21" s="1" customFormat="1">
      <c r="A561" s="123">
        <v>44601</v>
      </c>
      <c r="B561"/>
      <c r="C561" s="4" t="s">
        <v>16</v>
      </c>
      <c r="D561" s="4" t="s">
        <v>23</v>
      </c>
      <c r="E561" s="17" t="s">
        <v>31</v>
      </c>
      <c r="F561" s="130">
        <v>11804.02</v>
      </c>
      <c r="G561" s="4" t="s">
        <v>19</v>
      </c>
      <c r="H561" s="4">
        <v>5.2808000000000002</v>
      </c>
      <c r="I561" s="112">
        <v>5.529465232540387E-3</v>
      </c>
      <c r="J561" s="4">
        <v>5.31</v>
      </c>
      <c r="K561" s="119">
        <v>344.67738399999348</v>
      </c>
      <c r="L561" s="4" t="s">
        <v>110</v>
      </c>
      <c r="M561" s="2" t="s">
        <v>230</v>
      </c>
      <c r="N561" s="26">
        <v>206.80643039999609</v>
      </c>
      <c r="O561" s="4" t="s">
        <v>20</v>
      </c>
      <c r="P561" s="4">
        <v>12012</v>
      </c>
      <c r="Q561" s="33">
        <v>0</v>
      </c>
      <c r="R561" s="4" t="s">
        <v>21</v>
      </c>
      <c r="S561"/>
      <c r="T561" s="33">
        <v>0</v>
      </c>
      <c r="U561"/>
    </row>
    <row r="562" spans="1:21" s="1" customFormat="1">
      <c r="A562" s="123">
        <v>44601</v>
      </c>
      <c r="B562"/>
      <c r="C562" s="126" t="s">
        <v>16</v>
      </c>
      <c r="D562" s="126" t="s">
        <v>23</v>
      </c>
      <c r="E562" s="17" t="s">
        <v>109</v>
      </c>
      <c r="F562" s="130">
        <v>1285</v>
      </c>
      <c r="G562" s="4" t="s">
        <v>32</v>
      </c>
      <c r="H562" s="4">
        <v>6.0460000000000003</v>
      </c>
      <c r="I562" s="112">
        <v>2.2163413827323675E-2</v>
      </c>
      <c r="J562" s="4">
        <v>6.18</v>
      </c>
      <c r="K562" s="119">
        <v>172.18999999999929</v>
      </c>
      <c r="L562" s="4" t="s">
        <v>110</v>
      </c>
      <c r="M562" s="2" t="s">
        <v>230</v>
      </c>
      <c r="N562" s="26">
        <v>103.31399999999957</v>
      </c>
      <c r="O562" s="4" t="s">
        <v>20</v>
      </c>
      <c r="P562" s="4">
        <v>47197</v>
      </c>
      <c r="Q562" s="33">
        <v>0</v>
      </c>
      <c r="R562" s="4" t="s">
        <v>21</v>
      </c>
      <c r="S562"/>
      <c r="T562" s="33">
        <v>0</v>
      </c>
      <c r="U562"/>
    </row>
    <row r="563" spans="1:21" s="1" customFormat="1">
      <c r="A563" s="123">
        <v>44601</v>
      </c>
      <c r="B563"/>
      <c r="C563" s="126" t="s">
        <v>16</v>
      </c>
      <c r="D563" s="126" t="s">
        <v>17</v>
      </c>
      <c r="E563" s="17" t="s">
        <v>119</v>
      </c>
      <c r="F563" s="130">
        <v>250</v>
      </c>
      <c r="G563" s="4" t="s">
        <v>88</v>
      </c>
      <c r="H563" s="4">
        <v>4.1722000000000001</v>
      </c>
      <c r="I563" s="112">
        <v>2.5837687550932298E-2</v>
      </c>
      <c r="J563" s="4">
        <v>4.28</v>
      </c>
      <c r="K563" s="119">
        <v>26.950000000000031</v>
      </c>
      <c r="L563" s="4" t="s">
        <v>690</v>
      </c>
      <c r="M563" s="2" t="s">
        <v>691</v>
      </c>
      <c r="N563" s="26">
        <v>16.170000000000019</v>
      </c>
      <c r="O563" s="4" t="s">
        <v>20</v>
      </c>
      <c r="P563" s="4">
        <v>67500</v>
      </c>
      <c r="Q563" s="33">
        <v>0</v>
      </c>
      <c r="R563" s="4" t="s">
        <v>21</v>
      </c>
      <c r="S563"/>
      <c r="T563" s="33">
        <v>0</v>
      </c>
      <c r="U563"/>
    </row>
    <row r="564" spans="1:21" s="1" customFormat="1">
      <c r="A564" s="123">
        <v>44601</v>
      </c>
      <c r="B564"/>
      <c r="C564" s="4" t="s">
        <v>16</v>
      </c>
      <c r="D564" s="4" t="s">
        <v>17</v>
      </c>
      <c r="E564" s="16" t="s">
        <v>18</v>
      </c>
      <c r="F564" s="130">
        <v>11413.56</v>
      </c>
      <c r="G564" s="4" t="s">
        <v>19</v>
      </c>
      <c r="H564" s="4">
        <v>5.2207999999999997</v>
      </c>
      <c r="I564" s="112">
        <v>3.1029727244866745E-3</v>
      </c>
      <c r="J564" s="4">
        <v>5.2370000000000001</v>
      </c>
      <c r="K564" s="119">
        <v>184.89967200000498</v>
      </c>
      <c r="L564" s="4" t="s">
        <v>110</v>
      </c>
      <c r="M564" s="2" t="s">
        <v>230</v>
      </c>
      <c r="N564" s="26">
        <v>110.93980320000298</v>
      </c>
      <c r="O564" s="4" t="s">
        <v>20</v>
      </c>
      <c r="P564" s="4">
        <v>67407</v>
      </c>
      <c r="Q564" s="33">
        <v>0</v>
      </c>
      <c r="R564" s="4" t="s">
        <v>21</v>
      </c>
      <c r="S564"/>
      <c r="T564" s="33">
        <v>0</v>
      </c>
      <c r="U564"/>
    </row>
    <row r="565" spans="1:21" s="1" customFormat="1">
      <c r="A565" s="123">
        <v>44602</v>
      </c>
      <c r="B565"/>
      <c r="C565" s="4" t="s">
        <v>16</v>
      </c>
      <c r="D565" s="4" t="s">
        <v>23</v>
      </c>
      <c r="E565" s="17" t="s">
        <v>33</v>
      </c>
      <c r="F565" s="130">
        <v>4780</v>
      </c>
      <c r="G565" s="4" t="s">
        <v>19</v>
      </c>
      <c r="H565" s="4">
        <v>5.2274000000000003</v>
      </c>
      <c r="I565" s="112">
        <v>1.2931859050388184E-2</v>
      </c>
      <c r="J565" s="4">
        <v>5.2949999999999999</v>
      </c>
      <c r="K565" s="119">
        <v>323.12799999999839</v>
      </c>
      <c r="L565" s="4" t="s">
        <v>239</v>
      </c>
      <c r="M565" s="2" t="s">
        <v>240</v>
      </c>
      <c r="N565" s="26">
        <v>193.87679999999904</v>
      </c>
      <c r="O565" s="4" t="s">
        <v>20</v>
      </c>
      <c r="P565" s="4">
        <v>22112</v>
      </c>
      <c r="Q565" s="33">
        <v>0</v>
      </c>
      <c r="R565" s="4" t="s">
        <v>21</v>
      </c>
      <c r="S565"/>
      <c r="T565" s="33">
        <v>0</v>
      </c>
      <c r="U565"/>
    </row>
    <row r="566" spans="1:21" s="1" customFormat="1">
      <c r="A566" s="123">
        <v>44602</v>
      </c>
      <c r="B566"/>
      <c r="C566" s="4" t="s">
        <v>16</v>
      </c>
      <c r="D566" s="4" t="s">
        <v>17</v>
      </c>
      <c r="E566" s="17" t="s">
        <v>91</v>
      </c>
      <c r="F566" s="130">
        <v>9366.66</v>
      </c>
      <c r="G566" s="4" t="s">
        <v>19</v>
      </c>
      <c r="H566" s="4">
        <v>5.2404000000000002</v>
      </c>
      <c r="I566" s="112">
        <v>7.5566750629723067E-3</v>
      </c>
      <c r="J566" s="4">
        <v>5.28</v>
      </c>
      <c r="K566" s="119">
        <v>370.91973600000074</v>
      </c>
      <c r="L566" s="4" t="s">
        <v>110</v>
      </c>
      <c r="M566" s="2" t="s">
        <v>230</v>
      </c>
      <c r="N566" s="26">
        <v>222.55184160000044</v>
      </c>
      <c r="O566" s="4" t="s">
        <v>20</v>
      </c>
      <c r="P566" s="4">
        <v>67500</v>
      </c>
      <c r="Q566" s="33">
        <v>0</v>
      </c>
      <c r="R566" s="4" t="s">
        <v>21</v>
      </c>
      <c r="S566"/>
      <c r="T566" s="33">
        <v>0</v>
      </c>
      <c r="U566"/>
    </row>
    <row r="567" spans="1:21" s="1" customFormat="1">
      <c r="A567" s="123">
        <v>44602</v>
      </c>
      <c r="B567"/>
      <c r="C567" s="4" t="s">
        <v>16</v>
      </c>
      <c r="D567" s="4" t="s">
        <v>17</v>
      </c>
      <c r="E567" s="17" t="s">
        <v>120</v>
      </c>
      <c r="F567" s="130">
        <v>50000</v>
      </c>
      <c r="G567" s="4" t="s">
        <v>19</v>
      </c>
      <c r="H567" s="4">
        <v>5.2453000000000003</v>
      </c>
      <c r="I567" s="112">
        <v>8.5219148571100689E-3</v>
      </c>
      <c r="J567" s="4">
        <v>5.29</v>
      </c>
      <c r="K567" s="119">
        <v>2234.9999999999868</v>
      </c>
      <c r="L567" s="4" t="s">
        <v>110</v>
      </c>
      <c r="M567" s="2" t="s">
        <v>230</v>
      </c>
      <c r="N567" s="26">
        <v>1340.999999999992</v>
      </c>
      <c r="O567" s="4" t="s">
        <v>20</v>
      </c>
      <c r="P567" s="4">
        <v>67500</v>
      </c>
      <c r="Q567" s="33">
        <v>0</v>
      </c>
      <c r="R567" s="4" t="s">
        <v>21</v>
      </c>
      <c r="S567"/>
      <c r="T567" s="33">
        <v>0</v>
      </c>
      <c r="U567"/>
    </row>
    <row r="568" spans="1:21" s="1" customFormat="1">
      <c r="A568" s="123">
        <v>44602</v>
      </c>
      <c r="B568"/>
      <c r="C568" s="4" t="s">
        <v>16</v>
      </c>
      <c r="D568" s="4" t="s">
        <v>23</v>
      </c>
      <c r="E568" s="17" t="s">
        <v>121</v>
      </c>
      <c r="F568" s="130">
        <v>9100</v>
      </c>
      <c r="G568" s="4" t="s">
        <v>32</v>
      </c>
      <c r="H568" s="4">
        <v>5.9617000000000004</v>
      </c>
      <c r="I568" s="112">
        <v>4.746968146669639E-3</v>
      </c>
      <c r="J568" s="4">
        <v>5.99</v>
      </c>
      <c r="K568" s="119">
        <v>257.52999999999793</v>
      </c>
      <c r="L568" s="4" t="s">
        <v>239</v>
      </c>
      <c r="M568" s="2" t="s">
        <v>240</v>
      </c>
      <c r="N568" s="26">
        <v>154.51799999999875</v>
      </c>
      <c r="O568" s="4" t="s">
        <v>20</v>
      </c>
      <c r="P568" s="4">
        <v>12012</v>
      </c>
      <c r="Q568" s="33">
        <v>0</v>
      </c>
      <c r="R568" s="4" t="s">
        <v>21</v>
      </c>
      <c r="S568"/>
      <c r="T568" s="33">
        <v>0</v>
      </c>
      <c r="U568"/>
    </row>
    <row r="569" spans="1:21" s="1" customFormat="1">
      <c r="A569" s="123">
        <v>44602</v>
      </c>
      <c r="B569"/>
      <c r="C569" s="4" t="s">
        <v>16</v>
      </c>
      <c r="D569" s="4" t="s">
        <v>17</v>
      </c>
      <c r="E569" s="17" t="s">
        <v>116</v>
      </c>
      <c r="F569" s="130">
        <v>10000</v>
      </c>
      <c r="G569" s="4" t="s">
        <v>19</v>
      </c>
      <c r="H569" s="4">
        <v>5.1902999999999997</v>
      </c>
      <c r="I569" s="112">
        <v>4.5662100456622667E-3</v>
      </c>
      <c r="J569" s="4">
        <v>5.2140000000000004</v>
      </c>
      <c r="K569" s="119">
        <v>237.00000000000722</v>
      </c>
      <c r="L569" s="4" t="s">
        <v>229</v>
      </c>
      <c r="M569" s="2" t="s">
        <v>18</v>
      </c>
      <c r="N569" s="26">
        <v>142.20000000000434</v>
      </c>
      <c r="O569" s="4" t="s">
        <v>20</v>
      </c>
      <c r="P569" s="4">
        <v>67403</v>
      </c>
      <c r="Q569" s="33">
        <v>0</v>
      </c>
      <c r="R569" s="4" t="s">
        <v>21</v>
      </c>
      <c r="S569"/>
      <c r="T569" s="33">
        <v>0</v>
      </c>
      <c r="U569"/>
    </row>
    <row r="570" spans="1:21" s="1" customFormat="1">
      <c r="A570" s="123">
        <v>44602</v>
      </c>
      <c r="B570"/>
      <c r="C570" s="4" t="s">
        <v>16</v>
      </c>
      <c r="D570" s="4" t="s">
        <v>23</v>
      </c>
      <c r="E570" s="17" t="s">
        <v>1791</v>
      </c>
      <c r="F570" s="130">
        <v>16315</v>
      </c>
      <c r="G570" s="4" t="s">
        <v>19</v>
      </c>
      <c r="H570" s="4">
        <v>5.1913</v>
      </c>
      <c r="I570" s="112">
        <v>2.773871669909278E-3</v>
      </c>
      <c r="J570" s="4">
        <v>5.2057000000000002</v>
      </c>
      <c r="K570" s="119">
        <v>234.93600000000311</v>
      </c>
      <c r="L570" s="4" t="e">
        <v>#N/A</v>
      </c>
      <c r="M570" s="2" t="e">
        <v>#N/A</v>
      </c>
      <c r="N570" s="26">
        <v>140.96160000000185</v>
      </c>
      <c r="O570" s="4" t="s">
        <v>20</v>
      </c>
      <c r="P570" s="4">
        <v>12012</v>
      </c>
      <c r="Q570" s="33">
        <v>0</v>
      </c>
      <c r="R570" s="4" t="s">
        <v>21</v>
      </c>
      <c r="S570"/>
      <c r="T570" s="33">
        <v>0</v>
      </c>
      <c r="U570"/>
    </row>
    <row r="571" spans="1:21" s="1" customFormat="1">
      <c r="A571" s="123">
        <v>44602</v>
      </c>
      <c r="B571"/>
      <c r="C571" s="4" t="s">
        <v>16</v>
      </c>
      <c r="D571" s="4" t="s">
        <v>17</v>
      </c>
      <c r="E571" s="17" t="s">
        <v>122</v>
      </c>
      <c r="F571" s="130">
        <v>37500</v>
      </c>
      <c r="G571" s="4" t="s">
        <v>19</v>
      </c>
      <c r="H571" s="4">
        <v>5.1932999999999998</v>
      </c>
      <c r="I571" s="112">
        <v>7.0667976046061565E-3</v>
      </c>
      <c r="J571" s="4">
        <v>5.23</v>
      </c>
      <c r="K571" s="119">
        <v>1376.2500000000232</v>
      </c>
      <c r="L571" s="4" t="s">
        <v>501</v>
      </c>
      <c r="M571" s="2" t="s">
        <v>502</v>
      </c>
      <c r="N571" s="26">
        <v>825.75000000001387</v>
      </c>
      <c r="O571" s="4" t="s">
        <v>20</v>
      </c>
      <c r="P571" s="4">
        <v>12012</v>
      </c>
      <c r="Q571" s="33">
        <v>0</v>
      </c>
      <c r="R571" s="4" t="s">
        <v>21</v>
      </c>
      <c r="S571"/>
      <c r="T571" s="33">
        <v>0</v>
      </c>
      <c r="U571"/>
    </row>
    <row r="572" spans="1:21" s="1" customFormat="1">
      <c r="A572" s="123">
        <v>44602</v>
      </c>
      <c r="B572"/>
      <c r="C572" s="4" t="s">
        <v>22</v>
      </c>
      <c r="D572" s="4" t="s">
        <v>23</v>
      </c>
      <c r="E572" s="17" t="s">
        <v>93</v>
      </c>
      <c r="F572" s="130">
        <v>4659.8999999999996</v>
      </c>
      <c r="G572" s="4" t="s">
        <v>32</v>
      </c>
      <c r="H572" s="4">
        <v>6.0094000000000003</v>
      </c>
      <c r="I572" s="112">
        <v>8.752953705860822E-3</v>
      </c>
      <c r="J572" s="4">
        <v>6.0620000000000003</v>
      </c>
      <c r="K572" s="119">
        <v>245.11073999999988</v>
      </c>
      <c r="L572" s="4" t="s">
        <v>239</v>
      </c>
      <c r="M572" s="13" t="s">
        <v>240</v>
      </c>
      <c r="N572" s="26">
        <v>116.85654529499995</v>
      </c>
      <c r="O572" s="4" t="s">
        <v>20</v>
      </c>
      <c r="P572" s="4">
        <v>22019</v>
      </c>
      <c r="Q572" s="33">
        <v>0</v>
      </c>
      <c r="R572" s="4" t="s">
        <v>25</v>
      </c>
      <c r="S572"/>
      <c r="T572" s="33">
        <v>0</v>
      </c>
      <c r="U572"/>
    </row>
    <row r="573" spans="1:21" s="1" customFormat="1">
      <c r="A573" s="123">
        <v>44602</v>
      </c>
      <c r="B573"/>
      <c r="C573" s="4" t="s">
        <v>22</v>
      </c>
      <c r="D573" s="4" t="s">
        <v>23</v>
      </c>
      <c r="E573" s="17" t="s">
        <v>93</v>
      </c>
      <c r="F573" s="130">
        <v>5884.9</v>
      </c>
      <c r="G573" s="4" t="s">
        <v>19</v>
      </c>
      <c r="H573" s="4">
        <v>5.24</v>
      </c>
      <c r="I573" s="112">
        <v>6.6793893129770687E-3</v>
      </c>
      <c r="J573" s="4">
        <v>5.2750000000000004</v>
      </c>
      <c r="K573" s="119">
        <v>205.97150000000082</v>
      </c>
      <c r="L573" s="4" t="s">
        <v>239</v>
      </c>
      <c r="M573" s="13" t="s">
        <v>240</v>
      </c>
      <c r="N573" s="26">
        <v>98.196912625000394</v>
      </c>
      <c r="O573" s="4" t="s">
        <v>20</v>
      </c>
      <c r="P573" s="4">
        <v>22019</v>
      </c>
      <c r="Q573" s="33">
        <v>0</v>
      </c>
      <c r="R573" s="4" t="s">
        <v>25</v>
      </c>
      <c r="S573"/>
      <c r="T573" s="33">
        <v>0</v>
      </c>
      <c r="U573"/>
    </row>
    <row r="574" spans="1:21" s="1" customFormat="1">
      <c r="A574" s="123">
        <v>44602</v>
      </c>
      <c r="B574"/>
      <c r="C574" s="4" t="s">
        <v>22</v>
      </c>
      <c r="D574" s="4" t="s">
        <v>23</v>
      </c>
      <c r="E574" s="17" t="s">
        <v>29</v>
      </c>
      <c r="F574" s="130">
        <v>7680</v>
      </c>
      <c r="G574" s="4" t="s">
        <v>19</v>
      </c>
      <c r="H574" s="4">
        <v>5.1887999999999996</v>
      </c>
      <c r="I574" s="112">
        <v>5.6275053962380195E-3</v>
      </c>
      <c r="J574" s="4">
        <v>5.218</v>
      </c>
      <c r="K574" s="119">
        <v>224.25600000000259</v>
      </c>
      <c r="L574" s="4" t="s">
        <v>365</v>
      </c>
      <c r="M574" s="13" t="s">
        <v>366</v>
      </c>
      <c r="N574" s="26">
        <v>106.91404800000123</v>
      </c>
      <c r="O574" s="4" t="s">
        <v>20</v>
      </c>
      <c r="P574" s="4">
        <v>12012</v>
      </c>
      <c r="Q574" s="33">
        <v>0</v>
      </c>
      <c r="R574" s="4" t="s">
        <v>40</v>
      </c>
      <c r="S574"/>
      <c r="T574" s="33">
        <v>0</v>
      </c>
      <c r="U574"/>
    </row>
    <row r="575" spans="1:21" s="1" customFormat="1">
      <c r="A575" s="123">
        <v>44602</v>
      </c>
      <c r="B575"/>
      <c r="C575" s="4" t="s">
        <v>41</v>
      </c>
      <c r="D575" s="4" t="s">
        <v>17</v>
      </c>
      <c r="E575" s="17" t="s">
        <v>123</v>
      </c>
      <c r="F575" s="130">
        <v>4800</v>
      </c>
      <c r="G575" s="4" t="s">
        <v>19</v>
      </c>
      <c r="H575" s="4">
        <v>5.21</v>
      </c>
      <c r="I575" s="112">
        <v>2.6871401151631336E-2</v>
      </c>
      <c r="J575" s="4">
        <v>5.35</v>
      </c>
      <c r="K575" s="119">
        <v>671.99999999999841</v>
      </c>
      <c r="L575" s="4" t="s">
        <v>255</v>
      </c>
      <c r="M575" s="2" t="s">
        <v>256</v>
      </c>
      <c r="N575" s="26">
        <v>384.45119999999912</v>
      </c>
      <c r="O575" s="4" t="s">
        <v>20</v>
      </c>
      <c r="P575" s="4">
        <v>67043</v>
      </c>
      <c r="Q575" s="33">
        <v>0</v>
      </c>
      <c r="R575" s="4" t="s">
        <v>72</v>
      </c>
      <c r="S575"/>
      <c r="T575" s="33">
        <v>0</v>
      </c>
      <c r="U575"/>
    </row>
    <row r="576" spans="1:21" s="1" customFormat="1">
      <c r="A576" s="123">
        <v>44603</v>
      </c>
      <c r="B576"/>
      <c r="C576" s="4" t="s">
        <v>16</v>
      </c>
      <c r="D576" s="4" t="s">
        <v>17</v>
      </c>
      <c r="E576" s="17" t="s">
        <v>79</v>
      </c>
      <c r="F576" s="130">
        <v>8000</v>
      </c>
      <c r="G576" s="4" t="s">
        <v>80</v>
      </c>
      <c r="H576" s="4">
        <v>3.7319</v>
      </c>
      <c r="I576" s="112">
        <v>3.1646078405102029E-2</v>
      </c>
      <c r="J576" s="4">
        <v>3.85</v>
      </c>
      <c r="K576" s="119">
        <v>944.80000000000075</v>
      </c>
      <c r="L576" s="4" t="s">
        <v>110</v>
      </c>
      <c r="M576" s="4" t="s">
        <v>230</v>
      </c>
      <c r="N576" s="26">
        <v>566.88000000000045</v>
      </c>
      <c r="O576" s="4" t="s">
        <v>20</v>
      </c>
      <c r="P576" s="4">
        <v>37217</v>
      </c>
      <c r="Q576" s="33">
        <v>0</v>
      </c>
      <c r="R576" s="4" t="s">
        <v>21</v>
      </c>
      <c r="S576"/>
      <c r="T576" s="33">
        <v>0</v>
      </c>
      <c r="U576"/>
    </row>
    <row r="577" spans="1:21" s="1" customFormat="1">
      <c r="A577" s="123">
        <v>44603</v>
      </c>
      <c r="B577"/>
      <c r="C577" s="4" t="s">
        <v>16</v>
      </c>
      <c r="D577" s="4" t="s">
        <v>17</v>
      </c>
      <c r="E577" s="17" t="s">
        <v>124</v>
      </c>
      <c r="F577" s="130">
        <v>6715.56</v>
      </c>
      <c r="G577" s="4" t="s">
        <v>19</v>
      </c>
      <c r="H577" s="4">
        <v>5.15</v>
      </c>
      <c r="I577" s="112">
        <v>1.2388349514563135E-2</v>
      </c>
      <c r="J577" s="4">
        <v>5.2138</v>
      </c>
      <c r="K577" s="119">
        <v>428.45272799999759</v>
      </c>
      <c r="L577" s="4" t="s">
        <v>110</v>
      </c>
      <c r="M577" s="4" t="s">
        <v>230</v>
      </c>
      <c r="N577" s="26">
        <v>257.07163679999854</v>
      </c>
      <c r="O577" s="4" t="s">
        <v>27</v>
      </c>
      <c r="P577" s="4">
        <v>37004</v>
      </c>
      <c r="Q577" s="33">
        <v>0</v>
      </c>
      <c r="R577" s="4" t="s">
        <v>21</v>
      </c>
      <c r="S577"/>
      <c r="T577" s="33">
        <v>0</v>
      </c>
      <c r="U577"/>
    </row>
    <row r="578" spans="1:21" s="1" customFormat="1">
      <c r="A578" s="123">
        <v>44603</v>
      </c>
      <c r="B578"/>
      <c r="C578" s="4" t="s">
        <v>16</v>
      </c>
      <c r="D578" s="4" t="s">
        <v>17</v>
      </c>
      <c r="E578" s="17" t="s">
        <v>125</v>
      </c>
      <c r="F578" s="130">
        <v>20000</v>
      </c>
      <c r="G578" s="4" t="s">
        <v>19</v>
      </c>
      <c r="H578" s="4">
        <v>5.2148000000000003</v>
      </c>
      <c r="I578" s="112">
        <v>1.5954590780087319E-2</v>
      </c>
      <c r="J578" s="4">
        <v>5.298</v>
      </c>
      <c r="K578" s="119">
        <v>1663.9999999999943</v>
      </c>
      <c r="L578" s="4" t="s">
        <v>237</v>
      </c>
      <c r="M578" s="2" t="s">
        <v>238</v>
      </c>
      <c r="N578" s="26">
        <v>998.39999999999657</v>
      </c>
      <c r="O578" s="4" t="s">
        <v>20</v>
      </c>
      <c r="P578" s="4">
        <v>67500</v>
      </c>
      <c r="Q578" s="33">
        <v>0</v>
      </c>
      <c r="R578" s="4" t="s">
        <v>21</v>
      </c>
      <c r="S578"/>
      <c r="T578" s="33">
        <v>0</v>
      </c>
      <c r="U578"/>
    </row>
    <row r="579" spans="1:21" s="1" customFormat="1">
      <c r="A579" s="123">
        <v>44603</v>
      </c>
      <c r="B579"/>
      <c r="C579" s="4" t="s">
        <v>16</v>
      </c>
      <c r="D579" s="4" t="s">
        <v>23</v>
      </c>
      <c r="E579" s="17" t="s">
        <v>126</v>
      </c>
      <c r="F579" s="130">
        <v>54880</v>
      </c>
      <c r="G579" s="4" t="s">
        <v>19</v>
      </c>
      <c r="H579" s="4">
        <v>5.2148000000000003</v>
      </c>
      <c r="I579" s="112">
        <v>2.7230190994860237E-3</v>
      </c>
      <c r="J579" s="4">
        <v>5.2290000000000001</v>
      </c>
      <c r="K579" s="119">
        <v>779.29599999998732</v>
      </c>
      <c r="L579" s="4" t="s">
        <v>250</v>
      </c>
      <c r="M579" s="13" t="s">
        <v>251</v>
      </c>
      <c r="N579" s="26">
        <v>467.57759999999234</v>
      </c>
      <c r="O579" s="4" t="s">
        <v>20</v>
      </c>
      <c r="P579" s="4">
        <v>12012</v>
      </c>
      <c r="Q579" s="33">
        <v>0</v>
      </c>
      <c r="R579" s="4" t="s">
        <v>21</v>
      </c>
      <c r="S579"/>
      <c r="T579" s="33">
        <v>0</v>
      </c>
      <c r="U579"/>
    </row>
    <row r="580" spans="1:21" s="1" customFormat="1">
      <c r="A580" s="123">
        <v>44603</v>
      </c>
      <c r="B580"/>
      <c r="C580" s="4" t="s">
        <v>16</v>
      </c>
      <c r="D580" s="4" t="s">
        <v>23</v>
      </c>
      <c r="E580" s="17" t="s">
        <v>127</v>
      </c>
      <c r="F580" s="130">
        <v>1800</v>
      </c>
      <c r="G580" s="4" t="s">
        <v>19</v>
      </c>
      <c r="H580" s="4">
        <v>5.2038000000000002</v>
      </c>
      <c r="I580" s="112">
        <v>1.0799800146046978E-2</v>
      </c>
      <c r="J580" s="4">
        <v>5.26</v>
      </c>
      <c r="K580" s="119">
        <v>101.15999999999926</v>
      </c>
      <c r="L580" s="4" t="s">
        <v>394</v>
      </c>
      <c r="M580" s="13" t="s">
        <v>395</v>
      </c>
      <c r="N580" s="26">
        <v>60.69599999999955</v>
      </c>
      <c r="O580" s="4" t="s">
        <v>20</v>
      </c>
      <c r="P580" s="4">
        <v>12012</v>
      </c>
      <c r="Q580" s="33">
        <v>0</v>
      </c>
      <c r="R580" s="4" t="s">
        <v>21</v>
      </c>
      <c r="S580"/>
      <c r="T580" s="33">
        <v>0</v>
      </c>
      <c r="U580"/>
    </row>
    <row r="581" spans="1:21" s="1" customFormat="1">
      <c r="A581" s="123">
        <v>44603</v>
      </c>
      <c r="B581"/>
      <c r="C581" s="4" t="s">
        <v>67</v>
      </c>
      <c r="D581" s="4" t="s">
        <v>17</v>
      </c>
      <c r="E581" s="17" t="s">
        <v>128</v>
      </c>
      <c r="F581" s="130">
        <v>1440</v>
      </c>
      <c r="G581" s="4" t="s">
        <v>19</v>
      </c>
      <c r="H581" s="4">
        <v>5.2060000000000004</v>
      </c>
      <c r="I581" s="112">
        <v>8.451786400307304E-3</v>
      </c>
      <c r="J581" s="4">
        <v>5.25</v>
      </c>
      <c r="K581" s="119">
        <v>63.359999999999417</v>
      </c>
      <c r="L581" s="4" t="s">
        <v>372</v>
      </c>
      <c r="M581" s="13" t="s">
        <v>355</v>
      </c>
      <c r="N581" s="26">
        <v>30.206879999999721</v>
      </c>
      <c r="O581" s="4" t="s">
        <v>20</v>
      </c>
      <c r="P581" s="4">
        <v>67043</v>
      </c>
      <c r="Q581" s="33">
        <v>0</v>
      </c>
      <c r="R581" s="4" t="s">
        <v>148</v>
      </c>
      <c r="S581"/>
      <c r="T581" s="33">
        <v>0</v>
      </c>
      <c r="U581"/>
    </row>
    <row r="582" spans="1:21" s="1" customFormat="1">
      <c r="A582" s="131">
        <v>44603</v>
      </c>
      <c r="B582"/>
      <c r="C582" s="25" t="s">
        <v>16</v>
      </c>
      <c r="D582" s="25" t="s">
        <v>17</v>
      </c>
      <c r="E582" s="132" t="s">
        <v>129</v>
      </c>
      <c r="F582" s="133">
        <v>19007.73</v>
      </c>
      <c r="G582" s="25" t="s">
        <v>19</v>
      </c>
      <c r="H582" s="25">
        <v>5.1908000000000003</v>
      </c>
      <c r="I582" s="134">
        <v>9.690221160514767E-3</v>
      </c>
      <c r="J582" s="25">
        <v>5.2411000000000003</v>
      </c>
      <c r="K582" s="135">
        <v>956.08881900000017</v>
      </c>
      <c r="L582" s="25" t="s">
        <v>229</v>
      </c>
      <c r="M582" s="19" t="s">
        <v>18</v>
      </c>
      <c r="N582" s="26">
        <v>573.65329140000006</v>
      </c>
      <c r="O582" s="25" t="s">
        <v>20</v>
      </c>
      <c r="P582" s="25">
        <v>67403</v>
      </c>
      <c r="Q582" s="136">
        <v>0</v>
      </c>
      <c r="R582" s="25" t="s">
        <v>21</v>
      </c>
      <c r="S582"/>
      <c r="T582" s="33">
        <v>0</v>
      </c>
      <c r="U582"/>
    </row>
    <row r="583" spans="1:21" s="1" customFormat="1">
      <c r="A583" s="123">
        <v>44603</v>
      </c>
      <c r="B583"/>
      <c r="C583" s="4" t="s">
        <v>22</v>
      </c>
      <c r="D583" s="4" t="s">
        <v>23</v>
      </c>
      <c r="E583" s="17" t="s">
        <v>65</v>
      </c>
      <c r="F583" s="130">
        <v>2000</v>
      </c>
      <c r="G583" s="4" t="s">
        <v>32</v>
      </c>
      <c r="H583" s="4">
        <v>5.9333</v>
      </c>
      <c r="I583" s="112">
        <v>1.1241636188967341E-2</v>
      </c>
      <c r="J583" s="137">
        <v>6</v>
      </c>
      <c r="K583" s="119">
        <v>133.39999999999998</v>
      </c>
      <c r="L583" s="4" t="s">
        <v>239</v>
      </c>
      <c r="M583" s="13" t="s">
        <v>240</v>
      </c>
      <c r="N583" s="26">
        <v>63.598449999999993</v>
      </c>
      <c r="O583" s="4" t="s">
        <v>20</v>
      </c>
      <c r="P583" s="4">
        <v>47908</v>
      </c>
      <c r="Q583" s="33">
        <v>0</v>
      </c>
      <c r="R583" s="4" t="s">
        <v>25</v>
      </c>
      <c r="S583"/>
      <c r="T583" s="33">
        <v>0</v>
      </c>
      <c r="U583"/>
    </row>
    <row r="584" spans="1:21" s="1" customFormat="1">
      <c r="A584" s="123">
        <v>44606</v>
      </c>
      <c r="B584"/>
      <c r="C584" s="4" t="s">
        <v>16</v>
      </c>
      <c r="D584" s="4" t="s">
        <v>17</v>
      </c>
      <c r="E584" s="17" t="s">
        <v>87</v>
      </c>
      <c r="F584" s="130">
        <v>1280</v>
      </c>
      <c r="G584" s="4" t="s">
        <v>88</v>
      </c>
      <c r="H584" s="4">
        <v>4.1227</v>
      </c>
      <c r="I584" s="112">
        <v>3.0877822786038234E-2</v>
      </c>
      <c r="J584" s="4">
        <v>4.25</v>
      </c>
      <c r="K584" s="119">
        <v>162.94399999999996</v>
      </c>
      <c r="L584" s="4" t="s">
        <v>248</v>
      </c>
      <c r="M584" s="2" t="s">
        <v>249</v>
      </c>
      <c r="N584" s="26">
        <v>97.766399999999976</v>
      </c>
      <c r="O584" s="4" t="s">
        <v>20</v>
      </c>
      <c r="P584" s="4">
        <v>67500</v>
      </c>
      <c r="Q584" s="33">
        <v>0</v>
      </c>
      <c r="R584" s="4" t="s">
        <v>21</v>
      </c>
      <c r="S584"/>
      <c r="T584" s="33">
        <v>0</v>
      </c>
      <c r="U584"/>
    </row>
    <row r="585" spans="1:21" s="1" customFormat="1">
      <c r="A585" s="123">
        <v>44606</v>
      </c>
      <c r="B585"/>
      <c r="C585" s="4" t="s">
        <v>16</v>
      </c>
      <c r="D585" s="4" t="s">
        <v>23</v>
      </c>
      <c r="E585" s="17" t="s">
        <v>102</v>
      </c>
      <c r="F585" s="130">
        <v>15535</v>
      </c>
      <c r="G585" s="4" t="s">
        <v>32</v>
      </c>
      <c r="H585" s="4">
        <v>5.8955000000000002</v>
      </c>
      <c r="I585" s="112">
        <v>2.1117801713171014E-2</v>
      </c>
      <c r="J585" s="4">
        <v>6.02</v>
      </c>
      <c r="K585" s="119">
        <v>1934.1074999999905</v>
      </c>
      <c r="L585" s="4" t="s">
        <v>110</v>
      </c>
      <c r="M585" s="2" t="s">
        <v>230</v>
      </c>
      <c r="N585" s="26">
        <v>1160.4644999999944</v>
      </c>
      <c r="O585" s="4" t="s">
        <v>20</v>
      </c>
      <c r="P585" s="4">
        <v>12012</v>
      </c>
      <c r="Q585" s="33">
        <v>0</v>
      </c>
      <c r="R585" s="4" t="s">
        <v>21</v>
      </c>
      <c r="S585"/>
      <c r="T585" s="33">
        <v>0</v>
      </c>
      <c r="U585"/>
    </row>
    <row r="586" spans="1:21" s="1" customFormat="1">
      <c r="A586" s="123">
        <v>44606</v>
      </c>
      <c r="B586"/>
      <c r="C586" s="4" t="s">
        <v>16</v>
      </c>
      <c r="D586" s="4" t="s">
        <v>17</v>
      </c>
      <c r="E586" s="17" t="s">
        <v>18</v>
      </c>
      <c r="F586" s="130">
        <v>9533.32</v>
      </c>
      <c r="G586" s="4" t="s">
        <v>19</v>
      </c>
      <c r="H586" s="4">
        <v>5.2092999999999998</v>
      </c>
      <c r="I586" s="112">
        <v>2.9946441940376101E-3</v>
      </c>
      <c r="J586" s="4">
        <v>5.2248999999999999</v>
      </c>
      <c r="K586" s="119">
        <v>148.71979200000055</v>
      </c>
      <c r="L586" s="4" t="s">
        <v>110</v>
      </c>
      <c r="M586" s="2" t="s">
        <v>230</v>
      </c>
      <c r="N586" s="26">
        <v>89.231875200000331</v>
      </c>
      <c r="O586" s="4" t="s">
        <v>20</v>
      </c>
      <c r="P586" s="4">
        <v>67407</v>
      </c>
      <c r="Q586" s="33">
        <v>0</v>
      </c>
      <c r="R586" s="4" t="s">
        <v>21</v>
      </c>
      <c r="S586"/>
      <c r="T586" s="33">
        <v>0</v>
      </c>
      <c r="U586"/>
    </row>
    <row r="587" spans="1:21" s="1" customFormat="1">
      <c r="A587" s="123">
        <v>44606</v>
      </c>
      <c r="B587"/>
      <c r="C587" s="4" t="s">
        <v>16</v>
      </c>
      <c r="D587" s="4" t="s">
        <v>23</v>
      </c>
      <c r="E587" s="17" t="s">
        <v>126</v>
      </c>
      <c r="F587" s="130">
        <v>25110</v>
      </c>
      <c r="G587" s="4" t="s">
        <v>19</v>
      </c>
      <c r="H587" s="4">
        <v>5.2168999999999999</v>
      </c>
      <c r="I587" s="112">
        <v>2.1277003584503351E-3</v>
      </c>
      <c r="J587" s="4">
        <v>5.2279999999999998</v>
      </c>
      <c r="K587" s="119">
        <v>278.72099999999716</v>
      </c>
      <c r="L587" s="4" t="s">
        <v>250</v>
      </c>
      <c r="M587" s="2" t="s">
        <v>251</v>
      </c>
      <c r="N587" s="26">
        <v>167.23259999999829</v>
      </c>
      <c r="O587" s="4" t="s">
        <v>20</v>
      </c>
      <c r="P587" s="4">
        <v>12012</v>
      </c>
      <c r="Q587" s="33">
        <v>0</v>
      </c>
      <c r="R587" s="4" t="s">
        <v>21</v>
      </c>
      <c r="S587"/>
      <c r="T587" s="33">
        <v>0</v>
      </c>
      <c r="U587"/>
    </row>
    <row r="588" spans="1:21" s="1" customFormat="1">
      <c r="A588" s="123">
        <v>44606</v>
      </c>
      <c r="B588"/>
      <c r="C588" s="4" t="s">
        <v>16</v>
      </c>
      <c r="D588" s="4" t="s">
        <v>23</v>
      </c>
      <c r="E588" s="17" t="s">
        <v>55</v>
      </c>
      <c r="F588" s="130">
        <v>743.7</v>
      </c>
      <c r="G588" s="4" t="s">
        <v>19</v>
      </c>
      <c r="H588" s="4">
        <v>5.2263999999999999</v>
      </c>
      <c r="I588" s="112">
        <v>1.7909076993724238E-2</v>
      </c>
      <c r="J588" s="4">
        <v>5.32</v>
      </c>
      <c r="K588" s="119">
        <v>69.610320000000257</v>
      </c>
      <c r="L588" s="4" t="s">
        <v>110</v>
      </c>
      <c r="M588" s="4" t="s">
        <v>230</v>
      </c>
      <c r="N588" s="26">
        <v>41.766192000000153</v>
      </c>
      <c r="O588" s="4" t="s">
        <v>20</v>
      </c>
      <c r="P588" s="4">
        <v>67500</v>
      </c>
      <c r="Q588" s="33">
        <v>0</v>
      </c>
      <c r="R588" s="4" t="s">
        <v>21</v>
      </c>
      <c r="S588"/>
      <c r="T588" s="33">
        <v>0</v>
      </c>
      <c r="U588"/>
    </row>
    <row r="589" spans="1:21" s="1" customFormat="1">
      <c r="A589" s="123">
        <v>44606</v>
      </c>
      <c r="B589"/>
      <c r="C589" s="4" t="s">
        <v>22</v>
      </c>
      <c r="D589" s="4" t="s">
        <v>23</v>
      </c>
      <c r="E589" s="17" t="s">
        <v>114</v>
      </c>
      <c r="F589" s="130">
        <v>9697.11</v>
      </c>
      <c r="G589" s="4" t="s">
        <v>19</v>
      </c>
      <c r="H589" s="4">
        <v>5.1989999999999998</v>
      </c>
      <c r="I589" s="112">
        <v>5.577995768416999E-3</v>
      </c>
      <c r="J589" s="4">
        <v>5.2279999999999998</v>
      </c>
      <c r="K589" s="119">
        <v>281.21618999999919</v>
      </c>
      <c r="L589" s="4" t="s">
        <v>365</v>
      </c>
      <c r="M589" s="13" t="s">
        <v>366</v>
      </c>
      <c r="N589" s="26">
        <v>134.06981858249961</v>
      </c>
      <c r="O589" s="4" t="s">
        <v>20</v>
      </c>
      <c r="P589" s="4">
        <v>12012</v>
      </c>
      <c r="Q589" s="33">
        <v>0</v>
      </c>
      <c r="R589" s="4" t="s">
        <v>40</v>
      </c>
      <c r="S589"/>
      <c r="T589" s="33">
        <v>0</v>
      </c>
      <c r="U589"/>
    </row>
    <row r="590" spans="1:21" s="1" customFormat="1">
      <c r="A590" s="123">
        <v>44606</v>
      </c>
      <c r="B590"/>
      <c r="C590" s="4" t="s">
        <v>22</v>
      </c>
      <c r="D590" s="4" t="s">
        <v>23</v>
      </c>
      <c r="E590" s="17" t="s">
        <v>114</v>
      </c>
      <c r="F590" s="130">
        <v>22690</v>
      </c>
      <c r="G590" s="4" t="s">
        <v>19</v>
      </c>
      <c r="H590" s="4">
        <v>5.1989999999999998</v>
      </c>
      <c r="I590" s="112">
        <v>5.577995768416999E-3</v>
      </c>
      <c r="J590" s="4">
        <v>5.2279999999999998</v>
      </c>
      <c r="K590" s="119">
        <v>658.00999999999806</v>
      </c>
      <c r="L590" s="4" t="s">
        <v>365</v>
      </c>
      <c r="M590" s="13" t="s">
        <v>366</v>
      </c>
      <c r="N590" s="26">
        <v>313.70626749999906</v>
      </c>
      <c r="O590" s="4" t="s">
        <v>20</v>
      </c>
      <c r="P590" s="4">
        <v>12012</v>
      </c>
      <c r="Q590" s="33">
        <v>0</v>
      </c>
      <c r="R590" s="4" t="s">
        <v>40</v>
      </c>
      <c r="S590"/>
      <c r="T590" s="33">
        <v>0</v>
      </c>
      <c r="U590"/>
    </row>
    <row r="591" spans="1:21" s="1" customFormat="1">
      <c r="A591" s="123">
        <v>44606</v>
      </c>
      <c r="B591"/>
      <c r="C591" s="4" t="s">
        <v>22</v>
      </c>
      <c r="D591" s="4" t="s">
        <v>23</v>
      </c>
      <c r="E591" s="17" t="s">
        <v>39</v>
      </c>
      <c r="F591" s="130">
        <v>49256.41</v>
      </c>
      <c r="G591" s="4" t="s">
        <v>32</v>
      </c>
      <c r="H591" s="4">
        <v>5.8986999999999998</v>
      </c>
      <c r="I591" s="112">
        <v>3.6109651279094823E-3</v>
      </c>
      <c r="J591" s="4">
        <v>5.92</v>
      </c>
      <c r="K591" s="119">
        <v>1049.1615330000047</v>
      </c>
      <c r="L591" s="4" t="s">
        <v>365</v>
      </c>
      <c r="M591" s="13" t="s">
        <v>366</v>
      </c>
      <c r="N591" s="26">
        <v>500.18776085775227</v>
      </c>
      <c r="O591" s="4" t="s">
        <v>20</v>
      </c>
      <c r="P591" s="4">
        <v>12012</v>
      </c>
      <c r="Q591" s="33">
        <v>0</v>
      </c>
      <c r="R591" s="4" t="s">
        <v>40</v>
      </c>
      <c r="S591"/>
      <c r="T591" s="33">
        <v>0</v>
      </c>
      <c r="U591"/>
    </row>
    <row r="592" spans="1:21" s="1" customFormat="1">
      <c r="A592" s="123">
        <v>44606</v>
      </c>
      <c r="B592"/>
      <c r="C592" s="4" t="s">
        <v>22</v>
      </c>
      <c r="D592" s="4" t="s">
        <v>23</v>
      </c>
      <c r="E592" s="17" t="s">
        <v>39</v>
      </c>
      <c r="F592" s="130">
        <v>2781.4</v>
      </c>
      <c r="G592" s="4" t="s">
        <v>19</v>
      </c>
      <c r="H592" s="4">
        <v>5.1989999999999998</v>
      </c>
      <c r="I592" s="112">
        <v>5.577995768416999E-3</v>
      </c>
      <c r="J592" s="4">
        <v>5.2279999999999998</v>
      </c>
      <c r="K592" s="119">
        <v>80.660599999999761</v>
      </c>
      <c r="L592" s="4" t="s">
        <v>365</v>
      </c>
      <c r="M592" s="13" t="s">
        <v>366</v>
      </c>
      <c r="N592" s="26">
        <v>38.454941049999888</v>
      </c>
      <c r="O592" s="4" t="s">
        <v>20</v>
      </c>
      <c r="P592" s="4">
        <v>12012</v>
      </c>
      <c r="Q592" s="33">
        <v>0</v>
      </c>
      <c r="R592" s="4" t="s">
        <v>40</v>
      </c>
      <c r="S592"/>
      <c r="T592" s="33">
        <v>0</v>
      </c>
      <c r="U592"/>
    </row>
    <row r="593" spans="1:21" s="1" customFormat="1">
      <c r="A593" s="123">
        <v>44606</v>
      </c>
      <c r="B593"/>
      <c r="C593" s="4" t="s">
        <v>22</v>
      </c>
      <c r="D593" s="4" t="s">
        <v>23</v>
      </c>
      <c r="E593" s="17" t="s">
        <v>39</v>
      </c>
      <c r="F593" s="130">
        <v>1929.2</v>
      </c>
      <c r="G593" s="4" t="s">
        <v>19</v>
      </c>
      <c r="H593" s="4">
        <v>5.1989999999999998</v>
      </c>
      <c r="I593" s="112">
        <v>5.577995768416999E-3</v>
      </c>
      <c r="J593" s="4">
        <v>5.2279999999999998</v>
      </c>
      <c r="K593" s="119">
        <v>55.94679999999984</v>
      </c>
      <c r="L593" s="4" t="s">
        <v>365</v>
      </c>
      <c r="M593" s="13" t="s">
        <v>366</v>
      </c>
      <c r="N593" s="26">
        <v>26.672636899999922</v>
      </c>
      <c r="O593" s="4" t="s">
        <v>20</v>
      </c>
      <c r="P593" s="4">
        <v>12012</v>
      </c>
      <c r="Q593" s="33">
        <v>0</v>
      </c>
      <c r="R593" s="4" t="s">
        <v>40</v>
      </c>
      <c r="S593"/>
      <c r="T593" s="33">
        <v>0</v>
      </c>
      <c r="U593"/>
    </row>
    <row r="594" spans="1:21" s="1" customFormat="1">
      <c r="A594" s="123">
        <v>44607</v>
      </c>
      <c r="B594"/>
      <c r="C594" s="4" t="s">
        <v>41</v>
      </c>
      <c r="D594" s="4" t="s">
        <v>17</v>
      </c>
      <c r="E594" s="17" t="s">
        <v>130</v>
      </c>
      <c r="F594" s="130">
        <v>2400</v>
      </c>
      <c r="G594" s="4" t="s">
        <v>19</v>
      </c>
      <c r="H594" s="4">
        <v>5.21</v>
      </c>
      <c r="I594" s="112">
        <v>2.6871401151631336E-2</v>
      </c>
      <c r="J594" s="4">
        <v>5.35</v>
      </c>
      <c r="K594" s="119">
        <v>335.9999999999992</v>
      </c>
      <c r="L594" s="4" t="s">
        <v>255</v>
      </c>
      <c r="M594" s="2" t="s">
        <v>256</v>
      </c>
      <c r="N594" s="26">
        <v>192.22559999999956</v>
      </c>
      <c r="O594" s="4" t="s">
        <v>20</v>
      </c>
      <c r="P594" s="4">
        <v>67043</v>
      </c>
      <c r="Q594" s="33">
        <v>0</v>
      </c>
      <c r="R594" s="4" t="s">
        <v>149</v>
      </c>
      <c r="S594"/>
      <c r="T594" s="33">
        <v>0</v>
      </c>
      <c r="U594"/>
    </row>
    <row r="595" spans="1:21" s="1" customFormat="1">
      <c r="A595" s="123">
        <v>44607</v>
      </c>
      <c r="B595"/>
      <c r="C595" s="4" t="s">
        <v>22</v>
      </c>
      <c r="D595" s="4" t="s">
        <v>23</v>
      </c>
      <c r="E595" s="21" t="s">
        <v>131</v>
      </c>
      <c r="F595" s="130">
        <v>3200</v>
      </c>
      <c r="G595" s="4" t="s">
        <v>19</v>
      </c>
      <c r="H595" s="4">
        <v>5.12</v>
      </c>
      <c r="I595" s="112">
        <v>1.4023437499999902E-2</v>
      </c>
      <c r="J595" s="4">
        <v>5.1917999999999997</v>
      </c>
      <c r="K595" s="119">
        <v>229.75999999999885</v>
      </c>
      <c r="L595" s="4" t="s">
        <v>111</v>
      </c>
      <c r="M595" s="13" t="s">
        <v>112</v>
      </c>
      <c r="N595" s="26">
        <v>109.53807999999945</v>
      </c>
      <c r="O595" s="4" t="s">
        <v>27</v>
      </c>
      <c r="P595" s="4">
        <v>47197</v>
      </c>
      <c r="Q595" s="33">
        <v>0</v>
      </c>
      <c r="R595" s="4" t="s">
        <v>25</v>
      </c>
      <c r="S595"/>
      <c r="T595" s="33">
        <v>0</v>
      </c>
      <c r="U595"/>
    </row>
    <row r="596" spans="1:21" s="1" customFormat="1">
      <c r="A596" s="123">
        <v>44607</v>
      </c>
      <c r="B596"/>
      <c r="C596" s="4" t="s">
        <v>16</v>
      </c>
      <c r="D596" s="4" t="s">
        <v>23</v>
      </c>
      <c r="E596" s="17" t="s">
        <v>132</v>
      </c>
      <c r="F596" s="130">
        <v>86716.800000000003</v>
      </c>
      <c r="G596" s="4" t="s">
        <v>19</v>
      </c>
      <c r="H596" s="4">
        <v>5.1801000000000004</v>
      </c>
      <c r="I596" s="112">
        <v>1.5250670836468583E-3</v>
      </c>
      <c r="J596" s="4">
        <v>5.1879999999999997</v>
      </c>
      <c r="K596" s="119">
        <v>685.06271999994385</v>
      </c>
      <c r="L596" s="4" t="s">
        <v>629</v>
      </c>
      <c r="M596" s="2" t="s">
        <v>630</v>
      </c>
      <c r="N596" s="26">
        <v>411.03763199996632</v>
      </c>
      <c r="O596" s="4" t="s">
        <v>20</v>
      </c>
      <c r="P596" s="4">
        <v>12012</v>
      </c>
      <c r="Q596" s="33">
        <v>0</v>
      </c>
      <c r="R596" s="4" t="s">
        <v>21</v>
      </c>
      <c r="S596"/>
      <c r="T596" s="33">
        <v>0</v>
      </c>
      <c r="U596"/>
    </row>
    <row r="597" spans="1:21" s="1" customFormat="1">
      <c r="A597" s="123">
        <v>44607</v>
      </c>
      <c r="B597"/>
      <c r="C597" s="4" t="s">
        <v>16</v>
      </c>
      <c r="D597" s="4" t="s">
        <v>23</v>
      </c>
      <c r="E597" s="17" t="s">
        <v>132</v>
      </c>
      <c r="F597" s="130">
        <v>87537.600000000006</v>
      </c>
      <c r="G597" s="4" t="s">
        <v>19</v>
      </c>
      <c r="H597" s="4">
        <v>5.1801000000000004</v>
      </c>
      <c r="I597" s="112">
        <v>1.5250670836468583E-3</v>
      </c>
      <c r="J597" s="4">
        <v>5.1879999999999997</v>
      </c>
      <c r="K597" s="119">
        <v>691.54703999994331</v>
      </c>
      <c r="L597" s="4" t="s">
        <v>629</v>
      </c>
      <c r="M597" s="2" t="s">
        <v>630</v>
      </c>
      <c r="N597" s="26">
        <v>414.92822399996595</v>
      </c>
      <c r="O597" s="4" t="s">
        <v>20</v>
      </c>
      <c r="P597" s="4">
        <v>12012</v>
      </c>
      <c r="Q597" s="33">
        <v>0</v>
      </c>
      <c r="R597" s="4" t="s">
        <v>21</v>
      </c>
      <c r="S597"/>
      <c r="T597" s="33">
        <v>0</v>
      </c>
      <c r="U597"/>
    </row>
    <row r="598" spans="1:21" s="1" customFormat="1">
      <c r="A598" s="123">
        <v>44607</v>
      </c>
      <c r="B598"/>
      <c r="C598" s="4" t="s">
        <v>16</v>
      </c>
      <c r="D598" s="4" t="s">
        <v>23</v>
      </c>
      <c r="E598" s="17" t="s">
        <v>132</v>
      </c>
      <c r="F598" s="130">
        <v>387600</v>
      </c>
      <c r="G598" s="4" t="s">
        <v>19</v>
      </c>
      <c r="H598" s="4">
        <v>5.1801000000000004</v>
      </c>
      <c r="I598" s="112">
        <v>1.5250670836468583E-3</v>
      </c>
      <c r="J598" s="4">
        <v>5.1879999999999997</v>
      </c>
      <c r="K598" s="119">
        <v>3062.0399999997489</v>
      </c>
      <c r="L598" s="4" t="s">
        <v>629</v>
      </c>
      <c r="M598" s="2" t="s">
        <v>630</v>
      </c>
      <c r="N598" s="26">
        <v>1837.2239999998494</v>
      </c>
      <c r="O598" s="4" t="s">
        <v>20</v>
      </c>
      <c r="P598" s="4">
        <v>12012</v>
      </c>
      <c r="Q598" s="33">
        <v>0</v>
      </c>
      <c r="R598" s="4" t="s">
        <v>21</v>
      </c>
      <c r="S598"/>
      <c r="T598" s="33">
        <v>0</v>
      </c>
      <c r="U598"/>
    </row>
    <row r="599" spans="1:21" s="1" customFormat="1">
      <c r="A599" s="123">
        <v>44607</v>
      </c>
      <c r="B599"/>
      <c r="C599" s="4" t="s">
        <v>16</v>
      </c>
      <c r="D599" s="4" t="s">
        <v>23</v>
      </c>
      <c r="E599" s="17" t="s">
        <v>132</v>
      </c>
      <c r="F599" s="130">
        <v>221907.04</v>
      </c>
      <c r="G599" s="4" t="s">
        <v>19</v>
      </c>
      <c r="H599" s="4">
        <v>5.1801000000000004</v>
      </c>
      <c r="I599" s="112">
        <v>1.5250670836468583E-3</v>
      </c>
      <c r="J599" s="4">
        <v>5.1879999999999997</v>
      </c>
      <c r="K599" s="119">
        <v>1753.0656159998562</v>
      </c>
      <c r="L599" s="4" t="s">
        <v>629</v>
      </c>
      <c r="M599" s="2" t="s">
        <v>630</v>
      </c>
      <c r="N599" s="26">
        <v>1051.8393695999137</v>
      </c>
      <c r="O599" s="4" t="s">
        <v>20</v>
      </c>
      <c r="P599" s="4">
        <v>12012</v>
      </c>
      <c r="Q599" s="33">
        <v>0</v>
      </c>
      <c r="R599" s="4" t="s">
        <v>21</v>
      </c>
      <c r="S599"/>
      <c r="T599" s="33">
        <v>0</v>
      </c>
      <c r="U599"/>
    </row>
    <row r="600" spans="1:21" s="1" customFormat="1">
      <c r="A600" s="123">
        <v>44607</v>
      </c>
      <c r="B600"/>
      <c r="C600" s="4" t="s">
        <v>16</v>
      </c>
      <c r="D600" s="4" t="s">
        <v>23</v>
      </c>
      <c r="E600" s="17" t="s">
        <v>132</v>
      </c>
      <c r="F600" s="130">
        <v>8677</v>
      </c>
      <c r="G600" s="4" t="s">
        <v>32</v>
      </c>
      <c r="H600" s="4">
        <v>5.8901000000000003</v>
      </c>
      <c r="I600" s="112">
        <v>1.3412335953548737E-3</v>
      </c>
      <c r="J600" s="4">
        <v>5.8979999999999997</v>
      </c>
      <c r="K600" s="119">
        <v>68.548299999994384</v>
      </c>
      <c r="L600" s="4" t="s">
        <v>629</v>
      </c>
      <c r="M600" s="2" t="s">
        <v>630</v>
      </c>
      <c r="N600" s="26">
        <v>41.128979999996631</v>
      </c>
      <c r="O600" s="4" t="s">
        <v>20</v>
      </c>
      <c r="P600" s="4">
        <v>12012</v>
      </c>
      <c r="Q600" s="33">
        <v>0</v>
      </c>
      <c r="R600" s="4" t="s">
        <v>21</v>
      </c>
      <c r="S600"/>
      <c r="T600" s="33">
        <v>0</v>
      </c>
      <c r="U600"/>
    </row>
    <row r="601" spans="1:21" s="1" customFormat="1">
      <c r="A601" s="123">
        <v>44607</v>
      </c>
      <c r="B601"/>
      <c r="C601" s="4" t="s">
        <v>16</v>
      </c>
      <c r="D601" s="4" t="s">
        <v>17</v>
      </c>
      <c r="E601" s="17" t="s">
        <v>53</v>
      </c>
      <c r="F601" s="130">
        <v>12000</v>
      </c>
      <c r="G601" s="4" t="s">
        <v>19</v>
      </c>
      <c r="H601" s="4">
        <v>5.1795999999999998</v>
      </c>
      <c r="I601" s="112">
        <v>9.7304811182332696E-3</v>
      </c>
      <c r="J601" s="4">
        <v>5.23</v>
      </c>
      <c r="K601" s="119">
        <v>604.80000000000803</v>
      </c>
      <c r="L601" s="4" t="s">
        <v>110</v>
      </c>
      <c r="M601" s="2" t="s">
        <v>230</v>
      </c>
      <c r="N601" s="26">
        <v>362.88000000000483</v>
      </c>
      <c r="O601" s="4" t="s">
        <v>20</v>
      </c>
      <c r="P601" s="4">
        <v>67043</v>
      </c>
      <c r="Q601" s="33">
        <v>0</v>
      </c>
      <c r="R601" s="4" t="s">
        <v>21</v>
      </c>
      <c r="S601"/>
      <c r="T601" s="33">
        <v>0</v>
      </c>
      <c r="U601"/>
    </row>
    <row r="602" spans="1:21" s="1" customFormat="1">
      <c r="A602" s="123">
        <v>44607</v>
      </c>
      <c r="B602"/>
      <c r="C602" s="4" t="s">
        <v>16</v>
      </c>
      <c r="D602" s="4" t="s">
        <v>23</v>
      </c>
      <c r="E602" s="16" t="s">
        <v>56</v>
      </c>
      <c r="F602" s="130">
        <v>1700</v>
      </c>
      <c r="G602" s="4" t="s">
        <v>32</v>
      </c>
      <c r="H602" s="4">
        <v>5.8945999999999996</v>
      </c>
      <c r="I602" s="112">
        <v>1.1094900417331077E-2</v>
      </c>
      <c r="J602" s="4">
        <v>5.96</v>
      </c>
      <c r="K602" s="119">
        <v>111.18000000000059</v>
      </c>
      <c r="L602" s="4" t="s">
        <v>259</v>
      </c>
      <c r="M602" s="2" t="s">
        <v>260</v>
      </c>
      <c r="N602" s="26">
        <v>66.708000000000354</v>
      </c>
      <c r="O602" s="4" t="s">
        <v>20</v>
      </c>
      <c r="P602" s="4">
        <v>12012</v>
      </c>
      <c r="Q602" s="33">
        <v>0</v>
      </c>
      <c r="R602" s="4" t="s">
        <v>21</v>
      </c>
      <c r="S602"/>
      <c r="T602" s="33">
        <v>0</v>
      </c>
      <c r="U602"/>
    </row>
    <row r="603" spans="1:21" s="1" customFormat="1">
      <c r="A603" s="123">
        <v>44607</v>
      </c>
      <c r="B603"/>
      <c r="C603" s="4" t="s">
        <v>22</v>
      </c>
      <c r="D603" s="4" t="s">
        <v>17</v>
      </c>
      <c r="E603" s="17" t="s">
        <v>133</v>
      </c>
      <c r="F603" s="130">
        <v>50000</v>
      </c>
      <c r="G603" s="4" t="s">
        <v>19</v>
      </c>
      <c r="H603" s="4">
        <v>5.1902999999999997</v>
      </c>
      <c r="I603" s="112">
        <v>5.4332119530662304E-3</v>
      </c>
      <c r="J603" s="4">
        <v>5.2184999999999997</v>
      </c>
      <c r="K603" s="119">
        <v>1410.0000000000002</v>
      </c>
      <c r="L603" s="4" t="s">
        <v>246</v>
      </c>
      <c r="M603" s="13" t="s">
        <v>247</v>
      </c>
      <c r="N603" s="26">
        <v>672.21750000000009</v>
      </c>
      <c r="O603" s="4" t="s">
        <v>20</v>
      </c>
      <c r="P603" s="4">
        <v>67500</v>
      </c>
      <c r="Q603" s="33">
        <v>0</v>
      </c>
      <c r="R603" s="4" t="s">
        <v>25</v>
      </c>
      <c r="S603"/>
      <c r="T603" s="33">
        <v>0</v>
      </c>
      <c r="U603"/>
    </row>
    <row r="604" spans="1:21" s="1" customFormat="1">
      <c r="A604" s="123">
        <v>44607</v>
      </c>
      <c r="B604"/>
      <c r="C604" s="4" t="s">
        <v>16</v>
      </c>
      <c r="D604" s="4" t="s">
        <v>23</v>
      </c>
      <c r="E604" s="17" t="s">
        <v>56</v>
      </c>
      <c r="F604" s="130">
        <v>8990</v>
      </c>
      <c r="G604" s="4" t="s">
        <v>57</v>
      </c>
      <c r="H604" s="4">
        <v>7.0232999999999999</v>
      </c>
      <c r="I604" s="112">
        <v>1.0778409010009593E-2</v>
      </c>
      <c r="J604" s="4">
        <v>7.0990000000000002</v>
      </c>
      <c r="K604" s="119">
        <v>680.54300000000285</v>
      </c>
      <c r="L604" s="4" t="s">
        <v>259</v>
      </c>
      <c r="M604" s="13" t="s">
        <v>260</v>
      </c>
      <c r="N604" s="26">
        <v>408.32580000000172</v>
      </c>
      <c r="O604" s="4" t="s">
        <v>20</v>
      </c>
      <c r="P604" s="4">
        <v>12012</v>
      </c>
      <c r="Q604" s="33">
        <v>0</v>
      </c>
      <c r="R604" s="4" t="s">
        <v>21</v>
      </c>
      <c r="S604"/>
      <c r="T604" s="33">
        <v>0</v>
      </c>
      <c r="U604"/>
    </row>
    <row r="605" spans="1:21" s="1" customFormat="1">
      <c r="A605" s="123">
        <v>44607</v>
      </c>
      <c r="B605"/>
      <c r="C605" s="126" t="s">
        <v>16</v>
      </c>
      <c r="D605" s="126" t="s">
        <v>17</v>
      </c>
      <c r="E605" s="17" t="s">
        <v>119</v>
      </c>
      <c r="F605" s="130">
        <v>1000</v>
      </c>
      <c r="G605" s="4" t="s">
        <v>88</v>
      </c>
      <c r="H605" s="4">
        <v>4.0766</v>
      </c>
      <c r="I605" s="112">
        <v>3.0270323308639657E-2</v>
      </c>
      <c r="J605" s="4">
        <v>4.2</v>
      </c>
      <c r="K605" s="119">
        <v>123.40000000000018</v>
      </c>
      <c r="L605" s="4" t="s">
        <v>690</v>
      </c>
      <c r="M605" s="13" t="s">
        <v>691</v>
      </c>
      <c r="N605" s="26">
        <v>74.040000000000106</v>
      </c>
      <c r="O605" s="4" t="s">
        <v>20</v>
      </c>
      <c r="P605" s="4">
        <v>67500</v>
      </c>
      <c r="Q605" s="33">
        <v>0</v>
      </c>
      <c r="R605" s="4" t="s">
        <v>21</v>
      </c>
      <c r="S605"/>
      <c r="T605" s="33">
        <v>0</v>
      </c>
      <c r="U605"/>
    </row>
    <row r="606" spans="1:21" s="1" customFormat="1">
      <c r="A606" s="123">
        <v>44608</v>
      </c>
      <c r="B606"/>
      <c r="C606" s="4" t="s">
        <v>16</v>
      </c>
      <c r="D606" s="4" t="s">
        <v>17</v>
      </c>
      <c r="E606" s="17" t="s">
        <v>122</v>
      </c>
      <c r="F606" s="130">
        <v>72000</v>
      </c>
      <c r="G606" s="4" t="s">
        <v>19</v>
      </c>
      <c r="H606" s="4">
        <v>5.1558000000000002</v>
      </c>
      <c r="I606" s="112">
        <v>9.93056363706879E-3</v>
      </c>
      <c r="J606" s="4">
        <v>5.2069999999999999</v>
      </c>
      <c r="K606" s="119">
        <v>3686.3999999999778</v>
      </c>
      <c r="L606" s="4" t="s">
        <v>501</v>
      </c>
      <c r="M606" s="2" t="s">
        <v>502</v>
      </c>
      <c r="N606" s="26">
        <v>2211.8399999999865</v>
      </c>
      <c r="O606" s="4" t="s">
        <v>20</v>
      </c>
      <c r="P606" s="4">
        <v>12012</v>
      </c>
      <c r="Q606" s="33">
        <v>0</v>
      </c>
      <c r="R606" s="4" t="s">
        <v>21</v>
      </c>
      <c r="S606"/>
      <c r="T606" s="33">
        <v>0</v>
      </c>
      <c r="U606"/>
    </row>
    <row r="607" spans="1:21" s="1" customFormat="1">
      <c r="A607" s="123">
        <v>44608</v>
      </c>
      <c r="B607"/>
      <c r="C607" s="4" t="s">
        <v>16</v>
      </c>
      <c r="D607" s="4" t="s">
        <v>17</v>
      </c>
      <c r="E607" s="17" t="s">
        <v>87</v>
      </c>
      <c r="F607" s="130">
        <v>2383.79</v>
      </c>
      <c r="G607" s="4" t="s">
        <v>88</v>
      </c>
      <c r="H607" s="4">
        <v>4.0778999999999996</v>
      </c>
      <c r="I607" s="112">
        <v>2.8715760563035042E-2</v>
      </c>
      <c r="J607" s="4">
        <v>4.1950000000000003</v>
      </c>
      <c r="K607" s="119">
        <v>279.14180900000156</v>
      </c>
      <c r="L607" s="4" t="s">
        <v>248</v>
      </c>
      <c r="M607" s="13" t="s">
        <v>249</v>
      </c>
      <c r="N607" s="26">
        <v>167.48508540000094</v>
      </c>
      <c r="O607" s="4" t="s">
        <v>20</v>
      </c>
      <c r="P607" s="4">
        <v>67500</v>
      </c>
      <c r="Q607" s="33">
        <v>0</v>
      </c>
      <c r="R607" s="4" t="s">
        <v>21</v>
      </c>
      <c r="S607"/>
      <c r="T607" s="33">
        <v>0</v>
      </c>
      <c r="U607"/>
    </row>
    <row r="608" spans="1:21" s="1" customFormat="1">
      <c r="A608" s="123">
        <v>44608</v>
      </c>
      <c r="B608"/>
      <c r="C608" s="4" t="s">
        <v>16</v>
      </c>
      <c r="D608" s="4" t="s">
        <v>17</v>
      </c>
      <c r="E608" s="17" t="s">
        <v>134</v>
      </c>
      <c r="F608" s="130">
        <v>20000</v>
      </c>
      <c r="G608" s="4" t="s">
        <v>19</v>
      </c>
      <c r="H608" s="4">
        <v>5.1692999999999998</v>
      </c>
      <c r="I608" s="112">
        <v>5.5520089760703328E-3</v>
      </c>
      <c r="J608" s="4">
        <v>5.1980000000000004</v>
      </c>
      <c r="K608" s="119">
        <v>574.00000000001228</v>
      </c>
      <c r="L608" s="4" t="s">
        <v>1792</v>
      </c>
      <c r="M608" s="13" t="s">
        <v>392</v>
      </c>
      <c r="N608" s="26">
        <v>344.40000000000737</v>
      </c>
      <c r="O608" s="4" t="s">
        <v>20</v>
      </c>
      <c r="P608" s="4">
        <v>67043</v>
      </c>
      <c r="Q608" s="33">
        <v>0</v>
      </c>
      <c r="R608" s="4" t="s">
        <v>21</v>
      </c>
      <c r="S608"/>
      <c r="T608" s="33">
        <v>0</v>
      </c>
      <c r="U608"/>
    </row>
    <row r="609" spans="1:21" s="1" customFormat="1">
      <c r="A609" s="131">
        <v>44608</v>
      </c>
      <c r="B609"/>
      <c r="C609" s="25" t="s">
        <v>16</v>
      </c>
      <c r="D609" s="25" t="s">
        <v>17</v>
      </c>
      <c r="E609" s="18" t="s">
        <v>135</v>
      </c>
      <c r="F609" s="133">
        <v>13626</v>
      </c>
      <c r="G609" s="25" t="s">
        <v>19</v>
      </c>
      <c r="H609" s="25">
        <v>5.1632999999999996</v>
      </c>
      <c r="I609" s="134">
        <v>5.3454186276220561E-3</v>
      </c>
      <c r="J609" s="25">
        <v>5.1909000000000001</v>
      </c>
      <c r="K609" s="135">
        <v>376.07760000000701</v>
      </c>
      <c r="L609" s="25" t="s">
        <v>229</v>
      </c>
      <c r="M609" s="19" t="s">
        <v>18</v>
      </c>
      <c r="N609" s="138">
        <v>225.6465600000042</v>
      </c>
      <c r="O609" s="25" t="s">
        <v>20</v>
      </c>
      <c r="P609" s="25">
        <v>67043</v>
      </c>
      <c r="Q609" s="136">
        <v>0</v>
      </c>
      <c r="R609" s="25" t="s">
        <v>21</v>
      </c>
      <c r="S609"/>
      <c r="T609" s="33">
        <v>0</v>
      </c>
      <c r="U609"/>
    </row>
    <row r="610" spans="1:21" s="1" customFormat="1">
      <c r="A610" s="123">
        <v>44608</v>
      </c>
      <c r="B610"/>
      <c r="C610" s="4" t="s">
        <v>16</v>
      </c>
      <c r="D610" s="4" t="s">
        <v>23</v>
      </c>
      <c r="E610" s="17" t="s">
        <v>1791</v>
      </c>
      <c r="F610" s="130">
        <v>31607.17</v>
      </c>
      <c r="G610" s="4" t="s">
        <v>19</v>
      </c>
      <c r="H610" s="4">
        <v>5.1618000000000004</v>
      </c>
      <c r="I610" s="112">
        <v>3.9133635553489921E-3</v>
      </c>
      <c r="J610" s="4">
        <v>5.1820000000000004</v>
      </c>
      <c r="K610" s="119">
        <v>638.46483399999988</v>
      </c>
      <c r="L610" s="4" t="e">
        <v>#N/A</v>
      </c>
      <c r="M610" s="4" t="e">
        <v>#N/A</v>
      </c>
      <c r="N610" s="26">
        <v>383.0789003999999</v>
      </c>
      <c r="O610" s="4" t="s">
        <v>20</v>
      </c>
      <c r="P610" s="4">
        <v>47575</v>
      </c>
      <c r="Q610" s="33">
        <v>0</v>
      </c>
      <c r="R610" s="4" t="s">
        <v>21</v>
      </c>
      <c r="S610"/>
      <c r="T610" s="33">
        <v>0</v>
      </c>
      <c r="U610"/>
    </row>
    <row r="611" spans="1:21" s="1" customFormat="1">
      <c r="A611" s="123">
        <v>44608</v>
      </c>
      <c r="B611"/>
      <c r="C611" s="4" t="s">
        <v>16</v>
      </c>
      <c r="D611" s="4" t="s">
        <v>17</v>
      </c>
      <c r="E611" s="18" t="s">
        <v>18</v>
      </c>
      <c r="F611" s="130">
        <v>15475.17</v>
      </c>
      <c r="G611" s="4" t="s">
        <v>19</v>
      </c>
      <c r="H611" s="4">
        <v>5.1407999999999996</v>
      </c>
      <c r="I611" s="112">
        <v>1.789604730781269E-3</v>
      </c>
      <c r="J611" s="4">
        <v>5.15</v>
      </c>
      <c r="K611" s="119">
        <v>142.3715640000118</v>
      </c>
      <c r="L611" s="4" t="s">
        <v>110</v>
      </c>
      <c r="M611" s="4" t="s">
        <v>230</v>
      </c>
      <c r="N611" s="26">
        <v>85.422938400007084</v>
      </c>
      <c r="O611" s="4" t="s">
        <v>20</v>
      </c>
      <c r="P611" s="4">
        <v>67407</v>
      </c>
      <c r="Q611" s="33">
        <v>0</v>
      </c>
      <c r="R611" s="4" t="s">
        <v>21</v>
      </c>
      <c r="S611"/>
      <c r="T611" s="33">
        <v>0</v>
      </c>
      <c r="U611"/>
    </row>
    <row r="612" spans="1:21" s="1" customFormat="1">
      <c r="A612" s="123">
        <v>44609</v>
      </c>
      <c r="B612"/>
      <c r="C612" s="4" t="s">
        <v>22</v>
      </c>
      <c r="D612" s="4" t="s">
        <v>23</v>
      </c>
      <c r="E612" s="17" t="s">
        <v>114</v>
      </c>
      <c r="F612" s="130">
        <v>31977.040000000001</v>
      </c>
      <c r="G612" s="4" t="s">
        <v>19</v>
      </c>
      <c r="H612" s="4">
        <v>5.1367000000000003</v>
      </c>
      <c r="I612" s="112">
        <v>5.5093737224287676E-3</v>
      </c>
      <c r="J612" s="4">
        <v>5.165</v>
      </c>
      <c r="K612" s="119">
        <v>904.95023199999264</v>
      </c>
      <c r="L612" s="4" t="s">
        <v>365</v>
      </c>
      <c r="M612" s="13" t="s">
        <v>366</v>
      </c>
      <c r="N612" s="26">
        <v>431.43502310599649</v>
      </c>
      <c r="O612" s="4" t="s">
        <v>20</v>
      </c>
      <c r="P612" s="4">
        <v>12012</v>
      </c>
      <c r="Q612" s="33">
        <v>0</v>
      </c>
      <c r="R612" s="4" t="s">
        <v>40</v>
      </c>
      <c r="S612"/>
      <c r="T612" s="33">
        <v>0</v>
      </c>
      <c r="U612"/>
    </row>
    <row r="613" spans="1:21" s="1" customFormat="1">
      <c r="A613" s="123">
        <v>44609</v>
      </c>
      <c r="B613"/>
      <c r="C613" s="4" t="s">
        <v>16</v>
      </c>
      <c r="D613" s="4" t="s">
        <v>17</v>
      </c>
      <c r="E613" s="17" t="s">
        <v>125</v>
      </c>
      <c r="F613" s="130">
        <v>20000</v>
      </c>
      <c r="G613" s="4" t="s">
        <v>19</v>
      </c>
      <c r="H613" s="4">
        <v>5.1614000000000004</v>
      </c>
      <c r="I613" s="112">
        <v>2.2978261711938508E-2</v>
      </c>
      <c r="J613" s="4">
        <v>5.28</v>
      </c>
      <c r="K613" s="119">
        <v>2371.9999999999964</v>
      </c>
      <c r="L613" s="4" t="s">
        <v>237</v>
      </c>
      <c r="M613" s="2" t="s">
        <v>238</v>
      </c>
      <c r="N613" s="139">
        <v>1423.1999999999978</v>
      </c>
      <c r="O613" s="4" t="s">
        <v>20</v>
      </c>
      <c r="P613" s="4">
        <v>67500</v>
      </c>
      <c r="Q613" s="33">
        <v>0</v>
      </c>
      <c r="R613" s="4" t="s">
        <v>21</v>
      </c>
      <c r="S613"/>
      <c r="T613" s="33">
        <v>0</v>
      </c>
      <c r="U613"/>
    </row>
    <row r="614" spans="1:21" s="1" customFormat="1">
      <c r="A614" s="123">
        <v>44609</v>
      </c>
      <c r="B614"/>
      <c r="C614" s="4" t="s">
        <v>67</v>
      </c>
      <c r="D614" s="4" t="s">
        <v>23</v>
      </c>
      <c r="E614" s="21" t="s">
        <v>99</v>
      </c>
      <c r="F614" s="130">
        <v>1434</v>
      </c>
      <c r="G614" s="4" t="s">
        <v>19</v>
      </c>
      <c r="H614" s="4">
        <v>5.1749999999999998</v>
      </c>
      <c r="I614" s="112">
        <v>1.0628019323671634E-2</v>
      </c>
      <c r="J614" s="4">
        <v>5.23</v>
      </c>
      <c r="K614" s="119">
        <v>78.870000000000871</v>
      </c>
      <c r="L614" s="4" t="s">
        <v>110</v>
      </c>
      <c r="M614" s="4" t="s">
        <v>230</v>
      </c>
      <c r="N614" s="139">
        <v>37.60127250000042</v>
      </c>
      <c r="O614" s="4" t="s">
        <v>20</v>
      </c>
      <c r="P614" s="4">
        <v>22019</v>
      </c>
      <c r="Q614" s="33">
        <v>0</v>
      </c>
      <c r="R614" s="4" t="s">
        <v>148</v>
      </c>
      <c r="S614"/>
      <c r="T614" s="33">
        <v>0</v>
      </c>
      <c r="U614"/>
    </row>
    <row r="615" spans="1:21" s="1" customFormat="1">
      <c r="A615" s="123">
        <v>44609</v>
      </c>
      <c r="B615"/>
      <c r="C615" s="4" t="s">
        <v>67</v>
      </c>
      <c r="D615" s="4" t="s">
        <v>23</v>
      </c>
      <c r="E615" s="21" t="s">
        <v>99</v>
      </c>
      <c r="F615" s="130">
        <v>304</v>
      </c>
      <c r="G615" s="4" t="s">
        <v>19</v>
      </c>
      <c r="H615" s="4">
        <v>5.1749999999999998</v>
      </c>
      <c r="I615" s="112">
        <v>1.0628019323671634E-2</v>
      </c>
      <c r="J615" s="4">
        <v>5.23</v>
      </c>
      <c r="K615" s="119">
        <v>16.720000000000184</v>
      </c>
      <c r="L615" s="4" t="s">
        <v>110</v>
      </c>
      <c r="M615" s="4" t="s">
        <v>230</v>
      </c>
      <c r="N615" s="139">
        <v>7.9712600000000879</v>
      </c>
      <c r="O615" s="4" t="s">
        <v>20</v>
      </c>
      <c r="P615" s="4">
        <v>22019</v>
      </c>
      <c r="Q615" s="33">
        <v>0</v>
      </c>
      <c r="R615" s="4" t="s">
        <v>148</v>
      </c>
      <c r="S615"/>
      <c r="T615" s="33">
        <v>0</v>
      </c>
      <c r="U615"/>
    </row>
    <row r="616" spans="1:21" s="1" customFormat="1">
      <c r="A616" s="123">
        <v>44609</v>
      </c>
      <c r="B616"/>
      <c r="C616" s="4" t="s">
        <v>67</v>
      </c>
      <c r="D616" s="4" t="s">
        <v>23</v>
      </c>
      <c r="E616" s="21" t="s">
        <v>99</v>
      </c>
      <c r="F616" s="130">
        <v>3175</v>
      </c>
      <c r="G616" s="4" t="s">
        <v>32</v>
      </c>
      <c r="H616" s="4">
        <v>5.8869999999999996</v>
      </c>
      <c r="I616" s="112">
        <v>7.3042296585696942E-3</v>
      </c>
      <c r="J616" s="4">
        <v>5.93</v>
      </c>
      <c r="K616" s="119">
        <v>136.52500000000046</v>
      </c>
      <c r="L616" s="4" t="s">
        <v>110</v>
      </c>
      <c r="M616" s="4" t="s">
        <v>230</v>
      </c>
      <c r="N616" s="139">
        <v>65.088293750000219</v>
      </c>
      <c r="O616" s="4" t="s">
        <v>20</v>
      </c>
      <c r="P616" s="4">
        <v>22019</v>
      </c>
      <c r="Q616" s="33">
        <v>0</v>
      </c>
      <c r="R616" s="4" t="s">
        <v>148</v>
      </c>
      <c r="S616"/>
      <c r="T616" s="33">
        <v>0</v>
      </c>
      <c r="U616"/>
    </row>
    <row r="617" spans="1:21" s="1" customFormat="1">
      <c r="A617" s="123">
        <v>44609</v>
      </c>
      <c r="B617"/>
      <c r="C617" s="4" t="s">
        <v>67</v>
      </c>
      <c r="D617" s="4" t="s">
        <v>23</v>
      </c>
      <c r="E617" s="21" t="s">
        <v>99</v>
      </c>
      <c r="F617" s="130">
        <v>2567</v>
      </c>
      <c r="G617" s="4" t="s">
        <v>32</v>
      </c>
      <c r="H617" s="4">
        <v>5.8869999999999996</v>
      </c>
      <c r="I617" s="112">
        <v>7.3042296585696942E-3</v>
      </c>
      <c r="J617" s="4">
        <v>5.93</v>
      </c>
      <c r="K617" s="119">
        <v>110.38100000000038</v>
      </c>
      <c r="L617" s="4" t="s">
        <v>110</v>
      </c>
      <c r="M617" s="4" t="s">
        <v>230</v>
      </c>
      <c r="N617" s="139">
        <v>52.624141750000184</v>
      </c>
      <c r="O617" s="4" t="s">
        <v>20</v>
      </c>
      <c r="P617" s="4">
        <v>22019</v>
      </c>
      <c r="Q617" s="33">
        <v>0</v>
      </c>
      <c r="R617" s="4" t="s">
        <v>148</v>
      </c>
      <c r="S617"/>
      <c r="T617" s="33">
        <v>0</v>
      </c>
      <c r="U617"/>
    </row>
    <row r="618" spans="1:21" s="1" customFormat="1">
      <c r="A618" s="123">
        <v>44609</v>
      </c>
      <c r="B618"/>
      <c r="C618" s="4" t="s">
        <v>67</v>
      </c>
      <c r="D618" s="4" t="s">
        <v>23</v>
      </c>
      <c r="E618" s="21" t="s">
        <v>99</v>
      </c>
      <c r="F618" s="130">
        <v>1235</v>
      </c>
      <c r="G618" s="4" t="s">
        <v>19</v>
      </c>
      <c r="H618" s="4">
        <v>5.1749999999999998</v>
      </c>
      <c r="I618" s="112">
        <v>1.0628019323671634E-2</v>
      </c>
      <c r="J618" s="4">
        <v>5.23</v>
      </c>
      <c r="K618" s="119">
        <v>67.92500000000075</v>
      </c>
      <c r="L618" s="4" t="s">
        <v>110</v>
      </c>
      <c r="M618" s="4" t="s">
        <v>230</v>
      </c>
      <c r="N618" s="139">
        <v>32.383243750000361</v>
      </c>
      <c r="O618" s="4" t="s">
        <v>20</v>
      </c>
      <c r="P618" s="4">
        <v>22019</v>
      </c>
      <c r="Q618" s="33">
        <v>0</v>
      </c>
      <c r="R618" s="4" t="s">
        <v>148</v>
      </c>
      <c r="S618"/>
      <c r="T618" s="33">
        <v>0</v>
      </c>
      <c r="U618"/>
    </row>
    <row r="619" spans="1:21" s="1" customFormat="1">
      <c r="A619" s="123">
        <v>44609</v>
      </c>
      <c r="B619"/>
      <c r="C619" s="4" t="s">
        <v>67</v>
      </c>
      <c r="D619" s="4" t="s">
        <v>23</v>
      </c>
      <c r="E619" s="21" t="s">
        <v>99</v>
      </c>
      <c r="F619" s="130">
        <v>1356.3</v>
      </c>
      <c r="G619" s="4" t="s">
        <v>32</v>
      </c>
      <c r="H619" s="4">
        <v>5.8869999999999996</v>
      </c>
      <c r="I619" s="112">
        <v>7.3042296585696942E-3</v>
      </c>
      <c r="J619" s="4">
        <v>5.93</v>
      </c>
      <c r="K619" s="119">
        <v>58.320900000000201</v>
      </c>
      <c r="L619" s="4" t="s">
        <v>110</v>
      </c>
      <c r="M619" s="4" t="s">
        <v>230</v>
      </c>
      <c r="N619" s="139">
        <v>27.804489075000095</v>
      </c>
      <c r="O619" s="4" t="s">
        <v>20</v>
      </c>
      <c r="P619" s="4">
        <v>22019</v>
      </c>
      <c r="Q619" s="33">
        <v>0</v>
      </c>
      <c r="R619" s="4" t="s">
        <v>148</v>
      </c>
      <c r="S619"/>
      <c r="T619" s="33">
        <v>0</v>
      </c>
      <c r="U619"/>
    </row>
    <row r="620" spans="1:21" s="1" customFormat="1">
      <c r="A620" s="123">
        <v>44609</v>
      </c>
      <c r="B620"/>
      <c r="C620" s="4" t="s">
        <v>67</v>
      </c>
      <c r="D620" s="4" t="s">
        <v>23</v>
      </c>
      <c r="E620" s="21" t="s">
        <v>99</v>
      </c>
      <c r="F620" s="130">
        <v>597.5</v>
      </c>
      <c r="G620" s="4" t="s">
        <v>32</v>
      </c>
      <c r="H620" s="4">
        <v>5.8869999999999996</v>
      </c>
      <c r="I620" s="112">
        <v>7.3042296585696942E-3</v>
      </c>
      <c r="J620" s="4">
        <v>5.93</v>
      </c>
      <c r="K620" s="119">
        <v>25.692500000000088</v>
      </c>
      <c r="L620" s="4" t="s">
        <v>110</v>
      </c>
      <c r="M620" s="4" t="s">
        <v>230</v>
      </c>
      <c r="N620" s="139">
        <v>12.248899375000041</v>
      </c>
      <c r="O620" s="4" t="s">
        <v>20</v>
      </c>
      <c r="P620" s="4">
        <v>22019</v>
      </c>
      <c r="Q620" s="33">
        <v>0</v>
      </c>
      <c r="R620" s="4" t="s">
        <v>148</v>
      </c>
      <c r="S620"/>
      <c r="T620" s="33">
        <v>0</v>
      </c>
      <c r="U620"/>
    </row>
    <row r="621" spans="1:21" s="1" customFormat="1">
      <c r="A621" s="123">
        <v>44609</v>
      </c>
      <c r="B621"/>
      <c r="C621" s="4" t="s">
        <v>16</v>
      </c>
      <c r="D621" s="4" t="s">
        <v>23</v>
      </c>
      <c r="E621" s="21" t="s">
        <v>31</v>
      </c>
      <c r="F621" s="130">
        <v>17994.150000000001</v>
      </c>
      <c r="G621" s="4" t="s">
        <v>19</v>
      </c>
      <c r="H621" s="4">
        <v>5.1723999999999997</v>
      </c>
      <c r="I621" s="112">
        <v>9.2026912071765388E-3</v>
      </c>
      <c r="J621" s="4">
        <v>5.22</v>
      </c>
      <c r="K621" s="119">
        <v>856.52154000000166</v>
      </c>
      <c r="L621" s="4" t="s">
        <v>110</v>
      </c>
      <c r="M621" s="4" t="s">
        <v>230</v>
      </c>
      <c r="N621" s="139">
        <v>513.912924000001</v>
      </c>
      <c r="O621" s="4" t="s">
        <v>20</v>
      </c>
      <c r="P621" s="4">
        <v>12012</v>
      </c>
      <c r="Q621" s="33">
        <v>0</v>
      </c>
      <c r="R621" s="4" t="s">
        <v>21</v>
      </c>
      <c r="S621"/>
      <c r="T621" s="33">
        <v>0</v>
      </c>
      <c r="U621"/>
    </row>
    <row r="622" spans="1:21" s="1" customFormat="1">
      <c r="A622" s="131">
        <v>44609</v>
      </c>
      <c r="B622"/>
      <c r="C622" s="25" t="s">
        <v>16</v>
      </c>
      <c r="D622" s="25" t="s">
        <v>17</v>
      </c>
      <c r="E622" s="18" t="s">
        <v>135</v>
      </c>
      <c r="F622" s="133">
        <v>7676.61</v>
      </c>
      <c r="G622" s="25" t="s">
        <v>19</v>
      </c>
      <c r="H622" s="25">
        <v>5.1634000000000002</v>
      </c>
      <c r="I622" s="134">
        <v>5.3259480187473063E-3</v>
      </c>
      <c r="J622" s="25">
        <v>5.1909000000000001</v>
      </c>
      <c r="K622" s="135">
        <v>211.10677499999889</v>
      </c>
      <c r="L622" s="25" t="s">
        <v>229</v>
      </c>
      <c r="M622" s="19" t="s">
        <v>18</v>
      </c>
      <c r="N622" s="140">
        <v>126.66406499999933</v>
      </c>
      <c r="O622" s="25" t="s">
        <v>20</v>
      </c>
      <c r="P622" s="25">
        <v>67043</v>
      </c>
      <c r="Q622" s="136">
        <v>0</v>
      </c>
      <c r="R622" s="25" t="s">
        <v>21</v>
      </c>
      <c r="S622"/>
      <c r="T622" s="33">
        <v>0</v>
      </c>
      <c r="U622"/>
    </row>
    <row r="623" spans="1:21" s="1" customFormat="1">
      <c r="A623" s="131">
        <v>44609</v>
      </c>
      <c r="B623"/>
      <c r="C623" s="4" t="s">
        <v>16</v>
      </c>
      <c r="D623" s="4" t="s">
        <v>23</v>
      </c>
      <c r="E623" s="21" t="s">
        <v>126</v>
      </c>
      <c r="F623" s="130">
        <v>41150</v>
      </c>
      <c r="G623" s="4" t="s">
        <v>19</v>
      </c>
      <c r="H623" s="4">
        <v>5.1669999999999998</v>
      </c>
      <c r="I623" s="112">
        <v>3.2514031352814943E-3</v>
      </c>
      <c r="J623" s="4">
        <v>5.1837999999999997</v>
      </c>
      <c r="K623" s="119">
        <v>691.31999999999698</v>
      </c>
      <c r="L623" s="4" t="s">
        <v>250</v>
      </c>
      <c r="M623" s="13" t="s">
        <v>251</v>
      </c>
      <c r="N623" s="139">
        <v>414.79199999999815</v>
      </c>
      <c r="O623" s="4" t="s">
        <v>20</v>
      </c>
      <c r="P623" s="4">
        <v>12012</v>
      </c>
      <c r="Q623" s="33">
        <v>0</v>
      </c>
      <c r="R623" s="4" t="s">
        <v>21</v>
      </c>
      <c r="S623"/>
      <c r="T623" s="33">
        <v>0</v>
      </c>
      <c r="U623"/>
    </row>
    <row r="624" spans="1:21" s="1" customFormat="1">
      <c r="A624" s="131">
        <v>44609</v>
      </c>
      <c r="B624"/>
      <c r="C624" s="4" t="s">
        <v>22</v>
      </c>
      <c r="D624" s="4" t="s">
        <v>17</v>
      </c>
      <c r="E624" s="17" t="s">
        <v>136</v>
      </c>
      <c r="F624" s="130">
        <v>100000</v>
      </c>
      <c r="G624" s="4" t="s">
        <v>19</v>
      </c>
      <c r="H624" s="4">
        <v>5.1722999999999999</v>
      </c>
      <c r="I624" s="112">
        <v>1.1000908686657818E-2</v>
      </c>
      <c r="J624" s="4">
        <v>5.2291999999999996</v>
      </c>
      <c r="K624" s="119">
        <v>5689.9999999999727</v>
      </c>
      <c r="L624" s="4" t="s">
        <v>111</v>
      </c>
      <c r="M624" s="13" t="s">
        <v>112</v>
      </c>
      <c r="N624" s="139">
        <v>2712.7074999999872</v>
      </c>
      <c r="O624" s="4" t="s">
        <v>20</v>
      </c>
      <c r="P624" s="4">
        <v>67500</v>
      </c>
      <c r="Q624" s="33">
        <v>0</v>
      </c>
      <c r="R624" s="4" t="s">
        <v>40</v>
      </c>
      <c r="S624"/>
      <c r="T624" s="33">
        <v>0</v>
      </c>
      <c r="U624"/>
    </row>
    <row r="625" spans="1:21" s="1" customFormat="1">
      <c r="A625" s="131">
        <v>44610</v>
      </c>
      <c r="B625"/>
      <c r="C625" s="4" t="s">
        <v>22</v>
      </c>
      <c r="D625" s="4" t="s">
        <v>23</v>
      </c>
      <c r="E625" s="17" t="s">
        <v>93</v>
      </c>
      <c r="F625" s="130">
        <v>4249.32</v>
      </c>
      <c r="G625" s="4" t="s">
        <v>19</v>
      </c>
      <c r="H625" s="4">
        <v>5.1440000000000001</v>
      </c>
      <c r="I625" s="112">
        <v>1.0886469673405896E-2</v>
      </c>
      <c r="J625" s="4">
        <v>5.2</v>
      </c>
      <c r="K625" s="119">
        <v>237.96192000000019</v>
      </c>
      <c r="L625" s="4" t="s">
        <v>239</v>
      </c>
      <c r="M625" s="13" t="s">
        <v>240</v>
      </c>
      <c r="N625" s="139">
        <v>113.44834536000009</v>
      </c>
      <c r="O625" s="4" t="s">
        <v>20</v>
      </c>
      <c r="P625" s="4">
        <v>22019</v>
      </c>
      <c r="Q625" s="33">
        <v>0</v>
      </c>
      <c r="R625" s="4" t="s">
        <v>40</v>
      </c>
      <c r="S625"/>
      <c r="T625" s="33">
        <v>0</v>
      </c>
      <c r="U625"/>
    </row>
    <row r="626" spans="1:21" s="1" customFormat="1">
      <c r="A626" s="131">
        <v>44610</v>
      </c>
      <c r="B626"/>
      <c r="C626" s="126" t="s">
        <v>16</v>
      </c>
      <c r="D626" s="126" t="s">
        <v>23</v>
      </c>
      <c r="E626" s="17" t="s">
        <v>109</v>
      </c>
      <c r="F626" s="130">
        <v>650</v>
      </c>
      <c r="G626" s="4" t="s">
        <v>32</v>
      </c>
      <c r="H626" s="4">
        <v>5.8390000000000004</v>
      </c>
      <c r="I626" s="112">
        <v>3.442370268881656E-2</v>
      </c>
      <c r="J626" s="4">
        <v>6.04</v>
      </c>
      <c r="K626" s="119">
        <v>130.64999999999975</v>
      </c>
      <c r="L626" s="4" t="s">
        <v>110</v>
      </c>
      <c r="M626" s="13" t="s">
        <v>230</v>
      </c>
      <c r="N626" s="139">
        <v>78.389999999999844</v>
      </c>
      <c r="O626" s="4" t="s">
        <v>20</v>
      </c>
      <c r="P626" s="4">
        <v>47197</v>
      </c>
      <c r="Q626" s="33">
        <v>0</v>
      </c>
      <c r="R626" s="4" t="s">
        <v>21</v>
      </c>
      <c r="S626"/>
      <c r="T626" s="33">
        <v>0</v>
      </c>
      <c r="U626"/>
    </row>
    <row r="627" spans="1:21" s="1" customFormat="1">
      <c r="A627" s="131">
        <v>44610</v>
      </c>
      <c r="B627"/>
      <c r="C627" s="4" t="s">
        <v>16</v>
      </c>
      <c r="D627" s="4" t="s">
        <v>23</v>
      </c>
      <c r="E627" s="21" t="s">
        <v>31</v>
      </c>
      <c r="F627" s="130">
        <v>3162.9</v>
      </c>
      <c r="G627" s="4" t="s">
        <v>19</v>
      </c>
      <c r="H627" s="4">
        <v>5.1466000000000003</v>
      </c>
      <c r="I627" s="112">
        <v>8.4327517195819102E-3</v>
      </c>
      <c r="J627" s="4">
        <v>5.19</v>
      </c>
      <c r="K627" s="119">
        <v>137.26986000000034</v>
      </c>
      <c r="L627" s="4" t="s">
        <v>110</v>
      </c>
      <c r="M627" s="13" t="s">
        <v>230</v>
      </c>
      <c r="N627" s="139">
        <v>82.361916000000193</v>
      </c>
      <c r="O627" s="4" t="s">
        <v>20</v>
      </c>
      <c r="P627" s="4">
        <v>12012</v>
      </c>
      <c r="Q627" s="33">
        <v>0</v>
      </c>
      <c r="R627" s="4" t="s">
        <v>21</v>
      </c>
      <c r="S627"/>
      <c r="T627" s="33">
        <v>0</v>
      </c>
      <c r="U627"/>
    </row>
    <row r="628" spans="1:21" s="1" customFormat="1">
      <c r="A628" s="131">
        <v>44610</v>
      </c>
      <c r="B628"/>
      <c r="C628" s="4" t="s">
        <v>16</v>
      </c>
      <c r="D628" s="4" t="s">
        <v>17</v>
      </c>
      <c r="E628" s="17" t="s">
        <v>54</v>
      </c>
      <c r="F628" s="130">
        <v>9547.48</v>
      </c>
      <c r="G628" s="4" t="s">
        <v>19</v>
      </c>
      <c r="H628" s="4">
        <v>5.1406000000000001</v>
      </c>
      <c r="I628" s="112">
        <v>7.6644749640120136E-3</v>
      </c>
      <c r="J628" s="4">
        <v>5.18</v>
      </c>
      <c r="K628" s="119">
        <v>376.17071199999674</v>
      </c>
      <c r="L628" s="4" t="s">
        <v>110</v>
      </c>
      <c r="M628" s="13" t="s">
        <v>230</v>
      </c>
      <c r="N628" s="139">
        <v>225.70242719999803</v>
      </c>
      <c r="O628" s="4" t="s">
        <v>20</v>
      </c>
      <c r="P628" s="4">
        <v>67500</v>
      </c>
      <c r="Q628" s="33">
        <v>0</v>
      </c>
      <c r="R628" s="4" t="s">
        <v>21</v>
      </c>
      <c r="S628"/>
      <c r="T628" s="33">
        <v>0</v>
      </c>
      <c r="U628"/>
    </row>
    <row r="629" spans="1:21" s="1" customFormat="1">
      <c r="A629" s="131">
        <v>44610</v>
      </c>
      <c r="B629"/>
      <c r="C629" s="4" t="s">
        <v>16</v>
      </c>
      <c r="D629" s="4" t="s">
        <v>17</v>
      </c>
      <c r="E629" s="21" t="s">
        <v>135</v>
      </c>
      <c r="F629" s="130">
        <v>4250.8900000000003</v>
      </c>
      <c r="G629" s="4" t="s">
        <v>19</v>
      </c>
      <c r="H629" s="4">
        <v>5.1344000000000003</v>
      </c>
      <c r="I629" s="112">
        <v>4.1679650981614191E-3</v>
      </c>
      <c r="J629" s="4">
        <v>5.1558000000000002</v>
      </c>
      <c r="K629" s="119">
        <v>90.969045999999423</v>
      </c>
      <c r="L629" s="4" t="s">
        <v>229</v>
      </c>
      <c r="M629" s="13" t="s">
        <v>18</v>
      </c>
      <c r="N629" s="139">
        <v>54.58142759999965</v>
      </c>
      <c r="O629" s="4" t="s">
        <v>20</v>
      </c>
      <c r="P629" s="25">
        <v>67043</v>
      </c>
      <c r="Q629" s="33">
        <v>0</v>
      </c>
      <c r="R629" s="4" t="s">
        <v>21</v>
      </c>
      <c r="S629"/>
      <c r="T629" s="33">
        <v>0</v>
      </c>
      <c r="U629"/>
    </row>
    <row r="630" spans="1:21" s="1" customFormat="1">
      <c r="A630" s="123">
        <v>44613</v>
      </c>
      <c r="B630"/>
      <c r="C630" s="4" t="s">
        <v>16</v>
      </c>
      <c r="D630" s="4" t="s">
        <v>23</v>
      </c>
      <c r="E630" s="17" t="s">
        <v>137</v>
      </c>
      <c r="F630" s="130">
        <v>2984.87</v>
      </c>
      <c r="G630" s="4" t="s">
        <v>19</v>
      </c>
      <c r="H630" s="4">
        <v>5.1405000000000003</v>
      </c>
      <c r="I630" s="112">
        <v>1.4492753623188248E-2</v>
      </c>
      <c r="J630" s="4">
        <v>5.2149999999999999</v>
      </c>
      <c r="K630" s="119">
        <v>222.3728149999987</v>
      </c>
      <c r="L630" s="4" t="s">
        <v>110</v>
      </c>
      <c r="M630" s="2" t="s">
        <v>230</v>
      </c>
      <c r="N630" s="139">
        <v>133.4236889999992</v>
      </c>
      <c r="O630" s="4" t="s">
        <v>20</v>
      </c>
      <c r="P630" s="4">
        <v>12012</v>
      </c>
      <c r="Q630" s="33">
        <v>0</v>
      </c>
      <c r="R630" s="4" t="s">
        <v>21</v>
      </c>
      <c r="S630"/>
      <c r="T630" s="33">
        <v>0</v>
      </c>
      <c r="U630"/>
    </row>
    <row r="631" spans="1:21" s="1" customFormat="1">
      <c r="A631" s="123">
        <v>44613</v>
      </c>
      <c r="B631"/>
      <c r="C631" s="4" t="s">
        <v>22</v>
      </c>
      <c r="D631" s="4" t="s">
        <v>17</v>
      </c>
      <c r="E631" s="21" t="s">
        <v>138</v>
      </c>
      <c r="F631" s="130">
        <v>4500</v>
      </c>
      <c r="G631" s="4" t="s">
        <v>19</v>
      </c>
      <c r="H631" s="4">
        <v>5.1006</v>
      </c>
      <c r="I631" s="112">
        <v>5.764027761439916E-3</v>
      </c>
      <c r="J631" s="4">
        <v>5.13</v>
      </c>
      <c r="K631" s="119">
        <v>132.29999999999941</v>
      </c>
      <c r="L631" s="4" t="s">
        <v>271</v>
      </c>
      <c r="M631" s="13" t="s">
        <v>272</v>
      </c>
      <c r="N631" s="139">
        <v>63.074024999999722</v>
      </c>
      <c r="O631" s="4" t="s">
        <v>20</v>
      </c>
      <c r="P631" s="4">
        <v>67500</v>
      </c>
      <c r="Q631" s="33">
        <v>0</v>
      </c>
      <c r="R631" s="4" t="s">
        <v>25</v>
      </c>
      <c r="S631"/>
      <c r="T631" s="33">
        <v>0</v>
      </c>
      <c r="U631"/>
    </row>
    <row r="632" spans="1:21" s="1" customFormat="1">
      <c r="A632" s="141">
        <v>44613</v>
      </c>
      <c r="B632"/>
      <c r="C632" s="25" t="s">
        <v>16</v>
      </c>
      <c r="D632" s="25" t="s">
        <v>17</v>
      </c>
      <c r="E632" s="132" t="s">
        <v>139</v>
      </c>
      <c r="F632" s="133">
        <v>20000</v>
      </c>
      <c r="G632" s="25" t="s">
        <v>19</v>
      </c>
      <c r="H632" s="25">
        <v>5.1007999999999996</v>
      </c>
      <c r="I632" s="134">
        <v>5.0384253450439509E-3</v>
      </c>
      <c r="J632" s="25">
        <v>5.1265000000000001</v>
      </c>
      <c r="K632" s="135">
        <v>514.00000000001</v>
      </c>
      <c r="L632" s="25" t="s">
        <v>229</v>
      </c>
      <c r="M632" s="20" t="s">
        <v>18</v>
      </c>
      <c r="N632" s="142">
        <v>308.400000000006</v>
      </c>
      <c r="O632" s="57" t="s">
        <v>20</v>
      </c>
      <c r="P632" s="57"/>
      <c r="Q632" s="143">
        <v>0</v>
      </c>
      <c r="R632" s="57" t="s">
        <v>21</v>
      </c>
      <c r="S632"/>
      <c r="T632" s="33">
        <v>0</v>
      </c>
      <c r="U632"/>
    </row>
    <row r="633" spans="1:21" s="1" customFormat="1">
      <c r="A633" s="123">
        <v>44614</v>
      </c>
      <c r="B633"/>
      <c r="C633" s="4" t="s">
        <v>67</v>
      </c>
      <c r="D633" s="4" t="s">
        <v>17</v>
      </c>
      <c r="E633" s="17" t="s">
        <v>68</v>
      </c>
      <c r="F633" s="130">
        <v>431.79</v>
      </c>
      <c r="G633" s="4" t="s">
        <v>19</v>
      </c>
      <c r="H633" s="4">
        <v>5.0777999999999999</v>
      </c>
      <c r="I633" s="112">
        <v>2.8004253810705482E-2</v>
      </c>
      <c r="J633" s="4">
        <v>5.22</v>
      </c>
      <c r="K633" s="119">
        <v>61.400537999999955</v>
      </c>
      <c r="L633" s="4" t="s">
        <v>372</v>
      </c>
      <c r="M633" s="2" t="s">
        <v>355</v>
      </c>
      <c r="N633" s="139">
        <v>29.272706491499978</v>
      </c>
      <c r="O633" s="4" t="s">
        <v>20</v>
      </c>
      <c r="P633" s="4">
        <v>67043</v>
      </c>
      <c r="Q633" s="33">
        <v>130.5</v>
      </c>
      <c r="R633" s="4" t="s">
        <v>95</v>
      </c>
      <c r="S633"/>
      <c r="T633" s="33">
        <v>0</v>
      </c>
      <c r="U633"/>
    </row>
    <row r="634" spans="1:21" s="1" customFormat="1">
      <c r="A634" s="123">
        <v>44614</v>
      </c>
      <c r="B634"/>
      <c r="C634" s="4" t="s">
        <v>16</v>
      </c>
      <c r="D634" s="4" t="s">
        <v>17</v>
      </c>
      <c r="E634" s="21" t="s">
        <v>137</v>
      </c>
      <c r="F634" s="130">
        <v>8046.94</v>
      </c>
      <c r="G634" s="4" t="s">
        <v>19</v>
      </c>
      <c r="H634" s="4">
        <v>5.0930999999999997</v>
      </c>
      <c r="I634" s="112">
        <v>1.0190257407080239E-2</v>
      </c>
      <c r="J634" s="4">
        <v>5.1449999999999996</v>
      </c>
      <c r="K634" s="119">
        <v>417.63618599999865</v>
      </c>
      <c r="L634" s="4" t="s">
        <v>110</v>
      </c>
      <c r="M634" s="4" t="s">
        <v>230</v>
      </c>
      <c r="N634" s="139">
        <v>250.58171159999918</v>
      </c>
      <c r="O634" s="4" t="s">
        <v>20</v>
      </c>
      <c r="P634" s="4">
        <v>12012</v>
      </c>
      <c r="Q634" s="33">
        <v>0</v>
      </c>
      <c r="R634" s="4" t="s">
        <v>21</v>
      </c>
      <c r="S634"/>
      <c r="T634" s="33">
        <v>0</v>
      </c>
      <c r="U634"/>
    </row>
    <row r="635" spans="1:21" s="1" customFormat="1">
      <c r="A635" s="123">
        <v>44614</v>
      </c>
      <c r="B635"/>
      <c r="C635" s="10" t="s">
        <v>22</v>
      </c>
      <c r="D635" s="10" t="s">
        <v>23</v>
      </c>
      <c r="E635" s="17" t="s">
        <v>73</v>
      </c>
      <c r="F635" s="130">
        <v>64083.199999999997</v>
      </c>
      <c r="G635" s="4" t="s">
        <v>19</v>
      </c>
      <c r="H635" s="4">
        <v>5.0739999999999998</v>
      </c>
      <c r="I635" s="112">
        <v>9.0658257784785867E-3</v>
      </c>
      <c r="J635" s="4">
        <v>5.12</v>
      </c>
      <c r="K635" s="119">
        <v>2947.8272000000165</v>
      </c>
      <c r="L635" s="4" t="s">
        <v>239</v>
      </c>
      <c r="M635" s="13" t="s">
        <v>240</v>
      </c>
      <c r="N635" s="139">
        <v>1405.3766176000079</v>
      </c>
      <c r="O635" s="4" t="s">
        <v>20</v>
      </c>
      <c r="P635" s="4">
        <v>12012</v>
      </c>
      <c r="Q635" s="33">
        <v>0</v>
      </c>
      <c r="R635" s="4" t="s">
        <v>40</v>
      </c>
      <c r="S635"/>
      <c r="T635" s="33">
        <v>0</v>
      </c>
      <c r="U635"/>
    </row>
    <row r="636" spans="1:21" s="1" customFormat="1">
      <c r="A636" s="123">
        <v>44614</v>
      </c>
      <c r="B636"/>
      <c r="C636" s="4" t="s">
        <v>16</v>
      </c>
      <c r="D636" s="4" t="s">
        <v>17</v>
      </c>
      <c r="E636" s="17" t="s">
        <v>54</v>
      </c>
      <c r="F636" s="130">
        <v>9716.2999999999993</v>
      </c>
      <c r="G636" s="4" t="s">
        <v>19</v>
      </c>
      <c r="H636" s="4">
        <v>5.0537999999999998</v>
      </c>
      <c r="I636" s="112">
        <v>7.1629269064861223E-3</v>
      </c>
      <c r="J636" s="4">
        <v>5.09</v>
      </c>
      <c r="K636" s="119">
        <v>351.73006000000009</v>
      </c>
      <c r="L636" s="4" t="s">
        <v>110</v>
      </c>
      <c r="M636" s="4" t="s">
        <v>230</v>
      </c>
      <c r="N636" s="139">
        <v>211.03803600000006</v>
      </c>
      <c r="O636" s="4" t="s">
        <v>20</v>
      </c>
      <c r="P636" s="4">
        <v>67500</v>
      </c>
      <c r="Q636" s="33">
        <v>0</v>
      </c>
      <c r="R636" s="4" t="s">
        <v>21</v>
      </c>
      <c r="S636"/>
      <c r="T636" s="33">
        <v>0</v>
      </c>
      <c r="U636"/>
    </row>
    <row r="637" spans="1:21" s="1" customFormat="1">
      <c r="A637" s="123">
        <v>44614</v>
      </c>
      <c r="B637"/>
      <c r="C637" s="4" t="s">
        <v>22</v>
      </c>
      <c r="D637" s="4" t="s">
        <v>23</v>
      </c>
      <c r="E637" s="17" t="s">
        <v>114</v>
      </c>
      <c r="F637" s="130">
        <v>887.14</v>
      </c>
      <c r="G637" s="4" t="s">
        <v>19</v>
      </c>
      <c r="H637" s="4">
        <v>5.0579999999999998</v>
      </c>
      <c r="I637" s="112">
        <v>5.3380782918148739E-3</v>
      </c>
      <c r="J637" s="4">
        <v>5.085</v>
      </c>
      <c r="K637" s="119">
        <v>23.952780000000118</v>
      </c>
      <c r="L637" s="4" t="s">
        <v>365</v>
      </c>
      <c r="M637" s="13" t="s">
        <v>366</v>
      </c>
      <c r="N637" s="139">
        <v>11.419487865000056</v>
      </c>
      <c r="O637" s="4" t="s">
        <v>20</v>
      </c>
      <c r="P637" s="4">
        <v>12012</v>
      </c>
      <c r="Q637" s="33">
        <v>0</v>
      </c>
      <c r="R637" s="4" t="s">
        <v>40</v>
      </c>
      <c r="S637"/>
      <c r="T637" s="33">
        <v>0</v>
      </c>
      <c r="U637"/>
    </row>
    <row r="638" spans="1:21" s="1" customFormat="1">
      <c r="A638" s="123">
        <v>44614</v>
      </c>
      <c r="B638"/>
      <c r="C638" s="4" t="s">
        <v>16</v>
      </c>
      <c r="D638" s="4" t="s">
        <v>17</v>
      </c>
      <c r="E638" s="21" t="s">
        <v>116</v>
      </c>
      <c r="F638" s="130">
        <v>10000</v>
      </c>
      <c r="G638" s="4" t="s">
        <v>19</v>
      </c>
      <c r="H638" s="4">
        <v>5.0564</v>
      </c>
      <c r="I638" s="112">
        <v>4.9046752630330648E-3</v>
      </c>
      <c r="J638" s="4">
        <v>5.0811999999999999</v>
      </c>
      <c r="K638" s="119">
        <v>247.99999999999932</v>
      </c>
      <c r="L638" s="4" t="s">
        <v>229</v>
      </c>
      <c r="M638" s="2" t="s">
        <v>18</v>
      </c>
      <c r="N638" s="139">
        <v>148.79999999999959</v>
      </c>
      <c r="O638" s="4" t="s">
        <v>20</v>
      </c>
      <c r="P638" s="4">
        <v>67043</v>
      </c>
      <c r="Q638" s="33">
        <v>0</v>
      </c>
      <c r="R638" s="4" t="s">
        <v>21</v>
      </c>
      <c r="S638"/>
      <c r="T638" s="33">
        <v>0</v>
      </c>
      <c r="U638"/>
    </row>
    <row r="639" spans="1:21" s="1" customFormat="1">
      <c r="A639" s="123">
        <v>44614</v>
      </c>
      <c r="B639"/>
      <c r="C639" s="4" t="s">
        <v>16</v>
      </c>
      <c r="D639" s="4" t="s">
        <v>17</v>
      </c>
      <c r="E639" s="17" t="s">
        <v>125</v>
      </c>
      <c r="F639" s="130">
        <v>20000</v>
      </c>
      <c r="G639" s="4" t="s">
        <v>19</v>
      </c>
      <c r="H639" s="4">
        <v>5.0583999999999998</v>
      </c>
      <c r="I639" s="112">
        <v>3.392377036216998E-2</v>
      </c>
      <c r="J639" s="4">
        <v>5.23</v>
      </c>
      <c r="K639" s="119">
        <v>3432.0000000000127</v>
      </c>
      <c r="L639" s="4" t="s">
        <v>237</v>
      </c>
      <c r="M639" s="2" t="s">
        <v>238</v>
      </c>
      <c r="N639" s="139">
        <v>2059.2000000000075</v>
      </c>
      <c r="O639" s="4" t="s">
        <v>20</v>
      </c>
      <c r="P639" s="4">
        <v>67500</v>
      </c>
      <c r="Q639" s="33">
        <v>0</v>
      </c>
      <c r="R639" s="4" t="s">
        <v>21</v>
      </c>
      <c r="S639"/>
      <c r="T639" s="33">
        <v>0</v>
      </c>
      <c r="U639"/>
    </row>
    <row r="640" spans="1:21" s="1" customFormat="1">
      <c r="A640" s="123">
        <v>44615</v>
      </c>
      <c r="B640"/>
      <c r="C640" s="4" t="s">
        <v>22</v>
      </c>
      <c r="D640" s="4" t="s">
        <v>17</v>
      </c>
      <c r="E640" s="17" t="s">
        <v>75</v>
      </c>
      <c r="F640" s="130">
        <v>1608.78</v>
      </c>
      <c r="G640" s="4" t="s">
        <v>19</v>
      </c>
      <c r="H640" s="4">
        <v>5.0296000000000003</v>
      </c>
      <c r="I640" s="112">
        <v>5.9845713376809329E-3</v>
      </c>
      <c r="J640" s="4">
        <v>5.0597000000000003</v>
      </c>
      <c r="K640" s="119">
        <v>48.424278000000022</v>
      </c>
      <c r="L640" s="4" t="s">
        <v>239</v>
      </c>
      <c r="M640" s="13" t="s">
        <v>240</v>
      </c>
      <c r="N640" s="139">
        <v>23.08627453650001</v>
      </c>
      <c r="O640" s="4" t="s">
        <v>20</v>
      </c>
      <c r="P640" s="4">
        <v>67043</v>
      </c>
      <c r="Q640" s="33">
        <v>0</v>
      </c>
      <c r="R640" s="4" t="s">
        <v>25</v>
      </c>
      <c r="S640"/>
      <c r="T640" s="33">
        <v>0</v>
      </c>
      <c r="U640"/>
    </row>
    <row r="641" spans="1:21" s="1" customFormat="1">
      <c r="A641" s="123">
        <v>44615</v>
      </c>
      <c r="B641"/>
      <c r="C641" s="4" t="s">
        <v>67</v>
      </c>
      <c r="D641" s="4" t="s">
        <v>17</v>
      </c>
      <c r="E641" s="21" t="s">
        <v>140</v>
      </c>
      <c r="F641" s="130">
        <v>68757.83</v>
      </c>
      <c r="G641" s="4" t="s">
        <v>80</v>
      </c>
      <c r="H641" s="4">
        <v>3.633</v>
      </c>
      <c r="I641" s="112">
        <v>5.1472612166253651E-2</v>
      </c>
      <c r="J641" s="4">
        <v>3.82</v>
      </c>
      <c r="K641" s="119">
        <v>12857.714209999989</v>
      </c>
      <c r="L641" s="4" t="s">
        <v>111</v>
      </c>
      <c r="M641" s="2" t="s">
        <v>112</v>
      </c>
      <c r="N641" s="139">
        <v>6129.9152496174947</v>
      </c>
      <c r="O641" s="4" t="s">
        <v>20</v>
      </c>
      <c r="P641" s="4"/>
      <c r="Q641" s="33">
        <v>0</v>
      </c>
      <c r="R641" s="4" t="s">
        <v>148</v>
      </c>
      <c r="S641"/>
      <c r="T641" s="33">
        <v>0</v>
      </c>
      <c r="U641"/>
    </row>
    <row r="642" spans="1:21" s="1" customFormat="1">
      <c r="A642" s="141">
        <v>44615</v>
      </c>
      <c r="B642"/>
      <c r="C642" s="25" t="s">
        <v>16</v>
      </c>
      <c r="D642" s="25" t="s">
        <v>17</v>
      </c>
      <c r="E642" s="18" t="s">
        <v>141</v>
      </c>
      <c r="F642" s="133">
        <v>17262.12</v>
      </c>
      <c r="G642" s="25" t="s">
        <v>32</v>
      </c>
      <c r="H642" s="25">
        <v>5.6715999999999998</v>
      </c>
      <c r="I642" s="134">
        <v>1.0296917977290487E-2</v>
      </c>
      <c r="J642" s="25">
        <v>5.73</v>
      </c>
      <c r="K642" s="135">
        <v>1008.1078080000116</v>
      </c>
      <c r="L642" s="25" t="s">
        <v>273</v>
      </c>
      <c r="M642" s="25" t="s">
        <v>274</v>
      </c>
      <c r="N642" s="140">
        <v>604.8646848000069</v>
      </c>
      <c r="O642" s="25" t="s">
        <v>20</v>
      </c>
      <c r="P642" s="25">
        <v>67500</v>
      </c>
      <c r="Q642" s="136">
        <v>0</v>
      </c>
      <c r="R642" s="25" t="s">
        <v>21</v>
      </c>
      <c r="S642"/>
      <c r="T642" s="33">
        <v>0</v>
      </c>
      <c r="U642"/>
    </row>
    <row r="643" spans="1:21" s="1" customFormat="1">
      <c r="A643" s="141">
        <v>44615</v>
      </c>
      <c r="B643"/>
      <c r="C643" s="25" t="s">
        <v>16</v>
      </c>
      <c r="D643" s="25" t="s">
        <v>17</v>
      </c>
      <c r="E643" s="18" t="s">
        <v>141</v>
      </c>
      <c r="F643" s="133">
        <v>9773.91</v>
      </c>
      <c r="G643" s="25" t="s">
        <v>19</v>
      </c>
      <c r="H643" s="25">
        <v>5.0107999999999997</v>
      </c>
      <c r="I643" s="134">
        <v>9.8187914105531959E-3</v>
      </c>
      <c r="J643" s="25">
        <v>5.0599999999999996</v>
      </c>
      <c r="K643" s="135">
        <v>480.87637199999909</v>
      </c>
      <c r="L643" s="25" t="s">
        <v>273</v>
      </c>
      <c r="M643" s="25" t="s">
        <v>274</v>
      </c>
      <c r="N643" s="140">
        <v>288.52582319999942</v>
      </c>
      <c r="O643" s="25" t="s">
        <v>20</v>
      </c>
      <c r="P643" s="25">
        <v>67500</v>
      </c>
      <c r="Q643" s="136">
        <v>0</v>
      </c>
      <c r="R643" s="25" t="s">
        <v>21</v>
      </c>
      <c r="S643"/>
      <c r="T643" s="33">
        <v>0</v>
      </c>
      <c r="U643"/>
    </row>
    <row r="644" spans="1:21" s="1" customFormat="1">
      <c r="A644" s="141">
        <v>44615</v>
      </c>
      <c r="B644"/>
      <c r="C644" s="25" t="s">
        <v>16</v>
      </c>
      <c r="D644" s="25" t="s">
        <v>23</v>
      </c>
      <c r="E644" s="18" t="s">
        <v>142</v>
      </c>
      <c r="F644" s="133">
        <v>57215.92</v>
      </c>
      <c r="G644" s="25" t="s">
        <v>19</v>
      </c>
      <c r="H644" s="25">
        <v>5.0098000000000003</v>
      </c>
      <c r="I644" s="134">
        <v>1.8364006547166856E-3</v>
      </c>
      <c r="J644" s="25">
        <v>5.0190000000000001</v>
      </c>
      <c r="K644" s="135">
        <v>526.38646399999288</v>
      </c>
      <c r="L644" s="25" t="s">
        <v>110</v>
      </c>
      <c r="M644" s="25" t="s">
        <v>230</v>
      </c>
      <c r="N644" s="140">
        <v>315.83187839999573</v>
      </c>
      <c r="O644" s="25" t="s">
        <v>20</v>
      </c>
      <c r="P644" s="25">
        <v>12012</v>
      </c>
      <c r="Q644" s="136">
        <v>0</v>
      </c>
      <c r="R644" s="25" t="s">
        <v>150</v>
      </c>
      <c r="S644"/>
      <c r="T644" s="33">
        <v>0</v>
      </c>
      <c r="U644"/>
    </row>
    <row r="645" spans="1:21" s="1" customFormat="1">
      <c r="A645" s="123">
        <v>44616</v>
      </c>
      <c r="B645"/>
      <c r="C645" s="4" t="s">
        <v>16</v>
      </c>
      <c r="D645" s="4" t="s">
        <v>23</v>
      </c>
      <c r="E645" s="21" t="s">
        <v>31</v>
      </c>
      <c r="F645" s="130">
        <v>20265.5</v>
      </c>
      <c r="G645" s="4" t="s">
        <v>32</v>
      </c>
      <c r="H645" s="4">
        <v>5.6632999999999996</v>
      </c>
      <c r="I645" s="112">
        <v>5.5974431868346386E-3</v>
      </c>
      <c r="J645" s="4">
        <v>5.6950000000000003</v>
      </c>
      <c r="K645" s="119">
        <v>642.41635000001475</v>
      </c>
      <c r="L645" s="4" t="s">
        <v>110</v>
      </c>
      <c r="M645" s="2" t="s">
        <v>230</v>
      </c>
      <c r="N645" s="139">
        <v>385.44981000000882</v>
      </c>
      <c r="O645" s="4" t="s">
        <v>20</v>
      </c>
      <c r="P645" s="4">
        <v>12012</v>
      </c>
      <c r="Q645" s="33">
        <v>0</v>
      </c>
      <c r="R645" s="4" t="s">
        <v>21</v>
      </c>
      <c r="S645"/>
      <c r="T645" s="33">
        <v>0</v>
      </c>
      <c r="U645"/>
    </row>
    <row r="646" spans="1:21" s="1" customFormat="1">
      <c r="A646" s="123">
        <v>44616</v>
      </c>
      <c r="B646"/>
      <c r="C646" s="4" t="s">
        <v>22</v>
      </c>
      <c r="D646" s="4" t="s">
        <v>23</v>
      </c>
      <c r="E646" s="21" t="s">
        <v>93</v>
      </c>
      <c r="F646" s="130">
        <v>6495.52</v>
      </c>
      <c r="G646" s="4" t="s">
        <v>19</v>
      </c>
      <c r="H646" s="4">
        <v>5.0914999999999999</v>
      </c>
      <c r="I646" s="112">
        <v>6.5795934400472156E-3</v>
      </c>
      <c r="J646" s="4">
        <v>5.125</v>
      </c>
      <c r="K646" s="119">
        <v>217.59992000000057</v>
      </c>
      <c r="L646" s="4" t="s">
        <v>239</v>
      </c>
      <c r="M646" s="13" t="s">
        <v>240</v>
      </c>
      <c r="N646" s="139">
        <v>103.74076186000028</v>
      </c>
      <c r="O646" s="4" t="s">
        <v>20</v>
      </c>
      <c r="P646" s="4">
        <v>22019</v>
      </c>
      <c r="Q646" s="33">
        <v>0</v>
      </c>
      <c r="R646" s="4" t="s">
        <v>25</v>
      </c>
      <c r="S646"/>
      <c r="T646" s="33">
        <v>0</v>
      </c>
      <c r="U646"/>
    </row>
    <row r="647" spans="1:21" s="1" customFormat="1">
      <c r="A647" s="123">
        <v>44616</v>
      </c>
      <c r="B647"/>
      <c r="C647" s="4" t="s">
        <v>22</v>
      </c>
      <c r="D647" s="4" t="s">
        <v>23</v>
      </c>
      <c r="E647" s="21" t="s">
        <v>93</v>
      </c>
      <c r="F647" s="130">
        <v>4886.09</v>
      </c>
      <c r="G647" s="4" t="s">
        <v>32</v>
      </c>
      <c r="H647" s="4">
        <v>5.6924999999999999</v>
      </c>
      <c r="I647" s="112">
        <v>6.5876152832675672E-3</v>
      </c>
      <c r="J647" s="4">
        <v>5.73</v>
      </c>
      <c r="K647" s="119">
        <v>183.22837500000261</v>
      </c>
      <c r="L647" s="4" t="s">
        <v>239</v>
      </c>
      <c r="M647" s="13" t="s">
        <v>240</v>
      </c>
      <c r="N647" s="139">
        <v>87.35412778125125</v>
      </c>
      <c r="O647" s="4" t="s">
        <v>20</v>
      </c>
      <c r="P647" s="4">
        <v>22019</v>
      </c>
      <c r="Q647" s="33">
        <v>0</v>
      </c>
      <c r="R647" s="4" t="s">
        <v>25</v>
      </c>
      <c r="S647"/>
      <c r="T647" s="33">
        <v>0</v>
      </c>
      <c r="U647"/>
    </row>
    <row r="648" spans="1:21" s="1" customFormat="1">
      <c r="A648" s="123">
        <v>44616</v>
      </c>
      <c r="B648"/>
      <c r="C648" s="4" t="s">
        <v>16</v>
      </c>
      <c r="D648" s="4" t="s">
        <v>23</v>
      </c>
      <c r="E648" s="21" t="s">
        <v>126</v>
      </c>
      <c r="F648" s="130">
        <v>41150</v>
      </c>
      <c r="G648" s="4" t="s">
        <v>19</v>
      </c>
      <c r="H648" s="4">
        <v>5.0975000000000001</v>
      </c>
      <c r="I648" s="112">
        <v>3.040706228543355E-3</v>
      </c>
      <c r="J648" s="4">
        <v>5.1130000000000004</v>
      </c>
      <c r="K648" s="119">
        <v>637.82500000001198</v>
      </c>
      <c r="L648" s="4" t="s">
        <v>250</v>
      </c>
      <c r="M648" s="2" t="s">
        <v>251</v>
      </c>
      <c r="N648" s="139">
        <v>382.69500000000716</v>
      </c>
      <c r="O648" s="4" t="s">
        <v>20</v>
      </c>
      <c r="P648" s="4">
        <v>12012</v>
      </c>
      <c r="Q648" s="33">
        <v>0</v>
      </c>
      <c r="R648" s="4" t="s">
        <v>21</v>
      </c>
      <c r="S648"/>
      <c r="T648" s="33">
        <v>0</v>
      </c>
      <c r="U648"/>
    </row>
    <row r="649" spans="1:21" s="1" customFormat="1">
      <c r="A649" s="123">
        <v>44616</v>
      </c>
      <c r="B649"/>
      <c r="C649" s="4" t="s">
        <v>22</v>
      </c>
      <c r="D649" s="4" t="s">
        <v>17</v>
      </c>
      <c r="E649" s="17" t="s">
        <v>133</v>
      </c>
      <c r="F649" s="130">
        <v>24500</v>
      </c>
      <c r="G649" s="4" t="s">
        <v>19</v>
      </c>
      <c r="H649" s="4">
        <v>5.1074999999999999</v>
      </c>
      <c r="I649" s="112">
        <v>5.3842388644149697E-3</v>
      </c>
      <c r="J649" s="4">
        <v>5.1349999999999998</v>
      </c>
      <c r="K649" s="119">
        <v>673.74999999999648</v>
      </c>
      <c r="L649" s="4" t="s">
        <v>246</v>
      </c>
      <c r="M649" s="13" t="s">
        <v>247</v>
      </c>
      <c r="N649" s="139">
        <v>321.21031249999834</v>
      </c>
      <c r="O649" s="4" t="s">
        <v>20</v>
      </c>
      <c r="P649" s="4">
        <v>67500</v>
      </c>
      <c r="Q649" s="33">
        <v>0</v>
      </c>
      <c r="R649" s="4" t="s">
        <v>25</v>
      </c>
      <c r="S649"/>
      <c r="T649" s="33">
        <v>0</v>
      </c>
      <c r="U649"/>
    </row>
    <row r="650" spans="1:21" s="1" customFormat="1">
      <c r="A650" s="123">
        <v>44616</v>
      </c>
      <c r="B650"/>
      <c r="C650" s="4" t="s">
        <v>16</v>
      </c>
      <c r="D650" s="4" t="s">
        <v>17</v>
      </c>
      <c r="E650" s="17" t="s">
        <v>125</v>
      </c>
      <c r="F650" s="130">
        <v>50000</v>
      </c>
      <c r="G650" s="4" t="s">
        <v>19</v>
      </c>
      <c r="H650" s="4">
        <v>5.1026999999999996</v>
      </c>
      <c r="I650" s="112">
        <v>3.4746310776647693E-2</v>
      </c>
      <c r="J650" s="4">
        <v>5.28</v>
      </c>
      <c r="K650" s="119">
        <v>8865.0000000000346</v>
      </c>
      <c r="L650" s="4" t="s">
        <v>237</v>
      </c>
      <c r="M650" s="2" t="s">
        <v>238</v>
      </c>
      <c r="N650" s="139">
        <v>5319.0000000000209</v>
      </c>
      <c r="O650" s="4" t="s">
        <v>20</v>
      </c>
      <c r="P650" s="4">
        <v>67500</v>
      </c>
      <c r="Q650" s="33">
        <v>0</v>
      </c>
      <c r="R650" s="4" t="s">
        <v>21</v>
      </c>
      <c r="S650"/>
      <c r="T650" s="33">
        <v>0</v>
      </c>
      <c r="U650"/>
    </row>
    <row r="651" spans="1:21" s="1" customFormat="1">
      <c r="A651" s="123">
        <v>44616</v>
      </c>
      <c r="B651"/>
      <c r="C651" s="4" t="s">
        <v>16</v>
      </c>
      <c r="D651" s="4" t="s">
        <v>17</v>
      </c>
      <c r="E651" s="17" t="s">
        <v>54</v>
      </c>
      <c r="F651" s="130">
        <v>9565.9500000000007</v>
      </c>
      <c r="G651" s="4" t="s">
        <v>19</v>
      </c>
      <c r="H651" s="4">
        <v>5.1337000000000002</v>
      </c>
      <c r="I651" s="112">
        <v>7.0709235054637887E-3</v>
      </c>
      <c r="J651" s="4">
        <v>5.17</v>
      </c>
      <c r="K651" s="119">
        <v>347.24398499999791</v>
      </c>
      <c r="L651" s="4" t="s">
        <v>110</v>
      </c>
      <c r="M651" s="4" t="s">
        <v>230</v>
      </c>
      <c r="N651" s="139">
        <v>208.34639099999873</v>
      </c>
      <c r="O651" s="4" t="s">
        <v>20</v>
      </c>
      <c r="P651" s="4">
        <v>67500</v>
      </c>
      <c r="Q651" s="33">
        <v>0</v>
      </c>
      <c r="R651" s="4" t="s">
        <v>21</v>
      </c>
      <c r="S651"/>
      <c r="T651" s="33">
        <v>0</v>
      </c>
      <c r="U651"/>
    </row>
    <row r="652" spans="1:21" s="1" customFormat="1">
      <c r="A652" s="123">
        <v>44616</v>
      </c>
      <c r="B652"/>
      <c r="C652" s="4" t="s">
        <v>41</v>
      </c>
      <c r="D652" s="4" t="s">
        <v>17</v>
      </c>
      <c r="E652" s="17" t="s">
        <v>143</v>
      </c>
      <c r="F652" s="130">
        <v>2400</v>
      </c>
      <c r="G652" s="4" t="s">
        <v>19</v>
      </c>
      <c r="H652" s="4">
        <v>5.0824999999999996</v>
      </c>
      <c r="I652" s="112">
        <v>2.2725036891293904E-2</v>
      </c>
      <c r="J652" s="4">
        <v>5.1980000000000004</v>
      </c>
      <c r="K652" s="119">
        <v>277.20000000000198</v>
      </c>
      <c r="L652" s="4" t="s">
        <v>255</v>
      </c>
      <c r="M652" s="2" t="s">
        <v>256</v>
      </c>
      <c r="N652" s="139">
        <v>158.58612000000116</v>
      </c>
      <c r="O652" s="4" t="s">
        <v>20</v>
      </c>
      <c r="P652" s="4">
        <v>67043</v>
      </c>
      <c r="Q652" s="33">
        <v>0</v>
      </c>
      <c r="R652" s="4" t="s">
        <v>72</v>
      </c>
      <c r="S652"/>
      <c r="T652" s="33">
        <v>0</v>
      </c>
      <c r="U652"/>
    </row>
    <row r="653" spans="1:21" s="1" customFormat="1">
      <c r="A653" s="123">
        <v>44616</v>
      </c>
      <c r="B653"/>
      <c r="C653" s="4" t="s">
        <v>16</v>
      </c>
      <c r="D653" s="4" t="s">
        <v>23</v>
      </c>
      <c r="E653" s="17" t="s">
        <v>92</v>
      </c>
      <c r="F653" s="130">
        <v>515</v>
      </c>
      <c r="G653" s="4" t="s">
        <v>57</v>
      </c>
      <c r="H653" s="4">
        <v>6.8441000000000001</v>
      </c>
      <c r="I653" s="112">
        <v>2.1317631244429425E-2</v>
      </c>
      <c r="J653" s="4">
        <v>6.99</v>
      </c>
      <c r="K653" s="119">
        <v>75.138500000000079</v>
      </c>
      <c r="L653" s="4" t="s">
        <v>110</v>
      </c>
      <c r="M653" s="4" t="s">
        <v>230</v>
      </c>
      <c r="N653" s="139">
        <v>45.083100000000044</v>
      </c>
      <c r="O653" s="4" t="s">
        <v>20</v>
      </c>
      <c r="P653" s="4">
        <v>12036</v>
      </c>
      <c r="Q653" s="33">
        <v>0</v>
      </c>
      <c r="R653" s="4" t="s">
        <v>21</v>
      </c>
      <c r="S653"/>
      <c r="T653" s="33">
        <v>0</v>
      </c>
      <c r="U653"/>
    </row>
    <row r="654" spans="1:21" s="1" customFormat="1">
      <c r="A654" s="141">
        <v>44616</v>
      </c>
      <c r="B654"/>
      <c r="C654" s="25" t="s">
        <v>16</v>
      </c>
      <c r="D654" s="25" t="s">
        <v>23</v>
      </c>
      <c r="E654" s="132" t="s">
        <v>144</v>
      </c>
      <c r="F654" s="133">
        <v>25000</v>
      </c>
      <c r="G654" s="25" t="s">
        <v>19</v>
      </c>
      <c r="H654" s="25">
        <v>5.1228999999999996</v>
      </c>
      <c r="I654" s="134">
        <v>1.2122040250639232E-2</v>
      </c>
      <c r="J654" s="25">
        <v>5.1849999999999996</v>
      </c>
      <c r="K654" s="135">
        <v>1552.5000000000011</v>
      </c>
      <c r="L654" s="25" t="s">
        <v>257</v>
      </c>
      <c r="M654" s="25" t="s">
        <v>258</v>
      </c>
      <c r="N654" s="140">
        <v>931.50000000000068</v>
      </c>
      <c r="O654" s="25" t="s">
        <v>20</v>
      </c>
      <c r="P654" s="25">
        <v>67043</v>
      </c>
      <c r="Q654" s="136">
        <v>0</v>
      </c>
      <c r="R654" s="25" t="s">
        <v>21</v>
      </c>
      <c r="S654"/>
      <c r="T654" s="33">
        <v>0</v>
      </c>
      <c r="U654"/>
    </row>
    <row r="655" spans="1:21" s="1" customFormat="1">
      <c r="A655" s="128">
        <v>44617</v>
      </c>
      <c r="B655"/>
      <c r="C655" s="4" t="s">
        <v>16</v>
      </c>
      <c r="D655" s="4" t="s">
        <v>17</v>
      </c>
      <c r="E655" s="17" t="s">
        <v>52</v>
      </c>
      <c r="F655" s="130">
        <v>1300</v>
      </c>
      <c r="G655" s="4" t="s">
        <v>32</v>
      </c>
      <c r="H655" s="4">
        <v>5.7070999999999996</v>
      </c>
      <c r="I655" s="112">
        <v>1.2773562755164836E-2</v>
      </c>
      <c r="J655" s="4">
        <v>5.78</v>
      </c>
      <c r="K655" s="119">
        <v>94.77000000000082</v>
      </c>
      <c r="L655" s="4" t="s">
        <v>110</v>
      </c>
      <c r="M655" s="4" t="s">
        <v>230</v>
      </c>
      <c r="N655" s="139">
        <v>56.862000000000492</v>
      </c>
      <c r="O655" s="4" t="s">
        <v>20</v>
      </c>
      <c r="P655" s="4"/>
      <c r="Q655" s="33">
        <v>0</v>
      </c>
      <c r="R655" s="4" t="s">
        <v>21</v>
      </c>
      <c r="S655"/>
      <c r="T655" s="33">
        <v>0</v>
      </c>
      <c r="U655"/>
    </row>
    <row r="656" spans="1:21" s="1" customFormat="1">
      <c r="A656" s="128">
        <v>44617</v>
      </c>
      <c r="B656"/>
      <c r="C656" s="4" t="s">
        <v>16</v>
      </c>
      <c r="D656" s="4" t="s">
        <v>17</v>
      </c>
      <c r="E656" s="17" t="s">
        <v>145</v>
      </c>
      <c r="F656" s="130">
        <v>10000</v>
      </c>
      <c r="G656" s="4" t="s">
        <v>19</v>
      </c>
      <c r="H656" s="4">
        <v>5.1275000000000004</v>
      </c>
      <c r="I656" s="112">
        <v>1.0238907849829282E-2</v>
      </c>
      <c r="J656" s="4">
        <v>5.18</v>
      </c>
      <c r="K656" s="119">
        <v>524.99999999999329</v>
      </c>
      <c r="L656" s="4" t="s">
        <v>110</v>
      </c>
      <c r="M656" s="4" t="s">
        <v>230</v>
      </c>
      <c r="N656" s="139">
        <v>314.99999999999596</v>
      </c>
      <c r="O656" s="4" t="s">
        <v>20</v>
      </c>
      <c r="P656" s="4">
        <v>67043</v>
      </c>
      <c r="Q656" s="33">
        <v>0</v>
      </c>
      <c r="R656" s="4" t="s">
        <v>21</v>
      </c>
      <c r="S656"/>
      <c r="T656" s="33">
        <v>0</v>
      </c>
      <c r="U656"/>
    </row>
    <row r="657" spans="1:21" s="1" customFormat="1">
      <c r="A657" s="128">
        <v>44617</v>
      </c>
      <c r="B657"/>
      <c r="C657" s="4" t="s">
        <v>16</v>
      </c>
      <c r="D657" s="4" t="s">
        <v>17</v>
      </c>
      <c r="E657" s="17" t="s">
        <v>146</v>
      </c>
      <c r="F657" s="130">
        <v>66997.119999999995</v>
      </c>
      <c r="G657" s="4" t="s">
        <v>88</v>
      </c>
      <c r="H657" s="4">
        <v>4.0568999999999997</v>
      </c>
      <c r="I657" s="112">
        <v>2.2948556779807339E-2</v>
      </c>
      <c r="J657" s="4">
        <v>4.1500000000000004</v>
      </c>
      <c r="K657" s="119">
        <v>6237.4318720000419</v>
      </c>
      <c r="L657" s="4" t="s">
        <v>730</v>
      </c>
      <c r="M657" s="2" t="s">
        <v>731</v>
      </c>
      <c r="N657" s="139">
        <v>3742.4591232000248</v>
      </c>
      <c r="O657" s="4" t="s">
        <v>20</v>
      </c>
      <c r="P657" s="4">
        <v>67500</v>
      </c>
      <c r="Q657" s="33">
        <v>0</v>
      </c>
      <c r="R657" s="4" t="s">
        <v>151</v>
      </c>
      <c r="S657"/>
      <c r="T657" s="33">
        <v>0</v>
      </c>
      <c r="U657"/>
    </row>
    <row r="658" spans="1:21" s="1" customFormat="1">
      <c r="A658" s="123">
        <v>44607</v>
      </c>
      <c r="B658"/>
      <c r="C658" s="4" t="s">
        <v>16</v>
      </c>
      <c r="D658" s="4" t="s">
        <v>17</v>
      </c>
      <c r="E658" s="17" t="s">
        <v>85</v>
      </c>
      <c r="F658" s="130">
        <v>8478.17</v>
      </c>
      <c r="G658" s="4" t="s">
        <v>19</v>
      </c>
      <c r="H658" s="4">
        <v>5.1859999999999999</v>
      </c>
      <c r="I658" s="112">
        <v>1.2340917855765632E-2</v>
      </c>
      <c r="J658" s="4">
        <v>5.25</v>
      </c>
      <c r="K658" s="119">
        <v>542.60288000000048</v>
      </c>
      <c r="L658" s="4" t="s">
        <v>110</v>
      </c>
      <c r="M658" s="2" t="s">
        <v>230</v>
      </c>
      <c r="N658" s="139">
        <v>325.5617280000003</v>
      </c>
      <c r="O658" s="4" t="s">
        <v>20</v>
      </c>
      <c r="P658" s="4"/>
      <c r="Q658" s="33">
        <v>0</v>
      </c>
      <c r="R658" s="4" t="s">
        <v>21</v>
      </c>
      <c r="S658"/>
      <c r="T658" s="33">
        <v>0</v>
      </c>
      <c r="U658"/>
    </row>
    <row r="659" spans="1:21" s="1" customFormat="1">
      <c r="A659" s="123">
        <v>44616</v>
      </c>
      <c r="B659"/>
      <c r="C659" s="4" t="s">
        <v>67</v>
      </c>
      <c r="D659" s="4" t="s">
        <v>23</v>
      </c>
      <c r="E659" s="17" t="s">
        <v>99</v>
      </c>
      <c r="F659" s="130">
        <v>2710</v>
      </c>
      <c r="G659" s="4" t="s">
        <v>19</v>
      </c>
      <c r="H659" s="4">
        <v>5.1559999999999997</v>
      </c>
      <c r="I659" s="112">
        <v>1.2412723041117069E-2</v>
      </c>
      <c r="J659" s="4">
        <v>5.22</v>
      </c>
      <c r="K659" s="119">
        <v>173.44000000000017</v>
      </c>
      <c r="L659" s="4" t="s">
        <v>110</v>
      </c>
      <c r="M659" s="2" t="s">
        <v>230</v>
      </c>
      <c r="N659" s="139">
        <v>82.687520000000077</v>
      </c>
      <c r="O659" s="4" t="s">
        <v>20</v>
      </c>
      <c r="P659" s="4">
        <v>22019</v>
      </c>
      <c r="Q659" s="33">
        <v>0</v>
      </c>
      <c r="R659" s="4" t="s">
        <v>21</v>
      </c>
      <c r="S659"/>
      <c r="T659" s="33">
        <v>0</v>
      </c>
      <c r="U659"/>
    </row>
    <row r="660" spans="1:21" s="1" customFormat="1">
      <c r="A660" s="123">
        <v>44616</v>
      </c>
      <c r="B660"/>
      <c r="C660" s="4" t="s">
        <v>67</v>
      </c>
      <c r="D660" s="4" t="s">
        <v>23</v>
      </c>
      <c r="E660" s="17" t="s">
        <v>99</v>
      </c>
      <c r="F660" s="130">
        <v>2008.45</v>
      </c>
      <c r="G660" s="4" t="s">
        <v>32</v>
      </c>
      <c r="H660" s="4">
        <v>5.76</v>
      </c>
      <c r="I660" s="112">
        <v>1.0416666666666741E-2</v>
      </c>
      <c r="J660" s="4">
        <v>5.82</v>
      </c>
      <c r="K660" s="119">
        <v>120.507000000001</v>
      </c>
      <c r="L660" s="4" t="s">
        <v>110</v>
      </c>
      <c r="M660" s="2" t="s">
        <v>230</v>
      </c>
      <c r="N660" s="139">
        <v>57.451712250000476</v>
      </c>
      <c r="O660" s="4" t="s">
        <v>20</v>
      </c>
      <c r="P660" s="4">
        <v>22019</v>
      </c>
      <c r="Q660" s="33">
        <v>0</v>
      </c>
      <c r="R660" s="4" t="s">
        <v>21</v>
      </c>
      <c r="S660"/>
      <c r="T660" s="33">
        <v>0</v>
      </c>
      <c r="U660"/>
    </row>
    <row r="661" spans="1:21" s="1" customFormat="1">
      <c r="A661" s="141">
        <v>44613</v>
      </c>
      <c r="B661"/>
      <c r="C661" s="25" t="s">
        <v>16</v>
      </c>
      <c r="D661" s="25" t="s">
        <v>17</v>
      </c>
      <c r="E661" s="20" t="s">
        <v>139</v>
      </c>
      <c r="F661" s="133">
        <v>20000</v>
      </c>
      <c r="G661" s="25" t="s">
        <v>19</v>
      </c>
      <c r="H661" s="25">
        <v>5.1007999999999996</v>
      </c>
      <c r="I661" s="134">
        <v>5.0384253450439509E-3</v>
      </c>
      <c r="J661" s="144">
        <v>5.1265000000000001</v>
      </c>
      <c r="K661" s="135">
        <v>514.00000000001</v>
      </c>
      <c r="L661" s="25" t="s">
        <v>229</v>
      </c>
      <c r="M661" s="19" t="s">
        <v>18</v>
      </c>
      <c r="N661" s="145">
        <v>308.400000000006</v>
      </c>
      <c r="O661" s="25" t="s">
        <v>20</v>
      </c>
      <c r="P661" s="25">
        <v>67407</v>
      </c>
      <c r="Q661" s="136">
        <v>0</v>
      </c>
      <c r="R661" s="25" t="s">
        <v>21</v>
      </c>
      <c r="S661"/>
      <c r="T661" s="33">
        <v>0</v>
      </c>
      <c r="U661"/>
    </row>
    <row r="662" spans="1:21" s="1" customFormat="1">
      <c r="A662" s="141">
        <v>44615</v>
      </c>
      <c r="B662"/>
      <c r="C662" s="25" t="s">
        <v>16</v>
      </c>
      <c r="D662" s="25" t="s">
        <v>17</v>
      </c>
      <c r="E662" s="19" t="s">
        <v>141</v>
      </c>
      <c r="F662" s="133">
        <v>17262.12</v>
      </c>
      <c r="G662" s="25" t="s">
        <v>32</v>
      </c>
      <c r="H662" s="25">
        <v>5.6715999999999998</v>
      </c>
      <c r="I662" s="134">
        <v>1.0296917977290487E-2</v>
      </c>
      <c r="J662" s="25">
        <v>5.73</v>
      </c>
      <c r="K662" s="135">
        <v>1008.1078080000116</v>
      </c>
      <c r="L662" s="25" t="s">
        <v>273</v>
      </c>
      <c r="M662" s="19" t="s">
        <v>274</v>
      </c>
      <c r="N662" s="145">
        <v>604.8646848000069</v>
      </c>
      <c r="O662" s="25" t="s">
        <v>20</v>
      </c>
      <c r="P662" s="25">
        <v>67500</v>
      </c>
      <c r="Q662" s="136">
        <v>0</v>
      </c>
      <c r="R662" s="25" t="s">
        <v>21</v>
      </c>
      <c r="S662"/>
      <c r="T662" s="33">
        <v>0</v>
      </c>
      <c r="U662"/>
    </row>
    <row r="663" spans="1:21" s="1" customFormat="1">
      <c r="A663" s="141">
        <v>44615</v>
      </c>
      <c r="B663"/>
      <c r="C663" s="25" t="s">
        <v>16</v>
      </c>
      <c r="D663" s="25" t="s">
        <v>17</v>
      </c>
      <c r="E663" s="19" t="s">
        <v>141</v>
      </c>
      <c r="F663" s="133">
        <v>9773.91</v>
      </c>
      <c r="G663" s="25" t="s">
        <v>19</v>
      </c>
      <c r="H663" s="25">
        <v>5.0107999999999997</v>
      </c>
      <c r="I663" s="134">
        <v>9.8187914105531959E-3</v>
      </c>
      <c r="J663" s="25">
        <v>5.0599999999999996</v>
      </c>
      <c r="K663" s="135">
        <v>480.87637199999909</v>
      </c>
      <c r="L663" s="25" t="s">
        <v>273</v>
      </c>
      <c r="M663" s="19" t="s">
        <v>274</v>
      </c>
      <c r="N663" s="145">
        <v>288.52582319999942</v>
      </c>
      <c r="O663" s="25" t="s">
        <v>20</v>
      </c>
      <c r="P663" s="25">
        <v>67500</v>
      </c>
      <c r="Q663" s="136">
        <v>0</v>
      </c>
      <c r="R663" s="25" t="s">
        <v>21</v>
      </c>
      <c r="S663"/>
      <c r="T663" s="33">
        <v>0</v>
      </c>
      <c r="U663"/>
    </row>
    <row r="664" spans="1:21" s="1" customFormat="1">
      <c r="A664" s="141">
        <v>44615</v>
      </c>
      <c r="B664"/>
      <c r="C664" s="25" t="s">
        <v>16</v>
      </c>
      <c r="D664" s="25" t="s">
        <v>23</v>
      </c>
      <c r="E664" s="19" t="s">
        <v>142</v>
      </c>
      <c r="F664" s="133">
        <v>57215.92</v>
      </c>
      <c r="G664" s="25" t="s">
        <v>19</v>
      </c>
      <c r="H664" s="25">
        <v>5.0098000000000003</v>
      </c>
      <c r="I664" s="134">
        <v>1.8364006547166856E-3</v>
      </c>
      <c r="J664" s="25">
        <v>5.0190000000000001</v>
      </c>
      <c r="K664" s="135">
        <v>526.38646399999288</v>
      </c>
      <c r="L664" s="25" t="s">
        <v>110</v>
      </c>
      <c r="M664" s="19" t="s">
        <v>230</v>
      </c>
      <c r="N664" s="145">
        <v>315.83187839999573</v>
      </c>
      <c r="O664" s="25" t="s">
        <v>20</v>
      </c>
      <c r="P664" s="25">
        <v>12012</v>
      </c>
      <c r="Q664" s="136">
        <v>0</v>
      </c>
      <c r="R664" s="25" t="s">
        <v>150</v>
      </c>
      <c r="S664"/>
      <c r="T664" s="33">
        <v>0</v>
      </c>
      <c r="U664"/>
    </row>
    <row r="665" spans="1:21" s="1" customFormat="1">
      <c r="A665" s="141">
        <v>44616</v>
      </c>
      <c r="B665"/>
      <c r="C665" s="25" t="s">
        <v>16</v>
      </c>
      <c r="D665" s="25" t="s">
        <v>23</v>
      </c>
      <c r="E665" s="20" t="s">
        <v>144</v>
      </c>
      <c r="F665" s="133">
        <v>25000</v>
      </c>
      <c r="G665" s="25" t="s">
        <v>19</v>
      </c>
      <c r="H665" s="25">
        <v>5.1228999999999996</v>
      </c>
      <c r="I665" s="134">
        <v>1.2122040250639232E-2</v>
      </c>
      <c r="J665" s="25">
        <v>5.1849999999999996</v>
      </c>
      <c r="K665" s="135">
        <v>1552.5000000000011</v>
      </c>
      <c r="L665" s="25" t="s">
        <v>257</v>
      </c>
      <c r="M665" s="19" t="s">
        <v>258</v>
      </c>
      <c r="N665" s="145">
        <v>931.50000000000068</v>
      </c>
      <c r="O665" s="25" t="s">
        <v>20</v>
      </c>
      <c r="P665" s="25">
        <v>67043</v>
      </c>
      <c r="Q665" s="136">
        <v>0</v>
      </c>
      <c r="R665" s="25" t="s">
        <v>21</v>
      </c>
      <c r="S665"/>
      <c r="T665" s="33">
        <v>0</v>
      </c>
      <c r="U665"/>
    </row>
    <row r="666" spans="1:21" s="1" customFormat="1">
      <c r="A666" s="128">
        <v>44617</v>
      </c>
      <c r="B666"/>
      <c r="C666" s="4" t="s">
        <v>16</v>
      </c>
      <c r="D666" s="4" t="s">
        <v>17</v>
      </c>
      <c r="E666" s="2" t="s">
        <v>52</v>
      </c>
      <c r="F666" s="130">
        <v>1300</v>
      </c>
      <c r="G666" s="4" t="s">
        <v>32</v>
      </c>
      <c r="H666" s="4">
        <v>5.7070999999999996</v>
      </c>
      <c r="I666" s="134">
        <v>1.2773562755164836E-2</v>
      </c>
      <c r="J666" s="4">
        <v>5.78</v>
      </c>
      <c r="K666" s="135">
        <v>94.77000000000082</v>
      </c>
      <c r="L666" s="4" t="s">
        <v>110</v>
      </c>
      <c r="M666" s="13" t="s">
        <v>230</v>
      </c>
      <c r="N666" s="145">
        <v>56.862000000000492</v>
      </c>
      <c r="O666" s="4" t="s">
        <v>20</v>
      </c>
      <c r="P666" s="4">
        <v>37004</v>
      </c>
      <c r="Q666" s="33">
        <v>0</v>
      </c>
      <c r="R666" s="4" t="s">
        <v>21</v>
      </c>
      <c r="S666"/>
      <c r="T666" s="33">
        <v>0</v>
      </c>
      <c r="U666"/>
    </row>
    <row r="667" spans="1:21" s="1" customFormat="1">
      <c r="A667" s="128">
        <v>44617</v>
      </c>
      <c r="B667"/>
      <c r="C667" s="4" t="s">
        <v>16</v>
      </c>
      <c r="D667" s="4" t="s">
        <v>17</v>
      </c>
      <c r="E667" s="2" t="s">
        <v>145</v>
      </c>
      <c r="F667" s="130">
        <v>10000</v>
      </c>
      <c r="G667" s="4" t="s">
        <v>19</v>
      </c>
      <c r="H667" s="4">
        <v>5.1275000000000004</v>
      </c>
      <c r="I667" s="134">
        <v>1.0238907849829282E-2</v>
      </c>
      <c r="J667" s="4">
        <v>5.18</v>
      </c>
      <c r="K667" s="135">
        <v>524.99999999999329</v>
      </c>
      <c r="L667" s="4" t="s">
        <v>110</v>
      </c>
      <c r="M667" s="13" t="s">
        <v>230</v>
      </c>
      <c r="N667" s="145">
        <v>314.99999999999596</v>
      </c>
      <c r="O667" s="4" t="s">
        <v>20</v>
      </c>
      <c r="P667" s="4">
        <v>67043</v>
      </c>
      <c r="Q667" s="33">
        <v>0</v>
      </c>
      <c r="R667" s="4" t="s">
        <v>21</v>
      </c>
      <c r="S667"/>
      <c r="T667" s="33">
        <v>0</v>
      </c>
      <c r="U667"/>
    </row>
    <row r="668" spans="1:21" s="1" customFormat="1">
      <c r="A668" s="128">
        <v>44617</v>
      </c>
      <c r="B668"/>
      <c r="C668" s="4" t="s">
        <v>16</v>
      </c>
      <c r="D668" s="4" t="s">
        <v>17</v>
      </c>
      <c r="E668" s="2" t="s">
        <v>146</v>
      </c>
      <c r="F668" s="130">
        <v>66997.119999999995</v>
      </c>
      <c r="G668" s="4" t="s">
        <v>88</v>
      </c>
      <c r="H668" s="4">
        <v>4.0568999999999997</v>
      </c>
      <c r="I668" s="134">
        <v>2.2948556779807339E-2</v>
      </c>
      <c r="J668" s="4">
        <v>4.1500000000000004</v>
      </c>
      <c r="K668" s="135">
        <v>6237.4318720000419</v>
      </c>
      <c r="L668" s="4" t="s">
        <v>730</v>
      </c>
      <c r="M668" s="13" t="s">
        <v>731</v>
      </c>
      <c r="N668" s="145">
        <v>3742.4591232000248</v>
      </c>
      <c r="O668" s="4" t="s">
        <v>20</v>
      </c>
      <c r="P668" s="4">
        <v>67500</v>
      </c>
      <c r="Q668" s="33">
        <v>0</v>
      </c>
      <c r="R668" s="4" t="s">
        <v>151</v>
      </c>
      <c r="S668"/>
      <c r="T668" s="33">
        <v>0</v>
      </c>
      <c r="U668"/>
    </row>
    <row r="669" spans="1:21" s="1" customFormat="1">
      <c r="A669" s="123">
        <v>44622</v>
      </c>
      <c r="B669"/>
      <c r="C669" s="126" t="s">
        <v>16</v>
      </c>
      <c r="D669" s="126" t="s">
        <v>17</v>
      </c>
      <c r="E669" s="2" t="s">
        <v>28</v>
      </c>
      <c r="F669" s="129">
        <v>11167.58</v>
      </c>
      <c r="G669" s="126" t="s">
        <v>19</v>
      </c>
      <c r="H669" s="126">
        <v>5.13</v>
      </c>
      <c r="I669" s="112">
        <v>1.4385964912280835E-2</v>
      </c>
      <c r="J669" s="126">
        <v>5.2038000000000002</v>
      </c>
      <c r="K669" s="119">
        <v>824.16740400000344</v>
      </c>
      <c r="L669" s="4" t="s">
        <v>111</v>
      </c>
      <c r="M669" s="13" t="s">
        <v>112</v>
      </c>
      <c r="N669" s="146">
        <v>494.50044240000204</v>
      </c>
      <c r="O669" s="126" t="s">
        <v>27</v>
      </c>
      <c r="P669" s="126">
        <v>47197</v>
      </c>
      <c r="Q669" s="33">
        <v>0</v>
      </c>
      <c r="R669" s="126" t="s">
        <v>21</v>
      </c>
      <c r="S669"/>
      <c r="T669" s="33">
        <v>0</v>
      </c>
      <c r="U669"/>
    </row>
    <row r="670" spans="1:21" s="1" customFormat="1">
      <c r="A670" s="123">
        <v>44622</v>
      </c>
      <c r="B670"/>
      <c r="C670" s="126" t="s">
        <v>16</v>
      </c>
      <c r="D670" s="126" t="s">
        <v>17</v>
      </c>
      <c r="E670" s="16" t="s">
        <v>49</v>
      </c>
      <c r="F670" s="129">
        <v>30000</v>
      </c>
      <c r="G670" s="126" t="s">
        <v>19</v>
      </c>
      <c r="H670" s="126">
        <v>5.1798000000000002</v>
      </c>
      <c r="I670" s="112">
        <v>9.6914938800727324E-3</v>
      </c>
      <c r="J670" s="126">
        <v>5.23</v>
      </c>
      <c r="K670" s="119">
        <v>1506.0000000000073</v>
      </c>
      <c r="L670" s="4" t="s">
        <v>110</v>
      </c>
      <c r="M670" s="13" t="s">
        <v>230</v>
      </c>
      <c r="N670" s="146">
        <v>903.60000000000434</v>
      </c>
      <c r="O670" s="126" t="s">
        <v>20</v>
      </c>
      <c r="P670" s="126">
        <v>67500</v>
      </c>
      <c r="Q670" s="33">
        <v>0</v>
      </c>
      <c r="R670" s="126" t="s">
        <v>21</v>
      </c>
      <c r="S670"/>
      <c r="T670" s="33">
        <v>0</v>
      </c>
      <c r="U670"/>
    </row>
    <row r="671" spans="1:21" s="1" customFormat="1">
      <c r="A671" s="123">
        <v>44622</v>
      </c>
      <c r="B671"/>
      <c r="C671" s="126" t="s">
        <v>16</v>
      </c>
      <c r="D671" s="126" t="s">
        <v>23</v>
      </c>
      <c r="E671" s="2" t="s">
        <v>26</v>
      </c>
      <c r="F671" s="129">
        <v>4000</v>
      </c>
      <c r="G671" s="126" t="s">
        <v>19</v>
      </c>
      <c r="H671" s="126">
        <v>5.12</v>
      </c>
      <c r="I671" s="112">
        <v>1.0117187499999902E-2</v>
      </c>
      <c r="J671" s="126">
        <v>5.1718000000000002</v>
      </c>
      <c r="K671" s="119">
        <v>207.20000000000027</v>
      </c>
      <c r="L671" s="4" t="s">
        <v>110</v>
      </c>
      <c r="M671" s="13" t="s">
        <v>230</v>
      </c>
      <c r="N671" s="146">
        <v>124.32000000000016</v>
      </c>
      <c r="O671" s="33" t="s">
        <v>27</v>
      </c>
      <c r="P671" s="4">
        <v>47197</v>
      </c>
      <c r="Q671" s="33">
        <v>0</v>
      </c>
      <c r="R671" s="4" t="s">
        <v>21</v>
      </c>
      <c r="S671"/>
      <c r="T671" s="33">
        <v>0</v>
      </c>
      <c r="U671"/>
    </row>
    <row r="672" spans="1:21" s="1" customFormat="1">
      <c r="A672" s="123">
        <v>44622</v>
      </c>
      <c r="B672"/>
      <c r="C672" s="126" t="s">
        <v>22</v>
      </c>
      <c r="D672" s="126" t="s">
        <v>23</v>
      </c>
      <c r="E672" s="2" t="s">
        <v>65</v>
      </c>
      <c r="F672" s="129">
        <v>2000</v>
      </c>
      <c r="G672" s="126" t="s">
        <v>32</v>
      </c>
      <c r="H672" s="126">
        <v>5.7176999999999998</v>
      </c>
      <c r="I672" s="112">
        <v>9.1470346467985575E-3</v>
      </c>
      <c r="J672" s="126">
        <v>5.77</v>
      </c>
      <c r="K672" s="119">
        <v>104.59999999999958</v>
      </c>
      <c r="L672" s="4" t="s">
        <v>239</v>
      </c>
      <c r="M672" s="13" t="s">
        <v>240</v>
      </c>
      <c r="N672" s="146">
        <v>49.868049999999805</v>
      </c>
      <c r="O672" s="4" t="s">
        <v>20</v>
      </c>
      <c r="P672" s="4">
        <v>47908</v>
      </c>
      <c r="Q672" s="33">
        <v>0</v>
      </c>
      <c r="R672" s="4" t="s">
        <v>25</v>
      </c>
      <c r="S672"/>
      <c r="T672" s="33">
        <v>0</v>
      </c>
      <c r="U672"/>
    </row>
    <row r="673" spans="1:21" s="1" customFormat="1">
      <c r="A673" s="123">
        <v>44622</v>
      </c>
      <c r="B673"/>
      <c r="C673" s="126" t="s">
        <v>16</v>
      </c>
      <c r="D673" s="126" t="s">
        <v>23</v>
      </c>
      <c r="E673" s="2" t="s">
        <v>56</v>
      </c>
      <c r="F673" s="129">
        <v>3797.18</v>
      </c>
      <c r="G673" s="126" t="s">
        <v>57</v>
      </c>
      <c r="H673" s="126">
        <v>6.8802000000000003</v>
      </c>
      <c r="I673" s="112">
        <v>1.1453155431528028E-2</v>
      </c>
      <c r="J673" s="126">
        <v>6.9589999999999996</v>
      </c>
      <c r="K673" s="119">
        <v>299.21778399999738</v>
      </c>
      <c r="L673" s="4" t="s">
        <v>259</v>
      </c>
      <c r="M673" s="13" t="s">
        <v>260</v>
      </c>
      <c r="N673" s="146">
        <v>179.53067039999843</v>
      </c>
      <c r="O673" s="4" t="s">
        <v>20</v>
      </c>
      <c r="P673" s="4">
        <v>12012</v>
      </c>
      <c r="Q673" s="33">
        <v>0</v>
      </c>
      <c r="R673" s="4" t="s">
        <v>21</v>
      </c>
      <c r="S673"/>
      <c r="T673" s="33">
        <v>0</v>
      </c>
      <c r="U673"/>
    </row>
    <row r="674" spans="1:21" s="1" customFormat="1">
      <c r="A674" s="123">
        <v>44622</v>
      </c>
      <c r="B674"/>
      <c r="C674" s="126" t="s">
        <v>16</v>
      </c>
      <c r="D674" s="126" t="s">
        <v>17</v>
      </c>
      <c r="E674" s="2" t="s">
        <v>75</v>
      </c>
      <c r="F674" s="129">
        <v>1915.8</v>
      </c>
      <c r="G674" s="126" t="s">
        <v>19</v>
      </c>
      <c r="H674" s="126">
        <v>5.1494999999999997</v>
      </c>
      <c r="I674" s="112">
        <v>9.8067773570249539E-3</v>
      </c>
      <c r="J674" s="126">
        <v>5.2</v>
      </c>
      <c r="K674" s="119">
        <v>96.747900000000826</v>
      </c>
      <c r="L674" s="4" t="s">
        <v>239</v>
      </c>
      <c r="M674" s="13" t="s">
        <v>240</v>
      </c>
      <c r="N674" s="146">
        <v>58.048740000000493</v>
      </c>
      <c r="O674" s="4" t="s">
        <v>20</v>
      </c>
      <c r="P674" s="4">
        <v>67043</v>
      </c>
      <c r="Q674" s="33">
        <v>0</v>
      </c>
      <c r="R674" s="4" t="s">
        <v>21</v>
      </c>
      <c r="S674"/>
      <c r="T674" s="33">
        <v>0</v>
      </c>
      <c r="U674"/>
    </row>
    <row r="675" spans="1:21" s="1" customFormat="1">
      <c r="A675" s="123">
        <v>44623</v>
      </c>
      <c r="B675"/>
      <c r="C675" s="126" t="s">
        <v>22</v>
      </c>
      <c r="D675" s="126" t="s">
        <v>23</v>
      </c>
      <c r="E675" s="2" t="s">
        <v>39</v>
      </c>
      <c r="F675" s="129">
        <v>4279.78</v>
      </c>
      <c r="G675" s="126" t="s">
        <v>19</v>
      </c>
      <c r="H675" s="126">
        <v>5.0526</v>
      </c>
      <c r="I675" s="112">
        <v>5.4229505601077754E-3</v>
      </c>
      <c r="J675" s="126">
        <v>5.08</v>
      </c>
      <c r="K675" s="119">
        <v>117.26597200000039</v>
      </c>
      <c r="L675" s="4" t="s">
        <v>365</v>
      </c>
      <c r="M675" s="13" t="s">
        <v>366</v>
      </c>
      <c r="N675" s="147">
        <v>55.906552151000184</v>
      </c>
      <c r="O675" s="4" t="s">
        <v>20</v>
      </c>
      <c r="P675" s="4">
        <v>12012</v>
      </c>
      <c r="Q675" s="33">
        <v>0</v>
      </c>
      <c r="R675" s="4" t="s">
        <v>40</v>
      </c>
      <c r="S675"/>
      <c r="T675" s="33">
        <v>0</v>
      </c>
      <c r="U675"/>
    </row>
    <row r="676" spans="1:21" s="1" customFormat="1">
      <c r="A676" s="131">
        <v>44623</v>
      </c>
      <c r="B676"/>
      <c r="C676" s="144" t="s">
        <v>16</v>
      </c>
      <c r="D676" s="144" t="s">
        <v>17</v>
      </c>
      <c r="E676" s="148" t="s">
        <v>152</v>
      </c>
      <c r="F676" s="149">
        <v>1750.65</v>
      </c>
      <c r="G676" s="144" t="s">
        <v>32</v>
      </c>
      <c r="H676" s="144">
        <v>5.5829000000000004</v>
      </c>
      <c r="I676" s="134">
        <v>1.2018843253506217E-2</v>
      </c>
      <c r="J676" s="144">
        <v>5.65</v>
      </c>
      <c r="K676" s="135">
        <v>117.4686149999999</v>
      </c>
      <c r="L676" s="25" t="s">
        <v>110</v>
      </c>
      <c r="M676" s="19" t="s">
        <v>230</v>
      </c>
      <c r="N676" s="146">
        <v>70.481168999999937</v>
      </c>
      <c r="O676" s="4" t="s">
        <v>20</v>
      </c>
      <c r="P676" s="4">
        <v>67500</v>
      </c>
      <c r="Q676" s="33">
        <v>0</v>
      </c>
      <c r="R676" s="126" t="s">
        <v>21</v>
      </c>
      <c r="S676"/>
      <c r="T676" s="33">
        <v>0</v>
      </c>
      <c r="U676"/>
    </row>
    <row r="677" spans="1:21" s="1" customFormat="1">
      <c r="A677" s="123">
        <v>44623</v>
      </c>
      <c r="B677"/>
      <c r="C677" s="126" t="s">
        <v>16</v>
      </c>
      <c r="D677" s="126" t="s">
        <v>23</v>
      </c>
      <c r="E677" s="2" t="s">
        <v>56</v>
      </c>
      <c r="F677" s="130">
        <v>5560</v>
      </c>
      <c r="G677" s="4" t="s">
        <v>32</v>
      </c>
      <c r="H677" s="4">
        <v>5.5613000000000001</v>
      </c>
      <c r="I677" s="112">
        <v>1.4151367486019417E-2</v>
      </c>
      <c r="J677" s="4">
        <v>5.64</v>
      </c>
      <c r="K677" s="119">
        <v>437.5719999999975</v>
      </c>
      <c r="L677" s="4" t="s">
        <v>259</v>
      </c>
      <c r="M677" s="13" t="s">
        <v>260</v>
      </c>
      <c r="N677" s="146">
        <v>262.54319999999848</v>
      </c>
      <c r="O677" s="4" t="s">
        <v>20</v>
      </c>
      <c r="P677" s="4">
        <v>12012</v>
      </c>
      <c r="Q677" s="33">
        <v>0</v>
      </c>
      <c r="R677" s="4" t="s">
        <v>21</v>
      </c>
      <c r="S677"/>
      <c r="T677" s="33">
        <v>0</v>
      </c>
      <c r="U677"/>
    </row>
    <row r="678" spans="1:21" s="1" customFormat="1">
      <c r="A678" s="123">
        <v>44624</v>
      </c>
      <c r="B678"/>
      <c r="C678" s="126" t="s">
        <v>16</v>
      </c>
      <c r="D678" s="126" t="s">
        <v>17</v>
      </c>
      <c r="E678" s="15" t="s">
        <v>81</v>
      </c>
      <c r="F678" s="130">
        <v>1072</v>
      </c>
      <c r="G678" s="4" t="s">
        <v>19</v>
      </c>
      <c r="H678" s="4">
        <v>4.9800000000000004</v>
      </c>
      <c r="I678" s="112">
        <v>1.3052208835341306E-2</v>
      </c>
      <c r="J678" s="4">
        <v>5.0449999999999999</v>
      </c>
      <c r="K678" s="119">
        <v>69.679999999999467</v>
      </c>
      <c r="L678" s="4" t="s">
        <v>110</v>
      </c>
      <c r="M678" s="13" t="s">
        <v>230</v>
      </c>
      <c r="N678" s="146">
        <v>41.80799999999968</v>
      </c>
      <c r="O678" s="4" t="s">
        <v>27</v>
      </c>
      <c r="P678" s="4">
        <v>47197</v>
      </c>
      <c r="Q678" s="33">
        <v>0</v>
      </c>
      <c r="R678" s="4" t="s">
        <v>21</v>
      </c>
      <c r="S678"/>
      <c r="T678" s="33">
        <v>0</v>
      </c>
      <c r="U678"/>
    </row>
    <row r="679" spans="1:21" s="1" customFormat="1">
      <c r="A679" s="123">
        <v>44624</v>
      </c>
      <c r="B679"/>
      <c r="C679" s="4" t="s">
        <v>16</v>
      </c>
      <c r="D679" s="4" t="s">
        <v>17</v>
      </c>
      <c r="E679" s="2" t="s">
        <v>125</v>
      </c>
      <c r="F679" s="130">
        <v>50000</v>
      </c>
      <c r="G679" s="4" t="s">
        <v>19</v>
      </c>
      <c r="H679" s="4">
        <v>5.0549999999999997</v>
      </c>
      <c r="I679" s="112">
        <v>2.8684470820969477E-2</v>
      </c>
      <c r="J679" s="4">
        <v>5.2</v>
      </c>
      <c r="K679" s="119">
        <v>7250.0000000000227</v>
      </c>
      <c r="L679" s="4" t="s">
        <v>237</v>
      </c>
      <c r="M679" s="13" t="s">
        <v>238</v>
      </c>
      <c r="N679" s="146">
        <v>4350.0000000000136</v>
      </c>
      <c r="O679" s="4" t="s">
        <v>20</v>
      </c>
      <c r="P679" s="4">
        <v>67500</v>
      </c>
      <c r="Q679" s="33">
        <v>0</v>
      </c>
      <c r="R679" s="4" t="s">
        <v>21</v>
      </c>
      <c r="S679"/>
      <c r="T679" s="33">
        <v>0</v>
      </c>
      <c r="U679"/>
    </row>
    <row r="680" spans="1:21" s="1" customFormat="1">
      <c r="A680" s="123">
        <v>44624</v>
      </c>
      <c r="B680"/>
      <c r="C680" s="4" t="s">
        <v>16</v>
      </c>
      <c r="D680" s="4" t="s">
        <v>17</v>
      </c>
      <c r="E680" s="15" t="s">
        <v>55</v>
      </c>
      <c r="F680" s="130">
        <v>772</v>
      </c>
      <c r="G680" s="4" t="s">
        <v>19</v>
      </c>
      <c r="H680" s="4">
        <v>5.0387000000000004</v>
      </c>
      <c r="I680" s="112">
        <v>1.7127433663444824E-2</v>
      </c>
      <c r="J680" s="4">
        <v>5.125</v>
      </c>
      <c r="K680" s="119">
        <v>66.623599999999698</v>
      </c>
      <c r="L680" s="4" t="s">
        <v>110</v>
      </c>
      <c r="M680" s="13" t="s">
        <v>230</v>
      </c>
      <c r="N680" s="146">
        <v>39.97415999999982</v>
      </c>
      <c r="O680" s="4" t="s">
        <v>20</v>
      </c>
      <c r="P680" s="4">
        <v>67500</v>
      </c>
      <c r="Q680" s="33">
        <v>0</v>
      </c>
      <c r="R680" s="4" t="s">
        <v>21</v>
      </c>
      <c r="S680"/>
      <c r="T680" s="33">
        <v>0</v>
      </c>
      <c r="U680"/>
    </row>
    <row r="681" spans="1:21" s="1" customFormat="1">
      <c r="A681" s="131">
        <v>44624</v>
      </c>
      <c r="B681"/>
      <c r="C681" s="25" t="s">
        <v>16</v>
      </c>
      <c r="D681" s="25" t="s">
        <v>17</v>
      </c>
      <c r="E681" s="20" t="s">
        <v>133</v>
      </c>
      <c r="F681" s="133">
        <v>50000</v>
      </c>
      <c r="G681" s="25" t="s">
        <v>19</v>
      </c>
      <c r="H681" s="25">
        <v>5.0651999999999999</v>
      </c>
      <c r="I681" s="134">
        <v>6.8704098554843718E-3</v>
      </c>
      <c r="J681" s="25">
        <v>5.0999999999999996</v>
      </c>
      <c r="K681" s="135">
        <v>1739.9999999999859</v>
      </c>
      <c r="L681" s="25" t="s">
        <v>246</v>
      </c>
      <c r="M681" s="19" t="s">
        <v>247</v>
      </c>
      <c r="N681" s="146">
        <v>1043.9999999999916</v>
      </c>
      <c r="O681" s="4" t="s">
        <v>20</v>
      </c>
      <c r="P681" s="4">
        <v>67500</v>
      </c>
      <c r="Q681" s="33">
        <v>0</v>
      </c>
      <c r="R681" s="4" t="s">
        <v>21</v>
      </c>
      <c r="S681"/>
      <c r="T681" s="33">
        <v>0</v>
      </c>
      <c r="U681"/>
    </row>
    <row r="682" spans="1:21" s="1" customFormat="1">
      <c r="A682" s="123">
        <v>44624</v>
      </c>
      <c r="B682"/>
      <c r="C682" s="4" t="s">
        <v>22</v>
      </c>
      <c r="D682" s="126" t="s">
        <v>23</v>
      </c>
      <c r="E682" s="2" t="s">
        <v>153</v>
      </c>
      <c r="F682" s="130">
        <v>75096</v>
      </c>
      <c r="G682" s="4" t="s">
        <v>32</v>
      </c>
      <c r="H682" s="4">
        <v>5.5399000000000003</v>
      </c>
      <c r="I682" s="112">
        <v>6.3358544378058212E-3</v>
      </c>
      <c r="J682" s="4">
        <v>5.5750000000000002</v>
      </c>
      <c r="K682" s="119">
        <v>2635.8695999999932</v>
      </c>
      <c r="L682" s="4" t="s">
        <v>239</v>
      </c>
      <c r="M682" s="13" t="s">
        <v>240</v>
      </c>
      <c r="N682" s="146">
        <v>1256.6508317999967</v>
      </c>
      <c r="O682" s="4" t="s">
        <v>20</v>
      </c>
      <c r="P682" s="4">
        <v>12012</v>
      </c>
      <c r="Q682" s="33">
        <v>0</v>
      </c>
      <c r="R682" s="4" t="s">
        <v>25</v>
      </c>
      <c r="S682"/>
      <c r="T682" s="33">
        <v>0</v>
      </c>
      <c r="U682"/>
    </row>
    <row r="683" spans="1:21" s="1" customFormat="1">
      <c r="A683" s="123">
        <v>44627</v>
      </c>
      <c r="B683"/>
      <c r="C683" s="4" t="s">
        <v>41</v>
      </c>
      <c r="D683" s="4" t="s">
        <v>17</v>
      </c>
      <c r="E683" s="2" t="s">
        <v>154</v>
      </c>
      <c r="F683" s="130">
        <v>2400</v>
      </c>
      <c r="G683" s="4" t="s">
        <v>19</v>
      </c>
      <c r="H683" s="4">
        <v>5.0590000000000002</v>
      </c>
      <c r="I683" s="112">
        <v>3.1824471239375374E-2</v>
      </c>
      <c r="J683" s="4">
        <v>5.22</v>
      </c>
      <c r="K683" s="119">
        <v>386.39999999999901</v>
      </c>
      <c r="L683" s="4" t="s">
        <v>255</v>
      </c>
      <c r="M683" s="13" t="s">
        <v>256</v>
      </c>
      <c r="N683" s="150">
        <v>221.05943999999946</v>
      </c>
      <c r="O683" s="4" t="s">
        <v>20</v>
      </c>
      <c r="P683" s="4">
        <v>67043</v>
      </c>
      <c r="Q683" s="33">
        <v>0</v>
      </c>
      <c r="R683" s="4" t="s">
        <v>51</v>
      </c>
      <c r="S683"/>
      <c r="T683" s="33">
        <v>0</v>
      </c>
      <c r="U683"/>
    </row>
    <row r="684" spans="1:21" s="1" customFormat="1">
      <c r="A684" s="123">
        <v>44627</v>
      </c>
      <c r="B684"/>
      <c r="C684" s="126" t="s">
        <v>22</v>
      </c>
      <c r="D684" s="126" t="s">
        <v>23</v>
      </c>
      <c r="E684" s="2" t="s">
        <v>39</v>
      </c>
      <c r="F684" s="130">
        <v>74462.97</v>
      </c>
      <c r="G684" s="4" t="s">
        <v>19</v>
      </c>
      <c r="H684" s="4">
        <v>5.0490000000000004</v>
      </c>
      <c r="I684" s="112">
        <v>3.3670033670032407E-3</v>
      </c>
      <c r="J684" s="4">
        <v>5.0659999999999998</v>
      </c>
      <c r="K684" s="119">
        <v>1265.8704899999598</v>
      </c>
      <c r="L684" s="4" t="s">
        <v>365</v>
      </c>
      <c r="M684" s="13" t="s">
        <v>366</v>
      </c>
      <c r="N684" s="147">
        <v>603.50375610748085</v>
      </c>
      <c r="O684" s="4" t="s">
        <v>20</v>
      </c>
      <c r="P684" s="4">
        <v>12012</v>
      </c>
      <c r="Q684" s="33">
        <v>0</v>
      </c>
      <c r="R684" s="4" t="s">
        <v>40</v>
      </c>
      <c r="S684"/>
      <c r="T684" s="33">
        <v>0</v>
      </c>
      <c r="U684"/>
    </row>
    <row r="685" spans="1:21" s="1" customFormat="1">
      <c r="A685" s="123">
        <v>44627</v>
      </c>
      <c r="B685"/>
      <c r="C685" s="4" t="s">
        <v>22</v>
      </c>
      <c r="D685" s="4" t="s">
        <v>23</v>
      </c>
      <c r="E685" s="2" t="s">
        <v>114</v>
      </c>
      <c r="F685" s="130">
        <v>34452.47</v>
      </c>
      <c r="G685" s="4" t="s">
        <v>19</v>
      </c>
      <c r="H685" s="4">
        <v>5.0490000000000004</v>
      </c>
      <c r="I685" s="112">
        <v>3.3670033670032407E-3</v>
      </c>
      <c r="J685" s="4">
        <v>5.0659999999999998</v>
      </c>
      <c r="K685" s="119">
        <v>585.69198999998139</v>
      </c>
      <c r="L685" s="4" t="s">
        <v>365</v>
      </c>
      <c r="M685" s="13" t="s">
        <v>366</v>
      </c>
      <c r="N685" s="147">
        <v>279.22865623249112</v>
      </c>
      <c r="O685" s="4" t="s">
        <v>20</v>
      </c>
      <c r="P685" s="4">
        <v>12012</v>
      </c>
      <c r="Q685" s="33">
        <v>0</v>
      </c>
      <c r="R685" s="4" t="s">
        <v>40</v>
      </c>
      <c r="S685"/>
      <c r="T685" s="33">
        <v>0</v>
      </c>
      <c r="U685"/>
    </row>
    <row r="686" spans="1:21" s="1" customFormat="1">
      <c r="A686" s="123">
        <v>44627</v>
      </c>
      <c r="B686"/>
      <c r="C686" s="4" t="s">
        <v>16</v>
      </c>
      <c r="D686" s="4" t="s">
        <v>17</v>
      </c>
      <c r="E686" s="2" t="s">
        <v>86</v>
      </c>
      <c r="F686" s="130">
        <v>30000</v>
      </c>
      <c r="G686" s="4" t="s">
        <v>32</v>
      </c>
      <c r="H686" s="4">
        <v>5.5180999999999996</v>
      </c>
      <c r="I686" s="112">
        <v>1.4842065203602761E-2</v>
      </c>
      <c r="J686" s="4">
        <v>5.6</v>
      </c>
      <c r="K686" s="119">
        <v>2457.0000000000027</v>
      </c>
      <c r="L686" s="4" t="s">
        <v>110</v>
      </c>
      <c r="M686" s="13" t="s">
        <v>230</v>
      </c>
      <c r="N686" s="146">
        <v>1474.2000000000016</v>
      </c>
      <c r="O686" s="4" t="s">
        <v>20</v>
      </c>
      <c r="P686" s="4">
        <v>67500</v>
      </c>
      <c r="Q686" s="33">
        <v>0</v>
      </c>
      <c r="R686" s="4" t="s">
        <v>21</v>
      </c>
      <c r="S686"/>
      <c r="T686" s="33">
        <v>0</v>
      </c>
      <c r="U686"/>
    </row>
    <row r="687" spans="1:21" s="1" customFormat="1">
      <c r="A687" s="123">
        <v>44627</v>
      </c>
      <c r="B687"/>
      <c r="C687" s="123" t="s">
        <v>16</v>
      </c>
      <c r="D687" s="4" t="s">
        <v>17</v>
      </c>
      <c r="E687" s="2" t="s">
        <v>116</v>
      </c>
      <c r="F687" s="130">
        <v>10000</v>
      </c>
      <c r="G687" s="4" t="s">
        <v>19</v>
      </c>
      <c r="H687" s="4">
        <v>5.0560999999999998</v>
      </c>
      <c r="I687" s="112">
        <v>1.0660390419493293E-2</v>
      </c>
      <c r="J687" s="4">
        <v>5.1100000000000003</v>
      </c>
      <c r="K687" s="119">
        <v>539.000000000005</v>
      </c>
      <c r="L687" s="4" t="s">
        <v>229</v>
      </c>
      <c r="M687" s="13" t="s">
        <v>18</v>
      </c>
      <c r="N687" s="146">
        <v>323.40000000000299</v>
      </c>
      <c r="O687" s="4" t="s">
        <v>20</v>
      </c>
      <c r="P687" s="4">
        <v>67043</v>
      </c>
      <c r="Q687" s="33">
        <v>0</v>
      </c>
      <c r="R687" s="4" t="s">
        <v>21</v>
      </c>
      <c r="S687"/>
      <c r="T687" s="33">
        <v>0</v>
      </c>
      <c r="U687"/>
    </row>
    <row r="688" spans="1:21" s="1" customFormat="1">
      <c r="A688" s="123">
        <v>44627</v>
      </c>
      <c r="B688"/>
      <c r="C688" s="123" t="s">
        <v>22</v>
      </c>
      <c r="D688" s="4" t="s">
        <v>23</v>
      </c>
      <c r="E688" s="2" t="s">
        <v>155</v>
      </c>
      <c r="F688" s="130">
        <v>77034.67</v>
      </c>
      <c r="G688" s="4" t="s">
        <v>19</v>
      </c>
      <c r="H688" s="4">
        <v>5.0891999999999999</v>
      </c>
      <c r="I688" s="112">
        <v>5.6197437711231757E-3</v>
      </c>
      <c r="J688" s="4">
        <v>5.1177999999999999</v>
      </c>
      <c r="K688" s="119">
        <v>2203.1915619999968</v>
      </c>
      <c r="L688" s="4" t="s">
        <v>1434</v>
      </c>
      <c r="M688" s="13" t="s">
        <v>1435</v>
      </c>
      <c r="N688" s="147">
        <v>1050.3715771834984</v>
      </c>
      <c r="O688" s="4" t="s">
        <v>20</v>
      </c>
      <c r="P688" s="4">
        <v>72351</v>
      </c>
      <c r="Q688" s="33">
        <v>0</v>
      </c>
      <c r="R688" s="4" t="s">
        <v>25</v>
      </c>
      <c r="S688"/>
      <c r="T688" s="33">
        <v>0</v>
      </c>
      <c r="U688"/>
    </row>
    <row r="689" spans="1:21" s="1" customFormat="1">
      <c r="A689" s="123">
        <v>44627</v>
      </c>
      <c r="B689"/>
      <c r="C689" s="123" t="s">
        <v>22</v>
      </c>
      <c r="D689" s="4" t="s">
        <v>23</v>
      </c>
      <c r="E689" s="2" t="s">
        <v>155</v>
      </c>
      <c r="F689" s="130">
        <v>9533.0400000000009</v>
      </c>
      <c r="G689" s="4" t="s">
        <v>19</v>
      </c>
      <c r="H689" s="4">
        <v>5.0891999999999999</v>
      </c>
      <c r="I689" s="112">
        <v>5.6197437711231757E-3</v>
      </c>
      <c r="J689" s="4">
        <v>5.1177999999999999</v>
      </c>
      <c r="K689" s="119">
        <v>272.64494399999961</v>
      </c>
      <c r="L689" s="4" t="s">
        <v>1434</v>
      </c>
      <c r="M689" s="13" t="s">
        <v>1435</v>
      </c>
      <c r="N689" s="147">
        <v>129.98347705199981</v>
      </c>
      <c r="O689" s="4" t="s">
        <v>20</v>
      </c>
      <c r="P689" s="4">
        <v>52302</v>
      </c>
      <c r="Q689" s="33">
        <v>0</v>
      </c>
      <c r="R689" s="4" t="s">
        <v>25</v>
      </c>
      <c r="S689"/>
      <c r="T689" s="33">
        <v>0</v>
      </c>
      <c r="U689"/>
    </row>
    <row r="690" spans="1:21" s="1" customFormat="1">
      <c r="A690" s="123">
        <v>44627</v>
      </c>
      <c r="B690"/>
      <c r="C690" s="10" t="s">
        <v>67</v>
      </c>
      <c r="D690" s="10" t="s">
        <v>17</v>
      </c>
      <c r="E690" s="2" t="s">
        <v>156</v>
      </c>
      <c r="F690" s="130">
        <v>9517.7000000000007</v>
      </c>
      <c r="G690" s="4" t="s">
        <v>19</v>
      </c>
      <c r="H690" s="4">
        <v>4.8</v>
      </c>
      <c r="I690" s="112">
        <v>5.8124999999999982E-2</v>
      </c>
      <c r="J690" s="4">
        <v>5.0789999999999997</v>
      </c>
      <c r="K690" s="119">
        <v>2655.4382999999993</v>
      </c>
      <c r="L690" s="4" t="s">
        <v>252</v>
      </c>
      <c r="M690" s="13" t="s">
        <v>253</v>
      </c>
      <c r="N690" s="150">
        <v>1265.9802095249997</v>
      </c>
      <c r="O690" s="4" t="s">
        <v>27</v>
      </c>
      <c r="P690" s="4">
        <v>67500</v>
      </c>
      <c r="Q690" s="33">
        <v>0</v>
      </c>
      <c r="R690" s="4" t="s">
        <v>191</v>
      </c>
      <c r="S690"/>
      <c r="T690" s="33">
        <v>0</v>
      </c>
      <c r="U690"/>
    </row>
    <row r="691" spans="1:21" s="1" customFormat="1">
      <c r="A691" s="123">
        <v>44628</v>
      </c>
      <c r="B691"/>
      <c r="C691" s="123" t="s">
        <v>16</v>
      </c>
      <c r="D691" s="4" t="s">
        <v>17</v>
      </c>
      <c r="E691" s="2" t="s">
        <v>157</v>
      </c>
      <c r="F691" s="130">
        <v>175</v>
      </c>
      <c r="G691" s="4" t="s">
        <v>32</v>
      </c>
      <c r="H691" s="4">
        <v>5.5442</v>
      </c>
      <c r="I691" s="112">
        <v>6.4571985137620302E-3</v>
      </c>
      <c r="J691" s="4">
        <v>5.58</v>
      </c>
      <c r="K691" s="119">
        <v>6.2650000000000095</v>
      </c>
      <c r="L691" s="4" t="s">
        <v>110</v>
      </c>
      <c r="M691" s="13" t="s">
        <v>230</v>
      </c>
      <c r="N691" s="146">
        <v>3.7590000000000057</v>
      </c>
      <c r="O691" s="4" t="s">
        <v>20</v>
      </c>
      <c r="P691" s="4">
        <v>37004</v>
      </c>
      <c r="Q691" s="33">
        <v>0</v>
      </c>
      <c r="R691" s="4" t="s">
        <v>21</v>
      </c>
      <c r="S691"/>
      <c r="T691" s="33">
        <v>0</v>
      </c>
      <c r="U691"/>
    </row>
    <row r="692" spans="1:21" s="1" customFormat="1">
      <c r="A692" s="123">
        <v>44628</v>
      </c>
      <c r="B692"/>
      <c r="C692" s="3" t="s">
        <v>16</v>
      </c>
      <c r="D692" s="3" t="s">
        <v>17</v>
      </c>
      <c r="E692" s="17" t="s">
        <v>52</v>
      </c>
      <c r="F692" s="130">
        <v>1650</v>
      </c>
      <c r="G692" s="4" t="s">
        <v>32</v>
      </c>
      <c r="H692" s="4">
        <v>5.5449000000000002</v>
      </c>
      <c r="I692" s="112">
        <v>1.3543977348554614E-2</v>
      </c>
      <c r="J692" s="4">
        <v>5.62</v>
      </c>
      <c r="K692" s="119">
        <v>123.91499999999991</v>
      </c>
      <c r="L692" s="4" t="s">
        <v>110</v>
      </c>
      <c r="M692" s="13" t="s">
        <v>230</v>
      </c>
      <c r="N692" s="146">
        <v>74.348999999999947</v>
      </c>
      <c r="O692" s="4" t="s">
        <v>20</v>
      </c>
      <c r="P692" s="4">
        <v>37004</v>
      </c>
      <c r="Q692" s="33">
        <v>0</v>
      </c>
      <c r="R692" s="4" t="s">
        <v>21</v>
      </c>
      <c r="S692"/>
      <c r="T692" s="33">
        <v>0</v>
      </c>
      <c r="U692"/>
    </row>
    <row r="693" spans="1:21" s="1" customFormat="1">
      <c r="A693" s="123">
        <v>44628</v>
      </c>
      <c r="B693"/>
      <c r="C693" s="3" t="s">
        <v>16</v>
      </c>
      <c r="D693" s="3" t="s">
        <v>17</v>
      </c>
      <c r="E693" s="19" t="s">
        <v>135</v>
      </c>
      <c r="F693" s="130">
        <v>19533.61</v>
      </c>
      <c r="G693" s="4" t="s">
        <v>19</v>
      </c>
      <c r="H693" s="4">
        <v>5.0659000000000001</v>
      </c>
      <c r="I693" s="112">
        <v>6.7312817071003561E-3</v>
      </c>
      <c r="J693" s="4">
        <v>5.0999999999999996</v>
      </c>
      <c r="K693" s="119">
        <v>666.09610099999168</v>
      </c>
      <c r="L693" s="4" t="s">
        <v>229</v>
      </c>
      <c r="M693" s="13" t="s">
        <v>18</v>
      </c>
      <c r="N693" s="146">
        <v>399.65766059999498</v>
      </c>
      <c r="O693" s="25" t="s">
        <v>20</v>
      </c>
      <c r="P693" s="25">
        <v>67043</v>
      </c>
      <c r="Q693" s="136">
        <v>0</v>
      </c>
      <c r="R693" s="25" t="s">
        <v>21</v>
      </c>
      <c r="S693"/>
      <c r="T693" s="33">
        <v>0</v>
      </c>
      <c r="U693"/>
    </row>
    <row r="694" spans="1:21" s="1" customFormat="1">
      <c r="A694" s="123">
        <v>44629</v>
      </c>
      <c r="B694"/>
      <c r="C694" s="3" t="s">
        <v>16</v>
      </c>
      <c r="D694" s="3" t="s">
        <v>17</v>
      </c>
      <c r="E694" s="2" t="s">
        <v>152</v>
      </c>
      <c r="F694" s="130">
        <v>1697.15</v>
      </c>
      <c r="G694" s="4" t="s">
        <v>32</v>
      </c>
      <c r="H694" s="4">
        <v>5.5208000000000004</v>
      </c>
      <c r="I694" s="112">
        <v>1.3440081147659599E-2</v>
      </c>
      <c r="J694" s="4">
        <v>5.5949999999999998</v>
      </c>
      <c r="K694" s="119">
        <v>125.92852999999894</v>
      </c>
      <c r="L694" s="4" t="s">
        <v>110</v>
      </c>
      <c r="M694" s="13" t="s">
        <v>230</v>
      </c>
      <c r="N694" s="146">
        <v>75.557117999999363</v>
      </c>
      <c r="O694" s="25" t="s">
        <v>20</v>
      </c>
      <c r="P694" s="4">
        <v>67500</v>
      </c>
      <c r="Q694" s="33">
        <v>0</v>
      </c>
      <c r="R694" s="25" t="s">
        <v>21</v>
      </c>
      <c r="S694"/>
      <c r="T694" s="33">
        <v>0</v>
      </c>
      <c r="U694"/>
    </row>
    <row r="695" spans="1:21" s="1" customFormat="1">
      <c r="A695" s="123">
        <v>44629</v>
      </c>
      <c r="B695"/>
      <c r="C695" s="3" t="s">
        <v>16</v>
      </c>
      <c r="D695" s="3" t="s">
        <v>17</v>
      </c>
      <c r="E695" s="2" t="s">
        <v>158</v>
      </c>
      <c r="F695" s="130">
        <v>1000</v>
      </c>
      <c r="G695" s="4" t="s">
        <v>19</v>
      </c>
      <c r="H695" s="4">
        <v>5.0267999999999997</v>
      </c>
      <c r="I695" s="112">
        <v>5.6099307710670843E-3</v>
      </c>
      <c r="J695" s="4">
        <v>5.0549999999999997</v>
      </c>
      <c r="K695" s="119">
        <v>28.200000000000003</v>
      </c>
      <c r="L695" s="4" t="s">
        <v>381</v>
      </c>
      <c r="M695" s="13" t="s">
        <v>382</v>
      </c>
      <c r="N695" s="146">
        <v>16.920000000000002</v>
      </c>
      <c r="O695" s="4" t="s">
        <v>20</v>
      </c>
      <c r="P695" s="4">
        <v>67043</v>
      </c>
      <c r="Q695" s="33">
        <v>0</v>
      </c>
      <c r="R695" s="4" t="s">
        <v>21</v>
      </c>
      <c r="S695"/>
      <c r="T695" s="33">
        <v>0</v>
      </c>
      <c r="U695"/>
    </row>
    <row r="696" spans="1:21" s="1" customFormat="1">
      <c r="A696" s="123">
        <v>44629</v>
      </c>
      <c r="B696"/>
      <c r="C696" s="3" t="s">
        <v>16</v>
      </c>
      <c r="D696" s="3" t="s">
        <v>23</v>
      </c>
      <c r="E696" s="17" t="s">
        <v>159</v>
      </c>
      <c r="F696" s="151">
        <v>18662.759999999998</v>
      </c>
      <c r="G696" s="3" t="s">
        <v>19</v>
      </c>
      <c r="H696" s="3">
        <v>5.0243000000000002</v>
      </c>
      <c r="I696" s="105">
        <v>6.1103039229344347E-3</v>
      </c>
      <c r="J696" s="3">
        <v>5.0549999999999997</v>
      </c>
      <c r="K696" s="75">
        <v>572.94673199999067</v>
      </c>
      <c r="L696" s="3" t="s">
        <v>239</v>
      </c>
      <c r="M696" s="21" t="s">
        <v>240</v>
      </c>
      <c r="N696" s="146">
        <v>343.7680391999944</v>
      </c>
      <c r="O696" s="4" t="s">
        <v>20</v>
      </c>
      <c r="P696" s="4">
        <v>12012</v>
      </c>
      <c r="Q696" s="33">
        <v>0</v>
      </c>
      <c r="R696" s="4" t="s">
        <v>21</v>
      </c>
      <c r="S696"/>
      <c r="T696" s="33">
        <v>0</v>
      </c>
      <c r="U696"/>
    </row>
    <row r="697" spans="1:21" s="1" customFormat="1">
      <c r="A697" s="123">
        <v>44629</v>
      </c>
      <c r="B697"/>
      <c r="C697" s="3" t="s">
        <v>16</v>
      </c>
      <c r="D697" s="3" t="s">
        <v>17</v>
      </c>
      <c r="E697" s="17" t="s">
        <v>53</v>
      </c>
      <c r="F697" s="151">
        <v>20000</v>
      </c>
      <c r="G697" s="3" t="s">
        <v>19</v>
      </c>
      <c r="H697" s="3">
        <v>5.0018000000000002</v>
      </c>
      <c r="I697" s="105">
        <v>9.6365308488943757E-3</v>
      </c>
      <c r="J697" s="3">
        <v>5.05</v>
      </c>
      <c r="K697" s="75">
        <v>963.99999999999159</v>
      </c>
      <c r="L697" s="3" t="s">
        <v>110</v>
      </c>
      <c r="M697" s="21" t="s">
        <v>230</v>
      </c>
      <c r="N697" s="146">
        <v>578.39999999999498</v>
      </c>
      <c r="O697" s="4" t="s">
        <v>20</v>
      </c>
      <c r="P697" s="4">
        <v>67043</v>
      </c>
      <c r="Q697" s="33">
        <v>0</v>
      </c>
      <c r="R697" s="4" t="s">
        <v>21</v>
      </c>
      <c r="S697"/>
      <c r="T697" s="33">
        <v>0</v>
      </c>
      <c r="U697"/>
    </row>
    <row r="698" spans="1:21" s="1" customFormat="1">
      <c r="A698" s="123">
        <v>44629</v>
      </c>
      <c r="B698"/>
      <c r="C698" s="3" t="s">
        <v>16</v>
      </c>
      <c r="D698" s="3" t="s">
        <v>17</v>
      </c>
      <c r="E698" s="16" t="s">
        <v>100</v>
      </c>
      <c r="F698" s="151">
        <v>12000</v>
      </c>
      <c r="G698" s="3" t="s">
        <v>19</v>
      </c>
      <c r="H698" s="3">
        <v>5.0063000000000004</v>
      </c>
      <c r="I698" s="105">
        <v>1.0726484629366873E-2</v>
      </c>
      <c r="J698" s="3">
        <v>5.0599999999999996</v>
      </c>
      <c r="K698" s="75">
        <v>644.39999999999031</v>
      </c>
      <c r="L698" s="3" t="s">
        <v>273</v>
      </c>
      <c r="M698" s="21" t="s">
        <v>274</v>
      </c>
      <c r="N698" s="146">
        <v>386.63999999999419</v>
      </c>
      <c r="O698" s="4" t="s">
        <v>20</v>
      </c>
      <c r="P698" s="4">
        <v>67500</v>
      </c>
      <c r="Q698" s="33">
        <v>0</v>
      </c>
      <c r="R698" s="4" t="s">
        <v>21</v>
      </c>
      <c r="S698"/>
      <c r="T698" s="33">
        <v>0</v>
      </c>
      <c r="U698"/>
    </row>
    <row r="699" spans="1:21" s="1" customFormat="1">
      <c r="A699" s="123">
        <v>44629</v>
      </c>
      <c r="B699"/>
      <c r="C699" s="3" t="s">
        <v>16</v>
      </c>
      <c r="D699" s="3" t="s">
        <v>17</v>
      </c>
      <c r="E699" s="17" t="s">
        <v>54</v>
      </c>
      <c r="F699" s="151">
        <v>9812.69</v>
      </c>
      <c r="G699" s="3" t="s">
        <v>19</v>
      </c>
      <c r="H699" s="3">
        <v>4.9988000000000001</v>
      </c>
      <c r="I699" s="105">
        <v>8.2419780747378102E-3</v>
      </c>
      <c r="J699" s="3">
        <v>5.04</v>
      </c>
      <c r="K699" s="75">
        <v>404.28282799999909</v>
      </c>
      <c r="L699" s="3" t="s">
        <v>110</v>
      </c>
      <c r="M699" s="21" t="s">
        <v>230</v>
      </c>
      <c r="N699" s="146">
        <v>242.56969679999943</v>
      </c>
      <c r="O699" s="4" t="s">
        <v>20</v>
      </c>
      <c r="P699" s="4">
        <v>67500</v>
      </c>
      <c r="Q699" s="33">
        <v>0</v>
      </c>
      <c r="R699" s="4" t="s">
        <v>21</v>
      </c>
      <c r="S699"/>
      <c r="T699" s="33">
        <v>0</v>
      </c>
      <c r="U699"/>
    </row>
    <row r="700" spans="1:21" s="1" customFormat="1">
      <c r="A700" s="123">
        <v>44629</v>
      </c>
      <c r="B700"/>
      <c r="C700" s="3" t="s">
        <v>16</v>
      </c>
      <c r="D700" s="3" t="s">
        <v>23</v>
      </c>
      <c r="E700" s="2" t="s">
        <v>160</v>
      </c>
      <c r="F700" s="130">
        <v>60966.84</v>
      </c>
      <c r="G700" s="4" t="s">
        <v>19</v>
      </c>
      <c r="H700" s="4">
        <v>4.9988000000000001</v>
      </c>
      <c r="I700" s="112">
        <v>4.8411618788508637E-3</v>
      </c>
      <c r="J700" s="4">
        <v>5.0229999999999997</v>
      </c>
      <c r="K700" s="119">
        <v>1475.3975279999729</v>
      </c>
      <c r="L700" s="4" t="e">
        <v>#N/A</v>
      </c>
      <c r="M700" s="13" t="e">
        <v>#N/A</v>
      </c>
      <c r="N700" s="146">
        <v>885.2385167999837</v>
      </c>
      <c r="O700" s="4" t="s">
        <v>20</v>
      </c>
      <c r="P700" s="4">
        <v>12012</v>
      </c>
      <c r="Q700" s="33">
        <v>0</v>
      </c>
      <c r="R700" s="4" t="s">
        <v>21</v>
      </c>
      <c r="S700"/>
      <c r="T700" s="33">
        <v>0</v>
      </c>
      <c r="U700"/>
    </row>
    <row r="701" spans="1:21" s="1" customFormat="1">
      <c r="A701" s="123">
        <v>44629</v>
      </c>
      <c r="B701"/>
      <c r="C701" s="4" t="s">
        <v>22</v>
      </c>
      <c r="D701" s="4" t="s">
        <v>23</v>
      </c>
      <c r="E701" s="2" t="s">
        <v>114</v>
      </c>
      <c r="F701" s="130">
        <v>4654</v>
      </c>
      <c r="G701" s="4" t="s">
        <v>19</v>
      </c>
      <c r="H701" s="4">
        <v>5.0048000000000004</v>
      </c>
      <c r="I701" s="112">
        <v>3.0370843989768748E-3</v>
      </c>
      <c r="J701" s="4">
        <v>5.0199999999999996</v>
      </c>
      <c r="K701" s="119">
        <v>70.740799999996341</v>
      </c>
      <c r="L701" s="4" t="s">
        <v>365</v>
      </c>
      <c r="M701" s="13" t="s">
        <v>366</v>
      </c>
      <c r="N701" s="147">
        <v>33.725676399998257</v>
      </c>
      <c r="O701" s="4" t="s">
        <v>20</v>
      </c>
      <c r="P701" s="4">
        <v>12012</v>
      </c>
      <c r="Q701" s="33">
        <v>0</v>
      </c>
      <c r="R701" s="4" t="s">
        <v>40</v>
      </c>
      <c r="S701"/>
      <c r="T701" s="33">
        <v>0</v>
      </c>
      <c r="U701"/>
    </row>
    <row r="702" spans="1:21" s="1" customFormat="1">
      <c r="A702" s="123">
        <v>44630</v>
      </c>
      <c r="B702"/>
      <c r="C702" s="3" t="s">
        <v>16</v>
      </c>
      <c r="D702" s="3" t="s">
        <v>17</v>
      </c>
      <c r="E702" s="2" t="s">
        <v>124</v>
      </c>
      <c r="F702" s="130">
        <v>5969.51</v>
      </c>
      <c r="G702" s="4" t="s">
        <v>19</v>
      </c>
      <c r="H702" s="4">
        <v>4.9800000000000004</v>
      </c>
      <c r="I702" s="112">
        <v>1.0823293172690596E-2</v>
      </c>
      <c r="J702" s="4">
        <v>5.0339</v>
      </c>
      <c r="K702" s="119">
        <v>321.75658899999769</v>
      </c>
      <c r="L702" s="4" t="s">
        <v>110</v>
      </c>
      <c r="M702" s="13" t="s">
        <v>230</v>
      </c>
      <c r="N702" s="146">
        <v>193.05395339999862</v>
      </c>
      <c r="O702" s="4" t="s">
        <v>27</v>
      </c>
      <c r="P702" s="4">
        <v>37004</v>
      </c>
      <c r="Q702" s="33">
        <v>0</v>
      </c>
      <c r="R702" s="4" t="s">
        <v>21</v>
      </c>
      <c r="S702"/>
      <c r="T702" s="33">
        <v>0</v>
      </c>
      <c r="U702"/>
    </row>
    <row r="703" spans="1:21" s="1" customFormat="1">
      <c r="A703" s="123">
        <v>44630</v>
      </c>
      <c r="B703"/>
      <c r="C703" s="4" t="s">
        <v>16</v>
      </c>
      <c r="D703" s="4" t="s">
        <v>17</v>
      </c>
      <c r="E703" s="2" t="s">
        <v>107</v>
      </c>
      <c r="F703" s="130">
        <v>180000</v>
      </c>
      <c r="G703" s="4" t="s">
        <v>57</v>
      </c>
      <c r="H703" s="4">
        <v>6.54</v>
      </c>
      <c r="I703" s="112">
        <v>1.5565749235473936E-2</v>
      </c>
      <c r="J703" s="4">
        <v>6.6417999999999999</v>
      </c>
      <c r="K703" s="119">
        <v>18323.999999999982</v>
      </c>
      <c r="L703" s="4" t="s">
        <v>108</v>
      </c>
      <c r="M703" s="13" t="s">
        <v>358</v>
      </c>
      <c r="N703" s="146">
        <v>10994.399999999989</v>
      </c>
      <c r="O703" s="4" t="s">
        <v>27</v>
      </c>
      <c r="P703" s="4">
        <v>67500</v>
      </c>
      <c r="Q703" s="33">
        <v>0</v>
      </c>
      <c r="R703" s="4" t="s">
        <v>21</v>
      </c>
      <c r="S703"/>
      <c r="T703" s="33">
        <v>0</v>
      </c>
      <c r="U703"/>
    </row>
    <row r="704" spans="1:21" s="1" customFormat="1">
      <c r="A704" s="123">
        <v>44630</v>
      </c>
      <c r="B704"/>
      <c r="C704" s="3" t="s">
        <v>16</v>
      </c>
      <c r="D704" s="3" t="s">
        <v>23</v>
      </c>
      <c r="E704" s="2" t="s">
        <v>126</v>
      </c>
      <c r="F704" s="130">
        <v>5530</v>
      </c>
      <c r="G704" s="4" t="s">
        <v>19</v>
      </c>
      <c r="H704" s="4">
        <v>5.0183999999999997</v>
      </c>
      <c r="I704" s="112">
        <v>6.2968276741590667E-3</v>
      </c>
      <c r="J704" s="4">
        <v>5.05</v>
      </c>
      <c r="K704" s="119">
        <v>174.74800000000039</v>
      </c>
      <c r="L704" s="4" t="s">
        <v>250</v>
      </c>
      <c r="M704" s="13" t="s">
        <v>251</v>
      </c>
      <c r="N704" s="146">
        <v>104.84880000000022</v>
      </c>
      <c r="O704" s="4" t="s">
        <v>20</v>
      </c>
      <c r="P704" s="4">
        <v>12012</v>
      </c>
      <c r="Q704" s="33">
        <v>0</v>
      </c>
      <c r="R704" s="4" t="s">
        <v>21</v>
      </c>
      <c r="S704"/>
      <c r="T704" s="33">
        <v>0</v>
      </c>
      <c r="U704"/>
    </row>
    <row r="705" spans="1:21" s="1" customFormat="1">
      <c r="A705" s="123">
        <v>44631</v>
      </c>
      <c r="B705"/>
      <c r="C705" s="4" t="s">
        <v>41</v>
      </c>
      <c r="D705" s="4" t="s">
        <v>17</v>
      </c>
      <c r="E705" s="2" t="s">
        <v>161</v>
      </c>
      <c r="F705" s="130">
        <v>2400</v>
      </c>
      <c r="G705" s="4" t="s">
        <v>19</v>
      </c>
      <c r="H705" s="4">
        <v>4.9999000000000002</v>
      </c>
      <c r="I705" s="112">
        <v>3.0020600412008269E-2</v>
      </c>
      <c r="J705" s="4">
        <v>5.15</v>
      </c>
      <c r="K705" s="119">
        <v>360.24000000000029</v>
      </c>
      <c r="L705" s="4" t="s">
        <v>385</v>
      </c>
      <c r="M705" s="13" t="s">
        <v>386</v>
      </c>
      <c r="N705" s="150">
        <v>206.09330400000019</v>
      </c>
      <c r="O705" s="4" t="s">
        <v>20</v>
      </c>
      <c r="P705" s="4">
        <v>67043</v>
      </c>
      <c r="Q705" s="33">
        <v>0</v>
      </c>
      <c r="R705" s="4" t="s">
        <v>149</v>
      </c>
      <c r="S705"/>
      <c r="T705" s="33">
        <v>0</v>
      </c>
      <c r="U705"/>
    </row>
    <row r="706" spans="1:21" s="1" customFormat="1">
      <c r="A706" s="123">
        <v>44631</v>
      </c>
      <c r="B706"/>
      <c r="C706" s="3" t="s">
        <v>16</v>
      </c>
      <c r="D706" s="3" t="s">
        <v>23</v>
      </c>
      <c r="E706" s="2" t="s">
        <v>109</v>
      </c>
      <c r="F706" s="130">
        <v>1285</v>
      </c>
      <c r="G706" s="4" t="s">
        <v>32</v>
      </c>
      <c r="H706" s="4">
        <v>5.5137</v>
      </c>
      <c r="I706" s="112">
        <v>3.0161234742550391E-2</v>
      </c>
      <c r="J706" s="4">
        <v>5.68</v>
      </c>
      <c r="K706" s="119">
        <v>213.69549999999958</v>
      </c>
      <c r="L706" s="4" t="s">
        <v>110</v>
      </c>
      <c r="M706" s="13" t="s">
        <v>230</v>
      </c>
      <c r="N706" s="146">
        <v>128.21729999999974</v>
      </c>
      <c r="O706" s="4" t="s">
        <v>20</v>
      </c>
      <c r="P706" s="4">
        <v>47197</v>
      </c>
      <c r="Q706" s="33">
        <v>0</v>
      </c>
      <c r="R706" s="4" t="s">
        <v>21</v>
      </c>
      <c r="S706"/>
      <c r="T706" s="33">
        <v>0</v>
      </c>
      <c r="U706"/>
    </row>
    <row r="707" spans="1:21" s="1" customFormat="1">
      <c r="A707" s="123">
        <v>44631</v>
      </c>
      <c r="B707"/>
      <c r="C707" s="3" t="s">
        <v>16</v>
      </c>
      <c r="D707" s="4" t="s">
        <v>17</v>
      </c>
      <c r="E707" s="2" t="s">
        <v>162</v>
      </c>
      <c r="F707" s="130">
        <v>27495.11</v>
      </c>
      <c r="G707" s="4" t="s">
        <v>19</v>
      </c>
      <c r="H707" s="4">
        <v>5.0210999999999997</v>
      </c>
      <c r="I707" s="112">
        <v>1.7705283702774466E-2</v>
      </c>
      <c r="J707" s="4">
        <v>5.1100000000000003</v>
      </c>
      <c r="K707" s="119">
        <v>2444.3152790000177</v>
      </c>
      <c r="L707" s="4" t="s">
        <v>269</v>
      </c>
      <c r="M707" s="13" t="s">
        <v>270</v>
      </c>
      <c r="N707" s="146">
        <v>1466.5891674000106</v>
      </c>
      <c r="O707" s="4" t="s">
        <v>20</v>
      </c>
      <c r="P707" s="4">
        <v>67940</v>
      </c>
      <c r="Q707" s="33">
        <v>0</v>
      </c>
      <c r="R707" s="4" t="s">
        <v>21</v>
      </c>
      <c r="S707"/>
      <c r="T707" s="33">
        <v>0</v>
      </c>
      <c r="U707"/>
    </row>
    <row r="708" spans="1:21" s="1" customFormat="1">
      <c r="A708" s="123">
        <v>44631</v>
      </c>
      <c r="B708"/>
      <c r="C708" s="3" t="s">
        <v>16</v>
      </c>
      <c r="D708" s="4" t="s">
        <v>23</v>
      </c>
      <c r="E708" s="2" t="s">
        <v>33</v>
      </c>
      <c r="F708" s="130">
        <v>3000</v>
      </c>
      <c r="G708" s="4" t="s">
        <v>19</v>
      </c>
      <c r="H708" s="4">
        <v>5.0549999999999997</v>
      </c>
      <c r="I708" s="112">
        <v>1.0880316518298905E-2</v>
      </c>
      <c r="J708" s="4">
        <v>5.1100000000000003</v>
      </c>
      <c r="K708" s="119">
        <v>165.00000000000182</v>
      </c>
      <c r="L708" s="4" t="s">
        <v>239</v>
      </c>
      <c r="M708" s="13" t="s">
        <v>240</v>
      </c>
      <c r="N708" s="146">
        <v>99.000000000001094</v>
      </c>
      <c r="O708" s="4" t="s">
        <v>20</v>
      </c>
      <c r="P708" s="4">
        <v>12012</v>
      </c>
      <c r="Q708" s="33">
        <v>0</v>
      </c>
      <c r="R708" s="4" t="s">
        <v>21</v>
      </c>
      <c r="S708"/>
      <c r="T708" s="33">
        <v>0</v>
      </c>
      <c r="U708"/>
    </row>
    <row r="709" spans="1:21" s="1" customFormat="1">
      <c r="A709" s="123">
        <v>44634</v>
      </c>
      <c r="B709"/>
      <c r="C709" s="4" t="s">
        <v>22</v>
      </c>
      <c r="D709" s="4" t="s">
        <v>17</v>
      </c>
      <c r="E709" s="21" t="s">
        <v>138</v>
      </c>
      <c r="F709" s="130">
        <v>3000</v>
      </c>
      <c r="G709" s="4" t="s">
        <v>19</v>
      </c>
      <c r="H709" s="4">
        <v>5.0681000000000003</v>
      </c>
      <c r="I709" s="112">
        <v>7.2808350269331079E-3</v>
      </c>
      <c r="J709" s="4">
        <v>5.1050000000000004</v>
      </c>
      <c r="K709" s="119">
        <v>110.70000000000047</v>
      </c>
      <c r="L709" s="4" t="s">
        <v>271</v>
      </c>
      <c r="M709" s="13" t="s">
        <v>272</v>
      </c>
      <c r="N709" s="152">
        <v>52.776225000000224</v>
      </c>
      <c r="O709" s="4" t="s">
        <v>20</v>
      </c>
      <c r="P709" s="4">
        <v>67500</v>
      </c>
      <c r="Q709" s="33">
        <v>0</v>
      </c>
      <c r="R709" s="4" t="s">
        <v>25</v>
      </c>
      <c r="S709"/>
      <c r="T709" s="33">
        <v>0</v>
      </c>
      <c r="U709"/>
    </row>
    <row r="710" spans="1:21" s="1" customFormat="1">
      <c r="A710" s="123">
        <v>44634</v>
      </c>
      <c r="B710"/>
      <c r="C710" s="10" t="s">
        <v>41</v>
      </c>
      <c r="D710" s="10" t="s">
        <v>23</v>
      </c>
      <c r="E710" s="2" t="s">
        <v>63</v>
      </c>
      <c r="F710" s="130">
        <v>50000</v>
      </c>
      <c r="G710" s="4" t="s">
        <v>19</v>
      </c>
      <c r="H710" s="4">
        <v>5.0765000000000002</v>
      </c>
      <c r="I710" s="112">
        <v>8.5688958928396008E-3</v>
      </c>
      <c r="J710" s="4">
        <v>5.12</v>
      </c>
      <c r="K710" s="119">
        <v>2174.9999999999936</v>
      </c>
      <c r="L710" s="4" t="s">
        <v>239</v>
      </c>
      <c r="M710" s="13" t="s">
        <v>240</v>
      </c>
      <c r="N710" s="150">
        <v>1244.3174999999965</v>
      </c>
      <c r="O710" s="4" t="s">
        <v>20</v>
      </c>
      <c r="P710" s="4">
        <v>12012</v>
      </c>
      <c r="Q710" s="33">
        <v>97.9</v>
      </c>
      <c r="R710" s="4" t="s">
        <v>43</v>
      </c>
      <c r="S710"/>
      <c r="T710" s="33">
        <v>0</v>
      </c>
      <c r="U710"/>
    </row>
    <row r="711" spans="1:21" s="1" customFormat="1">
      <c r="A711" s="123">
        <v>44634</v>
      </c>
      <c r="B711"/>
      <c r="C711" s="25" t="s">
        <v>16</v>
      </c>
      <c r="D711" s="25" t="s">
        <v>17</v>
      </c>
      <c r="E711" s="19" t="s">
        <v>141</v>
      </c>
      <c r="F711" s="130">
        <v>8699.3799999999992</v>
      </c>
      <c r="G711" s="4" t="s">
        <v>32</v>
      </c>
      <c r="H711" s="4">
        <v>5.6277999999999997</v>
      </c>
      <c r="I711" s="112">
        <v>1.016382956039652E-2</v>
      </c>
      <c r="J711" s="4">
        <v>5.6849999999999996</v>
      </c>
      <c r="K711" s="119">
        <v>497.60453599999926</v>
      </c>
      <c r="L711" s="4" t="s">
        <v>273</v>
      </c>
      <c r="M711" s="13" t="s">
        <v>274</v>
      </c>
      <c r="N711" s="146">
        <v>298.56272159999952</v>
      </c>
      <c r="O711" s="4" t="s">
        <v>20</v>
      </c>
      <c r="P711" s="4">
        <v>12012</v>
      </c>
      <c r="Q711" s="33">
        <v>0</v>
      </c>
      <c r="R711" s="4" t="s">
        <v>21</v>
      </c>
      <c r="S711"/>
      <c r="T711" s="33">
        <v>0</v>
      </c>
      <c r="U711"/>
    </row>
    <row r="712" spans="1:21" s="1" customFormat="1">
      <c r="A712" s="123">
        <v>44635</v>
      </c>
      <c r="B712"/>
      <c r="C712" s="25" t="s">
        <v>16</v>
      </c>
      <c r="D712" s="25" t="s">
        <v>23</v>
      </c>
      <c r="E712" s="2" t="s">
        <v>163</v>
      </c>
      <c r="F712" s="130">
        <v>6758</v>
      </c>
      <c r="G712" s="4" t="s">
        <v>19</v>
      </c>
      <c r="H712" s="4">
        <v>4.95</v>
      </c>
      <c r="I712" s="112">
        <v>3.4141414141414028E-2</v>
      </c>
      <c r="J712" s="4">
        <v>5.1189999999999998</v>
      </c>
      <c r="K712" s="119">
        <v>1142.1019999999974</v>
      </c>
      <c r="L712" s="4" t="s">
        <v>269</v>
      </c>
      <c r="M712" s="13" t="s">
        <v>270</v>
      </c>
      <c r="N712" s="146">
        <v>685.26119999999844</v>
      </c>
      <c r="O712" s="4" t="s">
        <v>27</v>
      </c>
      <c r="P712" s="4">
        <v>47142</v>
      </c>
      <c r="Q712" s="33">
        <v>0</v>
      </c>
      <c r="R712" s="4" t="s">
        <v>21</v>
      </c>
      <c r="S712"/>
      <c r="T712" s="33">
        <v>0</v>
      </c>
      <c r="U712"/>
    </row>
    <row r="713" spans="1:21" s="1" customFormat="1">
      <c r="A713" s="123">
        <v>44635</v>
      </c>
      <c r="B713"/>
      <c r="C713" s="25" t="s">
        <v>16</v>
      </c>
      <c r="D713" s="25" t="s">
        <v>23</v>
      </c>
      <c r="E713" s="2" t="s">
        <v>164</v>
      </c>
      <c r="F713" s="130">
        <v>15505.92</v>
      </c>
      <c r="G713" s="4" t="s">
        <v>32</v>
      </c>
      <c r="H713" s="4">
        <v>5.6447000000000003</v>
      </c>
      <c r="I713" s="112">
        <v>9.6196432051303127E-3</v>
      </c>
      <c r="J713" s="4">
        <v>5.6989999999999998</v>
      </c>
      <c r="K713" s="119">
        <v>841.9714559999934</v>
      </c>
      <c r="L713" s="4" t="s">
        <v>110</v>
      </c>
      <c r="M713" s="13" t="s">
        <v>230</v>
      </c>
      <c r="N713" s="146">
        <v>505.18287359999601</v>
      </c>
      <c r="O713" s="4" t="s">
        <v>20</v>
      </c>
      <c r="P713" s="4">
        <v>12012</v>
      </c>
      <c r="Q713" s="33">
        <v>0</v>
      </c>
      <c r="R713" s="4" t="s">
        <v>21</v>
      </c>
      <c r="S713"/>
      <c r="T713" s="33">
        <v>0</v>
      </c>
      <c r="U713"/>
    </row>
    <row r="714" spans="1:21" s="1" customFormat="1">
      <c r="A714" s="123">
        <v>44635</v>
      </c>
      <c r="B714"/>
      <c r="C714" s="4" t="s">
        <v>22</v>
      </c>
      <c r="D714" s="25" t="s">
        <v>23</v>
      </c>
      <c r="E714" s="2" t="s">
        <v>39</v>
      </c>
      <c r="F714" s="130">
        <v>57576.88</v>
      </c>
      <c r="G714" s="4" t="s">
        <v>32</v>
      </c>
      <c r="H714" s="4">
        <v>5.6342999999999996</v>
      </c>
      <c r="I714" s="112">
        <v>5.0938004721083896E-3</v>
      </c>
      <c r="J714" s="4">
        <v>5.6630000000000003</v>
      </c>
      <c r="K714" s="119">
        <v>1652.4564560000354</v>
      </c>
      <c r="L714" s="4" t="s">
        <v>365</v>
      </c>
      <c r="M714" s="13" t="s">
        <v>366</v>
      </c>
      <c r="N714" s="147">
        <v>787.80861539801685</v>
      </c>
      <c r="O714" s="4" t="s">
        <v>20</v>
      </c>
      <c r="P714" s="4">
        <v>12012</v>
      </c>
      <c r="Q714" s="33">
        <v>0</v>
      </c>
      <c r="R714" s="4" t="s">
        <v>40</v>
      </c>
      <c r="S714"/>
      <c r="T714" s="33">
        <v>0</v>
      </c>
      <c r="U714"/>
    </row>
    <row r="715" spans="1:21" s="1" customFormat="1">
      <c r="A715" s="123">
        <v>44635</v>
      </c>
      <c r="B715"/>
      <c r="C715" s="4" t="s">
        <v>22</v>
      </c>
      <c r="D715" s="25" t="s">
        <v>23</v>
      </c>
      <c r="E715" s="2" t="s">
        <v>39</v>
      </c>
      <c r="F715" s="130">
        <v>731</v>
      </c>
      <c r="G715" s="4" t="s">
        <v>19</v>
      </c>
      <c r="H715" s="4">
        <v>5.1463999999999999</v>
      </c>
      <c r="I715" s="112">
        <v>5.5572827607648367E-3</v>
      </c>
      <c r="J715" s="4">
        <v>5.1749999999999998</v>
      </c>
      <c r="K715" s="119">
        <v>20.906599999999969</v>
      </c>
      <c r="L715" s="4" t="s">
        <v>365</v>
      </c>
      <c r="M715" s="13" t="s">
        <v>366</v>
      </c>
      <c r="N715" s="147">
        <v>9.9672215499999854</v>
      </c>
      <c r="O715" s="4" t="s">
        <v>20</v>
      </c>
      <c r="P715" s="4">
        <v>12012</v>
      </c>
      <c r="Q715" s="33">
        <v>0</v>
      </c>
      <c r="R715" s="4" t="s">
        <v>40</v>
      </c>
      <c r="S715"/>
      <c r="T715" s="33">
        <v>0</v>
      </c>
      <c r="U715"/>
    </row>
    <row r="716" spans="1:21" s="1" customFormat="1">
      <c r="A716" s="131">
        <v>44636</v>
      </c>
      <c r="B716"/>
      <c r="C716" s="4" t="s">
        <v>22</v>
      </c>
      <c r="D716" s="25" t="s">
        <v>23</v>
      </c>
      <c r="E716" s="20" t="s">
        <v>93</v>
      </c>
      <c r="F716" s="133">
        <v>13927.5</v>
      </c>
      <c r="G716" s="4" t="s">
        <v>19</v>
      </c>
      <c r="H716" s="25">
        <v>5.1501000000000001</v>
      </c>
      <c r="I716" s="134">
        <v>7.747422380147917E-3</v>
      </c>
      <c r="J716" s="25">
        <v>5.19</v>
      </c>
      <c r="K716" s="135">
        <v>555.7072500000038</v>
      </c>
      <c r="L716" s="25" t="s">
        <v>239</v>
      </c>
      <c r="M716" s="19" t="s">
        <v>240</v>
      </c>
      <c r="N716" s="152">
        <v>264.93343143750184</v>
      </c>
      <c r="O716" s="4" t="s">
        <v>20</v>
      </c>
      <c r="P716" s="25">
        <v>22112</v>
      </c>
      <c r="Q716" s="33">
        <v>0</v>
      </c>
      <c r="R716" s="25" t="s">
        <v>25</v>
      </c>
      <c r="S716"/>
      <c r="T716" s="33">
        <v>0</v>
      </c>
      <c r="U716"/>
    </row>
    <row r="717" spans="1:21" s="1" customFormat="1">
      <c r="A717" s="131">
        <v>44636</v>
      </c>
      <c r="B717"/>
      <c r="C717" s="4" t="s">
        <v>22</v>
      </c>
      <c r="D717" s="25" t="s">
        <v>23</v>
      </c>
      <c r="E717" s="2" t="s">
        <v>165</v>
      </c>
      <c r="F717" s="130">
        <v>11293.22</v>
      </c>
      <c r="G717" s="4" t="s">
        <v>19</v>
      </c>
      <c r="H717" s="4">
        <v>5.1119000000000003</v>
      </c>
      <c r="I717" s="112">
        <v>8.4313073416928397E-3</v>
      </c>
      <c r="J717" s="137">
        <v>5.1550000000000002</v>
      </c>
      <c r="K717" s="119">
        <v>486.73778199999902</v>
      </c>
      <c r="L717" s="4" t="s">
        <v>239</v>
      </c>
      <c r="M717" s="13" t="s">
        <v>240</v>
      </c>
      <c r="N717" s="152">
        <v>232.05223756849952</v>
      </c>
      <c r="O717" s="4" t="s">
        <v>20</v>
      </c>
      <c r="P717" s="4">
        <v>12012</v>
      </c>
      <c r="Q717" s="33">
        <v>0</v>
      </c>
      <c r="R717" s="4" t="s">
        <v>25</v>
      </c>
      <c r="S717"/>
      <c r="T717" s="33">
        <v>0</v>
      </c>
      <c r="U717"/>
    </row>
    <row r="718" spans="1:21" s="1" customFormat="1">
      <c r="A718" s="131">
        <v>44636</v>
      </c>
      <c r="B718"/>
      <c r="C718" s="25" t="s">
        <v>16</v>
      </c>
      <c r="D718" s="25" t="s">
        <v>17</v>
      </c>
      <c r="E718" s="20" t="s">
        <v>166</v>
      </c>
      <c r="F718" s="133">
        <v>50000</v>
      </c>
      <c r="G718" s="25" t="s">
        <v>19</v>
      </c>
      <c r="H718" s="25">
        <v>5.1230000000000002</v>
      </c>
      <c r="I718" s="134">
        <v>3.1622096427874169E-2</v>
      </c>
      <c r="J718" s="25">
        <v>5.2850000000000001</v>
      </c>
      <c r="K718" s="135">
        <v>8099.9999999999964</v>
      </c>
      <c r="L718" s="25" t="s">
        <v>237</v>
      </c>
      <c r="M718" s="19" t="s">
        <v>238</v>
      </c>
      <c r="N718" s="146">
        <v>4859.9999999999973</v>
      </c>
      <c r="O718" s="4" t="s">
        <v>20</v>
      </c>
      <c r="P718" s="4">
        <v>67500</v>
      </c>
      <c r="Q718" s="33">
        <v>0</v>
      </c>
      <c r="R718" s="4" t="s">
        <v>21</v>
      </c>
      <c r="S718"/>
      <c r="T718" s="33">
        <v>0</v>
      </c>
      <c r="U718"/>
    </row>
    <row r="719" spans="1:21" s="1" customFormat="1">
      <c r="A719" s="131">
        <v>44636</v>
      </c>
      <c r="B719"/>
      <c r="C719" s="10" t="s">
        <v>41</v>
      </c>
      <c r="D719" s="10" t="s">
        <v>23</v>
      </c>
      <c r="E719" s="2" t="s">
        <v>63</v>
      </c>
      <c r="F719" s="130">
        <v>10100</v>
      </c>
      <c r="G719" s="4" t="s">
        <v>19</v>
      </c>
      <c r="H719" s="4">
        <v>5.1215000000000002</v>
      </c>
      <c r="I719" s="112">
        <v>6.5410524260469671E-3</v>
      </c>
      <c r="J719" s="4">
        <v>5.1550000000000002</v>
      </c>
      <c r="K719" s="119">
        <v>338.35000000000088</v>
      </c>
      <c r="L719" s="4" t="s">
        <v>239</v>
      </c>
      <c r="M719" s="13" t="s">
        <v>240</v>
      </c>
      <c r="N719" s="150">
        <v>193.57003500000053</v>
      </c>
      <c r="O719" s="4" t="s">
        <v>20</v>
      </c>
      <c r="P719" s="4">
        <v>22112</v>
      </c>
      <c r="Q719" s="33">
        <v>0</v>
      </c>
      <c r="R719" s="4" t="s">
        <v>149</v>
      </c>
      <c r="S719"/>
      <c r="T719" s="33">
        <v>0</v>
      </c>
      <c r="U719"/>
    </row>
    <row r="720" spans="1:21" s="1" customFormat="1">
      <c r="A720" s="131">
        <v>44636</v>
      </c>
      <c r="B720"/>
      <c r="C720" s="3" t="s">
        <v>16</v>
      </c>
      <c r="D720" s="3" t="s">
        <v>17</v>
      </c>
      <c r="E720" s="2" t="s">
        <v>158</v>
      </c>
      <c r="F720" s="130">
        <v>20000</v>
      </c>
      <c r="G720" s="4" t="s">
        <v>19</v>
      </c>
      <c r="H720" s="4">
        <v>5.1128999999999998</v>
      </c>
      <c r="I720" s="112">
        <v>8.2340745956308581E-3</v>
      </c>
      <c r="J720" s="4">
        <v>5.1550000000000002</v>
      </c>
      <c r="K720" s="119">
        <v>842.00000000000944</v>
      </c>
      <c r="L720" s="4" t="s">
        <v>381</v>
      </c>
      <c r="M720" s="13" t="s">
        <v>382</v>
      </c>
      <c r="N720" s="146">
        <v>505.20000000000562</v>
      </c>
      <c r="O720" s="4" t="s">
        <v>20</v>
      </c>
      <c r="P720" s="4">
        <v>67043</v>
      </c>
      <c r="Q720" s="33">
        <v>0</v>
      </c>
      <c r="R720" s="4" t="s">
        <v>21</v>
      </c>
      <c r="S720"/>
      <c r="T720" s="33">
        <v>0</v>
      </c>
      <c r="U720"/>
    </row>
    <row r="721" spans="1:21" s="1" customFormat="1">
      <c r="A721" s="131">
        <v>44636</v>
      </c>
      <c r="B721"/>
      <c r="C721" s="3" t="s">
        <v>16</v>
      </c>
      <c r="D721" s="3" t="s">
        <v>17</v>
      </c>
      <c r="E721" s="2" t="s">
        <v>144</v>
      </c>
      <c r="F721" s="130">
        <v>19175.3</v>
      </c>
      <c r="G721" s="4" t="s">
        <v>19</v>
      </c>
      <c r="H721" s="4">
        <v>5.1204000000000001</v>
      </c>
      <c r="I721" s="112">
        <v>1.4627763455979936E-2</v>
      </c>
      <c r="J721" s="4">
        <v>5.1952999999999996</v>
      </c>
      <c r="K721" s="119">
        <v>1436.2299699999908</v>
      </c>
      <c r="L721" s="4" t="s">
        <v>257</v>
      </c>
      <c r="M721" s="13" t="s">
        <v>258</v>
      </c>
      <c r="N721" s="146">
        <v>861.73798199999442</v>
      </c>
      <c r="O721" s="4" t="s">
        <v>20</v>
      </c>
      <c r="P721" s="4">
        <v>67043</v>
      </c>
      <c r="Q721" s="33">
        <v>0</v>
      </c>
      <c r="R721" s="4" t="s">
        <v>21</v>
      </c>
      <c r="S721"/>
      <c r="T721" s="33">
        <v>0</v>
      </c>
      <c r="U721"/>
    </row>
    <row r="722" spans="1:21" s="1" customFormat="1">
      <c r="A722" s="131">
        <v>44636</v>
      </c>
      <c r="B722"/>
      <c r="C722" s="3" t="s">
        <v>16</v>
      </c>
      <c r="D722" s="4" t="s">
        <v>23</v>
      </c>
      <c r="E722" s="2" t="s">
        <v>142</v>
      </c>
      <c r="F722" s="130">
        <v>8640</v>
      </c>
      <c r="G722" s="4" t="s">
        <v>19</v>
      </c>
      <c r="H722" s="4">
        <v>5.1033999999999997</v>
      </c>
      <c r="I722" s="112">
        <v>3.1547595720502475E-3</v>
      </c>
      <c r="J722" s="4">
        <v>5.1195000000000004</v>
      </c>
      <c r="K722" s="119">
        <v>139.10400000000578</v>
      </c>
      <c r="L722" s="4" t="s">
        <v>110</v>
      </c>
      <c r="M722" s="13" t="s">
        <v>230</v>
      </c>
      <c r="N722" s="146">
        <v>83.46240000000347</v>
      </c>
      <c r="O722" s="4" t="s">
        <v>20</v>
      </c>
      <c r="P722" s="4">
        <v>12012</v>
      </c>
      <c r="Q722" s="33">
        <v>0</v>
      </c>
      <c r="R722" s="4" t="s">
        <v>21</v>
      </c>
      <c r="S722"/>
      <c r="T722" s="33">
        <v>0</v>
      </c>
      <c r="U722"/>
    </row>
    <row r="723" spans="1:21" s="1" customFormat="1">
      <c r="A723" s="131">
        <v>44636</v>
      </c>
      <c r="B723"/>
      <c r="C723" s="3" t="s">
        <v>16</v>
      </c>
      <c r="D723" s="4" t="s">
        <v>23</v>
      </c>
      <c r="E723" s="2" t="s">
        <v>142</v>
      </c>
      <c r="F723" s="130">
        <v>10350</v>
      </c>
      <c r="G723" s="4" t="s">
        <v>19</v>
      </c>
      <c r="H723" s="4">
        <v>5.1033999999999997</v>
      </c>
      <c r="I723" s="112">
        <v>3.1547595720502475E-3</v>
      </c>
      <c r="J723" s="4">
        <v>5.1195000000000004</v>
      </c>
      <c r="K723" s="119">
        <v>166.63500000000693</v>
      </c>
      <c r="L723" s="4" t="s">
        <v>110</v>
      </c>
      <c r="M723" s="13" t="s">
        <v>230</v>
      </c>
      <c r="N723" s="146">
        <v>99.981000000004158</v>
      </c>
      <c r="O723" s="4" t="s">
        <v>20</v>
      </c>
      <c r="P723" s="4">
        <v>12012</v>
      </c>
      <c r="Q723" s="33">
        <v>0</v>
      </c>
      <c r="R723" s="4" t="s">
        <v>21</v>
      </c>
      <c r="S723"/>
      <c r="T723" s="33">
        <v>0</v>
      </c>
      <c r="U723"/>
    </row>
    <row r="724" spans="1:21" s="1" customFormat="1">
      <c r="A724" s="131">
        <v>44636</v>
      </c>
      <c r="B724"/>
      <c r="C724" s="3" t="s">
        <v>16</v>
      </c>
      <c r="D724" s="4" t="s">
        <v>23</v>
      </c>
      <c r="E724" s="2" t="s">
        <v>142</v>
      </c>
      <c r="F724" s="130">
        <v>71747.53</v>
      </c>
      <c r="G724" s="4" t="s">
        <v>19</v>
      </c>
      <c r="H724" s="4">
        <v>5.1033999999999997</v>
      </c>
      <c r="I724" s="112">
        <v>3.1547595720502475E-3</v>
      </c>
      <c r="J724" s="4">
        <v>5.1195000000000004</v>
      </c>
      <c r="K724" s="119">
        <v>1155.1352330000479</v>
      </c>
      <c r="L724" s="4" t="s">
        <v>110</v>
      </c>
      <c r="M724" s="13" t="s">
        <v>230</v>
      </c>
      <c r="N724" s="146">
        <v>693.08113980002872</v>
      </c>
      <c r="O724" s="4" t="s">
        <v>20</v>
      </c>
      <c r="P724" s="4">
        <v>12012</v>
      </c>
      <c r="Q724" s="33">
        <v>0</v>
      </c>
      <c r="R724" s="4" t="s">
        <v>21</v>
      </c>
      <c r="S724"/>
      <c r="T724" s="33">
        <v>0</v>
      </c>
      <c r="U724"/>
    </row>
    <row r="725" spans="1:21" s="1" customFormat="1">
      <c r="A725" s="123">
        <v>44637</v>
      </c>
      <c r="B725"/>
      <c r="C725" s="3" t="s">
        <v>16</v>
      </c>
      <c r="D725" s="4" t="s">
        <v>17</v>
      </c>
      <c r="E725" s="2" t="s">
        <v>116</v>
      </c>
      <c r="F725" s="130">
        <v>10000</v>
      </c>
      <c r="G725" s="4" t="s">
        <v>19</v>
      </c>
      <c r="H725" s="4">
        <v>5.0720000000000001</v>
      </c>
      <c r="I725" s="112">
        <v>4.771293375394281E-3</v>
      </c>
      <c r="J725" s="4">
        <v>5.0961999999999996</v>
      </c>
      <c r="K725" s="119">
        <v>241.99999999999557</v>
      </c>
      <c r="L725" s="4" t="s">
        <v>229</v>
      </c>
      <c r="M725" s="13" t="s">
        <v>18</v>
      </c>
      <c r="N725" s="146">
        <v>145.19999999999735</v>
      </c>
      <c r="O725" s="4" t="s">
        <v>20</v>
      </c>
      <c r="P725" s="4">
        <v>67043</v>
      </c>
      <c r="Q725" s="33">
        <v>0</v>
      </c>
      <c r="R725" s="4" t="s">
        <v>21</v>
      </c>
      <c r="S725"/>
      <c r="T725" s="33">
        <v>0</v>
      </c>
      <c r="U725"/>
    </row>
    <row r="726" spans="1:21" s="1" customFormat="1">
      <c r="A726" s="123">
        <v>44637</v>
      </c>
      <c r="B726"/>
      <c r="C726" s="3" t="s">
        <v>22</v>
      </c>
      <c r="D726" s="4" t="s">
        <v>17</v>
      </c>
      <c r="E726" s="2" t="s">
        <v>167</v>
      </c>
      <c r="F726" s="130">
        <v>9763.2900000000009</v>
      </c>
      <c r="G726" s="4" t="s">
        <v>19</v>
      </c>
      <c r="H726" s="4">
        <v>5.032</v>
      </c>
      <c r="I726" s="112">
        <v>1.5500794912559623E-2</v>
      </c>
      <c r="J726" s="4">
        <v>5.1100000000000003</v>
      </c>
      <c r="K726" s="119">
        <v>761.53662000000293</v>
      </c>
      <c r="L726" s="4" t="s">
        <v>387</v>
      </c>
      <c r="M726" s="13" t="s">
        <v>388</v>
      </c>
      <c r="N726" s="152">
        <v>363.06258358500139</v>
      </c>
      <c r="O726" s="4" t="s">
        <v>20</v>
      </c>
      <c r="P726" s="4">
        <v>37217</v>
      </c>
      <c r="Q726" s="33">
        <v>0</v>
      </c>
      <c r="R726" s="4" t="s">
        <v>25</v>
      </c>
      <c r="S726"/>
      <c r="T726" s="33">
        <v>0</v>
      </c>
      <c r="U726"/>
    </row>
    <row r="727" spans="1:21" s="1" customFormat="1">
      <c r="A727" s="123">
        <v>44637</v>
      </c>
      <c r="B727"/>
      <c r="C727" s="4" t="s">
        <v>16</v>
      </c>
      <c r="D727" s="4" t="s">
        <v>17</v>
      </c>
      <c r="E727" s="2" t="s">
        <v>152</v>
      </c>
      <c r="F727" s="130">
        <v>691.91</v>
      </c>
      <c r="G727" s="4" t="s">
        <v>32</v>
      </c>
      <c r="H727" s="4">
        <v>5.6120999999999999</v>
      </c>
      <c r="I727" s="112">
        <v>1.9226314570303327E-2</v>
      </c>
      <c r="J727" s="4">
        <v>5.72</v>
      </c>
      <c r="K727" s="119">
        <v>74.657088999999914</v>
      </c>
      <c r="L727" s="4" t="s">
        <v>110</v>
      </c>
      <c r="M727" s="13" t="s">
        <v>230</v>
      </c>
      <c r="N727" s="146">
        <v>44.794253399999945</v>
      </c>
      <c r="O727" s="4" t="s">
        <v>20</v>
      </c>
      <c r="P727" s="4">
        <v>67500</v>
      </c>
      <c r="Q727" s="33">
        <v>0</v>
      </c>
      <c r="R727" s="4" t="s">
        <v>21</v>
      </c>
      <c r="S727"/>
      <c r="T727" s="33">
        <v>0</v>
      </c>
      <c r="U727"/>
    </row>
    <row r="728" spans="1:21" s="1" customFormat="1">
      <c r="A728" s="123">
        <v>44637</v>
      </c>
      <c r="B728"/>
      <c r="C728" s="10" t="s">
        <v>41</v>
      </c>
      <c r="D728" s="10" t="s">
        <v>23</v>
      </c>
      <c r="E728" s="2" t="s">
        <v>63</v>
      </c>
      <c r="F728" s="130">
        <v>82110</v>
      </c>
      <c r="G728" s="4" t="s">
        <v>19</v>
      </c>
      <c r="H728" s="4">
        <v>5.0385</v>
      </c>
      <c r="I728" s="112">
        <v>9.8243524858590003E-3</v>
      </c>
      <c r="J728" s="4">
        <v>5.0880000000000001</v>
      </c>
      <c r="K728" s="119">
        <v>4064.4450000000083</v>
      </c>
      <c r="L728" s="4" t="s">
        <v>239</v>
      </c>
      <c r="M728" s="2" t="s">
        <v>240</v>
      </c>
      <c r="N728" s="150">
        <v>2325.268984500005</v>
      </c>
      <c r="O728" s="4" t="s">
        <v>20</v>
      </c>
      <c r="P728" s="4">
        <v>12012</v>
      </c>
      <c r="Q728" s="33">
        <v>0</v>
      </c>
      <c r="R728" s="4" t="s">
        <v>43</v>
      </c>
      <c r="S728"/>
      <c r="T728" s="33">
        <v>0</v>
      </c>
      <c r="U728"/>
    </row>
    <row r="729" spans="1:21" s="1" customFormat="1">
      <c r="A729" s="123">
        <v>44638</v>
      </c>
      <c r="B729"/>
      <c r="C729" s="3" t="s">
        <v>16</v>
      </c>
      <c r="D729" s="3" t="s">
        <v>17</v>
      </c>
      <c r="E729" s="17" t="s">
        <v>52</v>
      </c>
      <c r="F729" s="130">
        <v>2000</v>
      </c>
      <c r="G729" s="4" t="s">
        <v>32</v>
      </c>
      <c r="H729" s="4">
        <v>5.5834000000000001</v>
      </c>
      <c r="I729" s="112">
        <v>1.0137192391732608E-2</v>
      </c>
      <c r="J729" s="4">
        <v>5.64</v>
      </c>
      <c r="K729" s="119">
        <v>113.19999999999908</v>
      </c>
      <c r="L729" s="4" t="s">
        <v>110</v>
      </c>
      <c r="M729" s="2" t="s">
        <v>230</v>
      </c>
      <c r="N729" s="146">
        <v>67.919999999999447</v>
      </c>
      <c r="O729" s="4" t="s">
        <v>20</v>
      </c>
      <c r="P729" s="4">
        <v>37004</v>
      </c>
      <c r="Q729" s="33">
        <v>0</v>
      </c>
      <c r="R729" s="4" t="s">
        <v>21</v>
      </c>
      <c r="S729"/>
      <c r="T729" s="33">
        <v>0</v>
      </c>
      <c r="U729"/>
    </row>
    <row r="730" spans="1:21" s="1" customFormat="1">
      <c r="A730" s="123">
        <v>44638</v>
      </c>
      <c r="B730"/>
      <c r="C730" s="3" t="s">
        <v>22</v>
      </c>
      <c r="D730" s="4" t="s">
        <v>17</v>
      </c>
      <c r="E730" s="2" t="s">
        <v>168</v>
      </c>
      <c r="F730" s="130">
        <v>17584.349999999999</v>
      </c>
      <c r="G730" s="4" t="s">
        <v>32</v>
      </c>
      <c r="H730" s="4">
        <v>5.5490000000000004</v>
      </c>
      <c r="I730" s="112">
        <v>1.3696161470535095E-2</v>
      </c>
      <c r="J730" s="4">
        <v>5.625</v>
      </c>
      <c r="K730" s="119">
        <v>1336.4105999999933</v>
      </c>
      <c r="L730" s="4" t="s">
        <v>241</v>
      </c>
      <c r="M730" s="2" t="s">
        <v>242</v>
      </c>
      <c r="N730" s="152">
        <v>637.13375354999687</v>
      </c>
      <c r="O730" s="4" t="s">
        <v>20</v>
      </c>
      <c r="P730" s="4">
        <v>67500</v>
      </c>
      <c r="Q730" s="33">
        <v>0</v>
      </c>
      <c r="R730" s="4" t="s">
        <v>25</v>
      </c>
      <c r="S730"/>
      <c r="T730" s="33">
        <v>0</v>
      </c>
      <c r="U730"/>
    </row>
    <row r="731" spans="1:21" s="1" customFormat="1">
      <c r="A731" s="123">
        <v>44638</v>
      </c>
      <c r="B731"/>
      <c r="C731" s="3" t="s">
        <v>16</v>
      </c>
      <c r="D731" s="4" t="s">
        <v>23</v>
      </c>
      <c r="E731" s="2" t="s">
        <v>33</v>
      </c>
      <c r="F731" s="130">
        <v>5000</v>
      </c>
      <c r="G731" s="4" t="s">
        <v>19</v>
      </c>
      <c r="H731" s="4">
        <v>5.0015000000000001</v>
      </c>
      <c r="I731" s="112">
        <v>1.3695891232630153E-2</v>
      </c>
      <c r="J731" s="4">
        <v>5.07</v>
      </c>
      <c r="K731" s="119">
        <v>342.50000000000114</v>
      </c>
      <c r="L731" s="4" t="s">
        <v>239</v>
      </c>
      <c r="M731" s="13" t="s">
        <v>240</v>
      </c>
      <c r="N731" s="146">
        <v>205.50000000000068</v>
      </c>
      <c r="O731" s="4" t="s">
        <v>20</v>
      </c>
      <c r="P731" s="4">
        <v>12012</v>
      </c>
      <c r="Q731" s="33">
        <v>0</v>
      </c>
      <c r="R731" s="4" t="s">
        <v>21</v>
      </c>
      <c r="S731"/>
      <c r="T731" s="33">
        <v>0</v>
      </c>
      <c r="U731"/>
    </row>
    <row r="732" spans="1:21" s="1" customFormat="1">
      <c r="A732" s="123">
        <v>44638</v>
      </c>
      <c r="B732"/>
      <c r="C732" s="3" t="s">
        <v>16</v>
      </c>
      <c r="D732" s="3" t="s">
        <v>23</v>
      </c>
      <c r="E732" s="2" t="s">
        <v>160</v>
      </c>
      <c r="F732" s="130">
        <v>95907</v>
      </c>
      <c r="G732" s="4" t="s">
        <v>19</v>
      </c>
      <c r="H732" s="4">
        <v>5.0069999999999997</v>
      </c>
      <c r="I732" s="112">
        <v>3.5949670461354888E-3</v>
      </c>
      <c r="J732" s="4">
        <v>5.0250000000000004</v>
      </c>
      <c r="K732" s="119">
        <v>1726.3260000000655</v>
      </c>
      <c r="L732" s="4" t="e">
        <v>#N/A</v>
      </c>
      <c r="M732" s="13" t="e">
        <v>#N/A</v>
      </c>
      <c r="N732" s="146">
        <v>1035.7956000000393</v>
      </c>
      <c r="O732" s="4" t="s">
        <v>20</v>
      </c>
      <c r="P732" s="4">
        <v>12012</v>
      </c>
      <c r="Q732" s="33">
        <v>0</v>
      </c>
      <c r="R732" s="4" t="s">
        <v>21</v>
      </c>
      <c r="S732"/>
      <c r="T732" s="33">
        <v>0</v>
      </c>
      <c r="U732"/>
    </row>
    <row r="733" spans="1:21" s="1" customFormat="1">
      <c r="A733" s="123">
        <v>44638</v>
      </c>
      <c r="B733"/>
      <c r="C733" s="4" t="s">
        <v>16</v>
      </c>
      <c r="D733" s="3" t="s">
        <v>23</v>
      </c>
      <c r="E733" s="2" t="s">
        <v>126</v>
      </c>
      <c r="F733" s="130">
        <v>34980</v>
      </c>
      <c r="G733" s="4" t="s">
        <v>19</v>
      </c>
      <c r="H733" s="4">
        <v>5.0065</v>
      </c>
      <c r="I733" s="112">
        <v>3.6951962448816822E-3</v>
      </c>
      <c r="J733" s="4">
        <v>5.0250000000000004</v>
      </c>
      <c r="K733" s="119">
        <v>647.13000000001421</v>
      </c>
      <c r="L733" s="4" t="s">
        <v>250</v>
      </c>
      <c r="M733" s="13" t="s">
        <v>251</v>
      </c>
      <c r="N733" s="146">
        <v>388.27800000000849</v>
      </c>
      <c r="O733" s="4" t="s">
        <v>20</v>
      </c>
      <c r="P733" s="4">
        <v>12012</v>
      </c>
      <c r="Q733" s="33">
        <v>0</v>
      </c>
      <c r="R733" s="4" t="s">
        <v>21</v>
      </c>
      <c r="S733"/>
      <c r="T733" s="33">
        <v>0</v>
      </c>
      <c r="U733"/>
    </row>
    <row r="734" spans="1:21" s="1" customFormat="1">
      <c r="A734" s="123">
        <v>44638</v>
      </c>
      <c r="B734"/>
      <c r="C734" s="4" t="s">
        <v>16</v>
      </c>
      <c r="D734" s="3" t="s">
        <v>23</v>
      </c>
      <c r="E734" s="2" t="s">
        <v>126</v>
      </c>
      <c r="F734" s="130">
        <v>30190</v>
      </c>
      <c r="G734" s="4" t="s">
        <v>19</v>
      </c>
      <c r="H734" s="4">
        <v>5.008</v>
      </c>
      <c r="I734" s="112">
        <v>2.9952076677315365E-3</v>
      </c>
      <c r="J734" s="4">
        <v>5.0229999999999997</v>
      </c>
      <c r="K734" s="119">
        <v>452.84999999999036</v>
      </c>
      <c r="L734" s="4" t="s">
        <v>250</v>
      </c>
      <c r="M734" s="13" t="s">
        <v>251</v>
      </c>
      <c r="N734" s="146">
        <v>271.70999999999418</v>
      </c>
      <c r="O734" s="4" t="s">
        <v>20</v>
      </c>
      <c r="P734" s="4">
        <v>12012</v>
      </c>
      <c r="Q734" s="33">
        <v>0</v>
      </c>
      <c r="R734" s="4" t="s">
        <v>21</v>
      </c>
      <c r="S734"/>
      <c r="T734" s="33">
        <v>0</v>
      </c>
      <c r="U734"/>
    </row>
    <row r="735" spans="1:21" s="1" customFormat="1">
      <c r="A735" s="123">
        <v>44638</v>
      </c>
      <c r="B735"/>
      <c r="C735" s="4" t="s">
        <v>16</v>
      </c>
      <c r="D735" s="3" t="s">
        <v>23</v>
      </c>
      <c r="E735" s="2" t="s">
        <v>126</v>
      </c>
      <c r="F735" s="130">
        <v>18777</v>
      </c>
      <c r="G735" s="4" t="s">
        <v>19</v>
      </c>
      <c r="H735" s="4">
        <v>5.0160999999999998</v>
      </c>
      <c r="I735" s="112">
        <v>3.7678674667571688E-3</v>
      </c>
      <c r="J735" s="4">
        <v>5.0350000000000001</v>
      </c>
      <c r="K735" s="119">
        <v>354.88530000000679</v>
      </c>
      <c r="L735" s="4" t="s">
        <v>250</v>
      </c>
      <c r="M735" s="2" t="s">
        <v>251</v>
      </c>
      <c r="N735" s="146">
        <v>212.93118000000408</v>
      </c>
      <c r="O735" s="4" t="s">
        <v>20</v>
      </c>
      <c r="P735" s="4">
        <v>12012</v>
      </c>
      <c r="Q735" s="33">
        <v>0</v>
      </c>
      <c r="R735" s="4" t="s">
        <v>21</v>
      </c>
      <c r="S735"/>
      <c r="T735" s="33">
        <v>0</v>
      </c>
      <c r="U735"/>
    </row>
    <row r="736" spans="1:21" s="1" customFormat="1">
      <c r="A736" s="123">
        <v>44641</v>
      </c>
      <c r="B736"/>
      <c r="C736" s="4" t="s">
        <v>16</v>
      </c>
      <c r="D736" s="4" t="s">
        <v>17</v>
      </c>
      <c r="E736" s="15" t="s">
        <v>55</v>
      </c>
      <c r="F736" s="130">
        <v>872.75</v>
      </c>
      <c r="G736" s="4" t="s">
        <v>19</v>
      </c>
      <c r="H736" s="4">
        <v>5.0114999999999998</v>
      </c>
      <c r="I736" s="112">
        <v>1.7659383418138219E-2</v>
      </c>
      <c r="J736" s="153">
        <v>5.0999999999999996</v>
      </c>
      <c r="K736" s="119">
        <v>77.23837499999982</v>
      </c>
      <c r="L736" s="4" t="s">
        <v>110</v>
      </c>
      <c r="M736" s="4" t="s">
        <v>230</v>
      </c>
      <c r="N736" s="146">
        <v>46.343024999999891</v>
      </c>
      <c r="O736" s="4" t="s">
        <v>20</v>
      </c>
      <c r="P736" s="4">
        <v>67500</v>
      </c>
      <c r="Q736" s="33">
        <v>0</v>
      </c>
      <c r="R736" s="4" t="s">
        <v>21</v>
      </c>
      <c r="S736"/>
      <c r="T736" s="33">
        <v>0</v>
      </c>
      <c r="U736"/>
    </row>
    <row r="737" spans="1:21" s="1" customFormat="1">
      <c r="A737" s="123">
        <v>44641</v>
      </c>
      <c r="B737"/>
      <c r="C737" s="4" t="s">
        <v>16</v>
      </c>
      <c r="D737" s="4" t="s">
        <v>17</v>
      </c>
      <c r="E737" s="2" t="s">
        <v>79</v>
      </c>
      <c r="F737" s="130">
        <v>9000</v>
      </c>
      <c r="G737" s="4" t="s">
        <v>80</v>
      </c>
      <c r="H737" s="4">
        <v>3.7099000000000002</v>
      </c>
      <c r="I737" s="112">
        <v>2.9677349793794994E-2</v>
      </c>
      <c r="J737" s="4">
        <v>3.82</v>
      </c>
      <c r="K737" s="119">
        <v>990.89999999999679</v>
      </c>
      <c r="L737" s="4" t="s">
        <v>110</v>
      </c>
      <c r="M737" s="4" t="s">
        <v>230</v>
      </c>
      <c r="N737" s="146">
        <v>594.53999999999803</v>
      </c>
      <c r="O737" s="4" t="s">
        <v>20</v>
      </c>
      <c r="P737" s="4">
        <v>37217</v>
      </c>
      <c r="Q737" s="33">
        <v>0</v>
      </c>
      <c r="R737" s="4" t="s">
        <v>21</v>
      </c>
      <c r="S737"/>
      <c r="T737" s="33">
        <v>0</v>
      </c>
      <c r="U737"/>
    </row>
    <row r="738" spans="1:21" s="1" customFormat="1">
      <c r="A738" s="123">
        <v>44641</v>
      </c>
      <c r="B738"/>
      <c r="C738" s="4" t="s">
        <v>16</v>
      </c>
      <c r="D738" s="4" t="s">
        <v>17</v>
      </c>
      <c r="E738" s="2" t="s">
        <v>166</v>
      </c>
      <c r="F738" s="130">
        <v>50000</v>
      </c>
      <c r="G738" s="4" t="s">
        <v>19</v>
      </c>
      <c r="H738" s="4">
        <v>4.9888000000000003</v>
      </c>
      <c r="I738" s="112">
        <v>4.8348300192430971E-2</v>
      </c>
      <c r="J738" s="4">
        <v>5.23</v>
      </c>
      <c r="K738" s="119">
        <v>12060.000000000004</v>
      </c>
      <c r="L738" s="4" t="s">
        <v>237</v>
      </c>
      <c r="M738" s="2" t="s">
        <v>238</v>
      </c>
      <c r="N738" s="146">
        <v>7236.0000000000018</v>
      </c>
      <c r="O738" s="4" t="s">
        <v>20</v>
      </c>
      <c r="P738" s="4">
        <v>67500</v>
      </c>
      <c r="Q738" s="33">
        <v>0</v>
      </c>
      <c r="R738" s="4" t="s">
        <v>21</v>
      </c>
      <c r="S738"/>
      <c r="T738" s="33">
        <v>0</v>
      </c>
      <c r="U738"/>
    </row>
    <row r="739" spans="1:21" s="1" customFormat="1">
      <c r="A739" s="123">
        <v>44641</v>
      </c>
      <c r="B739"/>
      <c r="C739" s="4" t="s">
        <v>16</v>
      </c>
      <c r="D739" s="4" t="s">
        <v>17</v>
      </c>
      <c r="E739" s="2" t="s">
        <v>116</v>
      </c>
      <c r="F739" s="130">
        <v>10000</v>
      </c>
      <c r="G739" s="4" t="s">
        <v>19</v>
      </c>
      <c r="H739" s="4">
        <v>4.9787999999999997</v>
      </c>
      <c r="I739" s="112">
        <v>5.8648670362337896E-3</v>
      </c>
      <c r="J739" s="4">
        <v>5.008</v>
      </c>
      <c r="K739" s="119">
        <v>292.00000000000335</v>
      </c>
      <c r="L739" s="4" t="s">
        <v>229</v>
      </c>
      <c r="M739" s="2" t="s">
        <v>18</v>
      </c>
      <c r="N739" s="146">
        <v>175.20000000000201</v>
      </c>
      <c r="O739" s="4" t="s">
        <v>20</v>
      </c>
      <c r="P739" s="4">
        <v>67043</v>
      </c>
      <c r="Q739" s="33">
        <v>0</v>
      </c>
      <c r="R739" s="4" t="s">
        <v>21</v>
      </c>
      <c r="S739"/>
      <c r="T739" s="33">
        <v>0</v>
      </c>
      <c r="U739"/>
    </row>
    <row r="740" spans="1:21" s="1" customFormat="1">
      <c r="A740" s="123">
        <v>44641</v>
      </c>
      <c r="B740"/>
      <c r="C740" s="4" t="s">
        <v>16</v>
      </c>
      <c r="D740" s="4" t="s">
        <v>17</v>
      </c>
      <c r="E740" s="2" t="s">
        <v>135</v>
      </c>
      <c r="F740" s="130">
        <v>39848.57</v>
      </c>
      <c r="G740" s="4" t="s">
        <v>19</v>
      </c>
      <c r="H740" s="4">
        <v>4.9782999999999999</v>
      </c>
      <c r="I740" s="112">
        <v>4.3589177028302561E-3</v>
      </c>
      <c r="J740" s="153">
        <v>5</v>
      </c>
      <c r="K740" s="119">
        <v>864.71396900000207</v>
      </c>
      <c r="L740" s="4" t="s">
        <v>229</v>
      </c>
      <c r="M740" s="2" t="s">
        <v>18</v>
      </c>
      <c r="N740" s="146">
        <v>518.82838140000126</v>
      </c>
      <c r="O740" s="4" t="s">
        <v>20</v>
      </c>
      <c r="P740" s="4">
        <v>67043</v>
      </c>
      <c r="Q740" s="33">
        <v>0</v>
      </c>
      <c r="R740" s="4" t="s">
        <v>21</v>
      </c>
      <c r="S740"/>
      <c r="T740" s="33">
        <v>0</v>
      </c>
      <c r="U740"/>
    </row>
    <row r="741" spans="1:21" s="1" customFormat="1">
      <c r="A741" s="123">
        <v>44641</v>
      </c>
      <c r="B741"/>
      <c r="C741" s="4" t="s">
        <v>16</v>
      </c>
      <c r="D741" s="4" t="s">
        <v>23</v>
      </c>
      <c r="E741" s="2" t="s">
        <v>56</v>
      </c>
      <c r="F741" s="130">
        <v>1390</v>
      </c>
      <c r="G741" s="4" t="s">
        <v>32</v>
      </c>
      <c r="H741" s="4">
        <v>5.4880000000000004</v>
      </c>
      <c r="I741" s="112">
        <v>1.1115160349854269E-2</v>
      </c>
      <c r="J741" s="4">
        <v>5.5490000000000004</v>
      </c>
      <c r="K741" s="119">
        <v>84.789999999999921</v>
      </c>
      <c r="L741" s="4" t="s">
        <v>259</v>
      </c>
      <c r="M741" s="2" t="s">
        <v>260</v>
      </c>
      <c r="N741" s="146">
        <v>50.873999999999953</v>
      </c>
      <c r="O741" s="4" t="s">
        <v>20</v>
      </c>
      <c r="P741" s="4">
        <v>12012</v>
      </c>
      <c r="Q741" s="33">
        <v>0</v>
      </c>
      <c r="R741" s="4" t="s">
        <v>21</v>
      </c>
      <c r="S741"/>
      <c r="T741" s="33">
        <v>0</v>
      </c>
      <c r="U741"/>
    </row>
    <row r="742" spans="1:21" s="1" customFormat="1">
      <c r="A742" s="123">
        <v>44641</v>
      </c>
      <c r="B742"/>
      <c r="C742" s="4" t="s">
        <v>16</v>
      </c>
      <c r="D742" s="4" t="s">
        <v>17</v>
      </c>
      <c r="E742" s="2" t="s">
        <v>35</v>
      </c>
      <c r="F742" s="130">
        <v>5310</v>
      </c>
      <c r="G742" s="4" t="s">
        <v>19</v>
      </c>
      <c r="H742" s="4">
        <v>4.9721000000000002</v>
      </c>
      <c r="I742" s="112">
        <v>1.8784819291647326E-2</v>
      </c>
      <c r="J742" s="4">
        <v>5.0655000000000001</v>
      </c>
      <c r="K742" s="119">
        <v>495.95399999999961</v>
      </c>
      <c r="L742" s="4" t="s">
        <v>84</v>
      </c>
      <c r="M742" s="2" t="s">
        <v>277</v>
      </c>
      <c r="N742" s="146">
        <v>297.57239999999973</v>
      </c>
      <c r="O742" s="4" t="s">
        <v>20</v>
      </c>
      <c r="P742" s="4">
        <v>47915</v>
      </c>
      <c r="Q742" s="33">
        <v>0</v>
      </c>
      <c r="R742" s="4" t="s">
        <v>21</v>
      </c>
      <c r="S742"/>
      <c r="T742" s="33">
        <v>0</v>
      </c>
      <c r="U742"/>
    </row>
    <row r="743" spans="1:21" s="1" customFormat="1">
      <c r="A743" s="123">
        <v>44641</v>
      </c>
      <c r="B743"/>
      <c r="C743" s="25" t="s">
        <v>22</v>
      </c>
      <c r="D743" s="25" t="s">
        <v>23</v>
      </c>
      <c r="E743" s="19" t="s">
        <v>73</v>
      </c>
      <c r="F743" s="133">
        <v>29862.3</v>
      </c>
      <c r="G743" s="4" t="s">
        <v>19</v>
      </c>
      <c r="H743" s="25">
        <v>4.9579000000000004</v>
      </c>
      <c r="I743" s="134">
        <v>8.088101817301574E-3</v>
      </c>
      <c r="J743" s="25">
        <v>4.9980000000000002</v>
      </c>
      <c r="K743" s="135">
        <v>1197.478229999994</v>
      </c>
      <c r="L743" s="25" t="s">
        <v>239</v>
      </c>
      <c r="M743" s="20" t="s">
        <v>240</v>
      </c>
      <c r="N743" s="152">
        <v>570.89774615249712</v>
      </c>
      <c r="O743" s="4" t="s">
        <v>20</v>
      </c>
      <c r="P743" s="25">
        <v>12012</v>
      </c>
      <c r="Q743" s="33">
        <v>0</v>
      </c>
      <c r="R743" s="4" t="s">
        <v>21</v>
      </c>
      <c r="S743"/>
      <c r="T743" s="33">
        <v>0</v>
      </c>
      <c r="U743"/>
    </row>
    <row r="744" spans="1:21" s="1" customFormat="1">
      <c r="A744" s="123">
        <v>44641</v>
      </c>
      <c r="B744"/>
      <c r="C744" s="4" t="s">
        <v>22</v>
      </c>
      <c r="D744" s="25" t="s">
        <v>23</v>
      </c>
      <c r="E744" s="19" t="s">
        <v>73</v>
      </c>
      <c r="F744" s="130">
        <v>328489.59999999998</v>
      </c>
      <c r="G744" s="4" t="s">
        <v>32</v>
      </c>
      <c r="H744" s="4">
        <v>5.4842000000000004</v>
      </c>
      <c r="I744" s="112">
        <v>7.986579628751489E-3</v>
      </c>
      <c r="J744" s="4">
        <v>5.5279999999999996</v>
      </c>
      <c r="K744" s="119">
        <v>14387.844479999727</v>
      </c>
      <c r="L744" s="4" t="s">
        <v>239</v>
      </c>
      <c r="M744" s="2" t="s">
        <v>240</v>
      </c>
      <c r="N744" s="152">
        <v>6859.4048558398699</v>
      </c>
      <c r="O744" s="4" t="s">
        <v>20</v>
      </c>
      <c r="P744" s="25">
        <v>12012</v>
      </c>
      <c r="Q744" s="33">
        <v>0</v>
      </c>
      <c r="R744" s="4" t="s">
        <v>21</v>
      </c>
      <c r="S744"/>
      <c r="T744" s="33">
        <v>0</v>
      </c>
      <c r="U744"/>
    </row>
    <row r="745" spans="1:21" s="1" customFormat="1">
      <c r="A745" s="123">
        <v>44641</v>
      </c>
      <c r="B745"/>
      <c r="C745" s="4" t="s">
        <v>22</v>
      </c>
      <c r="D745" s="25" t="s">
        <v>23</v>
      </c>
      <c r="E745" s="19" t="s">
        <v>165</v>
      </c>
      <c r="F745" s="130">
        <v>24000</v>
      </c>
      <c r="G745" s="4" t="s">
        <v>19</v>
      </c>
      <c r="H745" s="4">
        <v>4.9367999999999999</v>
      </c>
      <c r="I745" s="112">
        <v>7.7378058661481397E-3</v>
      </c>
      <c r="J745" s="4">
        <v>4.9749999999999996</v>
      </c>
      <c r="K745" s="119">
        <v>916.79999999999495</v>
      </c>
      <c r="L745" s="4" t="s">
        <v>239</v>
      </c>
      <c r="M745" s="2" t="s">
        <v>240</v>
      </c>
      <c r="N745" s="152">
        <v>437.08439999999757</v>
      </c>
      <c r="O745" s="4" t="s">
        <v>20</v>
      </c>
      <c r="P745" s="25">
        <v>12012</v>
      </c>
      <c r="Q745" s="33">
        <v>0</v>
      </c>
      <c r="R745" s="4" t="s">
        <v>21</v>
      </c>
      <c r="S745"/>
      <c r="T745" s="33">
        <v>0</v>
      </c>
      <c r="U745"/>
    </row>
    <row r="746" spans="1:21" s="1" customFormat="1">
      <c r="A746" s="123">
        <v>44645</v>
      </c>
      <c r="B746"/>
      <c r="C746" s="4" t="s">
        <v>22</v>
      </c>
      <c r="D746" s="4" t="s">
        <v>23</v>
      </c>
      <c r="E746" s="2" t="s">
        <v>169</v>
      </c>
      <c r="F746" s="130">
        <v>10924.34</v>
      </c>
      <c r="G746" s="4" t="s">
        <v>19</v>
      </c>
      <c r="H746" s="4">
        <v>4.7843</v>
      </c>
      <c r="I746" s="112">
        <v>4.1949710511464566E-2</v>
      </c>
      <c r="J746" s="4">
        <v>4.9850000000000003</v>
      </c>
      <c r="K746" s="119">
        <v>2192.5150380000036</v>
      </c>
      <c r="L746" s="4" t="s">
        <v>239</v>
      </c>
      <c r="M746" s="2" t="s">
        <v>240</v>
      </c>
      <c r="N746" s="152">
        <v>1045.2815443665017</v>
      </c>
      <c r="O746" s="4" t="s">
        <v>20</v>
      </c>
      <c r="P746" s="25">
        <v>12012</v>
      </c>
      <c r="Q746" s="33">
        <v>0</v>
      </c>
      <c r="R746" s="4" t="s">
        <v>21</v>
      </c>
      <c r="S746"/>
      <c r="T746" s="33">
        <v>0</v>
      </c>
      <c r="U746"/>
    </row>
    <row r="747" spans="1:21" s="1" customFormat="1">
      <c r="A747" s="123">
        <v>44641</v>
      </c>
      <c r="B747"/>
      <c r="C747" s="4" t="s">
        <v>16</v>
      </c>
      <c r="D747" s="4" t="s">
        <v>17</v>
      </c>
      <c r="E747" s="2" t="s">
        <v>170</v>
      </c>
      <c r="F747" s="130">
        <v>100000</v>
      </c>
      <c r="G747" s="4" t="s">
        <v>19</v>
      </c>
      <c r="H747" s="4">
        <v>4.9550999999999998</v>
      </c>
      <c r="I747" s="112">
        <v>3.4308086617829137E-3</v>
      </c>
      <c r="J747" s="4">
        <v>4.9721000000000002</v>
      </c>
      <c r="K747" s="119">
        <v>1700.0000000000348</v>
      </c>
      <c r="L747" s="4" t="s">
        <v>110</v>
      </c>
      <c r="M747" s="2" t="s">
        <v>230</v>
      </c>
      <c r="N747" s="146">
        <v>1020.0000000000208</v>
      </c>
      <c r="O747" s="4" t="s">
        <v>20</v>
      </c>
      <c r="P747" s="4">
        <v>67407</v>
      </c>
      <c r="Q747" s="33">
        <v>0</v>
      </c>
      <c r="R747" s="4" t="s">
        <v>21</v>
      </c>
      <c r="S747"/>
      <c r="T747" s="33">
        <v>0</v>
      </c>
      <c r="U747"/>
    </row>
    <row r="748" spans="1:21" s="1" customFormat="1">
      <c r="A748" s="123">
        <v>44642</v>
      </c>
      <c r="B748"/>
      <c r="C748" s="4" t="s">
        <v>22</v>
      </c>
      <c r="D748" s="4" t="s">
        <v>17</v>
      </c>
      <c r="E748" s="2" t="s">
        <v>171</v>
      </c>
      <c r="F748" s="130">
        <v>10100</v>
      </c>
      <c r="G748" s="4" t="s">
        <v>19</v>
      </c>
      <c r="H748" s="4">
        <v>4.9074999999999998</v>
      </c>
      <c r="I748" s="112">
        <v>7.0300560366787224E-3</v>
      </c>
      <c r="J748" s="4">
        <v>4.9420000000000002</v>
      </c>
      <c r="K748" s="119">
        <v>348.45000000000425</v>
      </c>
      <c r="L748" s="4" t="s">
        <v>239</v>
      </c>
      <c r="M748" s="2" t="s">
        <v>240</v>
      </c>
      <c r="N748" s="152">
        <v>166.12353750000202</v>
      </c>
      <c r="O748" s="4" t="s">
        <v>20</v>
      </c>
      <c r="P748" s="4">
        <v>12012</v>
      </c>
      <c r="Q748" s="33">
        <v>0</v>
      </c>
      <c r="R748" s="4" t="s">
        <v>25</v>
      </c>
      <c r="S748"/>
      <c r="T748" s="33">
        <v>0</v>
      </c>
      <c r="U748"/>
    </row>
    <row r="749" spans="1:21" s="1" customFormat="1">
      <c r="A749" s="123">
        <v>44642</v>
      </c>
      <c r="B749"/>
      <c r="C749" s="3" t="s">
        <v>22</v>
      </c>
      <c r="D749" s="4" t="s">
        <v>17</v>
      </c>
      <c r="E749" s="2" t="s">
        <v>168</v>
      </c>
      <c r="F749" s="130">
        <v>8991.99</v>
      </c>
      <c r="G749" s="4" t="s">
        <v>32</v>
      </c>
      <c r="H749" s="4">
        <v>5.4132999999999996</v>
      </c>
      <c r="I749" s="112">
        <v>1.6016108473574375E-2</v>
      </c>
      <c r="J749" s="4">
        <v>5.5</v>
      </c>
      <c r="K749" s="119">
        <v>779.60553300000402</v>
      </c>
      <c r="L749" s="4" t="s">
        <v>241</v>
      </c>
      <c r="M749" s="2" t="s">
        <v>242</v>
      </c>
      <c r="N749" s="152">
        <v>371.67693785775191</v>
      </c>
      <c r="O749" s="4" t="s">
        <v>20</v>
      </c>
      <c r="P749" s="4">
        <v>67500</v>
      </c>
      <c r="Q749" s="33">
        <v>0</v>
      </c>
      <c r="R749" s="4" t="s">
        <v>25</v>
      </c>
      <c r="S749"/>
      <c r="T749" s="33">
        <v>0</v>
      </c>
      <c r="U749"/>
    </row>
    <row r="750" spans="1:21" s="1" customFormat="1">
      <c r="A750" s="123">
        <v>44642</v>
      </c>
      <c r="B750"/>
      <c r="C750" s="4" t="s">
        <v>16</v>
      </c>
      <c r="D750" s="4" t="s">
        <v>17</v>
      </c>
      <c r="E750" s="2" t="s">
        <v>172</v>
      </c>
      <c r="F750" s="130">
        <v>144793.37</v>
      </c>
      <c r="G750" s="4" t="s">
        <v>32</v>
      </c>
      <c r="H750" s="4">
        <v>5.4286000000000003</v>
      </c>
      <c r="I750" s="112">
        <v>6.7052278672217192E-3</v>
      </c>
      <c r="J750" s="4">
        <v>5.4649999999999999</v>
      </c>
      <c r="K750" s="119">
        <v>5270.4786679999334</v>
      </c>
      <c r="L750" s="4" t="s">
        <v>389</v>
      </c>
      <c r="M750" s="13" t="s">
        <v>390</v>
      </c>
      <c r="N750" s="146">
        <v>3162.2872007999599</v>
      </c>
      <c r="O750" s="4" t="s">
        <v>20</v>
      </c>
      <c r="P750" s="4">
        <v>67500</v>
      </c>
      <c r="Q750" s="33">
        <v>0</v>
      </c>
      <c r="R750" s="4" t="s">
        <v>21</v>
      </c>
      <c r="S750"/>
      <c r="T750" s="33">
        <v>0</v>
      </c>
      <c r="U750"/>
    </row>
    <row r="751" spans="1:21" s="1" customFormat="1">
      <c r="A751" s="123">
        <v>44642</v>
      </c>
      <c r="B751"/>
      <c r="C751" s="4" t="s">
        <v>16</v>
      </c>
      <c r="D751" s="4" t="s">
        <v>23</v>
      </c>
      <c r="E751" s="2" t="s">
        <v>109</v>
      </c>
      <c r="F751" s="130">
        <v>1285</v>
      </c>
      <c r="G751" s="4" t="s">
        <v>32</v>
      </c>
      <c r="H751" s="4">
        <v>5.4371</v>
      </c>
      <c r="I751" s="112">
        <v>4.8352982288352164E-2</v>
      </c>
      <c r="J751" s="4">
        <v>5.7</v>
      </c>
      <c r="K751" s="119">
        <v>337.82650000000018</v>
      </c>
      <c r="L751" s="4" t="s">
        <v>110</v>
      </c>
      <c r="M751" s="13" t="s">
        <v>230</v>
      </c>
      <c r="N751" s="146">
        <v>202.69590000000011</v>
      </c>
      <c r="O751" s="4" t="s">
        <v>20</v>
      </c>
      <c r="P751" s="4">
        <v>47197</v>
      </c>
      <c r="Q751" s="33">
        <v>0</v>
      </c>
      <c r="R751" s="4" t="s">
        <v>21</v>
      </c>
      <c r="S751"/>
      <c r="T751" s="33">
        <v>0</v>
      </c>
      <c r="U751"/>
    </row>
    <row r="752" spans="1:21" s="1" customFormat="1">
      <c r="A752" s="123">
        <v>44642</v>
      </c>
      <c r="B752"/>
      <c r="C752" s="4" t="s">
        <v>16</v>
      </c>
      <c r="D752" s="4" t="s">
        <v>17</v>
      </c>
      <c r="E752" s="2" t="s">
        <v>53</v>
      </c>
      <c r="F752" s="130">
        <v>10000</v>
      </c>
      <c r="G752" s="4" t="s">
        <v>19</v>
      </c>
      <c r="H752" s="4">
        <v>4.9500999999999999</v>
      </c>
      <c r="I752" s="112">
        <v>1.0080604432233686E-2</v>
      </c>
      <c r="J752" s="4">
        <v>5</v>
      </c>
      <c r="K752" s="119">
        <v>499.00000000000057</v>
      </c>
      <c r="L752" s="4" t="s">
        <v>110</v>
      </c>
      <c r="M752" s="4" t="s">
        <v>230</v>
      </c>
      <c r="N752" s="146">
        <v>299.40000000000032</v>
      </c>
      <c r="O752" s="4" t="s">
        <v>20</v>
      </c>
      <c r="P752" s="4">
        <v>67043</v>
      </c>
      <c r="Q752" s="33">
        <v>0</v>
      </c>
      <c r="R752" s="4" t="s">
        <v>21</v>
      </c>
      <c r="S752"/>
      <c r="T752" s="33">
        <v>0</v>
      </c>
      <c r="U752"/>
    </row>
    <row r="753" spans="1:21" s="1" customFormat="1">
      <c r="A753" s="123">
        <v>44642</v>
      </c>
      <c r="B753"/>
      <c r="C753" s="4" t="s">
        <v>16</v>
      </c>
      <c r="D753" s="4" t="s">
        <v>17</v>
      </c>
      <c r="E753" s="2" t="s">
        <v>92</v>
      </c>
      <c r="F753" s="130">
        <v>420</v>
      </c>
      <c r="G753" s="4" t="s">
        <v>19</v>
      </c>
      <c r="H753" s="4">
        <v>4.9230999999999998</v>
      </c>
      <c r="I753" s="112">
        <v>2.3745201194369514E-2</v>
      </c>
      <c r="J753" s="4">
        <v>5.04</v>
      </c>
      <c r="K753" s="119">
        <v>49.098000000000098</v>
      </c>
      <c r="L753" s="4" t="s">
        <v>110</v>
      </c>
      <c r="M753" s="4" t="s">
        <v>230</v>
      </c>
      <c r="N753" s="146">
        <v>29.458800000000057</v>
      </c>
      <c r="O753" s="4" t="s">
        <v>20</v>
      </c>
      <c r="P753" s="4">
        <v>12036</v>
      </c>
      <c r="Q753" s="33">
        <v>0</v>
      </c>
      <c r="R753" s="4" t="s">
        <v>21</v>
      </c>
      <c r="S753"/>
      <c r="T753" s="33">
        <v>0</v>
      </c>
      <c r="U753"/>
    </row>
    <row r="754" spans="1:21" s="1" customFormat="1">
      <c r="A754" s="131">
        <v>44642</v>
      </c>
      <c r="B754"/>
      <c r="C754" s="25" t="s">
        <v>16</v>
      </c>
      <c r="D754" s="25" t="s">
        <v>17</v>
      </c>
      <c r="E754" s="20" t="s">
        <v>173</v>
      </c>
      <c r="F754" s="133">
        <v>2400</v>
      </c>
      <c r="G754" s="4" t="s">
        <v>19</v>
      </c>
      <c r="H754" s="4">
        <v>4.9230999999999998</v>
      </c>
      <c r="I754" s="112">
        <v>3.1870163108610461E-2</v>
      </c>
      <c r="J754" s="4">
        <v>5.08</v>
      </c>
      <c r="K754" s="119">
        <v>376.56000000000063</v>
      </c>
      <c r="L754" s="4" t="s">
        <v>255</v>
      </c>
      <c r="M754" s="2" t="s">
        <v>256</v>
      </c>
      <c r="N754" s="154">
        <v>225.93600000000038</v>
      </c>
      <c r="O754" s="4" t="s">
        <v>20</v>
      </c>
      <c r="P754" s="4">
        <v>67043</v>
      </c>
      <c r="Q754" s="33">
        <v>0</v>
      </c>
      <c r="R754" s="4" t="s">
        <v>21</v>
      </c>
      <c r="S754"/>
      <c r="T754" s="33">
        <v>0</v>
      </c>
      <c r="U754"/>
    </row>
    <row r="755" spans="1:21" s="1" customFormat="1">
      <c r="A755" s="123">
        <v>44643</v>
      </c>
      <c r="B755"/>
      <c r="C755" s="4" t="s">
        <v>16</v>
      </c>
      <c r="D755" s="4" t="s">
        <v>23</v>
      </c>
      <c r="E755" s="2" t="s">
        <v>109</v>
      </c>
      <c r="F755" s="130">
        <v>1285</v>
      </c>
      <c r="G755" s="4" t="s">
        <v>32</v>
      </c>
      <c r="H755" s="4">
        <v>5.3933</v>
      </c>
      <c r="I755" s="112">
        <v>5.6866853318005672E-2</v>
      </c>
      <c r="J755" s="4">
        <v>5.7</v>
      </c>
      <c r="K755" s="119">
        <v>394.10950000000025</v>
      </c>
      <c r="L755" s="4" t="s">
        <v>110</v>
      </c>
      <c r="M755" s="4" t="s">
        <v>230</v>
      </c>
      <c r="N755" s="146">
        <v>236.46570000000014</v>
      </c>
      <c r="O755" s="4" t="s">
        <v>20</v>
      </c>
      <c r="P755" s="4">
        <v>47197</v>
      </c>
      <c r="Q755" s="33">
        <v>0</v>
      </c>
      <c r="R755" s="4" t="s">
        <v>21</v>
      </c>
      <c r="S755"/>
      <c r="T755" s="33">
        <v>0</v>
      </c>
      <c r="U755"/>
    </row>
    <row r="756" spans="1:21" s="1" customFormat="1">
      <c r="A756" s="123">
        <v>44643</v>
      </c>
      <c r="B756"/>
      <c r="C756" s="4" t="s">
        <v>16</v>
      </c>
      <c r="D756" s="25" t="s">
        <v>17</v>
      </c>
      <c r="E756" s="19" t="s">
        <v>166</v>
      </c>
      <c r="F756" s="133">
        <v>50000</v>
      </c>
      <c r="G756" s="25" t="s">
        <v>19</v>
      </c>
      <c r="H756" s="25">
        <v>4.9024999999999999</v>
      </c>
      <c r="I756" s="134">
        <v>3.6206017338092922E-2</v>
      </c>
      <c r="J756" s="25">
        <v>5.08</v>
      </c>
      <c r="K756" s="135">
        <v>8875.0000000000109</v>
      </c>
      <c r="L756" s="25" t="s">
        <v>237</v>
      </c>
      <c r="M756" s="20" t="s">
        <v>238</v>
      </c>
      <c r="N756" s="146">
        <v>5325.0000000000064</v>
      </c>
      <c r="O756" s="4" t="s">
        <v>20</v>
      </c>
      <c r="P756" s="25">
        <v>67500</v>
      </c>
      <c r="Q756" s="33">
        <v>0</v>
      </c>
      <c r="R756" s="4" t="s">
        <v>21</v>
      </c>
      <c r="S756"/>
      <c r="T756" s="33">
        <v>0</v>
      </c>
      <c r="U756"/>
    </row>
    <row r="757" spans="1:21" s="1" customFormat="1">
      <c r="A757" s="123">
        <v>44643</v>
      </c>
      <c r="B757"/>
      <c r="C757" s="4" t="s">
        <v>16</v>
      </c>
      <c r="D757" s="4" t="s">
        <v>17</v>
      </c>
      <c r="E757" s="19" t="s">
        <v>166</v>
      </c>
      <c r="F757" s="130">
        <v>51000</v>
      </c>
      <c r="G757" s="4" t="s">
        <v>19</v>
      </c>
      <c r="H757" s="25">
        <v>4.9024999999999999</v>
      </c>
      <c r="I757" s="112">
        <v>3.6206017338092922E-2</v>
      </c>
      <c r="J757" s="25">
        <v>5.08</v>
      </c>
      <c r="K757" s="119">
        <v>9052.5000000000109</v>
      </c>
      <c r="L757" s="4" t="s">
        <v>237</v>
      </c>
      <c r="M757" s="2" t="s">
        <v>238</v>
      </c>
      <c r="N757" s="146">
        <v>5431.5000000000064</v>
      </c>
      <c r="O757" s="4" t="s">
        <v>20</v>
      </c>
      <c r="P757" s="25">
        <v>67500</v>
      </c>
      <c r="Q757" s="33">
        <v>0</v>
      </c>
      <c r="R757" s="4" t="s">
        <v>21</v>
      </c>
      <c r="S757"/>
      <c r="T757" s="33">
        <v>0</v>
      </c>
      <c r="U757"/>
    </row>
    <row r="758" spans="1:21" s="1" customFormat="1">
      <c r="A758" s="123">
        <v>44643</v>
      </c>
      <c r="B758"/>
      <c r="C758" s="4" t="s">
        <v>16</v>
      </c>
      <c r="D758" s="4" t="s">
        <v>17</v>
      </c>
      <c r="E758" s="2" t="s">
        <v>116</v>
      </c>
      <c r="F758" s="130">
        <v>10000</v>
      </c>
      <c r="G758" s="4" t="s">
        <v>19</v>
      </c>
      <c r="H758" s="4">
        <v>4.8909000000000002</v>
      </c>
      <c r="I758" s="112">
        <v>4.2119037395980108E-3</v>
      </c>
      <c r="J758" s="4">
        <v>4.9115000000000002</v>
      </c>
      <c r="K758" s="119">
        <v>205.99999999999952</v>
      </c>
      <c r="L758" s="4" t="s">
        <v>229</v>
      </c>
      <c r="M758" s="2" t="s">
        <v>18</v>
      </c>
      <c r="N758" s="146">
        <v>123.59999999999971</v>
      </c>
      <c r="O758" s="4" t="s">
        <v>20</v>
      </c>
      <c r="P758" s="4">
        <v>67043</v>
      </c>
      <c r="Q758" s="33">
        <v>0</v>
      </c>
      <c r="R758" s="4" t="s">
        <v>21</v>
      </c>
      <c r="S758"/>
      <c r="T758" s="33">
        <v>0</v>
      </c>
      <c r="U758"/>
    </row>
    <row r="759" spans="1:21" s="1" customFormat="1">
      <c r="A759" s="123">
        <v>44643</v>
      </c>
      <c r="B759"/>
      <c r="C759" s="4" t="s">
        <v>16</v>
      </c>
      <c r="D759" s="4" t="s">
        <v>17</v>
      </c>
      <c r="E759" s="2" t="s">
        <v>129</v>
      </c>
      <c r="F759" s="130">
        <v>20404.61</v>
      </c>
      <c r="G759" s="4" t="s">
        <v>19</v>
      </c>
      <c r="H759" s="4">
        <v>4.8569000000000004</v>
      </c>
      <c r="I759" s="112">
        <v>5.2296732483680941E-3</v>
      </c>
      <c r="J759" s="4">
        <v>4.8822999999999999</v>
      </c>
      <c r="K759" s="119">
        <v>518.27709399998821</v>
      </c>
      <c r="L759" s="4" t="s">
        <v>229</v>
      </c>
      <c r="M759" s="2" t="s">
        <v>18</v>
      </c>
      <c r="N759" s="146">
        <v>310.96625639999291</v>
      </c>
      <c r="O759" s="4" t="s">
        <v>20</v>
      </c>
      <c r="P759" s="4">
        <v>67043</v>
      </c>
      <c r="Q759" s="33">
        <v>0</v>
      </c>
      <c r="R759" s="4" t="s">
        <v>21</v>
      </c>
      <c r="S759"/>
      <c r="T759" s="33">
        <v>0</v>
      </c>
      <c r="U759"/>
    </row>
    <row r="760" spans="1:21" s="1" customFormat="1">
      <c r="A760" s="123">
        <v>44643</v>
      </c>
      <c r="B760"/>
      <c r="C760" s="4" t="s">
        <v>41</v>
      </c>
      <c r="D760" s="4" t="s">
        <v>17</v>
      </c>
      <c r="E760" s="2" t="s">
        <v>174</v>
      </c>
      <c r="F760" s="130">
        <v>6000</v>
      </c>
      <c r="G760" s="4" t="s">
        <v>19</v>
      </c>
      <c r="H760" s="4">
        <v>4.8795000000000002</v>
      </c>
      <c r="I760" s="112">
        <v>3.4942104723844514E-2</v>
      </c>
      <c r="J760" s="4">
        <v>5.05</v>
      </c>
      <c r="K760" s="119">
        <v>1022.999999999998</v>
      </c>
      <c r="L760" s="4" t="s">
        <v>255</v>
      </c>
      <c r="M760" s="2" t="s">
        <v>256</v>
      </c>
      <c r="N760" s="150">
        <v>585.25829999999894</v>
      </c>
      <c r="O760" s="4" t="s">
        <v>20</v>
      </c>
      <c r="P760" s="4">
        <v>67043</v>
      </c>
      <c r="Q760" s="33">
        <v>0</v>
      </c>
      <c r="R760" s="4" t="s">
        <v>72</v>
      </c>
      <c r="S760"/>
      <c r="T760" s="33">
        <v>0</v>
      </c>
      <c r="U760"/>
    </row>
    <row r="761" spans="1:21" s="1" customFormat="1">
      <c r="A761" s="123">
        <v>44643</v>
      </c>
      <c r="B761"/>
      <c r="C761" s="10" t="s">
        <v>67</v>
      </c>
      <c r="D761" s="4" t="s">
        <v>23</v>
      </c>
      <c r="E761" s="2" t="s">
        <v>99</v>
      </c>
      <c r="F761" s="130">
        <v>3474.74</v>
      </c>
      <c r="G761" s="4" t="s">
        <v>19</v>
      </c>
      <c r="H761" s="4">
        <v>4.8544999999999998</v>
      </c>
      <c r="I761" s="112">
        <v>2.3792357606344572E-2</v>
      </c>
      <c r="J761" s="4">
        <v>4.97</v>
      </c>
      <c r="K761" s="119">
        <v>401.33246999999977</v>
      </c>
      <c r="L761" s="4" t="s">
        <v>110</v>
      </c>
      <c r="M761" s="4" t="s">
        <v>230</v>
      </c>
      <c r="N761" s="150">
        <v>191.3352550724999</v>
      </c>
      <c r="O761" s="4" t="s">
        <v>20</v>
      </c>
      <c r="P761" s="4"/>
      <c r="Q761" s="33">
        <v>0</v>
      </c>
      <c r="R761" s="4" t="s">
        <v>95</v>
      </c>
      <c r="S761"/>
      <c r="T761" s="33">
        <v>0</v>
      </c>
      <c r="U761"/>
    </row>
    <row r="762" spans="1:21" s="1" customFormat="1">
      <c r="A762" s="123">
        <v>44643</v>
      </c>
      <c r="B762"/>
      <c r="C762" s="10" t="s">
        <v>67</v>
      </c>
      <c r="D762" s="4" t="s">
        <v>23</v>
      </c>
      <c r="E762" s="2" t="s">
        <v>99</v>
      </c>
      <c r="F762" s="130">
        <v>944.74</v>
      </c>
      <c r="G762" s="4" t="s">
        <v>32</v>
      </c>
      <c r="H762" s="4">
        <v>5.3295000000000003</v>
      </c>
      <c r="I762" s="112">
        <v>2.4486349563748844E-2</v>
      </c>
      <c r="J762" s="4">
        <v>5.46</v>
      </c>
      <c r="K762" s="119">
        <v>123.28856999999964</v>
      </c>
      <c r="L762" s="4" t="s">
        <v>110</v>
      </c>
      <c r="M762" s="4" t="s">
        <v>230</v>
      </c>
      <c r="N762" s="150">
        <v>58.777825747499826</v>
      </c>
      <c r="O762" s="4" t="s">
        <v>20</v>
      </c>
      <c r="P762" s="4"/>
      <c r="Q762" s="33">
        <v>0</v>
      </c>
      <c r="R762" s="4" t="s">
        <v>95</v>
      </c>
      <c r="S762"/>
      <c r="T762" s="33">
        <v>0</v>
      </c>
      <c r="U762"/>
    </row>
    <row r="763" spans="1:21" s="1" customFormat="1">
      <c r="A763" s="123">
        <v>44643</v>
      </c>
      <c r="B763"/>
      <c r="C763" s="4" t="s">
        <v>16</v>
      </c>
      <c r="D763" s="4" t="s">
        <v>17</v>
      </c>
      <c r="E763" s="13" t="s">
        <v>135</v>
      </c>
      <c r="F763" s="130">
        <v>30562.47</v>
      </c>
      <c r="G763" s="4" t="s">
        <v>19</v>
      </c>
      <c r="H763" s="4">
        <v>4.8554000000000004</v>
      </c>
      <c r="I763" s="112">
        <v>7.0025126663095794E-3</v>
      </c>
      <c r="J763" s="4">
        <v>4.8894000000000002</v>
      </c>
      <c r="K763" s="119">
        <v>1039.1239799999942</v>
      </c>
      <c r="L763" s="4" t="s">
        <v>229</v>
      </c>
      <c r="M763" s="2" t="s">
        <v>18</v>
      </c>
      <c r="N763" s="146">
        <v>623.47438799999645</v>
      </c>
      <c r="O763" s="4" t="s">
        <v>20</v>
      </c>
      <c r="P763" s="25">
        <v>67043</v>
      </c>
      <c r="Q763" s="33">
        <v>0</v>
      </c>
      <c r="R763" s="4" t="s">
        <v>21</v>
      </c>
      <c r="S763"/>
      <c r="T763" s="33">
        <v>0</v>
      </c>
      <c r="U763"/>
    </row>
    <row r="764" spans="1:21" s="1" customFormat="1">
      <c r="A764" s="123">
        <v>44643</v>
      </c>
      <c r="B764"/>
      <c r="C764" s="4" t="s">
        <v>16</v>
      </c>
      <c r="D764" s="4" t="s">
        <v>17</v>
      </c>
      <c r="E764" s="2" t="s">
        <v>87</v>
      </c>
      <c r="F764" s="130">
        <v>1386</v>
      </c>
      <c r="G764" s="4" t="s">
        <v>88</v>
      </c>
      <c r="H764" s="4">
        <v>3.8687</v>
      </c>
      <c r="I764" s="112">
        <v>2.3599658800113721E-2</v>
      </c>
      <c r="J764" s="4">
        <v>3.96</v>
      </c>
      <c r="K764" s="119">
        <v>126.54179999999991</v>
      </c>
      <c r="L764" s="4" t="s">
        <v>248</v>
      </c>
      <c r="M764" s="2" t="s">
        <v>249</v>
      </c>
      <c r="N764" s="146">
        <v>75.925079999999937</v>
      </c>
      <c r="O764" s="4" t="s">
        <v>20</v>
      </c>
      <c r="P764" s="4"/>
      <c r="Q764" s="33">
        <v>0</v>
      </c>
      <c r="R764" s="4" t="s">
        <v>21</v>
      </c>
      <c r="S764"/>
      <c r="T764" s="33">
        <v>0</v>
      </c>
      <c r="U764"/>
    </row>
    <row r="765" spans="1:21" s="1" customFormat="1">
      <c r="A765" s="123">
        <v>44643</v>
      </c>
      <c r="B765"/>
      <c r="C765" s="4" t="s">
        <v>22</v>
      </c>
      <c r="D765" s="4" t="s">
        <v>17</v>
      </c>
      <c r="E765" s="21" t="s">
        <v>138</v>
      </c>
      <c r="F765" s="130">
        <v>2000</v>
      </c>
      <c r="G765" s="4" t="s">
        <v>19</v>
      </c>
      <c r="H765" s="4">
        <v>4.8483000000000001</v>
      </c>
      <c r="I765" s="112">
        <v>8.6009529113295624E-3</v>
      </c>
      <c r="J765" s="4">
        <v>4.8899999999999997</v>
      </c>
      <c r="K765" s="119">
        <v>83.399999999999253</v>
      </c>
      <c r="L765" s="4" t="s">
        <v>271</v>
      </c>
      <c r="M765" s="2" t="s">
        <v>272</v>
      </c>
      <c r="N765" s="152">
        <v>39.760949999999646</v>
      </c>
      <c r="O765" s="4" t="s">
        <v>20</v>
      </c>
      <c r="P765" s="4">
        <v>67500</v>
      </c>
      <c r="Q765" s="33">
        <v>0</v>
      </c>
      <c r="R765" s="4" t="s">
        <v>25</v>
      </c>
      <c r="S765"/>
      <c r="T765" s="33">
        <v>0</v>
      </c>
      <c r="U765"/>
    </row>
    <row r="766" spans="1:21" s="1" customFormat="1">
      <c r="A766" s="123">
        <v>44643</v>
      </c>
      <c r="B766"/>
      <c r="C766" s="3" t="s">
        <v>16</v>
      </c>
      <c r="D766" s="3" t="s">
        <v>17</v>
      </c>
      <c r="E766" s="2" t="s">
        <v>158</v>
      </c>
      <c r="F766" s="133">
        <v>20000</v>
      </c>
      <c r="G766" s="25" t="s">
        <v>19</v>
      </c>
      <c r="H766" s="25">
        <v>4.8509000000000002</v>
      </c>
      <c r="I766" s="134">
        <v>7.2357706817292033E-3</v>
      </c>
      <c r="J766" s="25">
        <v>4.8860000000000001</v>
      </c>
      <c r="K766" s="135">
        <v>701.99999999999818</v>
      </c>
      <c r="L766" s="25" t="s">
        <v>381</v>
      </c>
      <c r="M766" s="19" t="s">
        <v>382</v>
      </c>
      <c r="N766" s="146">
        <v>421.19999999999891</v>
      </c>
      <c r="O766" s="25" t="s">
        <v>20</v>
      </c>
      <c r="P766" s="25">
        <v>67043</v>
      </c>
      <c r="Q766" s="33">
        <v>0</v>
      </c>
      <c r="R766" s="25" t="s">
        <v>21</v>
      </c>
      <c r="S766"/>
      <c r="T766" s="33">
        <v>0</v>
      </c>
      <c r="U766"/>
    </row>
    <row r="767" spans="1:21" s="1" customFormat="1">
      <c r="A767" s="123">
        <v>44643</v>
      </c>
      <c r="B767"/>
      <c r="C767" s="4" t="s">
        <v>22</v>
      </c>
      <c r="D767" s="4" t="s">
        <v>17</v>
      </c>
      <c r="E767" s="2" t="s">
        <v>175</v>
      </c>
      <c r="F767" s="130">
        <v>1282.93</v>
      </c>
      <c r="G767" s="25" t="s">
        <v>19</v>
      </c>
      <c r="H767" s="4">
        <v>4.8452999999999999</v>
      </c>
      <c r="I767" s="112">
        <v>7.1615792623780372E-3</v>
      </c>
      <c r="J767" s="4">
        <v>4.88</v>
      </c>
      <c r="K767" s="119">
        <v>44.517670999999943</v>
      </c>
      <c r="L767" s="4" t="s">
        <v>239</v>
      </c>
      <c r="M767" s="13" t="s">
        <v>240</v>
      </c>
      <c r="N767" s="152">
        <v>21.223799649249973</v>
      </c>
      <c r="O767" s="25" t="s">
        <v>20</v>
      </c>
      <c r="P767" s="4">
        <v>67500</v>
      </c>
      <c r="Q767" s="33">
        <v>0</v>
      </c>
      <c r="R767" s="4" t="s">
        <v>25</v>
      </c>
      <c r="S767"/>
      <c r="T767" s="33">
        <v>0</v>
      </c>
      <c r="U767"/>
    </row>
    <row r="768" spans="1:21" s="1" customFormat="1">
      <c r="A768" s="123">
        <v>44643</v>
      </c>
      <c r="B768"/>
      <c r="C768" s="4" t="s">
        <v>22</v>
      </c>
      <c r="D768" s="4" t="s">
        <v>17</v>
      </c>
      <c r="E768" s="2" t="s">
        <v>175</v>
      </c>
      <c r="F768" s="130">
        <v>2962.65</v>
      </c>
      <c r="G768" s="25" t="s">
        <v>19</v>
      </c>
      <c r="H768" s="4">
        <v>4.8478000000000003</v>
      </c>
      <c r="I768" s="112">
        <v>6.6421882090843543E-3</v>
      </c>
      <c r="J768" s="4">
        <v>4.88</v>
      </c>
      <c r="K768" s="119">
        <v>95.397329999998703</v>
      </c>
      <c r="L768" s="4" t="s">
        <v>239</v>
      </c>
      <c r="M768" s="13" t="s">
        <v>240</v>
      </c>
      <c r="N768" s="152">
        <v>45.480677077499379</v>
      </c>
      <c r="O768" s="25" t="s">
        <v>20</v>
      </c>
      <c r="P768" s="4">
        <v>67043</v>
      </c>
      <c r="Q768" s="33">
        <v>0</v>
      </c>
      <c r="R768" s="4" t="s">
        <v>25</v>
      </c>
      <c r="S768"/>
      <c r="T768" s="33">
        <v>0</v>
      </c>
      <c r="U768"/>
    </row>
    <row r="769" spans="1:21" s="1" customFormat="1">
      <c r="A769" s="123">
        <v>44643</v>
      </c>
      <c r="B769"/>
      <c r="C769" s="10" t="s">
        <v>16</v>
      </c>
      <c r="D769" s="4" t="s">
        <v>17</v>
      </c>
      <c r="E769" s="2" t="s">
        <v>125</v>
      </c>
      <c r="F769" s="130">
        <v>50000</v>
      </c>
      <c r="G769" s="4" t="s">
        <v>19</v>
      </c>
      <c r="H769" s="4">
        <v>4.8539000000000003</v>
      </c>
      <c r="I769" s="112">
        <v>4.0400502688559659E-2</v>
      </c>
      <c r="J769" s="4">
        <v>5.05</v>
      </c>
      <c r="K769" s="119">
        <v>9804.9999999999745</v>
      </c>
      <c r="L769" s="4" t="s">
        <v>237</v>
      </c>
      <c r="M769" s="13" t="s">
        <v>238</v>
      </c>
      <c r="N769" s="146">
        <v>5882.9999999999845</v>
      </c>
      <c r="O769" s="4" t="s">
        <v>20</v>
      </c>
      <c r="P769" s="4">
        <v>67500</v>
      </c>
      <c r="Q769" s="33">
        <v>0</v>
      </c>
      <c r="R769" s="4" t="s">
        <v>21</v>
      </c>
      <c r="S769"/>
      <c r="T769" s="33">
        <v>0</v>
      </c>
      <c r="U769"/>
    </row>
    <row r="770" spans="1:21" s="1" customFormat="1">
      <c r="A770" s="131">
        <v>44643</v>
      </c>
      <c r="B770"/>
      <c r="C770" s="25" t="s">
        <v>16</v>
      </c>
      <c r="D770" s="25" t="s">
        <v>17</v>
      </c>
      <c r="E770" s="20" t="s">
        <v>176</v>
      </c>
      <c r="F770" s="130">
        <v>16198.61</v>
      </c>
      <c r="G770" s="4" t="s">
        <v>19</v>
      </c>
      <c r="H770" s="4">
        <v>4.8409000000000004</v>
      </c>
      <c r="I770" s="112">
        <v>1.6339936788613674E-2</v>
      </c>
      <c r="J770" s="4">
        <v>4.92</v>
      </c>
      <c r="K770" s="119">
        <v>1281.310050999992</v>
      </c>
      <c r="L770" s="4" t="s">
        <v>248</v>
      </c>
      <c r="M770" s="13" t="s">
        <v>249</v>
      </c>
      <c r="N770" s="146">
        <v>768.78603059999512</v>
      </c>
      <c r="O770" s="4" t="s">
        <v>20</v>
      </c>
      <c r="P770" s="4">
        <v>67043</v>
      </c>
      <c r="Q770" s="33">
        <v>0</v>
      </c>
      <c r="R770" s="4"/>
      <c r="S770"/>
      <c r="T770"/>
      <c r="U770"/>
    </row>
    <row r="771" spans="1:21" s="1" customFormat="1">
      <c r="A771" s="131">
        <v>44643</v>
      </c>
      <c r="B771"/>
      <c r="C771" s="25" t="s">
        <v>16</v>
      </c>
      <c r="D771" s="25" t="s">
        <v>23</v>
      </c>
      <c r="E771" s="20" t="s">
        <v>142</v>
      </c>
      <c r="F771" s="130">
        <v>89811.3</v>
      </c>
      <c r="G771" s="4" t="s">
        <v>19</v>
      </c>
      <c r="H771" s="4">
        <v>4.8414000000000001</v>
      </c>
      <c r="I771" s="112">
        <v>3.0569669930184951E-3</v>
      </c>
      <c r="J771" s="4">
        <v>4.8562000000000003</v>
      </c>
      <c r="K771" s="119">
        <v>1329.2072400000131</v>
      </c>
      <c r="L771" s="4" t="s">
        <v>110</v>
      </c>
      <c r="M771" s="13" t="s">
        <v>230</v>
      </c>
      <c r="N771" s="146">
        <v>797.52434400000789</v>
      </c>
      <c r="O771" s="4" t="s">
        <v>20</v>
      </c>
      <c r="P771" s="4">
        <v>12012</v>
      </c>
      <c r="Q771" s="33">
        <v>0</v>
      </c>
      <c r="R771" s="4"/>
      <c r="S771"/>
      <c r="T771"/>
      <c r="U771"/>
    </row>
    <row r="772" spans="1:21" s="1" customFormat="1">
      <c r="A772" s="123">
        <v>44644</v>
      </c>
      <c r="B772"/>
      <c r="C772" s="126" t="s">
        <v>16</v>
      </c>
      <c r="D772" s="126" t="s">
        <v>17</v>
      </c>
      <c r="E772" s="16" t="s">
        <v>18</v>
      </c>
      <c r="F772" s="130">
        <v>10315.98</v>
      </c>
      <c r="G772" s="4" t="s">
        <v>19</v>
      </c>
      <c r="H772" s="4">
        <v>4.8139000000000003</v>
      </c>
      <c r="I772" s="112">
        <v>3.032883940256248E-3</v>
      </c>
      <c r="J772" s="4">
        <v>4.8285</v>
      </c>
      <c r="K772" s="119">
        <v>150.61330799999715</v>
      </c>
      <c r="L772" s="4" t="s">
        <v>110</v>
      </c>
      <c r="M772" s="4" t="s">
        <v>230</v>
      </c>
      <c r="N772" s="146">
        <v>90.367984799998283</v>
      </c>
      <c r="O772" s="4" t="s">
        <v>20</v>
      </c>
      <c r="P772" s="4">
        <v>67407</v>
      </c>
      <c r="Q772" s="33">
        <v>0</v>
      </c>
      <c r="R772" s="4" t="s">
        <v>21</v>
      </c>
      <c r="S772"/>
      <c r="T772"/>
      <c r="U772"/>
    </row>
    <row r="773" spans="1:21" s="1" customFormat="1">
      <c r="A773" s="123">
        <v>44644</v>
      </c>
      <c r="B773"/>
      <c r="C773" s="10" t="s">
        <v>16</v>
      </c>
      <c r="D773" s="4" t="s">
        <v>17</v>
      </c>
      <c r="E773" s="2" t="s">
        <v>125</v>
      </c>
      <c r="F773" s="130">
        <v>50000</v>
      </c>
      <c r="G773" s="4" t="s">
        <v>19</v>
      </c>
      <c r="H773" s="4">
        <v>4.8300999999999998</v>
      </c>
      <c r="I773" s="112">
        <v>4.1386306701724607E-2</v>
      </c>
      <c r="J773" s="4">
        <v>5.03</v>
      </c>
      <c r="K773" s="119">
        <v>9995.00000000002</v>
      </c>
      <c r="L773" s="4" t="s">
        <v>237</v>
      </c>
      <c r="M773" s="2" t="s">
        <v>238</v>
      </c>
      <c r="N773" s="146">
        <v>5997.0000000000118</v>
      </c>
      <c r="O773" s="4" t="s">
        <v>20</v>
      </c>
      <c r="P773" s="4">
        <v>67500</v>
      </c>
      <c r="Q773" s="33">
        <v>0</v>
      </c>
      <c r="R773" s="4" t="s">
        <v>21</v>
      </c>
      <c r="S773"/>
      <c r="T773"/>
      <c r="U773"/>
    </row>
    <row r="774" spans="1:21" s="1" customFormat="1">
      <c r="A774" s="123">
        <v>44644</v>
      </c>
      <c r="B774"/>
      <c r="C774" s="10" t="s">
        <v>16</v>
      </c>
      <c r="D774" s="4" t="s">
        <v>17</v>
      </c>
      <c r="E774" s="2" t="s">
        <v>91</v>
      </c>
      <c r="F774" s="130">
        <v>1000</v>
      </c>
      <c r="G774" s="4" t="s">
        <v>19</v>
      </c>
      <c r="H774" s="4">
        <v>4.7870999999999997</v>
      </c>
      <c r="I774" s="112">
        <v>1.313947901652357E-2</v>
      </c>
      <c r="J774" s="4">
        <v>4.8499999999999996</v>
      </c>
      <c r="K774" s="119">
        <v>62.899999999999956</v>
      </c>
      <c r="L774" s="4" t="s">
        <v>110</v>
      </c>
      <c r="M774" s="4" t="s">
        <v>230</v>
      </c>
      <c r="N774" s="146">
        <v>37.739999999999974</v>
      </c>
      <c r="O774" s="4" t="s">
        <v>20</v>
      </c>
      <c r="P774" s="4">
        <v>67500</v>
      </c>
      <c r="Q774" s="33">
        <v>0</v>
      </c>
      <c r="R774" s="4" t="s">
        <v>21</v>
      </c>
      <c r="S774"/>
      <c r="T774"/>
      <c r="U774"/>
    </row>
    <row r="775" spans="1:21" s="1" customFormat="1">
      <c r="A775" s="123">
        <v>44644</v>
      </c>
      <c r="B775"/>
      <c r="C775" s="4" t="s">
        <v>16</v>
      </c>
      <c r="D775" s="4" t="s">
        <v>17</v>
      </c>
      <c r="E775" s="13" t="s">
        <v>152</v>
      </c>
      <c r="F775" s="130">
        <v>1835.1</v>
      </c>
      <c r="G775" s="4" t="s">
        <v>19</v>
      </c>
      <c r="H775" s="4">
        <v>5.3291000000000004</v>
      </c>
      <c r="I775" s="112">
        <v>1.1427820832785818E-2</v>
      </c>
      <c r="J775" s="4">
        <v>5.39</v>
      </c>
      <c r="K775" s="119">
        <v>111.75758999999869</v>
      </c>
      <c r="L775" s="4" t="s">
        <v>110</v>
      </c>
      <c r="M775" s="4" t="s">
        <v>230</v>
      </c>
      <c r="N775" s="146">
        <v>67.054553999999214</v>
      </c>
      <c r="O775" s="4" t="s">
        <v>20</v>
      </c>
      <c r="P775" s="4">
        <v>67500</v>
      </c>
      <c r="Q775" s="33">
        <v>0</v>
      </c>
      <c r="R775" s="4"/>
      <c r="S775"/>
      <c r="T775"/>
      <c r="U775"/>
    </row>
    <row r="776" spans="1:21" s="1" customFormat="1">
      <c r="A776" s="123">
        <v>44644</v>
      </c>
      <c r="B776"/>
      <c r="C776" s="25" t="s">
        <v>16</v>
      </c>
      <c r="D776" s="25" t="s">
        <v>23</v>
      </c>
      <c r="E776" s="2" t="s">
        <v>177</v>
      </c>
      <c r="F776" s="133">
        <v>31607.16</v>
      </c>
      <c r="G776" s="25" t="s">
        <v>19</v>
      </c>
      <c r="H776" s="25">
        <v>4.8410000000000002</v>
      </c>
      <c r="I776" s="134">
        <v>3.924808923776002E-3</v>
      </c>
      <c r="J776" s="25">
        <v>4.8600000000000003</v>
      </c>
      <c r="K776" s="135">
        <v>600.53604000000405</v>
      </c>
      <c r="L776" s="25" t="s">
        <v>257</v>
      </c>
      <c r="M776" s="25" t="s">
        <v>258</v>
      </c>
      <c r="N776" s="146">
        <v>360.32162400000243</v>
      </c>
      <c r="O776" s="25" t="s">
        <v>20</v>
      </c>
      <c r="P776" s="25">
        <v>47575</v>
      </c>
      <c r="Q776" s="136">
        <v>0</v>
      </c>
      <c r="R776" s="25" t="s">
        <v>21</v>
      </c>
      <c r="S776"/>
      <c r="T776"/>
      <c r="U776"/>
    </row>
    <row r="777" spans="1:21" s="1" customFormat="1">
      <c r="A777" s="123">
        <v>44644</v>
      </c>
      <c r="B777"/>
      <c r="C777" s="10" t="s">
        <v>41</v>
      </c>
      <c r="D777" s="10" t="s">
        <v>23</v>
      </c>
      <c r="E777" s="2" t="s">
        <v>63</v>
      </c>
      <c r="F777" s="133">
        <v>35731.58</v>
      </c>
      <c r="G777" s="25" t="s">
        <v>19</v>
      </c>
      <c r="H777" s="25">
        <v>4.8280000000000003</v>
      </c>
      <c r="I777" s="134">
        <v>9.7348798674399273E-3</v>
      </c>
      <c r="J777" s="25">
        <v>4.875</v>
      </c>
      <c r="K777" s="135">
        <v>1679.3842599999896</v>
      </c>
      <c r="L777" s="25" t="s">
        <v>239</v>
      </c>
      <c r="M777" s="20" t="s">
        <v>240</v>
      </c>
      <c r="N777" s="150">
        <v>960.77573514599408</v>
      </c>
      <c r="O777" s="25" t="s">
        <v>20</v>
      </c>
      <c r="P777" s="25">
        <v>12012</v>
      </c>
      <c r="Q777" s="136">
        <v>0</v>
      </c>
      <c r="R777" s="25" t="s">
        <v>43</v>
      </c>
      <c r="S777"/>
      <c r="T777"/>
      <c r="U777"/>
    </row>
    <row r="778" spans="1:21" s="1" customFormat="1">
      <c r="A778" s="123">
        <v>44644</v>
      </c>
      <c r="B778"/>
      <c r="C778" s="10" t="s">
        <v>67</v>
      </c>
      <c r="D778" s="10" t="s">
        <v>17</v>
      </c>
      <c r="E778" s="2" t="s">
        <v>178</v>
      </c>
      <c r="F778" s="133">
        <v>13270.97</v>
      </c>
      <c r="G778" s="25" t="s">
        <v>19</v>
      </c>
      <c r="H778" s="25">
        <v>4.8215000000000003</v>
      </c>
      <c r="I778" s="134">
        <v>1.835528362542771E-2</v>
      </c>
      <c r="J778" s="25">
        <v>4.91</v>
      </c>
      <c r="K778" s="135">
        <v>1174.4808449999973</v>
      </c>
      <c r="L778" s="25" t="s">
        <v>233</v>
      </c>
      <c r="M778" s="20" t="s">
        <v>234</v>
      </c>
      <c r="N778" s="150">
        <v>559.93374285374875</v>
      </c>
      <c r="O778" s="25" t="s">
        <v>20</v>
      </c>
      <c r="P778" s="25">
        <v>67500</v>
      </c>
      <c r="Q778" s="33">
        <v>0</v>
      </c>
      <c r="R778" s="25" t="s">
        <v>95</v>
      </c>
      <c r="S778"/>
      <c r="T778"/>
      <c r="U778"/>
    </row>
    <row r="779" spans="1:21" s="1" customFormat="1">
      <c r="A779" s="123">
        <v>44645</v>
      </c>
      <c r="B779"/>
      <c r="C779" s="4" t="s">
        <v>16</v>
      </c>
      <c r="D779" s="4" t="s">
        <v>17</v>
      </c>
      <c r="E779" s="2" t="s">
        <v>35</v>
      </c>
      <c r="F779" s="130">
        <v>2295</v>
      </c>
      <c r="G779" s="4" t="s">
        <v>19</v>
      </c>
      <c r="H779" s="4">
        <v>4.7892000000000001</v>
      </c>
      <c r="I779" s="112">
        <v>1.6871293744257887E-2</v>
      </c>
      <c r="J779" s="4">
        <v>4.87</v>
      </c>
      <c r="K779" s="119">
        <v>185.43599999999995</v>
      </c>
      <c r="L779" s="4" t="s">
        <v>84</v>
      </c>
      <c r="M779" s="2" t="s">
        <v>277</v>
      </c>
      <c r="N779" s="146">
        <v>111.26159999999997</v>
      </c>
      <c r="O779" s="4" t="s">
        <v>20</v>
      </c>
      <c r="P779" s="4">
        <v>37004</v>
      </c>
      <c r="Q779" s="33">
        <v>0</v>
      </c>
      <c r="R779" s="4" t="s">
        <v>21</v>
      </c>
      <c r="S779"/>
      <c r="T779"/>
      <c r="U779"/>
    </row>
    <row r="780" spans="1:21" s="1" customFormat="1">
      <c r="A780" s="123">
        <v>44645</v>
      </c>
      <c r="B780"/>
      <c r="C780" s="4" t="s">
        <v>16</v>
      </c>
      <c r="D780" s="4" t="s">
        <v>17</v>
      </c>
      <c r="E780" s="13" t="s">
        <v>135</v>
      </c>
      <c r="F780" s="130">
        <v>31131.7</v>
      </c>
      <c r="G780" s="4" t="s">
        <v>19</v>
      </c>
      <c r="H780" s="4">
        <v>4.7717000000000001</v>
      </c>
      <c r="I780" s="112">
        <v>5.9308003436928658E-3</v>
      </c>
      <c r="J780" s="4">
        <v>4.8</v>
      </c>
      <c r="K780" s="119">
        <v>881.02710999999283</v>
      </c>
      <c r="L780" s="4" t="s">
        <v>229</v>
      </c>
      <c r="M780" s="2" t="s">
        <v>18</v>
      </c>
      <c r="N780" s="146">
        <v>528.61626599999568</v>
      </c>
      <c r="O780" s="4" t="s">
        <v>20</v>
      </c>
      <c r="P780" s="4">
        <v>67043</v>
      </c>
      <c r="Q780" s="33">
        <v>0</v>
      </c>
      <c r="R780" s="4" t="s">
        <v>21</v>
      </c>
      <c r="S780"/>
      <c r="T780"/>
      <c r="U780"/>
    </row>
    <row r="781" spans="1:21" s="1" customFormat="1">
      <c r="A781" s="123">
        <v>44645</v>
      </c>
      <c r="B781"/>
      <c r="C781" s="4" t="s">
        <v>16</v>
      </c>
      <c r="D781" s="4" t="s">
        <v>17</v>
      </c>
      <c r="E781" s="13" t="s">
        <v>116</v>
      </c>
      <c r="F781" s="130">
        <v>20000</v>
      </c>
      <c r="G781" s="4" t="s">
        <v>19</v>
      </c>
      <c r="H781" s="4">
        <v>4.7682000000000002</v>
      </c>
      <c r="I781" s="112">
        <v>4.341260853152118E-3</v>
      </c>
      <c r="J781" s="4">
        <v>4.7888999999999999</v>
      </c>
      <c r="K781" s="119">
        <v>413.99999999999437</v>
      </c>
      <c r="L781" s="4" t="s">
        <v>229</v>
      </c>
      <c r="M781" s="13" t="s">
        <v>18</v>
      </c>
      <c r="N781" s="146">
        <v>248.39999999999662</v>
      </c>
      <c r="O781" s="4" t="s">
        <v>20</v>
      </c>
      <c r="P781" s="4">
        <v>67043</v>
      </c>
      <c r="Q781" s="33">
        <v>0</v>
      </c>
      <c r="R781" s="4" t="s">
        <v>21</v>
      </c>
      <c r="S781"/>
      <c r="T781"/>
      <c r="U781"/>
    </row>
    <row r="782" spans="1:21" s="1" customFormat="1">
      <c r="A782" s="123">
        <v>44645</v>
      </c>
      <c r="B782"/>
      <c r="C782" s="4" t="s">
        <v>22</v>
      </c>
      <c r="D782" s="4" t="s">
        <v>17</v>
      </c>
      <c r="E782" s="2" t="s">
        <v>179</v>
      </c>
      <c r="F782" s="130">
        <v>22310.97</v>
      </c>
      <c r="G782" s="4" t="s">
        <v>32</v>
      </c>
      <c r="H782" s="4">
        <v>5.2423999999999999</v>
      </c>
      <c r="I782" s="112">
        <v>1.4802380589043151E-2</v>
      </c>
      <c r="J782" s="4">
        <v>5.32</v>
      </c>
      <c r="K782" s="119">
        <v>1731.3312720000076</v>
      </c>
      <c r="L782" s="4" t="s">
        <v>391</v>
      </c>
      <c r="M782" s="2" t="s">
        <v>1793</v>
      </c>
      <c r="N782" s="152">
        <v>825.41218392600365</v>
      </c>
      <c r="O782" s="4" t="s">
        <v>20</v>
      </c>
      <c r="P782" s="4">
        <v>67500</v>
      </c>
      <c r="Q782" s="33">
        <v>0</v>
      </c>
      <c r="R782" s="4" t="s">
        <v>25</v>
      </c>
      <c r="S782"/>
      <c r="T782"/>
      <c r="U782"/>
    </row>
    <row r="783" spans="1:21" s="1" customFormat="1">
      <c r="A783" s="123">
        <v>44645</v>
      </c>
      <c r="B783"/>
      <c r="C783" s="4" t="s">
        <v>16</v>
      </c>
      <c r="D783" s="4" t="s">
        <v>17</v>
      </c>
      <c r="E783" s="2" t="s">
        <v>101</v>
      </c>
      <c r="F783" s="130">
        <v>5151.66</v>
      </c>
      <c r="G783" s="4" t="s">
        <v>19</v>
      </c>
      <c r="H783" s="4">
        <v>4.7691999999999997</v>
      </c>
      <c r="I783" s="112">
        <v>6.4581061813302476E-3</v>
      </c>
      <c r="J783" s="4">
        <v>4.8</v>
      </c>
      <c r="K783" s="119">
        <v>158.67112800000083</v>
      </c>
      <c r="L783" s="4" t="s">
        <v>110</v>
      </c>
      <c r="M783" s="2" t="s">
        <v>230</v>
      </c>
      <c r="N783" s="146">
        <v>95.202676800000503</v>
      </c>
      <c r="O783" s="4" t="s">
        <v>20</v>
      </c>
      <c r="P783" s="4">
        <v>67500</v>
      </c>
      <c r="Q783" s="33">
        <v>0</v>
      </c>
      <c r="R783" s="4" t="s">
        <v>21</v>
      </c>
      <c r="S783"/>
      <c r="T783"/>
      <c r="U783"/>
    </row>
    <row r="784" spans="1:21" s="1" customFormat="1">
      <c r="A784" s="123">
        <v>44645</v>
      </c>
      <c r="B784"/>
      <c r="C784" s="4" t="s">
        <v>16</v>
      </c>
      <c r="D784" s="4" t="s">
        <v>17</v>
      </c>
      <c r="E784" s="2" t="s">
        <v>180</v>
      </c>
      <c r="F784" s="130">
        <v>5000</v>
      </c>
      <c r="G784" s="4" t="s">
        <v>19</v>
      </c>
      <c r="H784" s="4">
        <v>4.7732000000000001</v>
      </c>
      <c r="I784" s="112">
        <v>1.6089834911589662E-2</v>
      </c>
      <c r="J784" s="4">
        <v>4.8499999999999996</v>
      </c>
      <c r="K784" s="119">
        <v>383.99999999999767</v>
      </c>
      <c r="L784" s="4" t="s">
        <v>257</v>
      </c>
      <c r="M784" s="2" t="s">
        <v>258</v>
      </c>
      <c r="N784" s="146">
        <v>230.39999999999858</v>
      </c>
      <c r="O784" s="4" t="s">
        <v>20</v>
      </c>
      <c r="P784" s="4">
        <v>67043</v>
      </c>
      <c r="Q784" s="33">
        <v>0</v>
      </c>
      <c r="R784" s="4" t="s">
        <v>21</v>
      </c>
      <c r="S784"/>
      <c r="T784"/>
      <c r="U784"/>
    </row>
    <row r="785" spans="1:21" s="1" customFormat="1">
      <c r="A785" s="123">
        <v>44645</v>
      </c>
      <c r="B785"/>
      <c r="C785" s="3" t="s">
        <v>16</v>
      </c>
      <c r="D785" s="3" t="s">
        <v>23</v>
      </c>
      <c r="E785" s="2" t="s">
        <v>160</v>
      </c>
      <c r="F785" s="130">
        <v>34000</v>
      </c>
      <c r="G785" s="4" t="s">
        <v>19</v>
      </c>
      <c r="H785" s="4">
        <v>4.7678000000000003</v>
      </c>
      <c r="I785" s="112">
        <v>4.6562355803514421E-3</v>
      </c>
      <c r="J785" s="4">
        <v>4.79</v>
      </c>
      <c r="K785" s="119">
        <v>754.79999999999234</v>
      </c>
      <c r="L785" s="4" t="e">
        <v>#N/A</v>
      </c>
      <c r="M785" s="2" t="e">
        <v>#N/A</v>
      </c>
      <c r="N785" s="146">
        <v>452.87999999999539</v>
      </c>
      <c r="O785" s="4" t="s">
        <v>20</v>
      </c>
      <c r="P785" s="4">
        <v>12012</v>
      </c>
      <c r="Q785" s="33">
        <v>0</v>
      </c>
      <c r="R785" s="4" t="s">
        <v>21</v>
      </c>
      <c r="S785"/>
      <c r="T785"/>
      <c r="U785"/>
    </row>
    <row r="786" spans="1:21" s="1" customFormat="1">
      <c r="A786" s="123">
        <v>44648</v>
      </c>
      <c r="B786"/>
      <c r="C786" s="25" t="s">
        <v>16</v>
      </c>
      <c r="D786" s="25" t="s">
        <v>23</v>
      </c>
      <c r="E786" s="2" t="s">
        <v>177</v>
      </c>
      <c r="F786" s="130">
        <v>21371</v>
      </c>
      <c r="G786" s="4" t="s">
        <v>19</v>
      </c>
      <c r="H786" s="4">
        <v>4.8079999999999998</v>
      </c>
      <c r="I786" s="112">
        <v>4.0349417637270957E-3</v>
      </c>
      <c r="J786" s="4">
        <v>4.8273999999999999</v>
      </c>
      <c r="K786" s="119">
        <v>414.59740000000181</v>
      </c>
      <c r="L786" s="4" t="s">
        <v>257</v>
      </c>
      <c r="M786" s="2" t="s">
        <v>258</v>
      </c>
      <c r="N786" s="146">
        <v>248.75844000000109</v>
      </c>
      <c r="O786" s="4" t="s">
        <v>20</v>
      </c>
      <c r="P786" s="4">
        <v>12012</v>
      </c>
      <c r="Q786" s="33">
        <v>0</v>
      </c>
      <c r="R786" s="4" t="s">
        <v>21</v>
      </c>
      <c r="S786"/>
      <c r="T786"/>
      <c r="U786"/>
    </row>
    <row r="787" spans="1:21" s="1" customFormat="1">
      <c r="A787" s="123">
        <v>44648</v>
      </c>
      <c r="B787"/>
      <c r="C787" s="4" t="s">
        <v>16</v>
      </c>
      <c r="D787" s="4" t="s">
        <v>23</v>
      </c>
      <c r="E787" s="17" t="s">
        <v>31</v>
      </c>
      <c r="F787" s="133">
        <v>11743.35</v>
      </c>
      <c r="G787" s="25" t="s">
        <v>19</v>
      </c>
      <c r="H787" s="25">
        <v>4.8040000000000003</v>
      </c>
      <c r="I787" s="134">
        <v>8.5345545378849863E-3</v>
      </c>
      <c r="J787" s="25">
        <v>4.8449999999999998</v>
      </c>
      <c r="K787" s="135">
        <v>481.47734999999392</v>
      </c>
      <c r="L787" s="25" t="s">
        <v>110</v>
      </c>
      <c r="M787" s="20" t="s">
        <v>230</v>
      </c>
      <c r="N787" s="146">
        <v>288.88640999999632</v>
      </c>
      <c r="O787" s="25" t="s">
        <v>20</v>
      </c>
      <c r="P787" s="25">
        <v>12012</v>
      </c>
      <c r="Q787" s="136">
        <v>0</v>
      </c>
      <c r="R787" s="25" t="s">
        <v>21</v>
      </c>
      <c r="S787"/>
      <c r="T787"/>
      <c r="U787"/>
    </row>
    <row r="788" spans="1:21" s="1" customFormat="1">
      <c r="A788" s="123">
        <v>44648</v>
      </c>
      <c r="B788"/>
      <c r="C788" s="4" t="s">
        <v>16</v>
      </c>
      <c r="D788" s="4" t="s">
        <v>17</v>
      </c>
      <c r="E788" s="2" t="s">
        <v>87</v>
      </c>
      <c r="F788" s="130">
        <v>1377.85</v>
      </c>
      <c r="G788" s="4" t="s">
        <v>88</v>
      </c>
      <c r="H788" s="4">
        <v>3.8275999999999999</v>
      </c>
      <c r="I788" s="112">
        <v>5.0266485526178295E-2</v>
      </c>
      <c r="J788" s="4">
        <v>4.0199999999999996</v>
      </c>
      <c r="K788" s="119">
        <v>265.09833999999955</v>
      </c>
      <c r="L788" s="4" t="s">
        <v>248</v>
      </c>
      <c r="M788" s="2" t="s">
        <v>249</v>
      </c>
      <c r="N788" s="146">
        <v>159.05900399999973</v>
      </c>
      <c r="O788" s="4" t="s">
        <v>20</v>
      </c>
      <c r="P788" s="4">
        <v>67500</v>
      </c>
      <c r="Q788" s="33">
        <v>0</v>
      </c>
      <c r="R788" s="4" t="s">
        <v>21</v>
      </c>
      <c r="S788"/>
      <c r="T788"/>
      <c r="U788"/>
    </row>
    <row r="789" spans="1:21" s="1" customFormat="1">
      <c r="A789" s="123">
        <v>44648</v>
      </c>
      <c r="B789"/>
      <c r="C789" s="4" t="s">
        <v>16</v>
      </c>
      <c r="D789" s="4" t="s">
        <v>17</v>
      </c>
      <c r="E789" s="2" t="s">
        <v>49</v>
      </c>
      <c r="F789" s="130">
        <v>180000</v>
      </c>
      <c r="G789" s="4" t="s">
        <v>19</v>
      </c>
      <c r="H789" s="4">
        <v>4.8010000000000002</v>
      </c>
      <c r="I789" s="112">
        <v>7.0818579462612608E-3</v>
      </c>
      <c r="J789" s="4">
        <v>4.835</v>
      </c>
      <c r="K789" s="119">
        <v>6119.9999999999654</v>
      </c>
      <c r="L789" s="4" t="s">
        <v>110</v>
      </c>
      <c r="M789" s="2" t="s">
        <v>230</v>
      </c>
      <c r="N789" s="146">
        <v>3671.9999999999791</v>
      </c>
      <c r="O789" s="4" t="s">
        <v>20</v>
      </c>
      <c r="P789" s="4">
        <v>67500</v>
      </c>
      <c r="Q789" s="33">
        <v>0</v>
      </c>
      <c r="R789" s="4" t="s">
        <v>21</v>
      </c>
      <c r="S789"/>
      <c r="T789"/>
      <c r="U789"/>
    </row>
    <row r="790" spans="1:21" s="1" customFormat="1">
      <c r="A790" s="123">
        <v>44648</v>
      </c>
      <c r="B790"/>
      <c r="C790" s="4" t="s">
        <v>16</v>
      </c>
      <c r="D790" s="4" t="s">
        <v>17</v>
      </c>
      <c r="E790" s="2" t="s">
        <v>181</v>
      </c>
      <c r="F790" s="130">
        <v>10000</v>
      </c>
      <c r="G790" s="4" t="s">
        <v>19</v>
      </c>
      <c r="H790" s="4">
        <v>4.8135000000000003</v>
      </c>
      <c r="I790" s="112">
        <v>7.5828399293651483E-3</v>
      </c>
      <c r="J790" s="4">
        <v>4.8499999999999996</v>
      </c>
      <c r="K790" s="119">
        <v>364.99999999999312</v>
      </c>
      <c r="L790" s="4" t="s">
        <v>110</v>
      </c>
      <c r="M790" s="4" t="s">
        <v>230</v>
      </c>
      <c r="N790" s="146">
        <v>218.99999999999588</v>
      </c>
      <c r="O790" s="4" t="s">
        <v>20</v>
      </c>
      <c r="P790" s="4">
        <v>67500</v>
      </c>
      <c r="Q790" s="33">
        <v>0</v>
      </c>
      <c r="R790" s="4" t="s">
        <v>21</v>
      </c>
      <c r="S790"/>
      <c r="T790"/>
      <c r="U790"/>
    </row>
    <row r="791" spans="1:21" s="1" customFormat="1">
      <c r="A791" s="123">
        <v>44648</v>
      </c>
      <c r="B791"/>
      <c r="C791" s="4" t="s">
        <v>16</v>
      </c>
      <c r="D791" s="4" t="s">
        <v>17</v>
      </c>
      <c r="E791" s="2" t="s">
        <v>182</v>
      </c>
      <c r="F791" s="130">
        <v>7000</v>
      </c>
      <c r="G791" s="4" t="s">
        <v>19</v>
      </c>
      <c r="H791" s="4">
        <v>4.6500000000000004</v>
      </c>
      <c r="I791" s="112">
        <v>3.3763440860214988E-2</v>
      </c>
      <c r="J791" s="4">
        <v>4.8070000000000004</v>
      </c>
      <c r="K791" s="119">
        <v>1099.0000000000002</v>
      </c>
      <c r="L791" s="4" t="s">
        <v>110</v>
      </c>
      <c r="M791" s="4" t="s">
        <v>230</v>
      </c>
      <c r="N791" s="146">
        <v>659.40000000000009</v>
      </c>
      <c r="O791" s="4" t="s">
        <v>27</v>
      </c>
      <c r="P791" s="4">
        <v>67500</v>
      </c>
      <c r="Q791" s="33">
        <v>0</v>
      </c>
      <c r="R791" s="4" t="s">
        <v>21</v>
      </c>
      <c r="S791"/>
      <c r="T791"/>
      <c r="U791"/>
    </row>
    <row r="792" spans="1:21" s="1" customFormat="1">
      <c r="A792" s="123">
        <v>44648</v>
      </c>
      <c r="B792"/>
      <c r="C792" s="4" t="s">
        <v>22</v>
      </c>
      <c r="D792" s="4" t="s">
        <v>23</v>
      </c>
      <c r="E792" s="2" t="s">
        <v>171</v>
      </c>
      <c r="F792" s="130">
        <v>9990</v>
      </c>
      <c r="G792" s="4" t="s">
        <v>19</v>
      </c>
      <c r="H792" s="4">
        <v>4.8029999999999999</v>
      </c>
      <c r="I792" s="112">
        <v>7.599417031022293E-3</v>
      </c>
      <c r="J792" s="4">
        <v>4.8395000000000001</v>
      </c>
      <c r="K792" s="119">
        <v>364.63500000000198</v>
      </c>
      <c r="L792" s="4" t="s">
        <v>239</v>
      </c>
      <c r="M792" s="2" t="s">
        <v>240</v>
      </c>
      <c r="N792" s="152">
        <v>173.83973625000095</v>
      </c>
      <c r="O792" s="4" t="s">
        <v>20</v>
      </c>
      <c r="P792" s="4">
        <v>12012</v>
      </c>
      <c r="Q792" s="33">
        <v>0</v>
      </c>
      <c r="R792" s="4" t="s">
        <v>25</v>
      </c>
      <c r="S792"/>
      <c r="T792"/>
      <c r="U792"/>
    </row>
    <row r="793" spans="1:21" s="1" customFormat="1">
      <c r="A793" s="123">
        <v>44648</v>
      </c>
      <c r="B793"/>
      <c r="C793" s="3" t="s">
        <v>16</v>
      </c>
      <c r="D793" s="4" t="s">
        <v>23</v>
      </c>
      <c r="E793" s="2" t="s">
        <v>33</v>
      </c>
      <c r="F793" s="130">
        <v>10300</v>
      </c>
      <c r="G793" s="4" t="s">
        <v>19</v>
      </c>
      <c r="H793" s="4">
        <v>4.7920999999999996</v>
      </c>
      <c r="I793" s="112">
        <v>9.9956177876088237E-3</v>
      </c>
      <c r="J793" s="4">
        <v>4.84</v>
      </c>
      <c r="K793" s="119">
        <v>493.37000000000285</v>
      </c>
      <c r="L793" s="4" t="s">
        <v>239</v>
      </c>
      <c r="M793" s="2" t="s">
        <v>240</v>
      </c>
      <c r="N793" s="146">
        <v>296.0220000000017</v>
      </c>
      <c r="O793" s="4" t="s">
        <v>20</v>
      </c>
      <c r="P793" s="4">
        <v>12012</v>
      </c>
      <c r="Q793" s="33">
        <v>0</v>
      </c>
      <c r="R793" s="4" t="s">
        <v>21</v>
      </c>
      <c r="S793"/>
      <c r="T793"/>
      <c r="U793"/>
    </row>
    <row r="794" spans="1:21" s="1" customFormat="1">
      <c r="A794" s="123">
        <v>44648</v>
      </c>
      <c r="B794"/>
      <c r="C794" s="4" t="s">
        <v>16</v>
      </c>
      <c r="D794" s="4" t="s">
        <v>17</v>
      </c>
      <c r="E794" s="2" t="s">
        <v>85</v>
      </c>
      <c r="F794" s="130">
        <v>3000</v>
      </c>
      <c r="G794" s="4" t="s">
        <v>19</v>
      </c>
      <c r="H794" s="4">
        <v>4.8040000000000003</v>
      </c>
      <c r="I794" s="112">
        <v>1.1656952539550458E-2</v>
      </c>
      <c r="J794" s="4">
        <v>4.8600000000000003</v>
      </c>
      <c r="K794" s="119">
        <v>168.00000000000014</v>
      </c>
      <c r="L794" s="4" t="s">
        <v>110</v>
      </c>
      <c r="M794" s="4" t="s">
        <v>230</v>
      </c>
      <c r="N794" s="146">
        <v>100.80000000000008</v>
      </c>
      <c r="O794" s="4" t="s">
        <v>20</v>
      </c>
      <c r="P794" s="4">
        <v>67500</v>
      </c>
      <c r="Q794" s="33">
        <v>0</v>
      </c>
      <c r="R794" s="4" t="s">
        <v>21</v>
      </c>
      <c r="S794"/>
      <c r="T794"/>
      <c r="U794"/>
    </row>
    <row r="795" spans="1:21" s="1" customFormat="1">
      <c r="A795" s="123">
        <v>44649</v>
      </c>
      <c r="B795"/>
      <c r="C795" s="4" t="s">
        <v>16</v>
      </c>
      <c r="D795" s="4" t="s">
        <v>17</v>
      </c>
      <c r="E795" s="2" t="s">
        <v>52</v>
      </c>
      <c r="F795" s="130">
        <v>1500</v>
      </c>
      <c r="G795" s="4" t="s">
        <v>32</v>
      </c>
      <c r="H795" s="4">
        <v>5.2916999999999996</v>
      </c>
      <c r="I795" s="112">
        <v>5.3479978078878609E-3</v>
      </c>
      <c r="J795" s="4">
        <v>5.32</v>
      </c>
      <c r="K795" s="119">
        <v>42.450000000000983</v>
      </c>
      <c r="L795" s="4" t="s">
        <v>110</v>
      </c>
      <c r="M795" s="4" t="s">
        <v>230</v>
      </c>
      <c r="N795" s="146">
        <v>25.470000000000589</v>
      </c>
      <c r="O795" s="4" t="s">
        <v>20</v>
      </c>
      <c r="P795" s="4">
        <v>37004</v>
      </c>
      <c r="Q795" s="33">
        <v>0</v>
      </c>
      <c r="R795" s="4" t="s">
        <v>21</v>
      </c>
      <c r="S795"/>
      <c r="T795"/>
      <c r="U795"/>
    </row>
    <row r="796" spans="1:21" s="1" customFormat="1">
      <c r="A796" s="131">
        <v>44649</v>
      </c>
      <c r="B796"/>
      <c r="C796" s="25" t="s">
        <v>16</v>
      </c>
      <c r="D796" s="25" t="s">
        <v>17</v>
      </c>
      <c r="E796" s="20" t="s">
        <v>183</v>
      </c>
      <c r="F796" s="133">
        <v>1000</v>
      </c>
      <c r="G796" s="25" t="s">
        <v>19</v>
      </c>
      <c r="H796" s="25">
        <v>4.7496999999999998</v>
      </c>
      <c r="I796" s="112">
        <v>1.4800934795881959E-2</v>
      </c>
      <c r="J796" s="4">
        <v>4.82</v>
      </c>
      <c r="K796" s="119">
        <v>70.300000000000466</v>
      </c>
      <c r="L796" s="4" t="s">
        <v>231</v>
      </c>
      <c r="M796" s="4" t="s">
        <v>232</v>
      </c>
      <c r="N796" s="147">
        <v>42.180000000000277</v>
      </c>
      <c r="O796" s="4" t="s">
        <v>20</v>
      </c>
      <c r="P796" s="4">
        <v>67500</v>
      </c>
      <c r="Q796" s="33">
        <v>0</v>
      </c>
      <c r="R796" s="4" t="s">
        <v>21</v>
      </c>
      <c r="S796"/>
      <c r="T796"/>
      <c r="U796"/>
    </row>
    <row r="797" spans="1:21" s="1" customFormat="1">
      <c r="A797" s="123">
        <v>44649</v>
      </c>
      <c r="B797"/>
      <c r="C797" s="4" t="s">
        <v>41</v>
      </c>
      <c r="D797" s="4" t="s">
        <v>23</v>
      </c>
      <c r="E797" s="2" t="s">
        <v>63</v>
      </c>
      <c r="F797" s="130">
        <v>26400</v>
      </c>
      <c r="G797" s="4" t="s">
        <v>19</v>
      </c>
      <c r="H797" s="4">
        <v>4.7565</v>
      </c>
      <c r="I797" s="112">
        <v>7.0429937979608059E-3</v>
      </c>
      <c r="J797" s="4">
        <v>4.79</v>
      </c>
      <c r="K797" s="119">
        <v>884.40000000000225</v>
      </c>
      <c r="L797" s="4" t="s">
        <v>239</v>
      </c>
      <c r="M797" s="2" t="s">
        <v>240</v>
      </c>
      <c r="N797" s="150">
        <v>505.96524000000136</v>
      </c>
      <c r="O797" s="4" t="s">
        <v>20</v>
      </c>
      <c r="P797" s="4">
        <v>12012</v>
      </c>
      <c r="Q797" s="33">
        <v>0</v>
      </c>
      <c r="R797" s="4" t="s">
        <v>51</v>
      </c>
      <c r="S797"/>
      <c r="T797"/>
      <c r="U797"/>
    </row>
    <row r="798" spans="1:21" s="1" customFormat="1">
      <c r="A798" s="123">
        <v>44649</v>
      </c>
      <c r="B798"/>
      <c r="C798" s="4" t="s">
        <v>16</v>
      </c>
      <c r="D798" s="4" t="s">
        <v>17</v>
      </c>
      <c r="E798" s="2" t="s">
        <v>116</v>
      </c>
      <c r="F798" s="130">
        <v>20000</v>
      </c>
      <c r="G798" s="4" t="s">
        <v>19</v>
      </c>
      <c r="H798" s="4">
        <v>4.7394999999999996</v>
      </c>
      <c r="I798" s="112">
        <v>4.2620529591728129E-3</v>
      </c>
      <c r="J798" s="4">
        <v>4.7596999999999996</v>
      </c>
      <c r="K798" s="119">
        <v>403.99999999999989</v>
      </c>
      <c r="L798" s="4" t="s">
        <v>229</v>
      </c>
      <c r="M798" s="2" t="s">
        <v>18</v>
      </c>
      <c r="N798" s="146">
        <v>242.39999999999992</v>
      </c>
      <c r="O798" s="4" t="s">
        <v>20</v>
      </c>
      <c r="P798" s="4">
        <v>67043</v>
      </c>
      <c r="Q798" s="33">
        <v>0</v>
      </c>
      <c r="R798" s="4" t="s">
        <v>21</v>
      </c>
      <c r="S798"/>
      <c r="T798"/>
      <c r="U798"/>
    </row>
    <row r="799" spans="1:21" s="1" customFormat="1">
      <c r="A799" s="123">
        <v>44649</v>
      </c>
      <c r="B799"/>
      <c r="C799" s="4" t="s">
        <v>16</v>
      </c>
      <c r="D799" s="4" t="s">
        <v>17</v>
      </c>
      <c r="E799" s="2" t="s">
        <v>134</v>
      </c>
      <c r="F799" s="130">
        <v>62736.54</v>
      </c>
      <c r="G799" s="4" t="s">
        <v>19</v>
      </c>
      <c r="H799" s="4">
        <v>4.7321999999999997</v>
      </c>
      <c r="I799" s="112">
        <v>6.6776552132201683E-3</v>
      </c>
      <c r="J799" s="4">
        <v>4.7637999999999998</v>
      </c>
      <c r="K799" s="119">
        <v>1982.4746640000046</v>
      </c>
      <c r="L799" s="4" t="s">
        <v>1792</v>
      </c>
      <c r="M799" s="13" t="s">
        <v>392</v>
      </c>
      <c r="N799" s="146">
        <v>1189.4847984000028</v>
      </c>
      <c r="O799" s="4" t="s">
        <v>20</v>
      </c>
      <c r="P799" s="4">
        <v>67407</v>
      </c>
      <c r="Q799" s="33">
        <v>0</v>
      </c>
      <c r="R799" s="4" t="s">
        <v>21</v>
      </c>
      <c r="S799"/>
      <c r="T799"/>
      <c r="U799"/>
    </row>
    <row r="800" spans="1:21" s="1" customFormat="1">
      <c r="A800" s="123">
        <v>44649</v>
      </c>
      <c r="B800"/>
      <c r="C800" s="4" t="s">
        <v>22</v>
      </c>
      <c r="D800" s="4" t="s">
        <v>17</v>
      </c>
      <c r="E800" s="13" t="s">
        <v>184</v>
      </c>
      <c r="F800" s="130">
        <v>100000</v>
      </c>
      <c r="G800" s="4" t="s">
        <v>19</v>
      </c>
      <c r="H800" s="4">
        <v>4.7407000000000004</v>
      </c>
      <c r="I800" s="112">
        <v>7.2352184276582854E-3</v>
      </c>
      <c r="J800" s="4">
        <v>4.7750000000000004</v>
      </c>
      <c r="K800" s="119">
        <v>3429.9999999999995</v>
      </c>
      <c r="L800" s="4" t="s">
        <v>261</v>
      </c>
      <c r="M800" s="13" t="s">
        <v>1794</v>
      </c>
      <c r="N800" s="152">
        <v>1635.2524999999998</v>
      </c>
      <c r="O800" s="4" t="s">
        <v>20</v>
      </c>
      <c r="P800" s="4">
        <v>67500</v>
      </c>
      <c r="Q800" s="33">
        <v>0</v>
      </c>
      <c r="R800" s="4" t="s">
        <v>25</v>
      </c>
      <c r="S800"/>
      <c r="T800"/>
      <c r="U800"/>
    </row>
    <row r="801" spans="1:21" s="1" customFormat="1">
      <c r="A801" s="123">
        <v>44649</v>
      </c>
      <c r="B801"/>
      <c r="C801" s="3" t="s">
        <v>16</v>
      </c>
      <c r="D801" s="4" t="s">
        <v>23</v>
      </c>
      <c r="E801" s="2" t="s">
        <v>92</v>
      </c>
      <c r="F801" s="130">
        <v>270</v>
      </c>
      <c r="G801" s="4" t="s">
        <v>19</v>
      </c>
      <c r="H801" s="4">
        <v>4.7522000000000002</v>
      </c>
      <c r="I801" s="112">
        <v>2.4788519001725406E-2</v>
      </c>
      <c r="J801" s="4">
        <v>4.87</v>
      </c>
      <c r="K801" s="119">
        <v>31.805999999999976</v>
      </c>
      <c r="L801" s="4" t="s">
        <v>110</v>
      </c>
      <c r="M801" s="13" t="s">
        <v>230</v>
      </c>
      <c r="N801" s="146">
        <v>19.083599999999986</v>
      </c>
      <c r="O801" s="4" t="s">
        <v>20</v>
      </c>
      <c r="P801" s="4">
        <v>12036</v>
      </c>
      <c r="Q801" s="33">
        <v>0</v>
      </c>
      <c r="R801" s="4" t="s">
        <v>21</v>
      </c>
      <c r="S801"/>
      <c r="T801"/>
      <c r="U801"/>
    </row>
    <row r="802" spans="1:21" s="1" customFormat="1">
      <c r="A802" s="123">
        <v>44649</v>
      </c>
      <c r="B802"/>
      <c r="C802" s="4" t="s">
        <v>16</v>
      </c>
      <c r="D802" s="4" t="s">
        <v>17</v>
      </c>
      <c r="E802" s="13" t="s">
        <v>96</v>
      </c>
      <c r="F802" s="130">
        <v>7500</v>
      </c>
      <c r="G802" s="4" t="s">
        <v>97</v>
      </c>
      <c r="H802" s="4">
        <v>5.1241000000000003</v>
      </c>
      <c r="I802" s="112">
        <v>1.4812357292012246E-2</v>
      </c>
      <c r="J802" s="4">
        <v>5.2</v>
      </c>
      <c r="K802" s="119">
        <v>569.24999999999898</v>
      </c>
      <c r="L802" s="4" t="s">
        <v>259</v>
      </c>
      <c r="M802" s="2" t="s">
        <v>260</v>
      </c>
      <c r="N802" s="146">
        <v>341.54999999999939</v>
      </c>
      <c r="O802" s="4" t="s">
        <v>20</v>
      </c>
      <c r="P802" s="4">
        <v>67500</v>
      </c>
      <c r="Q802" s="33">
        <v>0</v>
      </c>
      <c r="R802" s="4" t="s">
        <v>21</v>
      </c>
      <c r="S802"/>
      <c r="T802"/>
      <c r="U802"/>
    </row>
    <row r="803" spans="1:21" s="1" customFormat="1">
      <c r="A803" s="123">
        <v>44649</v>
      </c>
      <c r="B803"/>
      <c r="C803" s="3" t="s">
        <v>16</v>
      </c>
      <c r="D803" s="3" t="s">
        <v>23</v>
      </c>
      <c r="E803" s="2" t="s">
        <v>126</v>
      </c>
      <c r="F803" s="130">
        <v>9310</v>
      </c>
      <c r="G803" s="4" t="s">
        <v>19</v>
      </c>
      <c r="H803" s="4">
        <v>4.7827000000000002</v>
      </c>
      <c r="I803" s="112">
        <v>4.6626382587240389E-3</v>
      </c>
      <c r="J803" s="4">
        <v>4.8049999999999997</v>
      </c>
      <c r="K803" s="119">
        <v>207.61299999999574</v>
      </c>
      <c r="L803" s="4" t="s">
        <v>250</v>
      </c>
      <c r="M803" s="2" t="s">
        <v>251</v>
      </c>
      <c r="N803" s="146">
        <v>124.56779999999743</v>
      </c>
      <c r="O803" s="4" t="s">
        <v>20</v>
      </c>
      <c r="P803" s="4">
        <v>12012</v>
      </c>
      <c r="Q803" s="33">
        <v>0</v>
      </c>
      <c r="R803" s="4" t="s">
        <v>21</v>
      </c>
      <c r="S803"/>
      <c r="T803"/>
      <c r="U803"/>
    </row>
    <row r="804" spans="1:21" s="1" customFormat="1">
      <c r="A804" s="123">
        <v>44649</v>
      </c>
      <c r="B804"/>
      <c r="C804" s="3" t="s">
        <v>16</v>
      </c>
      <c r="D804" s="3" t="s">
        <v>23</v>
      </c>
      <c r="E804" s="2" t="s">
        <v>126</v>
      </c>
      <c r="F804" s="130">
        <v>27544</v>
      </c>
      <c r="G804" s="4" t="s">
        <v>19</v>
      </c>
      <c r="H804" s="4">
        <v>4.7656999999999998</v>
      </c>
      <c r="I804" s="112">
        <v>5.0989361478901429E-3</v>
      </c>
      <c r="J804" s="4">
        <v>4.79</v>
      </c>
      <c r="K804" s="119">
        <v>669.31920000000582</v>
      </c>
      <c r="L804" s="4" t="s">
        <v>250</v>
      </c>
      <c r="M804" s="2" t="s">
        <v>251</v>
      </c>
      <c r="N804" s="146">
        <v>401.59152000000347</v>
      </c>
      <c r="O804" s="4" t="s">
        <v>20</v>
      </c>
      <c r="P804" s="4">
        <v>12012</v>
      </c>
      <c r="Q804" s="33">
        <v>0</v>
      </c>
      <c r="R804" s="4" t="s">
        <v>21</v>
      </c>
      <c r="S804"/>
      <c r="T804"/>
      <c r="U804"/>
    </row>
    <row r="805" spans="1:21" s="1" customFormat="1">
      <c r="A805" s="123">
        <v>44650</v>
      </c>
      <c r="B805"/>
      <c r="C805" s="3" t="s">
        <v>16</v>
      </c>
      <c r="D805" s="3" t="s">
        <v>17</v>
      </c>
      <c r="E805" s="2" t="s">
        <v>116</v>
      </c>
      <c r="F805" s="130">
        <v>20000</v>
      </c>
      <c r="G805" s="4" t="s">
        <v>19</v>
      </c>
      <c r="H805" s="4">
        <v>4.7405999999999997</v>
      </c>
      <c r="I805" s="112">
        <v>5.1048390499093266E-3</v>
      </c>
      <c r="J805" s="4">
        <v>4.7648000000000001</v>
      </c>
      <c r="K805" s="119">
        <v>484.00000000000887</v>
      </c>
      <c r="L805" s="4" t="s">
        <v>229</v>
      </c>
      <c r="M805" s="2" t="s">
        <v>18</v>
      </c>
      <c r="N805" s="147">
        <v>290.40000000000532</v>
      </c>
      <c r="O805" s="4" t="s">
        <v>20</v>
      </c>
      <c r="P805" s="4">
        <v>67043</v>
      </c>
      <c r="Q805" s="33">
        <v>0</v>
      </c>
      <c r="R805" s="4" t="s">
        <v>21</v>
      </c>
      <c r="S805"/>
      <c r="T805"/>
      <c r="U805"/>
    </row>
    <row r="806" spans="1:21" s="1" customFormat="1">
      <c r="A806" s="123">
        <v>44650</v>
      </c>
      <c r="B806"/>
      <c r="C806" s="3" t="s">
        <v>22</v>
      </c>
      <c r="D806" s="3" t="s">
        <v>23</v>
      </c>
      <c r="E806" s="2" t="s">
        <v>185</v>
      </c>
      <c r="F806" s="130">
        <v>1477.46</v>
      </c>
      <c r="G806" s="4" t="s">
        <v>57</v>
      </c>
      <c r="H806" s="4">
        <v>6.2830000000000004</v>
      </c>
      <c r="I806" s="112">
        <v>2.0690752825083258E-3</v>
      </c>
      <c r="J806" s="4">
        <v>6.2960000000000003</v>
      </c>
      <c r="K806" s="119">
        <v>19.206979999999852</v>
      </c>
      <c r="L806" s="4" t="s">
        <v>265</v>
      </c>
      <c r="M806" s="2" t="s">
        <v>266</v>
      </c>
      <c r="N806" s="152">
        <v>9.1569277149999291</v>
      </c>
      <c r="O806" s="4" t="s">
        <v>20</v>
      </c>
      <c r="P806" s="4">
        <v>12012</v>
      </c>
      <c r="Q806" s="33">
        <v>0</v>
      </c>
      <c r="R806" s="4" t="s">
        <v>25</v>
      </c>
      <c r="S806"/>
      <c r="T806"/>
      <c r="U806"/>
    </row>
    <row r="807" spans="1:21" s="1" customFormat="1">
      <c r="A807" s="123">
        <v>44650</v>
      </c>
      <c r="B807"/>
      <c r="C807" s="3" t="s">
        <v>22</v>
      </c>
      <c r="D807" s="3" t="s">
        <v>23</v>
      </c>
      <c r="E807" s="2" t="s">
        <v>185</v>
      </c>
      <c r="F807" s="130">
        <v>4234.1000000000004</v>
      </c>
      <c r="G807" s="4" t="s">
        <v>57</v>
      </c>
      <c r="H807" s="4">
        <v>6.2830000000000004</v>
      </c>
      <c r="I807" s="112">
        <v>2.0690752825083258E-3</v>
      </c>
      <c r="J807" s="4">
        <v>6.2960000000000003</v>
      </c>
      <c r="K807" s="119">
        <v>55.043299999999583</v>
      </c>
      <c r="L807" s="4" t="s">
        <v>265</v>
      </c>
      <c r="M807" s="2" t="s">
        <v>266</v>
      </c>
      <c r="N807" s="152">
        <v>26.2418932749998</v>
      </c>
      <c r="O807" s="4" t="s">
        <v>20</v>
      </c>
      <c r="P807" s="4">
        <v>12012</v>
      </c>
      <c r="Q807" s="33">
        <v>0</v>
      </c>
      <c r="R807" s="4" t="s">
        <v>25</v>
      </c>
      <c r="S807"/>
      <c r="T807"/>
      <c r="U807"/>
    </row>
    <row r="808" spans="1:21" s="1" customFormat="1">
      <c r="A808" s="123">
        <v>44650</v>
      </c>
      <c r="B808"/>
      <c r="C808" s="3" t="s">
        <v>22</v>
      </c>
      <c r="D808" s="3" t="s">
        <v>23</v>
      </c>
      <c r="E808" s="2" t="s">
        <v>185</v>
      </c>
      <c r="F808" s="130">
        <v>5052.68</v>
      </c>
      <c r="G808" s="4" t="s">
        <v>57</v>
      </c>
      <c r="H808" s="4">
        <v>6.2830000000000004</v>
      </c>
      <c r="I808" s="112">
        <v>2.0690752825083258E-3</v>
      </c>
      <c r="J808" s="4">
        <v>6.2960000000000003</v>
      </c>
      <c r="K808" s="119">
        <v>65.684839999999497</v>
      </c>
      <c r="L808" s="4" t="s">
        <v>265</v>
      </c>
      <c r="M808" s="13" t="s">
        <v>266</v>
      </c>
      <c r="N808" s="152">
        <v>31.315247469999761</v>
      </c>
      <c r="O808" s="4" t="s">
        <v>20</v>
      </c>
      <c r="P808" s="4">
        <v>12012</v>
      </c>
      <c r="Q808" s="33">
        <v>0</v>
      </c>
      <c r="R808" s="4" t="s">
        <v>25</v>
      </c>
      <c r="S808"/>
      <c r="T808"/>
      <c r="U808"/>
    </row>
    <row r="809" spans="1:21" s="1" customFormat="1">
      <c r="A809" s="123">
        <v>44650</v>
      </c>
      <c r="B809"/>
      <c r="C809" s="3" t="s">
        <v>22</v>
      </c>
      <c r="D809" s="3" t="s">
        <v>23</v>
      </c>
      <c r="E809" s="2" t="s">
        <v>185</v>
      </c>
      <c r="F809" s="130">
        <v>8230.15</v>
      </c>
      <c r="G809" s="4" t="s">
        <v>57</v>
      </c>
      <c r="H809" s="4">
        <v>6.2830000000000004</v>
      </c>
      <c r="I809" s="112">
        <v>2.0690752825083258E-3</v>
      </c>
      <c r="J809" s="4">
        <v>6.2960000000000003</v>
      </c>
      <c r="K809" s="119">
        <v>106.99194999999918</v>
      </c>
      <c r="L809" s="4" t="s">
        <v>265</v>
      </c>
      <c r="M809" s="2" t="s">
        <v>266</v>
      </c>
      <c r="N809" s="152">
        <v>51.00841216249961</v>
      </c>
      <c r="O809" s="4" t="s">
        <v>20</v>
      </c>
      <c r="P809" s="4">
        <v>12012</v>
      </c>
      <c r="Q809" s="33">
        <v>0</v>
      </c>
      <c r="R809" s="4" t="s">
        <v>25</v>
      </c>
      <c r="S809"/>
      <c r="T809"/>
      <c r="U809"/>
    </row>
    <row r="810" spans="1:21" s="1" customFormat="1">
      <c r="A810" s="123">
        <v>44651</v>
      </c>
      <c r="B810"/>
      <c r="C810" s="3" t="s">
        <v>16</v>
      </c>
      <c r="D810" s="3" t="s">
        <v>17</v>
      </c>
      <c r="E810" s="2" t="s">
        <v>186</v>
      </c>
      <c r="F810" s="130">
        <v>20000</v>
      </c>
      <c r="G810" s="4" t="s">
        <v>19</v>
      </c>
      <c r="H810" s="4">
        <v>4.742</v>
      </c>
      <c r="I810" s="112">
        <v>1.0143399409531906E-2</v>
      </c>
      <c r="J810" s="4">
        <v>4.7900999999999998</v>
      </c>
      <c r="K810" s="119">
        <v>961.99999999999613</v>
      </c>
      <c r="L810" s="4" t="s">
        <v>110</v>
      </c>
      <c r="M810" s="2" t="s">
        <v>230</v>
      </c>
      <c r="N810" s="147">
        <v>577.19999999999766</v>
      </c>
      <c r="O810" s="4" t="s">
        <v>20</v>
      </c>
      <c r="P810" s="4"/>
      <c r="Q810" s="33">
        <v>0</v>
      </c>
      <c r="R810" s="4" t="s">
        <v>21</v>
      </c>
      <c r="S810"/>
      <c r="T810"/>
      <c r="U810"/>
    </row>
    <row r="811" spans="1:21" s="1" customFormat="1">
      <c r="A811" s="131">
        <v>44651</v>
      </c>
      <c r="B811"/>
      <c r="C811" s="155" t="s">
        <v>16</v>
      </c>
      <c r="D811" s="155" t="s">
        <v>17</v>
      </c>
      <c r="E811" s="19" t="s">
        <v>187</v>
      </c>
      <c r="F811" s="133">
        <v>30000</v>
      </c>
      <c r="G811" s="25" t="s">
        <v>19</v>
      </c>
      <c r="H811" s="25">
        <v>4.7394999999999996</v>
      </c>
      <c r="I811" s="134">
        <v>6.0343918134824204E-3</v>
      </c>
      <c r="J811" s="25">
        <v>4.7680999999999996</v>
      </c>
      <c r="K811" s="135">
        <v>857.99999999999875</v>
      </c>
      <c r="L811" s="25" t="s">
        <v>233</v>
      </c>
      <c r="M811" s="20" t="s">
        <v>234</v>
      </c>
      <c r="N811" s="156">
        <v>514.79999999999927</v>
      </c>
      <c r="O811" s="25" t="s">
        <v>20</v>
      </c>
      <c r="P811" s="25">
        <v>67043</v>
      </c>
      <c r="Q811" s="136">
        <v>0</v>
      </c>
      <c r="R811" s="25" t="s">
        <v>21</v>
      </c>
      <c r="S811"/>
      <c r="T811"/>
      <c r="U811"/>
    </row>
    <row r="812" spans="1:21" s="1" customFormat="1">
      <c r="A812" s="123">
        <v>44651</v>
      </c>
      <c r="B812"/>
      <c r="C812" s="3" t="s">
        <v>41</v>
      </c>
      <c r="D812" s="3" t="s">
        <v>17</v>
      </c>
      <c r="E812" s="2" t="s">
        <v>188</v>
      </c>
      <c r="F812" s="130">
        <v>50000</v>
      </c>
      <c r="G812" s="4" t="s">
        <v>19</v>
      </c>
      <c r="H812" s="4">
        <v>4.7404999999999999</v>
      </c>
      <c r="I812" s="112">
        <v>1.4555426642759217E-2</v>
      </c>
      <c r="J812" s="4">
        <v>4.8094999999999999</v>
      </c>
      <c r="K812" s="119">
        <v>3449.9999999999977</v>
      </c>
      <c r="L812" s="4" t="s">
        <v>229</v>
      </c>
      <c r="M812" s="2" t="s">
        <v>18</v>
      </c>
      <c r="N812" s="150">
        <v>1973.744999999999</v>
      </c>
      <c r="O812" s="4" t="s">
        <v>20</v>
      </c>
      <c r="P812" s="4">
        <v>72351</v>
      </c>
      <c r="Q812" s="33">
        <v>0</v>
      </c>
      <c r="R812" s="4"/>
      <c r="S812"/>
      <c r="T812"/>
      <c r="U812"/>
    </row>
    <row r="813" spans="1:21" s="1" customFormat="1">
      <c r="A813" s="123">
        <v>44651</v>
      </c>
      <c r="B813"/>
      <c r="C813" s="3" t="s">
        <v>41</v>
      </c>
      <c r="D813" s="3" t="s">
        <v>17</v>
      </c>
      <c r="E813" s="13" t="s">
        <v>189</v>
      </c>
      <c r="F813" s="130">
        <v>50000</v>
      </c>
      <c r="G813" s="4" t="s">
        <v>19</v>
      </c>
      <c r="H813" s="4">
        <v>4.7404999999999999</v>
      </c>
      <c r="I813" s="112">
        <v>1.4555426642759217E-2</v>
      </c>
      <c r="J813" s="4">
        <v>4.8094999999999999</v>
      </c>
      <c r="K813" s="119">
        <v>3449.9999999999977</v>
      </c>
      <c r="L813" s="4" t="s">
        <v>229</v>
      </c>
      <c r="M813" s="2" t="s">
        <v>18</v>
      </c>
      <c r="N813" s="150">
        <v>1973.744999999999</v>
      </c>
      <c r="O813" s="4" t="s">
        <v>20</v>
      </c>
      <c r="P813" s="4">
        <v>72351</v>
      </c>
      <c r="Q813" s="33">
        <v>0</v>
      </c>
      <c r="R813" s="4"/>
      <c r="S813"/>
      <c r="T813"/>
      <c r="U813"/>
    </row>
    <row r="814" spans="1:21" s="1" customFormat="1">
      <c r="A814" s="123">
        <v>44651</v>
      </c>
      <c r="B814"/>
      <c r="C814" s="3" t="s">
        <v>41</v>
      </c>
      <c r="D814" s="3" t="s">
        <v>17</v>
      </c>
      <c r="E814" s="2" t="s">
        <v>190</v>
      </c>
      <c r="F814" s="130">
        <v>2800</v>
      </c>
      <c r="G814" s="4" t="s">
        <v>19</v>
      </c>
      <c r="H814" s="4">
        <v>4.7389999999999999</v>
      </c>
      <c r="I814" s="112">
        <v>3.3973412112260126E-2</v>
      </c>
      <c r="J814" s="4">
        <v>4.9000000000000004</v>
      </c>
      <c r="K814" s="119">
        <v>450.80000000000132</v>
      </c>
      <c r="L814" s="4" t="s">
        <v>255</v>
      </c>
      <c r="M814" s="2" t="s">
        <v>256</v>
      </c>
      <c r="N814" s="150">
        <v>257.90268000000077</v>
      </c>
      <c r="O814" s="4" t="s">
        <v>20</v>
      </c>
      <c r="P814" s="4">
        <v>67043</v>
      </c>
      <c r="Q814" s="33">
        <v>0</v>
      </c>
      <c r="R814" s="4" t="s">
        <v>147</v>
      </c>
      <c r="S814"/>
      <c r="T814"/>
      <c r="U814"/>
    </row>
    <row r="815" spans="1:21" s="1" customFormat="1">
      <c r="A815" s="128">
        <v>44650</v>
      </c>
      <c r="B815" s="9">
        <v>44655</v>
      </c>
      <c r="C815" s="3" t="s">
        <v>16</v>
      </c>
      <c r="D815" s="25" t="s">
        <v>17</v>
      </c>
      <c r="E815" s="2" t="s">
        <v>116</v>
      </c>
      <c r="F815" s="130">
        <v>20000</v>
      </c>
      <c r="G815" s="4" t="s">
        <v>19</v>
      </c>
      <c r="H815" s="4">
        <v>4.7405999999999997</v>
      </c>
      <c r="I815" s="134">
        <v>5.1048390499093266E-3</v>
      </c>
      <c r="J815" s="4">
        <v>4.7648000000000001</v>
      </c>
      <c r="K815" s="135">
        <v>484.00000000000887</v>
      </c>
      <c r="L815" s="25" t="s">
        <v>229</v>
      </c>
      <c r="M815" s="19" t="s">
        <v>18</v>
      </c>
      <c r="N815" s="145">
        <v>290.40000000000532</v>
      </c>
      <c r="O815" s="25" t="s">
        <v>20</v>
      </c>
      <c r="P815" s="4">
        <v>67043</v>
      </c>
      <c r="Q815" s="136">
        <v>0</v>
      </c>
      <c r="R815" s="25" t="s">
        <v>21</v>
      </c>
      <c r="S815"/>
      <c r="T815"/>
      <c r="U815"/>
    </row>
    <row r="816" spans="1:21" s="1" customFormat="1">
      <c r="A816" s="128">
        <v>44651</v>
      </c>
      <c r="B816" s="9">
        <v>44655</v>
      </c>
      <c r="C816" s="3" t="s">
        <v>16</v>
      </c>
      <c r="D816" s="25" t="s">
        <v>17</v>
      </c>
      <c r="E816" s="2" t="s">
        <v>186</v>
      </c>
      <c r="F816" s="130">
        <v>20000</v>
      </c>
      <c r="G816" s="4" t="s">
        <v>19</v>
      </c>
      <c r="H816" s="4">
        <v>4.742</v>
      </c>
      <c r="I816" s="134">
        <v>1.0143399409531906E-2</v>
      </c>
      <c r="J816" s="4">
        <v>4.7900999999999998</v>
      </c>
      <c r="K816" s="135">
        <v>961.99999999999613</v>
      </c>
      <c r="L816" s="25" t="s">
        <v>110</v>
      </c>
      <c r="M816" s="19" t="s">
        <v>230</v>
      </c>
      <c r="N816" s="145">
        <v>577.19999999999766</v>
      </c>
      <c r="O816" s="25" t="s">
        <v>20</v>
      </c>
      <c r="P816" s="4"/>
      <c r="Q816" s="136">
        <v>0</v>
      </c>
      <c r="R816" s="25" t="s">
        <v>21</v>
      </c>
      <c r="S816"/>
      <c r="T816"/>
      <c r="U816"/>
    </row>
    <row r="817" spans="1:21" s="1" customFormat="1">
      <c r="A817" s="141">
        <v>44649</v>
      </c>
      <c r="B817" s="9">
        <v>44655</v>
      </c>
      <c r="C817" s="3" t="s">
        <v>16</v>
      </c>
      <c r="D817" s="25" t="s">
        <v>17</v>
      </c>
      <c r="E817" s="20" t="s">
        <v>183</v>
      </c>
      <c r="F817" s="133">
        <v>1000</v>
      </c>
      <c r="G817" s="25" t="s">
        <v>19</v>
      </c>
      <c r="H817" s="25">
        <v>4.7496999999999998</v>
      </c>
      <c r="I817" s="134">
        <v>1.4800934795881959E-2</v>
      </c>
      <c r="J817" s="4">
        <v>4.82</v>
      </c>
      <c r="K817" s="135">
        <v>70.300000000000466</v>
      </c>
      <c r="L817" s="25" t="s">
        <v>231</v>
      </c>
      <c r="M817" s="19" t="s">
        <v>232</v>
      </c>
      <c r="N817" s="145">
        <v>42.180000000000277</v>
      </c>
      <c r="O817" s="25" t="s">
        <v>20</v>
      </c>
      <c r="P817" s="4">
        <v>67500</v>
      </c>
      <c r="Q817" s="136">
        <v>0</v>
      </c>
      <c r="R817" s="25" t="s">
        <v>21</v>
      </c>
      <c r="S817"/>
      <c r="T817"/>
      <c r="U817"/>
    </row>
    <row r="818" spans="1:21" s="1" customFormat="1">
      <c r="A818" s="141">
        <v>44651</v>
      </c>
      <c r="B818" s="9">
        <v>44655</v>
      </c>
      <c r="C818" s="155" t="s">
        <v>16</v>
      </c>
      <c r="D818" s="25" t="s">
        <v>17</v>
      </c>
      <c r="E818" s="19" t="s">
        <v>187</v>
      </c>
      <c r="F818" s="133">
        <v>30000</v>
      </c>
      <c r="G818" s="25" t="s">
        <v>19</v>
      </c>
      <c r="H818" s="25">
        <v>4.7394999999999996</v>
      </c>
      <c r="I818" s="134">
        <v>6.0343918134824204E-3</v>
      </c>
      <c r="J818" s="25">
        <v>4.7680999999999996</v>
      </c>
      <c r="K818" s="135">
        <v>857.99999999999875</v>
      </c>
      <c r="L818" s="25" t="s">
        <v>233</v>
      </c>
      <c r="M818" s="19" t="s">
        <v>234</v>
      </c>
      <c r="N818" s="145">
        <v>514.79999999999927</v>
      </c>
      <c r="O818" s="25" t="s">
        <v>20</v>
      </c>
      <c r="P818" s="25">
        <v>67043</v>
      </c>
      <c r="Q818" s="136">
        <v>0</v>
      </c>
      <c r="R818" s="25" t="s">
        <v>21</v>
      </c>
      <c r="S818"/>
      <c r="T818"/>
      <c r="U818"/>
    </row>
    <row r="819" spans="1:21" s="1" customFormat="1">
      <c r="A819" s="128">
        <v>44651</v>
      </c>
      <c r="B819" s="9">
        <v>44655</v>
      </c>
      <c r="C819" s="3" t="s">
        <v>16</v>
      </c>
      <c r="D819" s="3" t="s">
        <v>17</v>
      </c>
      <c r="E819" s="2" t="s">
        <v>135</v>
      </c>
      <c r="F819" s="130">
        <v>20972.93</v>
      </c>
      <c r="G819" s="4" t="s">
        <v>19</v>
      </c>
      <c r="H819" s="4">
        <v>4.7320000000000002</v>
      </c>
      <c r="I819" s="134">
        <v>3.8038884192730382E-3</v>
      </c>
      <c r="J819" s="4">
        <v>4.75</v>
      </c>
      <c r="K819" s="135">
        <v>377.51273999999569</v>
      </c>
      <c r="L819" s="25" t="s">
        <v>229</v>
      </c>
      <c r="M819" s="19" t="s">
        <v>18</v>
      </c>
      <c r="N819" s="145">
        <v>226.50764399999741</v>
      </c>
      <c r="O819" s="25" t="s">
        <v>20</v>
      </c>
      <c r="P819" s="25">
        <v>67043</v>
      </c>
      <c r="Q819" s="136">
        <v>0</v>
      </c>
      <c r="R819" s="25" t="s">
        <v>21</v>
      </c>
      <c r="S819"/>
      <c r="T819"/>
      <c r="U819"/>
    </row>
    <row r="820" spans="1:21" s="1" customFormat="1">
      <c r="A820" s="131">
        <v>44652</v>
      </c>
      <c r="B820" s="157">
        <v>44656</v>
      </c>
      <c r="C820" s="25" t="s">
        <v>16</v>
      </c>
      <c r="D820" s="25" t="s">
        <v>17</v>
      </c>
      <c r="E820" s="19" t="s">
        <v>116</v>
      </c>
      <c r="F820" s="133">
        <v>15000</v>
      </c>
      <c r="G820" s="25" t="s">
        <v>19</v>
      </c>
      <c r="H820" s="25">
        <v>4.6985000000000001</v>
      </c>
      <c r="I820" s="134">
        <v>4.7887623709694793E-3</v>
      </c>
      <c r="J820" s="25">
        <v>4.7210000000000001</v>
      </c>
      <c r="K820" s="135">
        <v>337.49999999999949</v>
      </c>
      <c r="L820" s="25" t="s">
        <v>229</v>
      </c>
      <c r="M820" s="19" t="s">
        <v>18</v>
      </c>
      <c r="N820" s="145">
        <v>202.49999999999969</v>
      </c>
      <c r="O820" s="25" t="s">
        <v>20</v>
      </c>
      <c r="P820" s="25">
        <v>67043</v>
      </c>
      <c r="Q820" s="136">
        <v>0</v>
      </c>
      <c r="R820" s="25" t="s">
        <v>21</v>
      </c>
      <c r="S820"/>
      <c r="T820"/>
      <c r="U820"/>
    </row>
    <row r="821" spans="1:21" s="1" customFormat="1">
      <c r="A821" s="131">
        <v>44652</v>
      </c>
      <c r="B821" s="157">
        <v>44656</v>
      </c>
      <c r="C821" s="25" t="s">
        <v>16</v>
      </c>
      <c r="D821" s="25" t="s">
        <v>17</v>
      </c>
      <c r="E821" s="19" t="s">
        <v>193</v>
      </c>
      <c r="F821" s="133">
        <v>8600</v>
      </c>
      <c r="G821" s="25" t="s">
        <v>19</v>
      </c>
      <c r="H821" s="25">
        <v>4.7015000000000002</v>
      </c>
      <c r="I821" s="134">
        <v>6.8063384026375573E-3</v>
      </c>
      <c r="J821" s="25">
        <v>4.7335000000000003</v>
      </c>
      <c r="K821" s="135">
        <v>275.20000000000027</v>
      </c>
      <c r="L821" s="25" t="s">
        <v>110</v>
      </c>
      <c r="M821" s="19" t="s">
        <v>230</v>
      </c>
      <c r="N821" s="145">
        <v>165.12000000000015</v>
      </c>
      <c r="O821" s="25" t="s">
        <v>20</v>
      </c>
      <c r="P821" s="25">
        <v>67407</v>
      </c>
      <c r="Q821" s="136">
        <v>0</v>
      </c>
      <c r="R821" s="25" t="s">
        <v>21</v>
      </c>
      <c r="S821"/>
      <c r="T821"/>
      <c r="U821"/>
    </row>
    <row r="822" spans="1:21" s="1" customFormat="1">
      <c r="A822" s="131">
        <v>44652</v>
      </c>
      <c r="B822" s="157">
        <v>44656</v>
      </c>
      <c r="C822" s="25" t="s">
        <v>16</v>
      </c>
      <c r="D822" s="25" t="s">
        <v>17</v>
      </c>
      <c r="E822" s="13" t="s">
        <v>194</v>
      </c>
      <c r="F822" s="133">
        <v>52615.1</v>
      </c>
      <c r="G822" s="25" t="s">
        <v>19</v>
      </c>
      <c r="H822" s="25">
        <v>4.7050000000000001</v>
      </c>
      <c r="I822" s="134">
        <v>6.0573857598300584E-3</v>
      </c>
      <c r="J822" s="25">
        <v>4.7335000000000003</v>
      </c>
      <c r="K822" s="135">
        <v>1499.53035000001</v>
      </c>
      <c r="L822" s="25" t="s">
        <v>235</v>
      </c>
      <c r="M822" s="19" t="s">
        <v>236</v>
      </c>
      <c r="N822" s="145">
        <v>899.71821000000602</v>
      </c>
      <c r="O822" s="25" t="s">
        <v>20</v>
      </c>
      <c r="P822" s="25">
        <v>67043</v>
      </c>
      <c r="Q822" s="136">
        <v>0</v>
      </c>
      <c r="R822" s="25" t="s">
        <v>21</v>
      </c>
      <c r="S822"/>
      <c r="T822"/>
      <c r="U822"/>
    </row>
    <row r="823" spans="1:21" s="1" customFormat="1">
      <c r="A823" s="131">
        <v>44652</v>
      </c>
      <c r="B823" s="157">
        <v>44655</v>
      </c>
      <c r="C823" s="25" t="s">
        <v>16</v>
      </c>
      <c r="D823" s="25" t="s">
        <v>17</v>
      </c>
      <c r="E823" s="2" t="s">
        <v>91</v>
      </c>
      <c r="F823" s="133">
        <v>832.94</v>
      </c>
      <c r="G823" s="25" t="s">
        <v>19</v>
      </c>
      <c r="H823" s="25">
        <v>4.7144000000000004</v>
      </c>
      <c r="I823" s="134">
        <v>7.551332088918894E-3</v>
      </c>
      <c r="J823" s="25">
        <v>4.75</v>
      </c>
      <c r="K823" s="135">
        <v>29.652663999999696</v>
      </c>
      <c r="L823" s="25" t="s">
        <v>110</v>
      </c>
      <c r="M823" s="19" t="s">
        <v>230</v>
      </c>
      <c r="N823" s="145">
        <v>17.791598399999817</v>
      </c>
      <c r="O823" s="25" t="s">
        <v>20</v>
      </c>
      <c r="P823" s="25">
        <v>67500</v>
      </c>
      <c r="Q823" s="136">
        <v>0</v>
      </c>
      <c r="R823" s="25" t="s">
        <v>21</v>
      </c>
      <c r="S823"/>
      <c r="T823"/>
      <c r="U823"/>
    </row>
    <row r="824" spans="1:21" s="1" customFormat="1">
      <c r="A824" s="131">
        <v>44652</v>
      </c>
      <c r="B824" s="157">
        <v>44652</v>
      </c>
      <c r="C824" s="25" t="s">
        <v>16</v>
      </c>
      <c r="D824" s="25" t="s">
        <v>17</v>
      </c>
      <c r="E824" s="2" t="s">
        <v>125</v>
      </c>
      <c r="F824" s="130">
        <v>50000</v>
      </c>
      <c r="G824" s="4" t="s">
        <v>19</v>
      </c>
      <c r="H824" s="4">
        <v>4.7099000000000002</v>
      </c>
      <c r="I824" s="134">
        <v>4.0361791120830715E-2</v>
      </c>
      <c r="J824" s="4">
        <v>4.9000000000000004</v>
      </c>
      <c r="K824" s="135">
        <v>9505.0000000000073</v>
      </c>
      <c r="L824" s="4" t="s">
        <v>237</v>
      </c>
      <c r="M824" s="13" t="s">
        <v>238</v>
      </c>
      <c r="N824" s="145">
        <v>5703.0000000000045</v>
      </c>
      <c r="O824" s="4" t="s">
        <v>20</v>
      </c>
      <c r="P824" s="4">
        <v>67500</v>
      </c>
      <c r="Q824" s="33">
        <v>0</v>
      </c>
      <c r="R824" s="4" t="s">
        <v>21</v>
      </c>
      <c r="S824"/>
      <c r="T824"/>
      <c r="U824"/>
    </row>
    <row r="825" spans="1:21" s="1" customFormat="1">
      <c r="A825" s="131">
        <v>44652</v>
      </c>
      <c r="B825" s="157">
        <v>44655</v>
      </c>
      <c r="C825" s="25" t="s">
        <v>16</v>
      </c>
      <c r="D825" s="25" t="s">
        <v>17</v>
      </c>
      <c r="E825" s="2" t="s">
        <v>125</v>
      </c>
      <c r="F825" s="130">
        <v>50000</v>
      </c>
      <c r="G825" s="4" t="s">
        <v>19</v>
      </c>
      <c r="H825" s="4">
        <v>4.7004999999999999</v>
      </c>
      <c r="I825" s="134">
        <v>4.2442293373045503E-2</v>
      </c>
      <c r="J825" s="4">
        <v>4.9000000000000004</v>
      </c>
      <c r="K825" s="135">
        <v>9975.0000000000218</v>
      </c>
      <c r="L825" s="4" t="s">
        <v>237</v>
      </c>
      <c r="M825" s="13" t="s">
        <v>238</v>
      </c>
      <c r="N825" s="145">
        <v>5985.0000000000127</v>
      </c>
      <c r="O825" s="4" t="s">
        <v>20</v>
      </c>
      <c r="P825" s="4">
        <v>67500</v>
      </c>
      <c r="Q825" s="33">
        <v>0</v>
      </c>
      <c r="R825" s="4" t="s">
        <v>21</v>
      </c>
      <c r="S825"/>
      <c r="T825"/>
      <c r="U825"/>
    </row>
    <row r="826" spans="1:21" s="1" customFormat="1">
      <c r="A826" s="131">
        <v>44652</v>
      </c>
      <c r="B826" s="157">
        <v>44655</v>
      </c>
      <c r="C826" s="4" t="s">
        <v>22</v>
      </c>
      <c r="D826" s="4" t="s">
        <v>23</v>
      </c>
      <c r="E826" s="2" t="s">
        <v>169</v>
      </c>
      <c r="F826" s="110">
        <v>2965.68</v>
      </c>
      <c r="G826" s="4" t="s">
        <v>19</v>
      </c>
      <c r="H826" s="4">
        <v>4.6986999999999997</v>
      </c>
      <c r="I826" s="134">
        <v>8.7896652265522235E-3</v>
      </c>
      <c r="J826" s="4">
        <v>4.74</v>
      </c>
      <c r="K826" s="135">
        <v>122.48258400000165</v>
      </c>
      <c r="L826" s="4" t="s">
        <v>239</v>
      </c>
      <c r="M826" s="13" t="s">
        <v>240</v>
      </c>
      <c r="N826" s="145">
        <v>58.393571922000788</v>
      </c>
      <c r="O826" s="4" t="s">
        <v>20</v>
      </c>
      <c r="P826" s="4">
        <v>12012</v>
      </c>
      <c r="Q826" s="33">
        <v>0</v>
      </c>
      <c r="R826" s="4" t="s">
        <v>25</v>
      </c>
      <c r="S826"/>
      <c r="T826"/>
      <c r="U826"/>
    </row>
    <row r="827" spans="1:21" s="1" customFormat="1">
      <c r="A827" s="131">
        <v>44652</v>
      </c>
      <c r="B827" s="157">
        <v>44655</v>
      </c>
      <c r="C827" s="126" t="s">
        <v>22</v>
      </c>
      <c r="D827" s="126" t="s">
        <v>23</v>
      </c>
      <c r="E827" s="2" t="s">
        <v>169</v>
      </c>
      <c r="F827" s="158">
        <v>4749.12</v>
      </c>
      <c r="G827" s="126" t="s">
        <v>19</v>
      </c>
      <c r="H827" s="126">
        <v>4.6936999999999998</v>
      </c>
      <c r="I827" s="112">
        <v>9.8642861708249097E-3</v>
      </c>
      <c r="J827" s="126">
        <v>4.74</v>
      </c>
      <c r="K827" s="119">
        <v>219.88425600000215</v>
      </c>
      <c r="L827" s="4" t="s">
        <v>239</v>
      </c>
      <c r="M827" s="13" t="s">
        <v>240</v>
      </c>
      <c r="N827" s="145">
        <v>104.82981904800103</v>
      </c>
      <c r="O827" s="4" t="s">
        <v>20</v>
      </c>
      <c r="P827" s="4">
        <v>12012</v>
      </c>
      <c r="Q827" s="33">
        <v>0</v>
      </c>
      <c r="R827" s="4" t="s">
        <v>25</v>
      </c>
      <c r="S827"/>
      <c r="T827"/>
      <c r="U827"/>
    </row>
    <row r="828" spans="1:21" s="1" customFormat="1">
      <c r="A828" s="131">
        <v>44652</v>
      </c>
      <c r="B828" s="157">
        <v>44655</v>
      </c>
      <c r="C828" s="126" t="s">
        <v>22</v>
      </c>
      <c r="D828" s="126" t="s">
        <v>17</v>
      </c>
      <c r="E828" s="2" t="s">
        <v>168</v>
      </c>
      <c r="F828" s="129">
        <v>10368.129999999999</v>
      </c>
      <c r="G828" s="126" t="s">
        <v>19</v>
      </c>
      <c r="H828" s="126">
        <v>4.6977000000000002</v>
      </c>
      <c r="I828" s="112">
        <v>1.539051024969651E-2</v>
      </c>
      <c r="J828" s="126">
        <v>4.7699999999999996</v>
      </c>
      <c r="K828" s="119">
        <v>749.61579899999333</v>
      </c>
      <c r="L828" s="4" t="s">
        <v>241</v>
      </c>
      <c r="M828" s="13" t="s">
        <v>242</v>
      </c>
      <c r="N828" s="145">
        <v>357.37933217324684</v>
      </c>
      <c r="O828" s="126" t="s">
        <v>20</v>
      </c>
      <c r="P828" s="126">
        <v>67500</v>
      </c>
      <c r="Q828" s="33">
        <v>0</v>
      </c>
      <c r="R828" s="126" t="s">
        <v>25</v>
      </c>
      <c r="S828"/>
      <c r="T828"/>
      <c r="U828"/>
    </row>
    <row r="829" spans="1:21" s="1" customFormat="1">
      <c r="A829" s="131">
        <v>44652</v>
      </c>
      <c r="B829" s="157">
        <v>44655</v>
      </c>
      <c r="C829" s="25" t="s">
        <v>16</v>
      </c>
      <c r="D829" s="25" t="s">
        <v>17</v>
      </c>
      <c r="E829" s="2" t="s">
        <v>113</v>
      </c>
      <c r="F829" s="129">
        <v>4000</v>
      </c>
      <c r="G829" s="126" t="s">
        <v>32</v>
      </c>
      <c r="H829" s="126">
        <v>5.2012999999999998</v>
      </c>
      <c r="I829" s="112">
        <v>9.3630438544209937E-3</v>
      </c>
      <c r="J829" s="126">
        <v>5.25</v>
      </c>
      <c r="K829" s="119">
        <v>194.80000000000075</v>
      </c>
      <c r="L829" s="4" t="s">
        <v>243</v>
      </c>
      <c r="M829" s="13" t="s">
        <v>1524</v>
      </c>
      <c r="N829" s="145">
        <v>116.88000000000045</v>
      </c>
      <c r="O829" s="33" t="s">
        <v>20</v>
      </c>
      <c r="P829" s="4">
        <v>67500</v>
      </c>
      <c r="Q829" s="33">
        <v>0</v>
      </c>
      <c r="R829" s="4" t="s">
        <v>195</v>
      </c>
      <c r="S829"/>
      <c r="T829"/>
      <c r="U829"/>
    </row>
    <row r="830" spans="1:21" s="1" customFormat="1">
      <c r="A830" s="131">
        <v>44652</v>
      </c>
      <c r="B830" s="157">
        <v>44656</v>
      </c>
      <c r="C830" s="25" t="s">
        <v>16</v>
      </c>
      <c r="D830" s="25" t="s">
        <v>17</v>
      </c>
      <c r="E830" s="2" t="s">
        <v>75</v>
      </c>
      <c r="F830" s="129">
        <v>5199.45</v>
      </c>
      <c r="G830" s="126" t="s">
        <v>19</v>
      </c>
      <c r="H830" s="126">
        <v>4.6993</v>
      </c>
      <c r="I830" s="112">
        <v>1.9300746919753919E-2</v>
      </c>
      <c r="J830" s="126">
        <v>4.79</v>
      </c>
      <c r="K830" s="119">
        <v>471.59011500000003</v>
      </c>
      <c r="L830" s="4" t="s">
        <v>239</v>
      </c>
      <c r="M830" s="13" t="s">
        <v>240</v>
      </c>
      <c r="N830" s="145">
        <v>282.954069</v>
      </c>
      <c r="O830" s="4" t="s">
        <v>20</v>
      </c>
      <c r="P830" s="4">
        <v>67043</v>
      </c>
      <c r="Q830" s="33">
        <v>0</v>
      </c>
      <c r="R830" s="4" t="s">
        <v>21</v>
      </c>
      <c r="S830"/>
      <c r="T830"/>
      <c r="U830"/>
    </row>
    <row r="831" spans="1:21" s="1" customFormat="1">
      <c r="A831" s="131">
        <v>44652</v>
      </c>
      <c r="B831" s="157">
        <v>44656</v>
      </c>
      <c r="C831" s="25" t="s">
        <v>16</v>
      </c>
      <c r="D831" s="25" t="s">
        <v>17</v>
      </c>
      <c r="E831" s="2" t="s">
        <v>18</v>
      </c>
      <c r="F831" s="129">
        <v>10638.77</v>
      </c>
      <c r="G831" s="126" t="s">
        <v>19</v>
      </c>
      <c r="H831" s="126">
        <v>4.6698000000000004</v>
      </c>
      <c r="I831" s="112">
        <v>2.6125315859351073E-3</v>
      </c>
      <c r="J831" s="126">
        <v>4.6820000000000004</v>
      </c>
      <c r="K831" s="119">
        <v>129.79299399999988</v>
      </c>
      <c r="L831" s="4" t="s">
        <v>110</v>
      </c>
      <c r="M831" s="13" t="s">
        <v>230</v>
      </c>
      <c r="N831" s="145">
        <v>77.875796399999928</v>
      </c>
      <c r="O831" s="25" t="s">
        <v>20</v>
      </c>
      <c r="P831" s="25">
        <v>67407</v>
      </c>
      <c r="Q831" s="136">
        <v>0</v>
      </c>
      <c r="R831" s="25" t="s">
        <v>195</v>
      </c>
      <c r="S831"/>
      <c r="T831"/>
      <c r="U831"/>
    </row>
    <row r="832" spans="1:21" s="1" customFormat="1">
      <c r="A832" s="131">
        <v>44655</v>
      </c>
      <c r="B832" s="157">
        <v>44657</v>
      </c>
      <c r="C832" s="25" t="s">
        <v>16</v>
      </c>
      <c r="D832" s="25" t="s">
        <v>17</v>
      </c>
      <c r="E832" s="19" t="s">
        <v>116</v>
      </c>
      <c r="F832" s="129">
        <v>10000</v>
      </c>
      <c r="G832" s="126" t="s">
        <v>19</v>
      </c>
      <c r="H832" s="126">
        <v>4.6406999999999998</v>
      </c>
      <c r="I832" s="112">
        <v>3.835628245738798E-3</v>
      </c>
      <c r="J832" s="126">
        <v>4.6585000000000001</v>
      </c>
      <c r="K832" s="119">
        <v>178.00000000000261</v>
      </c>
      <c r="L832" s="4" t="s">
        <v>229</v>
      </c>
      <c r="M832" s="13" t="s">
        <v>18</v>
      </c>
      <c r="N832" s="145">
        <v>106.80000000000156</v>
      </c>
      <c r="O832" s="4" t="s">
        <v>20</v>
      </c>
      <c r="P832" s="4">
        <v>67043</v>
      </c>
      <c r="Q832" s="33">
        <v>0</v>
      </c>
      <c r="R832" s="4" t="s">
        <v>21</v>
      </c>
      <c r="S832"/>
      <c r="T832"/>
      <c r="U832"/>
    </row>
    <row r="833" spans="1:21" s="1" customFormat="1">
      <c r="A833" s="131">
        <v>44655</v>
      </c>
      <c r="B833" s="157">
        <v>44656</v>
      </c>
      <c r="C833" s="25" t="s">
        <v>16</v>
      </c>
      <c r="D833" s="25" t="s">
        <v>23</v>
      </c>
      <c r="E833" s="2" t="s">
        <v>196</v>
      </c>
      <c r="F833" s="129">
        <v>242520</v>
      </c>
      <c r="G833" s="126" t="s">
        <v>19</v>
      </c>
      <c r="H833" s="126">
        <v>4.6162000000000001</v>
      </c>
      <c r="I833" s="112">
        <v>2.5562150686713192E-3</v>
      </c>
      <c r="J833" s="126">
        <v>4.6280000000000001</v>
      </c>
      <c r="K833" s="119">
        <v>2861.7360000000081</v>
      </c>
      <c r="L833" s="4" t="s">
        <v>244</v>
      </c>
      <c r="M833" s="13" t="s">
        <v>245</v>
      </c>
      <c r="N833" s="145">
        <v>1717.0416000000048</v>
      </c>
      <c r="O833" s="4" t="s">
        <v>20</v>
      </c>
      <c r="P833" s="4">
        <v>12012</v>
      </c>
      <c r="Q833" s="33">
        <v>0</v>
      </c>
      <c r="R833" s="4" t="s">
        <v>21</v>
      </c>
      <c r="S833"/>
      <c r="T833"/>
      <c r="U833"/>
    </row>
    <row r="834" spans="1:21" s="1" customFormat="1">
      <c r="A834" s="131">
        <v>44655</v>
      </c>
      <c r="B834" s="157">
        <v>44657</v>
      </c>
      <c r="C834" s="25" t="s">
        <v>16</v>
      </c>
      <c r="D834" s="25" t="s">
        <v>23</v>
      </c>
      <c r="E834" s="148" t="s">
        <v>197</v>
      </c>
      <c r="F834" s="149">
        <v>5000</v>
      </c>
      <c r="G834" s="144" t="s">
        <v>19</v>
      </c>
      <c r="H834" s="144">
        <v>4.6151</v>
      </c>
      <c r="I834" s="134">
        <v>4.3119325691749477E-3</v>
      </c>
      <c r="J834" s="144">
        <v>4.6349999999999998</v>
      </c>
      <c r="K834" s="135">
        <v>99.499999999999034</v>
      </c>
      <c r="L834" s="25" t="s">
        <v>246</v>
      </c>
      <c r="M834" s="19" t="s">
        <v>247</v>
      </c>
      <c r="N834" s="145">
        <v>59.69999999999942</v>
      </c>
      <c r="O834" s="4" t="s">
        <v>20</v>
      </c>
      <c r="P834" s="4">
        <v>67043</v>
      </c>
      <c r="Q834" s="33">
        <v>0</v>
      </c>
      <c r="R834" s="126" t="s">
        <v>21</v>
      </c>
      <c r="S834"/>
      <c r="T834"/>
      <c r="U834"/>
    </row>
    <row r="835" spans="1:21" s="1" customFormat="1">
      <c r="A835" s="131">
        <v>44655</v>
      </c>
      <c r="B835" s="157">
        <v>44656</v>
      </c>
      <c r="C835" s="25" t="s">
        <v>22</v>
      </c>
      <c r="D835" s="25" t="s">
        <v>23</v>
      </c>
      <c r="E835" s="2" t="s">
        <v>90</v>
      </c>
      <c r="F835" s="130">
        <v>18725</v>
      </c>
      <c r="G835" s="4" t="s">
        <v>32</v>
      </c>
      <c r="H835" s="4">
        <v>5.0716000000000001</v>
      </c>
      <c r="I835" s="112">
        <v>7.5715750453506647E-3</v>
      </c>
      <c r="J835" s="4">
        <v>5.1100000000000003</v>
      </c>
      <c r="K835" s="119">
        <v>719.04000000000394</v>
      </c>
      <c r="L835" s="4" t="s">
        <v>111</v>
      </c>
      <c r="M835" s="13" t="s">
        <v>112</v>
      </c>
      <c r="N835" s="145">
        <v>342.80232000000188</v>
      </c>
      <c r="O835" s="4" t="s">
        <v>20</v>
      </c>
      <c r="P835" s="4">
        <v>12012</v>
      </c>
      <c r="Q835" s="33">
        <v>0</v>
      </c>
      <c r="R835" s="4" t="s">
        <v>25</v>
      </c>
      <c r="S835"/>
      <c r="T835"/>
      <c r="U835"/>
    </row>
    <row r="836" spans="1:21" s="1" customFormat="1">
      <c r="A836" s="131">
        <v>44655</v>
      </c>
      <c r="B836" s="157">
        <v>44656</v>
      </c>
      <c r="C836" s="25" t="s">
        <v>16</v>
      </c>
      <c r="D836" s="25" t="s">
        <v>17</v>
      </c>
      <c r="E836" s="2" t="s">
        <v>101</v>
      </c>
      <c r="F836" s="130">
        <v>5306.43</v>
      </c>
      <c r="G836" s="4" t="s">
        <v>19</v>
      </c>
      <c r="H836" s="4">
        <v>4.6211000000000002</v>
      </c>
      <c r="I836" s="112">
        <v>8.41790915582874E-3</v>
      </c>
      <c r="J836" s="4">
        <v>4.66</v>
      </c>
      <c r="K836" s="119">
        <v>206.42012699999967</v>
      </c>
      <c r="L836" s="4" t="s">
        <v>110</v>
      </c>
      <c r="M836" s="13" t="s">
        <v>230</v>
      </c>
      <c r="N836" s="145">
        <v>123.8520761999998</v>
      </c>
      <c r="O836" s="4" t="s">
        <v>20</v>
      </c>
      <c r="P836" s="4">
        <v>67500</v>
      </c>
      <c r="Q836" s="33">
        <v>0</v>
      </c>
      <c r="R836" s="4" t="s">
        <v>21</v>
      </c>
      <c r="S836"/>
      <c r="T836"/>
      <c r="U836"/>
    </row>
    <row r="837" spans="1:21" s="1" customFormat="1">
      <c r="A837" s="131">
        <v>44655</v>
      </c>
      <c r="B837" s="157">
        <v>44656</v>
      </c>
      <c r="C837" s="25" t="s">
        <v>16</v>
      </c>
      <c r="D837" s="25" t="s">
        <v>17</v>
      </c>
      <c r="E837" s="2" t="s">
        <v>152</v>
      </c>
      <c r="F837" s="130">
        <v>3818.99</v>
      </c>
      <c r="G837" s="4" t="s">
        <v>32</v>
      </c>
      <c r="H837" s="4">
        <v>5.0820999999999996</v>
      </c>
      <c r="I837" s="112">
        <v>1.9263690206804185E-2</v>
      </c>
      <c r="J837" s="4">
        <v>5.18</v>
      </c>
      <c r="K837" s="119">
        <v>373.87912100000034</v>
      </c>
      <c r="L837" s="4" t="s">
        <v>110</v>
      </c>
      <c r="M837" s="13" t="s">
        <v>230</v>
      </c>
      <c r="N837" s="145">
        <v>224.32747260000019</v>
      </c>
      <c r="O837" s="4" t="s">
        <v>20</v>
      </c>
      <c r="P837" s="4">
        <v>67500</v>
      </c>
      <c r="Q837" s="33">
        <v>0</v>
      </c>
      <c r="R837" s="4" t="s">
        <v>21</v>
      </c>
      <c r="S837"/>
      <c r="T837"/>
      <c r="U837"/>
    </row>
    <row r="838" spans="1:21" s="1" customFormat="1">
      <c r="A838" s="131">
        <v>44655</v>
      </c>
      <c r="B838" s="157">
        <v>44656</v>
      </c>
      <c r="C838" s="126" t="s">
        <v>16</v>
      </c>
      <c r="D838" s="25" t="s">
        <v>23</v>
      </c>
      <c r="E838" s="2" t="s">
        <v>28</v>
      </c>
      <c r="F838" s="130">
        <v>8732.51</v>
      </c>
      <c r="G838" s="4" t="s">
        <v>19</v>
      </c>
      <c r="H838" s="4">
        <v>4.5199999999999996</v>
      </c>
      <c r="I838" s="112">
        <v>2.1482300884955841E-2</v>
      </c>
      <c r="J838" s="4">
        <v>4.6170999999999998</v>
      </c>
      <c r="K838" s="119">
        <v>847.92672100000163</v>
      </c>
      <c r="L838" s="4" t="s">
        <v>111</v>
      </c>
      <c r="M838" s="13" t="s">
        <v>112</v>
      </c>
      <c r="N838" s="145">
        <v>508.75603260000094</v>
      </c>
      <c r="O838" s="4" t="s">
        <v>27</v>
      </c>
      <c r="P838" s="4">
        <v>47197</v>
      </c>
      <c r="Q838" s="33">
        <v>0</v>
      </c>
      <c r="R838" s="4" t="s">
        <v>21</v>
      </c>
      <c r="S838"/>
      <c r="T838"/>
      <c r="U838"/>
    </row>
    <row r="839" spans="1:21" s="1" customFormat="1">
      <c r="A839" s="131">
        <v>44655</v>
      </c>
      <c r="B839" s="157">
        <v>44656</v>
      </c>
      <c r="C839" s="25" t="s">
        <v>16</v>
      </c>
      <c r="D839" s="25" t="s">
        <v>17</v>
      </c>
      <c r="E839" s="20" t="s">
        <v>198</v>
      </c>
      <c r="F839" s="133">
        <v>4000</v>
      </c>
      <c r="G839" s="4" t="s">
        <v>19</v>
      </c>
      <c r="H839" s="25">
        <v>4.6132999999999997</v>
      </c>
      <c r="I839" s="134">
        <v>5.7876140723560621E-3</v>
      </c>
      <c r="J839" s="25">
        <v>4.6399999999999997</v>
      </c>
      <c r="K839" s="135">
        <v>106.79999999999978</v>
      </c>
      <c r="L839" s="25" t="s">
        <v>110</v>
      </c>
      <c r="M839" s="19" t="s">
        <v>230</v>
      </c>
      <c r="N839" s="145">
        <v>64.07999999999987</v>
      </c>
      <c r="O839" s="4" t="s">
        <v>20</v>
      </c>
      <c r="P839" s="4">
        <v>67043</v>
      </c>
      <c r="Q839" s="33">
        <v>0</v>
      </c>
      <c r="R839" s="4" t="s">
        <v>21</v>
      </c>
      <c r="S839"/>
      <c r="T839"/>
      <c r="U839"/>
    </row>
    <row r="840" spans="1:21" s="1" customFormat="1">
      <c r="A840" s="131">
        <v>44656</v>
      </c>
      <c r="B840" s="157">
        <v>44657</v>
      </c>
      <c r="C840" s="25" t="s">
        <v>16</v>
      </c>
      <c r="D840" s="25" t="s">
        <v>17</v>
      </c>
      <c r="E840" s="2" t="s">
        <v>79</v>
      </c>
      <c r="F840" s="130">
        <v>9000</v>
      </c>
      <c r="G840" s="4" t="s">
        <v>80</v>
      </c>
      <c r="H840" s="4">
        <v>3.5247999999999999</v>
      </c>
      <c r="I840" s="112">
        <v>3.5519745801180225E-2</v>
      </c>
      <c r="J840" s="4">
        <v>3.65</v>
      </c>
      <c r="K840" s="119">
        <v>1126.7999999999997</v>
      </c>
      <c r="L840" s="4" t="s">
        <v>110</v>
      </c>
      <c r="M840" s="13" t="s">
        <v>230</v>
      </c>
      <c r="N840" s="145">
        <v>676.07999999999981</v>
      </c>
      <c r="O840" s="4" t="s">
        <v>20</v>
      </c>
      <c r="P840" s="4">
        <v>37217</v>
      </c>
      <c r="Q840" s="33">
        <v>0</v>
      </c>
      <c r="R840" s="4" t="s">
        <v>21</v>
      </c>
      <c r="S840"/>
      <c r="T840"/>
      <c r="U840"/>
    </row>
    <row r="841" spans="1:21" s="1" customFormat="1">
      <c r="A841" s="131">
        <v>44656</v>
      </c>
      <c r="B841" s="157">
        <v>44657</v>
      </c>
      <c r="C841" s="25" t="s">
        <v>16</v>
      </c>
      <c r="D841" s="25" t="s">
        <v>17</v>
      </c>
      <c r="E841" s="2" t="s">
        <v>52</v>
      </c>
      <c r="F841" s="130">
        <v>3500</v>
      </c>
      <c r="G841" s="4" t="s">
        <v>32</v>
      </c>
      <c r="H841" s="4">
        <v>5.0705</v>
      </c>
      <c r="I841" s="112">
        <v>9.7623508529731673E-3</v>
      </c>
      <c r="J841" s="4">
        <v>5.12</v>
      </c>
      <c r="K841" s="119">
        <v>173.25000000000034</v>
      </c>
      <c r="L841" s="4" t="s">
        <v>110</v>
      </c>
      <c r="M841" s="13" t="s">
        <v>230</v>
      </c>
      <c r="N841" s="145">
        <v>103.9500000000002</v>
      </c>
      <c r="O841" s="4" t="s">
        <v>20</v>
      </c>
      <c r="P841" s="4">
        <v>37004</v>
      </c>
      <c r="Q841" s="33">
        <v>0</v>
      </c>
      <c r="R841" s="4" t="s">
        <v>21</v>
      </c>
      <c r="S841"/>
      <c r="T841"/>
      <c r="U841"/>
    </row>
    <row r="842" spans="1:21" s="1" customFormat="1">
      <c r="A842" s="131">
        <v>44656</v>
      </c>
      <c r="B842" s="157">
        <v>44657</v>
      </c>
      <c r="C842" s="25" t="s">
        <v>16</v>
      </c>
      <c r="D842" s="25" t="s">
        <v>23</v>
      </c>
      <c r="E842" s="2" t="s">
        <v>31</v>
      </c>
      <c r="F842" s="130">
        <v>10384.84</v>
      </c>
      <c r="G842" s="4" t="s">
        <v>19</v>
      </c>
      <c r="H842" s="4">
        <v>4.6651999999999996</v>
      </c>
      <c r="I842" s="112">
        <v>5.3159564434537288E-3</v>
      </c>
      <c r="J842" s="4">
        <v>4.6900000000000004</v>
      </c>
      <c r="K842" s="119">
        <v>257.54403200000854</v>
      </c>
      <c r="L842" s="4" t="s">
        <v>110</v>
      </c>
      <c r="M842" s="13" t="s">
        <v>230</v>
      </c>
      <c r="N842" s="145">
        <v>154.52641920000511</v>
      </c>
      <c r="O842" s="4" t="s">
        <v>20</v>
      </c>
      <c r="P842" s="4">
        <v>12012</v>
      </c>
      <c r="Q842" s="33">
        <v>0</v>
      </c>
      <c r="R842" s="4" t="s">
        <v>21</v>
      </c>
      <c r="S842"/>
      <c r="T842"/>
      <c r="U842"/>
    </row>
    <row r="843" spans="1:21" s="1" customFormat="1">
      <c r="A843" s="131">
        <v>44656</v>
      </c>
      <c r="B843" s="157">
        <v>44657</v>
      </c>
      <c r="C843" s="25" t="s">
        <v>16</v>
      </c>
      <c r="D843" s="25" t="s">
        <v>17</v>
      </c>
      <c r="E843" s="2" t="s">
        <v>199</v>
      </c>
      <c r="F843" s="130">
        <v>39000</v>
      </c>
      <c r="G843" s="4" t="s">
        <v>19</v>
      </c>
      <c r="H843" s="4">
        <v>4.6646999999999998</v>
      </c>
      <c r="I843" s="112">
        <v>1.0783115741634042E-2</v>
      </c>
      <c r="J843" s="4">
        <v>4.7149999999999999</v>
      </c>
      <c r="K843" s="119">
        <v>1961.7000000000005</v>
      </c>
      <c r="L843" s="4" t="s">
        <v>248</v>
      </c>
      <c r="M843" s="13" t="s">
        <v>249</v>
      </c>
      <c r="N843" s="145">
        <v>1177.0200000000002</v>
      </c>
      <c r="O843" s="4" t="s">
        <v>20</v>
      </c>
      <c r="P843" s="4">
        <v>67407</v>
      </c>
      <c r="Q843" s="33">
        <v>0</v>
      </c>
      <c r="R843" s="4" t="s">
        <v>21</v>
      </c>
      <c r="S843"/>
      <c r="T843"/>
      <c r="U843"/>
    </row>
    <row r="844" spans="1:21" s="1" customFormat="1">
      <c r="A844" s="131">
        <v>44656</v>
      </c>
      <c r="B844" s="157">
        <v>44657</v>
      </c>
      <c r="C844" s="25" t="s">
        <v>16</v>
      </c>
      <c r="D844" s="25" t="s">
        <v>23</v>
      </c>
      <c r="E844" s="2" t="s">
        <v>26</v>
      </c>
      <c r="F844" s="130">
        <v>4000</v>
      </c>
      <c r="G844" s="4" t="s">
        <v>19</v>
      </c>
      <c r="H844" s="4">
        <v>4.5999999999999996</v>
      </c>
      <c r="I844" s="112">
        <v>1.3217391304347847E-2</v>
      </c>
      <c r="J844" s="4">
        <v>4.6608000000000001</v>
      </c>
      <c r="K844" s="119">
        <v>243.20000000000164</v>
      </c>
      <c r="L844" s="4" t="s">
        <v>110</v>
      </c>
      <c r="M844" s="13" t="s">
        <v>230</v>
      </c>
      <c r="N844" s="145">
        <v>145.92000000000098</v>
      </c>
      <c r="O844" s="4" t="s">
        <v>27</v>
      </c>
      <c r="P844" s="4">
        <v>47197</v>
      </c>
      <c r="Q844" s="33">
        <v>0</v>
      </c>
      <c r="R844" s="4" t="s">
        <v>21</v>
      </c>
      <c r="S844"/>
      <c r="T844"/>
      <c r="U844"/>
    </row>
    <row r="845" spans="1:21" s="1" customFormat="1">
      <c r="A845" s="131">
        <v>44656</v>
      </c>
      <c r="B845" s="157">
        <v>44657</v>
      </c>
      <c r="C845" s="25" t="s">
        <v>16</v>
      </c>
      <c r="D845" s="25" t="s">
        <v>23</v>
      </c>
      <c r="E845" s="2" t="s">
        <v>126</v>
      </c>
      <c r="F845" s="130">
        <v>1000</v>
      </c>
      <c r="G845" s="4" t="s">
        <v>19</v>
      </c>
      <c r="H845" s="4">
        <v>4.6665999999999999</v>
      </c>
      <c r="I845" s="112">
        <v>6.0858012257318794E-3</v>
      </c>
      <c r="J845" s="4">
        <v>4.6950000000000003</v>
      </c>
      <c r="K845" s="119">
        <v>28.400000000000425</v>
      </c>
      <c r="L845" s="4" t="s">
        <v>250</v>
      </c>
      <c r="M845" s="13" t="s">
        <v>251</v>
      </c>
      <c r="N845" s="145">
        <v>17.040000000000255</v>
      </c>
      <c r="O845" s="4" t="s">
        <v>20</v>
      </c>
      <c r="P845" s="4">
        <v>67500</v>
      </c>
      <c r="Q845" s="33">
        <v>0</v>
      </c>
      <c r="R845" s="4" t="s">
        <v>21</v>
      </c>
      <c r="S845"/>
      <c r="T845"/>
      <c r="U845"/>
    </row>
    <row r="846" spans="1:21" s="1" customFormat="1">
      <c r="A846" s="131">
        <v>44657</v>
      </c>
      <c r="B846" s="159">
        <v>44658</v>
      </c>
      <c r="C846" s="25" t="s">
        <v>22</v>
      </c>
      <c r="D846" s="25" t="s">
        <v>23</v>
      </c>
      <c r="E846" s="160" t="s">
        <v>171</v>
      </c>
      <c r="F846" s="130">
        <v>20000</v>
      </c>
      <c r="G846" s="4" t="s">
        <v>19</v>
      </c>
      <c r="H846" s="4">
        <v>0</v>
      </c>
      <c r="I846" s="112">
        <v>0</v>
      </c>
      <c r="J846" s="4">
        <v>0</v>
      </c>
      <c r="K846" s="119">
        <v>0</v>
      </c>
      <c r="L846" s="4" t="s">
        <v>239</v>
      </c>
      <c r="M846" s="161" t="s">
        <v>240</v>
      </c>
      <c r="N846" s="162">
        <v>0</v>
      </c>
      <c r="O846" s="4" t="s">
        <v>20</v>
      </c>
      <c r="P846" s="4">
        <v>12012</v>
      </c>
      <c r="Q846" s="33">
        <v>0</v>
      </c>
      <c r="R846" s="4" t="s">
        <v>38</v>
      </c>
      <c r="S846"/>
      <c r="T846"/>
      <c r="U846"/>
    </row>
    <row r="847" spans="1:21" s="1" customFormat="1">
      <c r="A847" s="131">
        <v>44657</v>
      </c>
      <c r="B847" s="157">
        <v>44658</v>
      </c>
      <c r="C847" s="25" t="s">
        <v>22</v>
      </c>
      <c r="D847" s="25" t="s">
        <v>23</v>
      </c>
      <c r="E847" s="2" t="s">
        <v>90</v>
      </c>
      <c r="F847" s="130">
        <v>55276.2</v>
      </c>
      <c r="G847" s="4" t="s">
        <v>19</v>
      </c>
      <c r="H847" s="4">
        <v>4.7088999999999999</v>
      </c>
      <c r="I847" s="112">
        <v>8.5157892501432908E-3</v>
      </c>
      <c r="J847" s="4">
        <v>4.7489999999999997</v>
      </c>
      <c r="K847" s="119">
        <v>2216.5756199999892</v>
      </c>
      <c r="L847" s="4" t="s">
        <v>111</v>
      </c>
      <c r="M847" s="13" t="s">
        <v>112</v>
      </c>
      <c r="N847" s="145">
        <v>1056.7524268349948</v>
      </c>
      <c r="O847" s="4" t="s">
        <v>20</v>
      </c>
      <c r="P847" s="4">
        <v>12012</v>
      </c>
      <c r="Q847" s="33">
        <v>0</v>
      </c>
      <c r="R847" s="4" t="s">
        <v>25</v>
      </c>
      <c r="S847"/>
      <c r="T847"/>
      <c r="U847"/>
    </row>
    <row r="848" spans="1:21" s="1" customFormat="1">
      <c r="A848" s="131">
        <v>44657</v>
      </c>
      <c r="B848" s="9">
        <v>44659</v>
      </c>
      <c r="C848" s="10" t="s">
        <v>16</v>
      </c>
      <c r="D848" s="10" t="s">
        <v>17</v>
      </c>
      <c r="E848" s="2" t="s">
        <v>200</v>
      </c>
      <c r="F848" s="130">
        <v>10000</v>
      </c>
      <c r="G848" s="4" t="s">
        <v>19</v>
      </c>
      <c r="H848" s="4">
        <v>4.7023999999999999</v>
      </c>
      <c r="I848" s="112">
        <v>4.8060564817964391E-3</v>
      </c>
      <c r="J848" s="4">
        <v>4.7249999999999996</v>
      </c>
      <c r="K848" s="119">
        <v>225.99999999999733</v>
      </c>
      <c r="L848" s="4" t="s">
        <v>252</v>
      </c>
      <c r="M848" s="13" t="s">
        <v>253</v>
      </c>
      <c r="N848" s="145">
        <v>135.5999999999984</v>
      </c>
      <c r="O848" s="4" t="s">
        <v>20</v>
      </c>
      <c r="P848" s="4">
        <v>67500</v>
      </c>
      <c r="Q848" s="33">
        <v>0</v>
      </c>
      <c r="R848" s="4" t="s">
        <v>21</v>
      </c>
      <c r="S848"/>
      <c r="T848"/>
      <c r="U848"/>
    </row>
    <row r="849" spans="1:21" s="1" customFormat="1">
      <c r="A849" s="131">
        <v>44658</v>
      </c>
      <c r="B849" s="9">
        <v>44659</v>
      </c>
      <c r="C849" s="10" t="s">
        <v>16</v>
      </c>
      <c r="D849" s="10" t="s">
        <v>17</v>
      </c>
      <c r="E849" s="13" t="s">
        <v>201</v>
      </c>
      <c r="F849" s="130">
        <v>2500</v>
      </c>
      <c r="G849" s="4" t="s">
        <v>19</v>
      </c>
      <c r="H849" s="4">
        <v>4.7218</v>
      </c>
      <c r="I849" s="112">
        <v>3.4563090346901637E-2</v>
      </c>
      <c r="J849" s="4">
        <v>4.8849999999999998</v>
      </c>
      <c r="K849" s="119">
        <v>407.99999999999949</v>
      </c>
      <c r="L849" s="4" t="s">
        <v>1795</v>
      </c>
      <c r="M849" s="13" t="s">
        <v>254</v>
      </c>
      <c r="N849" s="145">
        <v>244.79999999999967</v>
      </c>
      <c r="O849" s="4" t="s">
        <v>20</v>
      </c>
      <c r="P849" s="4">
        <v>67043</v>
      </c>
      <c r="Q849" s="33">
        <v>0</v>
      </c>
      <c r="R849" s="4" t="s">
        <v>21</v>
      </c>
      <c r="S849"/>
      <c r="T849"/>
      <c r="U849"/>
    </row>
    <row r="850" spans="1:21" s="1" customFormat="1">
      <c r="A850" s="131">
        <v>44658</v>
      </c>
      <c r="B850" s="9">
        <v>44659</v>
      </c>
      <c r="C850" s="10" t="s">
        <v>41</v>
      </c>
      <c r="D850" s="10" t="s">
        <v>17</v>
      </c>
      <c r="E850" s="2" t="s">
        <v>202</v>
      </c>
      <c r="F850" s="130">
        <v>2400</v>
      </c>
      <c r="G850" s="4" t="s">
        <v>19</v>
      </c>
      <c r="H850" s="4">
        <v>4.7095000000000002</v>
      </c>
      <c r="I850" s="112">
        <v>3.1956683299713351E-2</v>
      </c>
      <c r="J850" s="4">
        <v>4.8600000000000003</v>
      </c>
      <c r="K850" s="119">
        <v>361.20000000000016</v>
      </c>
      <c r="L850" s="4" t="s">
        <v>255</v>
      </c>
      <c r="M850" s="13" t="s">
        <v>256</v>
      </c>
      <c r="N850" s="162">
        <v>206.6425200000001</v>
      </c>
      <c r="O850" s="4" t="s">
        <v>20</v>
      </c>
      <c r="P850" s="4">
        <v>67043</v>
      </c>
      <c r="Q850" s="33">
        <v>0</v>
      </c>
      <c r="R850" s="4" t="s">
        <v>149</v>
      </c>
      <c r="S850"/>
      <c r="T850"/>
      <c r="U850"/>
    </row>
    <row r="851" spans="1:21" s="1" customFormat="1">
      <c r="A851" s="131">
        <v>44658</v>
      </c>
      <c r="B851" s="9">
        <v>44662</v>
      </c>
      <c r="C851" s="25" t="s">
        <v>16</v>
      </c>
      <c r="D851" s="25" t="s">
        <v>17</v>
      </c>
      <c r="E851" s="19" t="s">
        <v>203</v>
      </c>
      <c r="F851" s="130">
        <v>10000</v>
      </c>
      <c r="G851" s="4" t="s">
        <v>19</v>
      </c>
      <c r="H851" s="4">
        <v>4.7397999999999998</v>
      </c>
      <c r="I851" s="112">
        <v>5.2744841554497324E-3</v>
      </c>
      <c r="J851" s="4">
        <v>4.7648000000000001</v>
      </c>
      <c r="K851" s="119">
        <v>250.00000000000355</v>
      </c>
      <c r="L851" s="4" t="s">
        <v>229</v>
      </c>
      <c r="M851" s="13" t="s">
        <v>18</v>
      </c>
      <c r="N851" s="145">
        <v>150.00000000000213</v>
      </c>
      <c r="O851" s="25" t="s">
        <v>20</v>
      </c>
      <c r="P851" s="25">
        <v>67407</v>
      </c>
      <c r="Q851" s="136">
        <v>0</v>
      </c>
      <c r="R851" s="25" t="s">
        <v>21</v>
      </c>
      <c r="S851"/>
      <c r="T851"/>
      <c r="U851"/>
    </row>
    <row r="852" spans="1:21" s="1" customFormat="1">
      <c r="A852" s="131">
        <v>44658</v>
      </c>
      <c r="B852" s="9">
        <v>44659</v>
      </c>
      <c r="C852" s="10" t="s">
        <v>41</v>
      </c>
      <c r="D852" s="10" t="s">
        <v>17</v>
      </c>
      <c r="E852" s="2" t="s">
        <v>63</v>
      </c>
      <c r="F852" s="130">
        <v>20235</v>
      </c>
      <c r="G852" s="4" t="s">
        <v>19</v>
      </c>
      <c r="H852" s="4">
        <v>4.7625000000000002</v>
      </c>
      <c r="I852" s="112">
        <v>6.8241469816272549E-3</v>
      </c>
      <c r="J852" s="4">
        <v>4.7949999999999999</v>
      </c>
      <c r="K852" s="119">
        <v>657.63749999999493</v>
      </c>
      <c r="L852" s="4" t="s">
        <v>239</v>
      </c>
      <c r="M852" s="13" t="s">
        <v>240</v>
      </c>
      <c r="N852" s="145">
        <v>376.23441374999715</v>
      </c>
      <c r="O852" s="25" t="s">
        <v>20</v>
      </c>
      <c r="P852" s="4">
        <v>12012</v>
      </c>
      <c r="Q852" s="33">
        <v>0</v>
      </c>
      <c r="R852" s="25" t="s">
        <v>43</v>
      </c>
      <c r="S852"/>
      <c r="T852"/>
      <c r="U852"/>
    </row>
    <row r="853" spans="1:21" s="1" customFormat="1">
      <c r="A853" s="131">
        <v>44658</v>
      </c>
      <c r="B853" s="9">
        <v>44659</v>
      </c>
      <c r="C853" s="10" t="s">
        <v>16</v>
      </c>
      <c r="D853" s="10" t="s">
        <v>17</v>
      </c>
      <c r="E853" s="2" t="s">
        <v>204</v>
      </c>
      <c r="F853" s="130">
        <v>2000</v>
      </c>
      <c r="G853" s="4" t="s">
        <v>32</v>
      </c>
      <c r="H853" s="4">
        <v>5.1981999999999999</v>
      </c>
      <c r="I853" s="112">
        <v>1.9198953483898329E-2</v>
      </c>
      <c r="J853" s="4">
        <v>5.298</v>
      </c>
      <c r="K853" s="119">
        <v>199.60000000000022</v>
      </c>
      <c r="L853" s="4" t="s">
        <v>257</v>
      </c>
      <c r="M853" s="13" t="s">
        <v>258</v>
      </c>
      <c r="N853" s="145">
        <v>119.76000000000013</v>
      </c>
      <c r="O853" s="4" t="s">
        <v>20</v>
      </c>
      <c r="P853" s="4">
        <v>67500</v>
      </c>
      <c r="Q853" s="33">
        <v>0</v>
      </c>
      <c r="R853" s="4" t="s">
        <v>21</v>
      </c>
      <c r="S853"/>
      <c r="T853"/>
      <c r="U853"/>
    </row>
    <row r="854" spans="1:21" s="1" customFormat="1">
      <c r="A854" s="131">
        <v>44658</v>
      </c>
      <c r="B854" s="9">
        <v>44659</v>
      </c>
      <c r="C854" s="4" t="s">
        <v>16</v>
      </c>
      <c r="D854" s="4" t="s">
        <v>17</v>
      </c>
      <c r="E854" s="2" t="s">
        <v>182</v>
      </c>
      <c r="F854" s="151">
        <v>2100</v>
      </c>
      <c r="G854" s="3" t="s">
        <v>19</v>
      </c>
      <c r="H854" s="3">
        <v>4.5999999999999996</v>
      </c>
      <c r="I854" s="105">
        <v>3.1326086956521948E-2</v>
      </c>
      <c r="J854" s="3">
        <v>4.7441000000000004</v>
      </c>
      <c r="K854" s="75">
        <v>302.61000000000166</v>
      </c>
      <c r="L854" s="3" t="s">
        <v>110</v>
      </c>
      <c r="M854" s="21" t="s">
        <v>230</v>
      </c>
      <c r="N854" s="145">
        <v>181.566000000001</v>
      </c>
      <c r="O854" s="4" t="s">
        <v>27</v>
      </c>
      <c r="P854" s="4">
        <v>67500</v>
      </c>
      <c r="Q854" s="33">
        <v>0</v>
      </c>
      <c r="R854" s="4" t="s">
        <v>21</v>
      </c>
      <c r="S854"/>
      <c r="T854"/>
      <c r="U854"/>
    </row>
    <row r="855" spans="1:21" s="1" customFormat="1">
      <c r="A855" s="131">
        <v>44659</v>
      </c>
      <c r="B855" s="9">
        <v>44663</v>
      </c>
      <c r="C855" s="4" t="s">
        <v>16</v>
      </c>
      <c r="D855" s="4" t="s">
        <v>17</v>
      </c>
      <c r="E855" s="17" t="s">
        <v>116</v>
      </c>
      <c r="F855" s="151">
        <v>10000</v>
      </c>
      <c r="G855" s="3" t="s">
        <v>19</v>
      </c>
      <c r="H855" s="3">
        <v>4.7573999999999996</v>
      </c>
      <c r="I855" s="105">
        <v>4.5402951191828578E-3</v>
      </c>
      <c r="J855" s="3">
        <v>4.7789999999999999</v>
      </c>
      <c r="K855" s="75">
        <v>216.00000000000284</v>
      </c>
      <c r="L855" s="3" t="s">
        <v>229</v>
      </c>
      <c r="M855" s="21" t="s">
        <v>18</v>
      </c>
      <c r="N855" s="145">
        <v>129.6000000000017</v>
      </c>
      <c r="O855" s="25" t="s">
        <v>20</v>
      </c>
      <c r="P855" s="25">
        <v>67407</v>
      </c>
      <c r="Q855" s="136">
        <v>0</v>
      </c>
      <c r="R855" s="4" t="s">
        <v>21</v>
      </c>
      <c r="S855"/>
      <c r="T855"/>
      <c r="U855"/>
    </row>
    <row r="856" spans="1:21" s="1" customFormat="1">
      <c r="A856" s="123">
        <v>44662</v>
      </c>
      <c r="B856" s="9">
        <v>44663</v>
      </c>
      <c r="C856" s="3" t="s">
        <v>16</v>
      </c>
      <c r="D856" s="3" t="s">
        <v>23</v>
      </c>
      <c r="E856" s="16" t="s">
        <v>159</v>
      </c>
      <c r="F856" s="151">
        <v>13608.63</v>
      </c>
      <c r="G856" s="3" t="s">
        <v>32</v>
      </c>
      <c r="H856" s="3">
        <v>5.1413000000000002</v>
      </c>
      <c r="I856" s="105">
        <v>7.1382724213719939E-3</v>
      </c>
      <c r="J856" s="3">
        <v>5.1779999999999999</v>
      </c>
      <c r="K856" s="75">
        <v>499.43672099999634</v>
      </c>
      <c r="L856" s="3" t="s">
        <v>239</v>
      </c>
      <c r="M856" s="21" t="s">
        <v>240</v>
      </c>
      <c r="N856" s="145">
        <v>299.66203259999781</v>
      </c>
      <c r="O856" s="4" t="s">
        <v>20</v>
      </c>
      <c r="P856" s="4">
        <v>12012</v>
      </c>
      <c r="Q856" s="33">
        <v>0</v>
      </c>
      <c r="R856" s="4" t="s">
        <v>21</v>
      </c>
      <c r="S856"/>
      <c r="T856"/>
      <c r="U856"/>
    </row>
    <row r="857" spans="1:21" s="1" customFormat="1">
      <c r="A857" s="123">
        <v>44662</v>
      </c>
      <c r="B857" s="9">
        <v>44663</v>
      </c>
      <c r="C857" s="3" t="s">
        <v>16</v>
      </c>
      <c r="D857" s="3" t="s">
        <v>23</v>
      </c>
      <c r="E857" s="2" t="s">
        <v>109</v>
      </c>
      <c r="F857" s="151">
        <v>2570</v>
      </c>
      <c r="G857" s="3" t="s">
        <v>32</v>
      </c>
      <c r="H857" s="3">
        <v>5.1403999999999996</v>
      </c>
      <c r="I857" s="105">
        <v>3.4938915259512981E-2</v>
      </c>
      <c r="J857" s="3">
        <v>5.32</v>
      </c>
      <c r="K857" s="75">
        <v>461.57200000000165</v>
      </c>
      <c r="L857" s="3" t="s">
        <v>110</v>
      </c>
      <c r="M857" s="21" t="s">
        <v>230</v>
      </c>
      <c r="N857" s="145">
        <v>276.94320000000096</v>
      </c>
      <c r="O857" s="4" t="s">
        <v>20</v>
      </c>
      <c r="P857" s="4">
        <v>47197</v>
      </c>
      <c r="Q857" s="33">
        <v>0</v>
      </c>
      <c r="R857" s="4" t="s">
        <v>21</v>
      </c>
      <c r="S857"/>
      <c r="T857"/>
      <c r="U857"/>
    </row>
    <row r="858" spans="1:21" s="1" customFormat="1">
      <c r="A858" s="123">
        <v>44662</v>
      </c>
      <c r="B858" s="9">
        <v>44663</v>
      </c>
      <c r="C858" s="3" t="s">
        <v>16</v>
      </c>
      <c r="D858" s="3" t="s">
        <v>17</v>
      </c>
      <c r="E858" s="2" t="s">
        <v>86</v>
      </c>
      <c r="F858" s="130">
        <v>15000</v>
      </c>
      <c r="G858" s="4" t="s">
        <v>32</v>
      </c>
      <c r="H858" s="4">
        <v>5.1512000000000002</v>
      </c>
      <c r="I858" s="112">
        <v>1.9179996893927687E-2</v>
      </c>
      <c r="J858" s="4">
        <v>5.25</v>
      </c>
      <c r="K858" s="119">
        <v>1481.9999999999966</v>
      </c>
      <c r="L858" s="4" t="s">
        <v>110</v>
      </c>
      <c r="M858" s="13" t="s">
        <v>230</v>
      </c>
      <c r="N858" s="145">
        <v>889.19999999999789</v>
      </c>
      <c r="O858" s="4" t="s">
        <v>20</v>
      </c>
      <c r="P858" s="4">
        <v>67500</v>
      </c>
      <c r="Q858" s="33">
        <v>0</v>
      </c>
      <c r="R858" s="4" t="s">
        <v>21</v>
      </c>
      <c r="S858"/>
      <c r="T858"/>
      <c r="U858"/>
    </row>
    <row r="859" spans="1:21" s="1" customFormat="1">
      <c r="A859" s="123">
        <v>44662</v>
      </c>
      <c r="B859" s="9">
        <v>44663</v>
      </c>
      <c r="C859" s="25" t="s">
        <v>16</v>
      </c>
      <c r="D859" s="25" t="s">
        <v>17</v>
      </c>
      <c r="E859" s="2" t="s">
        <v>101</v>
      </c>
      <c r="F859" s="130">
        <v>5227.8999999999996</v>
      </c>
      <c r="G859" s="4" t="s">
        <v>19</v>
      </c>
      <c r="H859" s="4">
        <v>4.6919000000000004</v>
      </c>
      <c r="I859" s="112">
        <v>8.1203776721583409E-3</v>
      </c>
      <c r="J859" s="4">
        <v>4.7300000000000004</v>
      </c>
      <c r="K859" s="119">
        <v>199.1829900000001</v>
      </c>
      <c r="L859" s="4" t="s">
        <v>110</v>
      </c>
      <c r="M859" s="13" t="s">
        <v>230</v>
      </c>
      <c r="N859" s="145">
        <v>119.50979400000006</v>
      </c>
      <c r="O859" s="4" t="s">
        <v>20</v>
      </c>
      <c r="P859" s="4">
        <v>67500</v>
      </c>
      <c r="Q859" s="33">
        <v>0</v>
      </c>
      <c r="R859" s="4" t="s">
        <v>21</v>
      </c>
      <c r="S859"/>
      <c r="T859"/>
      <c r="U859"/>
    </row>
    <row r="860" spans="1:21" s="1" customFormat="1">
      <c r="A860" s="123">
        <v>44662</v>
      </c>
      <c r="B860" s="9">
        <v>44664</v>
      </c>
      <c r="C860" s="25" t="s">
        <v>16</v>
      </c>
      <c r="D860" s="25" t="s">
        <v>17</v>
      </c>
      <c r="E860" s="19" t="s">
        <v>203</v>
      </c>
      <c r="F860" s="130">
        <v>10000</v>
      </c>
      <c r="G860" s="4" t="s">
        <v>19</v>
      </c>
      <c r="H860" s="4">
        <v>4.6909000000000001</v>
      </c>
      <c r="I860" s="112">
        <v>5.4786927881642633E-3</v>
      </c>
      <c r="J860" s="4">
        <v>4.7165999999999997</v>
      </c>
      <c r="K860" s="119">
        <v>256.99999999999613</v>
      </c>
      <c r="L860" s="4" t="s">
        <v>229</v>
      </c>
      <c r="M860" s="13" t="s">
        <v>18</v>
      </c>
      <c r="N860" s="145">
        <v>154.19999999999769</v>
      </c>
      <c r="O860" s="4" t="s">
        <v>20</v>
      </c>
      <c r="P860" s="4">
        <v>67407</v>
      </c>
      <c r="Q860" s="33">
        <v>0</v>
      </c>
      <c r="R860" s="4" t="s">
        <v>21</v>
      </c>
      <c r="S860"/>
      <c r="T860"/>
      <c r="U860"/>
    </row>
    <row r="861" spans="1:21" s="1" customFormat="1">
      <c r="A861" s="131">
        <v>44662</v>
      </c>
      <c r="B861" s="157">
        <v>44664</v>
      </c>
      <c r="C861" s="25" t="s">
        <v>16</v>
      </c>
      <c r="D861" s="25" t="s">
        <v>17</v>
      </c>
      <c r="E861" s="20" t="s">
        <v>205</v>
      </c>
      <c r="F861" s="133">
        <v>50000</v>
      </c>
      <c r="G861" s="25" t="s">
        <v>19</v>
      </c>
      <c r="H861" s="25">
        <v>4.6848999999999998</v>
      </c>
      <c r="I861" s="134">
        <v>1.70974834041282E-2</v>
      </c>
      <c r="J861" s="25">
        <v>4.7649999999999997</v>
      </c>
      <c r="K861" s="135">
        <v>4004.9999999999918</v>
      </c>
      <c r="L861" s="25" t="s">
        <v>233</v>
      </c>
      <c r="M861" s="19" t="s">
        <v>234</v>
      </c>
      <c r="N861" s="145">
        <v>2402.999999999995</v>
      </c>
      <c r="O861" s="25" t="s">
        <v>20</v>
      </c>
      <c r="P861" s="25">
        <v>67043</v>
      </c>
      <c r="Q861" s="136">
        <v>0</v>
      </c>
      <c r="R861" s="25" t="s">
        <v>21</v>
      </c>
      <c r="S861"/>
      <c r="T861"/>
      <c r="U861"/>
    </row>
    <row r="862" spans="1:21" s="1" customFormat="1">
      <c r="A862" s="123">
        <v>44662</v>
      </c>
      <c r="B862" s="9">
        <v>44663</v>
      </c>
      <c r="C862" s="3" t="s">
        <v>16</v>
      </c>
      <c r="D862" s="3" t="s">
        <v>23</v>
      </c>
      <c r="E862" s="2" t="s">
        <v>56</v>
      </c>
      <c r="F862" s="92">
        <v>7798.81</v>
      </c>
      <c r="G862" s="4" t="s">
        <v>32</v>
      </c>
      <c r="H862" s="4">
        <v>5.1326000000000001</v>
      </c>
      <c r="I862" s="112">
        <v>9.9170011300315775E-3</v>
      </c>
      <c r="J862" s="4">
        <v>5.1835000000000004</v>
      </c>
      <c r="K862" s="119">
        <v>396.95942900000307</v>
      </c>
      <c r="L862" s="4" t="s">
        <v>259</v>
      </c>
      <c r="M862" s="13" t="s">
        <v>260</v>
      </c>
      <c r="N862" s="145">
        <v>238.17565740000182</v>
      </c>
      <c r="O862" s="4" t="s">
        <v>20</v>
      </c>
      <c r="P862" s="4">
        <v>12012</v>
      </c>
      <c r="Q862" s="33">
        <v>0</v>
      </c>
      <c r="R862" s="4" t="s">
        <v>21</v>
      </c>
      <c r="S862"/>
      <c r="T862"/>
      <c r="U862"/>
    </row>
    <row r="863" spans="1:21" s="1" customFormat="1">
      <c r="A863" s="123">
        <v>44662</v>
      </c>
      <c r="B863" s="9">
        <v>44663</v>
      </c>
      <c r="C863" s="3" t="s">
        <v>16</v>
      </c>
      <c r="D863" s="4" t="s">
        <v>23</v>
      </c>
      <c r="E863" s="2" t="s">
        <v>56</v>
      </c>
      <c r="F863" s="92">
        <v>7693.28</v>
      </c>
      <c r="G863" s="4" t="s">
        <v>32</v>
      </c>
      <c r="H863" s="4">
        <v>5.1326000000000001</v>
      </c>
      <c r="I863" s="112">
        <v>9.9170011300315775E-3</v>
      </c>
      <c r="J863" s="4">
        <v>5.1835000000000004</v>
      </c>
      <c r="K863" s="119">
        <v>391.58795200000299</v>
      </c>
      <c r="L863" s="4" t="s">
        <v>259</v>
      </c>
      <c r="M863" s="13" t="s">
        <v>260</v>
      </c>
      <c r="N863" s="145">
        <v>234.95277120000179</v>
      </c>
      <c r="O863" s="4" t="s">
        <v>20</v>
      </c>
      <c r="P863" s="4">
        <v>12012</v>
      </c>
      <c r="Q863" s="33">
        <v>0</v>
      </c>
      <c r="R863" s="4" t="s">
        <v>21</v>
      </c>
      <c r="S863"/>
      <c r="T863"/>
      <c r="U863"/>
    </row>
    <row r="864" spans="1:21" s="1" customFormat="1">
      <c r="A864" s="123">
        <v>44662</v>
      </c>
      <c r="B864" s="9">
        <v>44663</v>
      </c>
      <c r="C864" s="3" t="s">
        <v>16</v>
      </c>
      <c r="D864" s="3" t="s">
        <v>23</v>
      </c>
      <c r="E864" s="2" t="s">
        <v>56</v>
      </c>
      <c r="F864" s="92">
        <v>7835.73</v>
      </c>
      <c r="G864" s="4" t="s">
        <v>32</v>
      </c>
      <c r="H864" s="4">
        <v>5.1326000000000001</v>
      </c>
      <c r="I864" s="112">
        <v>9.9170011300315775E-3</v>
      </c>
      <c r="J864" s="4">
        <v>5.1835000000000004</v>
      </c>
      <c r="K864" s="119">
        <v>398.83865700000302</v>
      </c>
      <c r="L864" s="4" t="s">
        <v>259</v>
      </c>
      <c r="M864" s="13" t="s">
        <v>260</v>
      </c>
      <c r="N864" s="145">
        <v>239.3031942000018</v>
      </c>
      <c r="O864" s="4" t="s">
        <v>20</v>
      </c>
      <c r="P864" s="4">
        <v>12012</v>
      </c>
      <c r="Q864" s="33">
        <v>0</v>
      </c>
      <c r="R864" s="4" t="s">
        <v>21</v>
      </c>
      <c r="S864"/>
      <c r="T864"/>
      <c r="U864"/>
    </row>
    <row r="865" spans="1:21" s="1" customFormat="1">
      <c r="A865" s="123">
        <v>44662</v>
      </c>
      <c r="B865" s="9">
        <v>44663</v>
      </c>
      <c r="C865" s="4" t="s">
        <v>22</v>
      </c>
      <c r="D865" s="4" t="s">
        <v>17</v>
      </c>
      <c r="E865" s="13" t="s">
        <v>184</v>
      </c>
      <c r="F865" s="130">
        <v>100000</v>
      </c>
      <c r="G865" s="4" t="s">
        <v>19</v>
      </c>
      <c r="H865" s="4">
        <v>4.6909999999999998</v>
      </c>
      <c r="I865" s="112">
        <v>8.3137923683651582E-3</v>
      </c>
      <c r="J865" s="4">
        <v>4.7300000000000004</v>
      </c>
      <c r="K865" s="119">
        <v>3900.0000000000591</v>
      </c>
      <c r="L865" s="4" t="s">
        <v>261</v>
      </c>
      <c r="M865" s="13" t="s">
        <v>1794</v>
      </c>
      <c r="N865" s="145">
        <v>1859.3250000000282</v>
      </c>
      <c r="O865" s="4" t="s">
        <v>20</v>
      </c>
      <c r="P865" s="4">
        <v>67500</v>
      </c>
      <c r="Q865" s="33">
        <v>0</v>
      </c>
      <c r="R865" s="4" t="s">
        <v>25</v>
      </c>
      <c r="S865"/>
      <c r="T865"/>
      <c r="U865"/>
    </row>
    <row r="866" spans="1:21" s="1" customFormat="1">
      <c r="A866" s="123">
        <v>44663</v>
      </c>
      <c r="B866" s="9">
        <v>44664</v>
      </c>
      <c r="C866" s="25" t="s">
        <v>16</v>
      </c>
      <c r="D866" s="25" t="s">
        <v>17</v>
      </c>
      <c r="E866" s="2" t="s">
        <v>206</v>
      </c>
      <c r="F866" s="130">
        <v>2000</v>
      </c>
      <c r="G866" s="4" t="s">
        <v>32</v>
      </c>
      <c r="H866" s="4">
        <v>5.0454999999999997</v>
      </c>
      <c r="I866" s="112">
        <v>6.8377762362501482E-3</v>
      </c>
      <c r="J866" s="4">
        <v>5.08</v>
      </c>
      <c r="K866" s="119">
        <v>69.000000000000838</v>
      </c>
      <c r="L866" s="4" t="s">
        <v>110</v>
      </c>
      <c r="M866" s="13" t="s">
        <v>230</v>
      </c>
      <c r="N866" s="145">
        <v>41.400000000000503</v>
      </c>
      <c r="O866" s="4" t="s">
        <v>20</v>
      </c>
      <c r="P866" s="4">
        <v>67500</v>
      </c>
      <c r="Q866" s="33">
        <v>0</v>
      </c>
      <c r="R866" s="4" t="s">
        <v>21</v>
      </c>
      <c r="S866"/>
      <c r="T866"/>
      <c r="U866"/>
    </row>
    <row r="867" spans="1:21" s="1" customFormat="1">
      <c r="A867" s="123">
        <v>12</v>
      </c>
      <c r="B867" s="9">
        <v>12</v>
      </c>
      <c r="C867" s="4" t="s">
        <v>67</v>
      </c>
      <c r="D867" s="4" t="s">
        <v>17</v>
      </c>
      <c r="E867" s="13" t="s">
        <v>207</v>
      </c>
      <c r="F867" s="130">
        <v>7269</v>
      </c>
      <c r="G867" s="4" t="s">
        <v>32</v>
      </c>
      <c r="H867" s="4">
        <v>4.88</v>
      </c>
      <c r="I867" s="112">
        <v>2.9713114754098546E-2</v>
      </c>
      <c r="J867" s="4">
        <v>5.0250000000000004</v>
      </c>
      <c r="K867" s="119">
        <v>1054.0050000000033</v>
      </c>
      <c r="L867" s="4" t="s">
        <v>262</v>
      </c>
      <c r="M867" s="13" t="s">
        <v>263</v>
      </c>
      <c r="N867" s="162">
        <v>502.49688375000159</v>
      </c>
      <c r="O867" s="4" t="s">
        <v>27</v>
      </c>
      <c r="P867" s="4">
        <v>47197</v>
      </c>
      <c r="Q867" s="33">
        <v>0</v>
      </c>
      <c r="R867" s="4" t="s">
        <v>148</v>
      </c>
      <c r="S867"/>
      <c r="T867"/>
      <c r="U867"/>
    </row>
    <row r="868" spans="1:21" s="1" customFormat="1">
      <c r="A868" s="123">
        <v>44663</v>
      </c>
      <c r="B868" s="9">
        <v>44664</v>
      </c>
      <c r="C868" s="3" t="s">
        <v>16</v>
      </c>
      <c r="D868" s="3" t="s">
        <v>23</v>
      </c>
      <c r="E868" s="2" t="s">
        <v>56</v>
      </c>
      <c r="F868" s="130">
        <v>3090</v>
      </c>
      <c r="G868" s="4" t="s">
        <v>32</v>
      </c>
      <c r="H868" s="4">
        <v>5.0551000000000004</v>
      </c>
      <c r="I868" s="112">
        <v>1.283851951494519E-2</v>
      </c>
      <c r="J868" s="4">
        <v>5.12</v>
      </c>
      <c r="K868" s="119">
        <v>200.54099999999917</v>
      </c>
      <c r="L868" s="4" t="s">
        <v>259</v>
      </c>
      <c r="M868" s="13" t="s">
        <v>260</v>
      </c>
      <c r="N868" s="145">
        <v>120.32459999999949</v>
      </c>
      <c r="O868" s="4" t="s">
        <v>20</v>
      </c>
      <c r="P868" s="4">
        <v>12012</v>
      </c>
      <c r="Q868" s="33">
        <v>0</v>
      </c>
      <c r="R868" s="4" t="s">
        <v>21</v>
      </c>
      <c r="S868"/>
      <c r="T868"/>
      <c r="U868"/>
    </row>
    <row r="869" spans="1:21" s="1" customFormat="1">
      <c r="A869" s="123">
        <v>44663</v>
      </c>
      <c r="B869" s="9">
        <v>44664</v>
      </c>
      <c r="C869" s="3" t="s">
        <v>16</v>
      </c>
      <c r="D869" s="3" t="s">
        <v>23</v>
      </c>
      <c r="E869" s="2" t="s">
        <v>56</v>
      </c>
      <c r="F869" s="130">
        <v>17980</v>
      </c>
      <c r="G869" s="4" t="s">
        <v>57</v>
      </c>
      <c r="H869" s="4">
        <v>6.0587999999999997</v>
      </c>
      <c r="I869" s="112">
        <v>1.3401993794150746E-2</v>
      </c>
      <c r="J869" s="4">
        <v>6.14</v>
      </c>
      <c r="K869" s="119">
        <v>1459.975999999999</v>
      </c>
      <c r="L869" s="4" t="s">
        <v>259</v>
      </c>
      <c r="M869" s="13" t="s">
        <v>260</v>
      </c>
      <c r="N869" s="145">
        <v>875.98559999999941</v>
      </c>
      <c r="O869" s="4" t="s">
        <v>20</v>
      </c>
      <c r="P869" s="4">
        <v>12012</v>
      </c>
      <c r="Q869" s="33">
        <v>0</v>
      </c>
      <c r="R869" s="4" t="s">
        <v>21</v>
      </c>
      <c r="S869"/>
      <c r="T869"/>
      <c r="U869"/>
    </row>
    <row r="870" spans="1:21" s="1" customFormat="1">
      <c r="A870" s="123">
        <v>44663</v>
      </c>
      <c r="B870" s="9">
        <v>44664</v>
      </c>
      <c r="C870" s="3" t="s">
        <v>16</v>
      </c>
      <c r="D870" s="3" t="s">
        <v>17</v>
      </c>
      <c r="E870" s="2" t="s">
        <v>124</v>
      </c>
      <c r="F870" s="130">
        <v>6359.24</v>
      </c>
      <c r="G870" s="4" t="s">
        <v>19</v>
      </c>
      <c r="H870" s="4">
        <v>4.6349999999999998</v>
      </c>
      <c r="I870" s="112">
        <v>7.2923408845739779E-3</v>
      </c>
      <c r="J870" s="4">
        <v>4.6688000000000001</v>
      </c>
      <c r="K870" s="119">
        <v>214.94231200000175</v>
      </c>
      <c r="L870" s="4" t="s">
        <v>110</v>
      </c>
      <c r="M870" s="13" t="s">
        <v>230</v>
      </c>
      <c r="N870" s="145">
        <v>128.96538720000103</v>
      </c>
      <c r="O870" s="4" t="s">
        <v>27</v>
      </c>
      <c r="P870" s="4">
        <v>37004</v>
      </c>
      <c r="Q870" s="33">
        <v>0</v>
      </c>
      <c r="R870" s="4" t="s">
        <v>21</v>
      </c>
      <c r="S870"/>
      <c r="T870"/>
      <c r="U870"/>
    </row>
    <row r="871" spans="1:21" s="1" customFormat="1">
      <c r="A871" s="123">
        <v>44663</v>
      </c>
      <c r="B871" s="9">
        <v>44664</v>
      </c>
      <c r="C871" s="3" t="s">
        <v>22</v>
      </c>
      <c r="D871" s="3" t="s">
        <v>23</v>
      </c>
      <c r="E871" s="2" t="s">
        <v>93</v>
      </c>
      <c r="F871" s="130">
        <v>2306.5100000000002</v>
      </c>
      <c r="G871" s="4" t="s">
        <v>32</v>
      </c>
      <c r="H871" s="4">
        <v>5.0731000000000002</v>
      </c>
      <c r="I871" s="112">
        <v>1.51583844197829E-2</v>
      </c>
      <c r="J871" s="4">
        <v>5.15</v>
      </c>
      <c r="K871" s="119">
        <v>177.37061900000046</v>
      </c>
      <c r="L871" s="4" t="s">
        <v>239</v>
      </c>
      <c r="M871" s="13" t="s">
        <v>240</v>
      </c>
      <c r="N871" s="145">
        <v>84.561442608250218</v>
      </c>
      <c r="O871" s="4" t="s">
        <v>20</v>
      </c>
      <c r="P871" s="4">
        <v>22019</v>
      </c>
      <c r="Q871" s="33">
        <v>0</v>
      </c>
      <c r="R871" s="4" t="s">
        <v>25</v>
      </c>
      <c r="S871"/>
      <c r="T871"/>
      <c r="U871"/>
    </row>
    <row r="872" spans="1:21">
      <c r="A872" s="123">
        <v>44663</v>
      </c>
      <c r="B872" s="9">
        <v>44664</v>
      </c>
      <c r="C872" s="3" t="s">
        <v>22</v>
      </c>
      <c r="D872" s="3" t="s">
        <v>23</v>
      </c>
      <c r="E872" s="2" t="s">
        <v>93</v>
      </c>
      <c r="F872" s="130">
        <v>2934.25</v>
      </c>
      <c r="G872" s="4" t="s">
        <v>19</v>
      </c>
      <c r="H872" s="4">
        <v>4.6768000000000001</v>
      </c>
      <c r="I872" s="112">
        <v>1.3513513513513598E-2</v>
      </c>
      <c r="J872" s="4">
        <v>4.74</v>
      </c>
      <c r="K872" s="119">
        <v>185.44460000000043</v>
      </c>
      <c r="L872" s="4" t="s">
        <v>239</v>
      </c>
      <c r="M872" s="13" t="s">
        <v>240</v>
      </c>
      <c r="N872" s="145">
        <v>88.410713050000211</v>
      </c>
      <c r="O872" s="4" t="s">
        <v>20</v>
      </c>
      <c r="P872" s="4">
        <v>22019</v>
      </c>
      <c r="Q872" s="33">
        <v>0</v>
      </c>
      <c r="R872" s="4" t="s">
        <v>25</v>
      </c>
    </row>
    <row r="873" spans="1:21">
      <c r="A873" s="123">
        <v>44663</v>
      </c>
      <c r="B873" s="9">
        <v>44664</v>
      </c>
      <c r="C873" s="4" t="s">
        <v>22</v>
      </c>
      <c r="D873" s="4" t="s">
        <v>17</v>
      </c>
      <c r="E873" s="13" t="s">
        <v>184</v>
      </c>
      <c r="F873" s="130">
        <v>104400.59</v>
      </c>
      <c r="G873" s="4" t="s">
        <v>19</v>
      </c>
      <c r="H873" s="4">
        <v>4.6768000000000001</v>
      </c>
      <c r="I873" s="112">
        <v>9.2370851864522763E-3</v>
      </c>
      <c r="J873" s="4">
        <v>4.72</v>
      </c>
      <c r="K873" s="119">
        <v>4510.1054879999665</v>
      </c>
      <c r="L873" s="4" t="s">
        <v>261</v>
      </c>
      <c r="M873" s="13" t="s">
        <v>1794</v>
      </c>
      <c r="N873" s="145">
        <v>2150.1927914039838</v>
      </c>
      <c r="O873" s="4" t="s">
        <v>20</v>
      </c>
      <c r="P873" s="4">
        <v>67500</v>
      </c>
      <c r="Q873" s="33">
        <v>0</v>
      </c>
      <c r="R873" s="4" t="s">
        <v>25</v>
      </c>
    </row>
    <row r="874" spans="1:21">
      <c r="A874" s="123">
        <v>44664</v>
      </c>
      <c r="B874" s="157">
        <v>44665</v>
      </c>
      <c r="C874" s="4" t="s">
        <v>16</v>
      </c>
      <c r="D874" s="25" t="s">
        <v>23</v>
      </c>
      <c r="E874" s="2" t="s">
        <v>31</v>
      </c>
      <c r="F874" s="133">
        <v>19081.5</v>
      </c>
      <c r="G874" s="4" t="s">
        <v>32</v>
      </c>
      <c r="H874" s="25">
        <v>5.0800999999999998</v>
      </c>
      <c r="I874" s="134">
        <v>5.8857109112027128E-3</v>
      </c>
      <c r="J874" s="25">
        <v>5.1100000000000003</v>
      </c>
      <c r="K874" s="135">
        <v>570.53685000000917</v>
      </c>
      <c r="L874" s="25" t="s">
        <v>110</v>
      </c>
      <c r="M874" s="19" t="s">
        <v>230</v>
      </c>
      <c r="N874" s="145">
        <v>342.32211000000547</v>
      </c>
      <c r="O874" s="4" t="s">
        <v>20</v>
      </c>
      <c r="P874" s="25">
        <v>12012</v>
      </c>
      <c r="Q874" s="33">
        <v>0</v>
      </c>
      <c r="R874" s="25" t="s">
        <v>21</v>
      </c>
    </row>
    <row r="875" spans="1:21">
      <c r="A875" s="123">
        <v>44664</v>
      </c>
      <c r="B875" s="157">
        <v>44665</v>
      </c>
      <c r="C875" s="4" t="s">
        <v>22</v>
      </c>
      <c r="D875" s="25" t="s">
        <v>23</v>
      </c>
      <c r="E875" s="2" t="s">
        <v>65</v>
      </c>
      <c r="F875" s="130">
        <v>2000</v>
      </c>
      <c r="G875" s="4" t="s">
        <v>32</v>
      </c>
      <c r="H875" s="4">
        <v>5.0838999999999999</v>
      </c>
      <c r="I875" s="112">
        <v>4.1503570093825992E-3</v>
      </c>
      <c r="J875" s="137">
        <v>5.1050000000000004</v>
      </c>
      <c r="K875" s="119">
        <v>42.200000000001125</v>
      </c>
      <c r="L875" s="4" t="s">
        <v>239</v>
      </c>
      <c r="M875" s="13" t="s">
        <v>240</v>
      </c>
      <c r="N875" s="145">
        <v>20.118850000000538</v>
      </c>
      <c r="O875" s="4" t="s">
        <v>20</v>
      </c>
      <c r="P875" s="4"/>
      <c r="Q875" s="33">
        <v>0</v>
      </c>
      <c r="R875" s="4" t="s">
        <v>25</v>
      </c>
    </row>
    <row r="876" spans="1:21">
      <c r="A876" s="123">
        <v>44664</v>
      </c>
      <c r="B876" s="157">
        <v>44665</v>
      </c>
      <c r="C876" s="25" t="s">
        <v>16</v>
      </c>
      <c r="D876" s="25" t="s">
        <v>17</v>
      </c>
      <c r="E876" s="2" t="s">
        <v>101</v>
      </c>
      <c r="F876" s="133">
        <v>5227.8999999999996</v>
      </c>
      <c r="G876" s="25" t="s">
        <v>19</v>
      </c>
      <c r="H876" s="25">
        <v>4.6912000000000003</v>
      </c>
      <c r="I876" s="134">
        <v>8.2708049113233706E-3</v>
      </c>
      <c r="J876" s="25">
        <v>4.7300000000000004</v>
      </c>
      <c r="K876" s="135">
        <v>202.84252000000086</v>
      </c>
      <c r="L876" s="25" t="s">
        <v>110</v>
      </c>
      <c r="M876" s="19" t="s">
        <v>230</v>
      </c>
      <c r="N876" s="145">
        <v>121.70551200000051</v>
      </c>
      <c r="O876" s="4" t="s">
        <v>20</v>
      </c>
      <c r="P876" s="4">
        <v>67500</v>
      </c>
      <c r="Q876" s="33">
        <v>0</v>
      </c>
      <c r="R876" s="4" t="s">
        <v>21</v>
      </c>
    </row>
    <row r="877" spans="1:21">
      <c r="A877" s="123">
        <v>44664</v>
      </c>
      <c r="B877" s="157">
        <v>44665</v>
      </c>
      <c r="C877" s="25" t="s">
        <v>41</v>
      </c>
      <c r="D877" s="10" t="s">
        <v>23</v>
      </c>
      <c r="E877" s="2" t="s">
        <v>63</v>
      </c>
      <c r="F877" s="130">
        <v>3000</v>
      </c>
      <c r="G877" s="4" t="s">
        <v>19</v>
      </c>
      <c r="H877" s="4">
        <v>4.6790000000000003</v>
      </c>
      <c r="I877" s="112">
        <v>1.0899764907031484E-2</v>
      </c>
      <c r="J877" s="4">
        <v>4.7300000000000004</v>
      </c>
      <c r="K877" s="119">
        <v>153.00000000000045</v>
      </c>
      <c r="L877" s="4" t="s">
        <v>239</v>
      </c>
      <c r="M877" s="13" t="s">
        <v>240</v>
      </c>
      <c r="N877" s="162">
        <v>87.531300000000272</v>
      </c>
      <c r="O877" s="4" t="s">
        <v>20</v>
      </c>
      <c r="P877" s="4">
        <v>47197</v>
      </c>
      <c r="Q877" s="33">
        <v>0</v>
      </c>
      <c r="R877" s="4" t="s">
        <v>43</v>
      </c>
    </row>
    <row r="878" spans="1:21">
      <c r="A878" s="123">
        <v>44664</v>
      </c>
      <c r="B878" s="157">
        <v>44665</v>
      </c>
      <c r="C878" s="25" t="s">
        <v>16</v>
      </c>
      <c r="D878" s="10" t="s">
        <v>23</v>
      </c>
      <c r="E878" s="13" t="s">
        <v>208</v>
      </c>
      <c r="F878" s="130">
        <v>1801</v>
      </c>
      <c r="G878" s="4" t="s">
        <v>19</v>
      </c>
      <c r="H878" s="4">
        <v>4.633</v>
      </c>
      <c r="I878" s="112">
        <v>1.0511547593352155E-2</v>
      </c>
      <c r="J878" s="4">
        <v>4.6817000000000002</v>
      </c>
      <c r="K878" s="119">
        <v>87.708700000000334</v>
      </c>
      <c r="L878" s="4" t="s">
        <v>110</v>
      </c>
      <c r="M878" s="13" t="s">
        <v>230</v>
      </c>
      <c r="N878" s="145">
        <v>52.625220000000198</v>
      </c>
      <c r="O878" s="4" t="s">
        <v>27</v>
      </c>
      <c r="P878" s="4">
        <v>47197</v>
      </c>
      <c r="Q878" s="33">
        <v>0</v>
      </c>
      <c r="R878" s="4" t="s">
        <v>21</v>
      </c>
    </row>
    <row r="879" spans="1:21">
      <c r="A879" s="123">
        <v>44664</v>
      </c>
      <c r="B879" s="157">
        <v>44665</v>
      </c>
      <c r="C879" s="3" t="s">
        <v>16</v>
      </c>
      <c r="D879" s="3" t="s">
        <v>17</v>
      </c>
      <c r="E879" s="2" t="s">
        <v>209</v>
      </c>
      <c r="F879" s="130">
        <v>500</v>
      </c>
      <c r="G879" s="4" t="s">
        <v>19</v>
      </c>
      <c r="H879" s="4">
        <v>4.5999999999999996</v>
      </c>
      <c r="I879" s="112">
        <v>1.6847826086956674E-2</v>
      </c>
      <c r="J879" s="4">
        <v>4.6775000000000002</v>
      </c>
      <c r="K879" s="119">
        <v>38.750000000000284</v>
      </c>
      <c r="L879" s="4" t="s">
        <v>1497</v>
      </c>
      <c r="M879" s="13" t="s">
        <v>264</v>
      </c>
      <c r="N879" s="145">
        <v>23.250000000000171</v>
      </c>
      <c r="O879" s="4" t="s">
        <v>27</v>
      </c>
      <c r="P879" s="4">
        <v>67500</v>
      </c>
      <c r="Q879" s="33">
        <v>0</v>
      </c>
      <c r="R879" s="4" t="s">
        <v>21</v>
      </c>
    </row>
    <row r="880" spans="1:21">
      <c r="A880" s="123">
        <v>44665</v>
      </c>
      <c r="B880" s="157">
        <v>44665</v>
      </c>
      <c r="C880" s="3" t="s">
        <v>16</v>
      </c>
      <c r="D880" s="4" t="s">
        <v>17</v>
      </c>
      <c r="E880" s="2" t="s">
        <v>210</v>
      </c>
      <c r="F880" s="130">
        <v>4700</v>
      </c>
      <c r="G880" s="4" t="s">
        <v>19</v>
      </c>
      <c r="H880" s="4">
        <v>4.7298999999999998</v>
      </c>
      <c r="I880" s="112">
        <v>5.9409289836995782E-3</v>
      </c>
      <c r="J880" s="4">
        <v>4.758</v>
      </c>
      <c r="K880" s="119">
        <v>132.0700000000011</v>
      </c>
      <c r="L880" s="4" t="s">
        <v>110</v>
      </c>
      <c r="M880" s="13" t="s">
        <v>230</v>
      </c>
      <c r="N880" s="145">
        <v>79.242000000000658</v>
      </c>
      <c r="O880" s="4" t="s">
        <v>20</v>
      </c>
      <c r="P880" s="4">
        <v>37004</v>
      </c>
      <c r="Q880" s="33">
        <v>0</v>
      </c>
      <c r="R880" s="4" t="s">
        <v>21</v>
      </c>
    </row>
    <row r="881" spans="1:18">
      <c r="A881" s="123">
        <v>44665</v>
      </c>
      <c r="B881" s="157">
        <v>44669</v>
      </c>
      <c r="C881" s="3" t="s">
        <v>16</v>
      </c>
      <c r="D881" s="4" t="s">
        <v>17</v>
      </c>
      <c r="E881" s="2" t="s">
        <v>87</v>
      </c>
      <c r="F881" s="130">
        <v>7661.83</v>
      </c>
      <c r="G881" s="4" t="s">
        <v>88</v>
      </c>
      <c r="H881" s="4">
        <v>3.7688999999999999</v>
      </c>
      <c r="I881" s="112">
        <v>2.4171508928334529E-2</v>
      </c>
      <c r="J881" s="4">
        <v>3.86</v>
      </c>
      <c r="K881" s="119">
        <v>697.99271299999964</v>
      </c>
      <c r="L881" s="4" t="s">
        <v>248</v>
      </c>
      <c r="M881" s="13" t="s">
        <v>249</v>
      </c>
      <c r="N881" s="145">
        <v>418.79562779999975</v>
      </c>
      <c r="O881" s="4" t="s">
        <v>20</v>
      </c>
      <c r="P881" s="4">
        <v>67500</v>
      </c>
      <c r="Q881" s="33">
        <v>0</v>
      </c>
      <c r="R881" s="4" t="s">
        <v>21</v>
      </c>
    </row>
    <row r="882" spans="1:18">
      <c r="A882" s="123">
        <v>44665</v>
      </c>
      <c r="B882" s="157">
        <v>44669</v>
      </c>
      <c r="C882" s="3" t="s">
        <v>22</v>
      </c>
      <c r="D882" s="4" t="s">
        <v>23</v>
      </c>
      <c r="E882" s="2" t="s">
        <v>185</v>
      </c>
      <c r="F882" s="130">
        <v>1265</v>
      </c>
      <c r="G882" s="4" t="s">
        <v>19</v>
      </c>
      <c r="H882" s="4">
        <v>4.7157999999999998</v>
      </c>
      <c r="I882" s="112">
        <v>3.8593663853430105E-3</v>
      </c>
      <c r="J882" s="4">
        <v>4.734</v>
      </c>
      <c r="K882" s="119">
        <v>23.023000000000273</v>
      </c>
      <c r="L882" s="4" t="s">
        <v>265</v>
      </c>
      <c r="M882" s="13" t="s">
        <v>266</v>
      </c>
      <c r="N882" s="145">
        <v>10.976215250000131</v>
      </c>
      <c r="O882" s="4" t="s">
        <v>20</v>
      </c>
      <c r="P882" s="4">
        <v>12012</v>
      </c>
      <c r="Q882" s="33">
        <v>0</v>
      </c>
      <c r="R882" s="4" t="s">
        <v>25</v>
      </c>
    </row>
    <row r="883" spans="1:18">
      <c r="A883" s="123">
        <v>44665</v>
      </c>
      <c r="B883" s="157">
        <v>44669</v>
      </c>
      <c r="C883" s="10" t="s">
        <v>41</v>
      </c>
      <c r="D883" s="4" t="s">
        <v>17</v>
      </c>
      <c r="E883" s="2" t="s">
        <v>211</v>
      </c>
      <c r="F883" s="130">
        <v>5000</v>
      </c>
      <c r="G883" s="4" t="s">
        <v>19</v>
      </c>
      <c r="H883" s="4">
        <v>4.7009999999999996</v>
      </c>
      <c r="I883" s="112">
        <v>3.1695383960859358E-2</v>
      </c>
      <c r="J883" s="4">
        <v>4.8499999999999996</v>
      </c>
      <c r="K883" s="119">
        <v>745.00000000000011</v>
      </c>
      <c r="L883" s="4" t="s">
        <v>255</v>
      </c>
      <c r="M883" s="13" t="s">
        <v>256</v>
      </c>
      <c r="N883" s="145">
        <v>426.2145000000001</v>
      </c>
      <c r="O883" s="4" t="s">
        <v>20</v>
      </c>
      <c r="P883" s="4">
        <v>67043</v>
      </c>
      <c r="Q883" s="33">
        <v>0</v>
      </c>
      <c r="R883" s="4" t="s">
        <v>51</v>
      </c>
    </row>
    <row r="884" spans="1:18">
      <c r="A884" s="123">
        <v>44669</v>
      </c>
      <c r="B884" s="157">
        <v>44669</v>
      </c>
      <c r="C884" s="3" t="s">
        <v>22</v>
      </c>
      <c r="D884" s="4" t="s">
        <v>17</v>
      </c>
      <c r="E884" s="2" t="s">
        <v>175</v>
      </c>
      <c r="F884" s="130">
        <v>7657.63</v>
      </c>
      <c r="G884" s="4" t="s">
        <v>19</v>
      </c>
      <c r="H884" s="4">
        <v>4.6614000000000004</v>
      </c>
      <c r="I884" s="112">
        <v>1.4716608744154147E-2</v>
      </c>
      <c r="J884" s="4">
        <v>4.7300000000000004</v>
      </c>
      <c r="K884" s="119">
        <v>525.31341799999996</v>
      </c>
      <c r="L884" s="4" t="s">
        <v>239</v>
      </c>
      <c r="M884" s="13" t="s">
        <v>240</v>
      </c>
      <c r="N884" s="145">
        <v>250.44317203149998</v>
      </c>
      <c r="O884" s="4" t="s">
        <v>20</v>
      </c>
      <c r="P884" s="4">
        <v>67043</v>
      </c>
      <c r="Q884" s="33">
        <v>0</v>
      </c>
      <c r="R884" s="4" t="s">
        <v>25</v>
      </c>
    </row>
    <row r="885" spans="1:18">
      <c r="A885" s="123">
        <v>44669</v>
      </c>
      <c r="B885" s="9">
        <v>44670</v>
      </c>
      <c r="C885" s="4" t="s">
        <v>16</v>
      </c>
      <c r="D885" s="4" t="s">
        <v>23</v>
      </c>
      <c r="E885" s="2" t="s">
        <v>126</v>
      </c>
      <c r="F885" s="130">
        <v>67600</v>
      </c>
      <c r="G885" s="4" t="s">
        <v>19</v>
      </c>
      <c r="H885" s="4">
        <v>4.6797000000000004</v>
      </c>
      <c r="I885" s="112">
        <v>4.1241959954696483E-3</v>
      </c>
      <c r="J885" s="4">
        <v>4.6989999999999998</v>
      </c>
      <c r="K885" s="119">
        <v>1304.6799999999614</v>
      </c>
      <c r="L885" s="4" t="s">
        <v>250</v>
      </c>
      <c r="M885" s="13" t="s">
        <v>251</v>
      </c>
      <c r="N885" s="145">
        <v>782.8079999999768</v>
      </c>
      <c r="O885" s="4" t="s">
        <v>20</v>
      </c>
      <c r="P885" s="4">
        <v>12012</v>
      </c>
      <c r="Q885" s="33">
        <v>0</v>
      </c>
      <c r="R885" s="4" t="s">
        <v>21</v>
      </c>
    </row>
    <row r="886" spans="1:18">
      <c r="A886" s="123">
        <v>44669</v>
      </c>
      <c r="B886" s="9">
        <v>44670</v>
      </c>
      <c r="C886" s="4" t="s">
        <v>16</v>
      </c>
      <c r="D886" s="10" t="s">
        <v>23</v>
      </c>
      <c r="E886" s="2" t="s">
        <v>212</v>
      </c>
      <c r="F886" s="130">
        <v>8206.0400000000009</v>
      </c>
      <c r="G886" s="4" t="s">
        <v>19</v>
      </c>
      <c r="H886" s="4">
        <v>4.6791999999999998</v>
      </c>
      <c r="I886" s="112">
        <v>2.9492220892459731E-3</v>
      </c>
      <c r="J886" s="4">
        <v>4.6929999999999996</v>
      </c>
      <c r="K886" s="119">
        <v>113.24335199999847</v>
      </c>
      <c r="L886" s="4" t="s">
        <v>110</v>
      </c>
      <c r="M886" s="13" t="s">
        <v>230</v>
      </c>
      <c r="N886" s="156">
        <v>67.946011199999077</v>
      </c>
      <c r="O886" s="4" t="s">
        <v>20</v>
      </c>
      <c r="P886" s="4">
        <v>47197</v>
      </c>
      <c r="Q886" s="33">
        <v>0</v>
      </c>
      <c r="R886" s="4" t="s">
        <v>21</v>
      </c>
    </row>
    <row r="887" spans="1:18">
      <c r="A887" s="123">
        <v>44669</v>
      </c>
      <c r="B887" s="9">
        <v>44670</v>
      </c>
      <c r="C887" s="4" t="s">
        <v>16</v>
      </c>
      <c r="D887" s="10" t="s">
        <v>17</v>
      </c>
      <c r="E887" s="2" t="s">
        <v>54</v>
      </c>
      <c r="F887" s="130">
        <v>10489.07</v>
      </c>
      <c r="G887" s="4" t="s">
        <v>19</v>
      </c>
      <c r="H887" s="4">
        <v>4.6731999999999996</v>
      </c>
      <c r="I887" s="112">
        <v>8.9446203885987785E-3</v>
      </c>
      <c r="J887" s="4">
        <v>4.7149999999999999</v>
      </c>
      <c r="K887" s="119">
        <v>438.44312600000296</v>
      </c>
      <c r="L887" s="4" t="s">
        <v>110</v>
      </c>
      <c r="M887" s="13" t="s">
        <v>230</v>
      </c>
      <c r="N887" s="145">
        <v>263.06587560000179</v>
      </c>
      <c r="O887" s="4" t="s">
        <v>20</v>
      </c>
      <c r="P887" s="4">
        <v>67500</v>
      </c>
      <c r="Q887" s="33">
        <v>0</v>
      </c>
      <c r="R887" s="4" t="s">
        <v>21</v>
      </c>
    </row>
    <row r="888" spans="1:18">
      <c r="A888" s="123">
        <v>44669</v>
      </c>
      <c r="B888" s="9">
        <v>44671</v>
      </c>
      <c r="C888" s="4" t="s">
        <v>16</v>
      </c>
      <c r="D888" s="4" t="s">
        <v>23</v>
      </c>
      <c r="E888" s="2" t="s">
        <v>208</v>
      </c>
      <c r="F888" s="130">
        <v>1022.5</v>
      </c>
      <c r="G888" s="4" t="s">
        <v>19</v>
      </c>
      <c r="H888" s="4">
        <v>4.6050000000000004</v>
      </c>
      <c r="I888" s="112">
        <v>1.0141150922909681E-2</v>
      </c>
      <c r="J888" s="4">
        <v>4.6516999999999999</v>
      </c>
      <c r="K888" s="119">
        <v>47.750749999999506</v>
      </c>
      <c r="L888" s="4" t="s">
        <v>110</v>
      </c>
      <c r="M888" s="13" t="s">
        <v>230</v>
      </c>
      <c r="N888" s="145">
        <v>28.650449999999704</v>
      </c>
      <c r="O888" s="4" t="s">
        <v>27</v>
      </c>
      <c r="P888" s="4">
        <v>47197</v>
      </c>
      <c r="Q888" s="33">
        <v>0</v>
      </c>
      <c r="R888" s="4" t="s">
        <v>21</v>
      </c>
    </row>
    <row r="889" spans="1:18">
      <c r="A889" s="123">
        <v>44669</v>
      </c>
      <c r="B889" s="9">
        <v>44671</v>
      </c>
      <c r="C889" s="25" t="s">
        <v>16</v>
      </c>
      <c r="D889" s="25" t="s">
        <v>17</v>
      </c>
      <c r="E889" s="13" t="s">
        <v>194</v>
      </c>
      <c r="F889" s="130">
        <v>10000</v>
      </c>
      <c r="G889" s="4" t="s">
        <v>19</v>
      </c>
      <c r="H889" s="4">
        <v>4.6597</v>
      </c>
      <c r="I889" s="112">
        <v>4.5711097280940471E-3</v>
      </c>
      <c r="J889" s="4">
        <v>4.681</v>
      </c>
      <c r="K889" s="119">
        <v>213.00000000000097</v>
      </c>
      <c r="L889" s="4" t="s">
        <v>235</v>
      </c>
      <c r="M889" s="13" t="s">
        <v>236</v>
      </c>
      <c r="N889" s="145">
        <v>127.80000000000058</v>
      </c>
      <c r="O889" s="4" t="s">
        <v>20</v>
      </c>
      <c r="P889" s="4">
        <v>67043</v>
      </c>
      <c r="Q889" s="33">
        <v>0</v>
      </c>
      <c r="R889" s="4" t="s">
        <v>21</v>
      </c>
    </row>
    <row r="890" spans="1:18">
      <c r="A890" s="123">
        <v>44670</v>
      </c>
      <c r="B890" s="9">
        <v>44671</v>
      </c>
      <c r="C890" s="3" t="s">
        <v>41</v>
      </c>
      <c r="D890" s="3" t="s">
        <v>23</v>
      </c>
      <c r="E890" s="2" t="s">
        <v>63</v>
      </c>
      <c r="F890" s="130">
        <v>96</v>
      </c>
      <c r="G890" s="4" t="s">
        <v>19</v>
      </c>
      <c r="H890" s="4">
        <v>4.6585000000000001</v>
      </c>
      <c r="I890" s="112">
        <v>1.0625737898465104E-2</v>
      </c>
      <c r="J890" s="4">
        <v>4.7080000000000002</v>
      </c>
      <c r="K890" s="119">
        <v>4.7520000000000095</v>
      </c>
      <c r="L890" s="4" t="s">
        <v>239</v>
      </c>
      <c r="M890" s="13" t="s">
        <v>240</v>
      </c>
      <c r="N890" s="145">
        <v>2.7186192000000058</v>
      </c>
      <c r="O890" s="4" t="s">
        <v>20</v>
      </c>
      <c r="P890" s="4">
        <v>12012</v>
      </c>
      <c r="Q890" s="33">
        <v>0</v>
      </c>
      <c r="R890" s="4" t="s">
        <v>51</v>
      </c>
    </row>
    <row r="891" spans="1:18">
      <c r="A891" s="123">
        <v>44670</v>
      </c>
      <c r="B891" s="9">
        <v>44671</v>
      </c>
      <c r="C891" s="4" t="s">
        <v>41</v>
      </c>
      <c r="D891" s="3" t="s">
        <v>23</v>
      </c>
      <c r="E891" s="2" t="s">
        <v>63</v>
      </c>
      <c r="F891" s="130">
        <v>26928</v>
      </c>
      <c r="G891" s="4" t="s">
        <v>19</v>
      </c>
      <c r="H891" s="4">
        <v>4.6585000000000001</v>
      </c>
      <c r="I891" s="112">
        <v>1.0625737898465104E-2</v>
      </c>
      <c r="J891" s="4">
        <v>4.7080000000000002</v>
      </c>
      <c r="K891" s="119">
        <v>1332.9360000000027</v>
      </c>
      <c r="L891" s="4" t="s">
        <v>239</v>
      </c>
      <c r="M891" s="13" t="s">
        <v>240</v>
      </c>
      <c r="N891" s="145">
        <v>762.57268560000159</v>
      </c>
      <c r="O891" s="4" t="s">
        <v>20</v>
      </c>
      <c r="P891" s="4">
        <v>12012</v>
      </c>
      <c r="Q891" s="33">
        <v>0</v>
      </c>
      <c r="R891" s="4" t="s">
        <v>51</v>
      </c>
    </row>
    <row r="892" spans="1:18">
      <c r="A892" s="123">
        <v>44670</v>
      </c>
      <c r="B892" s="9">
        <v>44671</v>
      </c>
      <c r="C892" s="4" t="s">
        <v>67</v>
      </c>
      <c r="D892" s="3" t="s">
        <v>23</v>
      </c>
      <c r="E892" s="2" t="s">
        <v>213</v>
      </c>
      <c r="F892" s="130">
        <v>1155</v>
      </c>
      <c r="G892" s="4" t="s">
        <v>32</v>
      </c>
      <c r="H892" s="4">
        <v>4.95</v>
      </c>
      <c r="I892" s="112">
        <v>1.7171717171717171E-2</v>
      </c>
      <c r="J892" s="4">
        <v>5.0350000000000001</v>
      </c>
      <c r="K892" s="119">
        <v>98.174999999999955</v>
      </c>
      <c r="L892" s="4" t="s">
        <v>110</v>
      </c>
      <c r="M892" s="13" t="s">
        <v>230</v>
      </c>
      <c r="N892" s="162">
        <v>46.804931249999981</v>
      </c>
      <c r="O892" s="4" t="s">
        <v>27</v>
      </c>
      <c r="P892" s="4">
        <v>47197</v>
      </c>
      <c r="Q892" s="33">
        <v>0</v>
      </c>
      <c r="R892" s="4" t="s">
        <v>214</v>
      </c>
    </row>
    <row r="893" spans="1:18">
      <c r="A893" s="123">
        <v>44670</v>
      </c>
      <c r="B893" s="9">
        <v>44671</v>
      </c>
      <c r="C893" s="4" t="s">
        <v>16</v>
      </c>
      <c r="D893" s="3" t="s">
        <v>17</v>
      </c>
      <c r="E893" s="2" t="s">
        <v>85</v>
      </c>
      <c r="F893" s="130">
        <v>7319.06</v>
      </c>
      <c r="G893" s="4" t="s">
        <v>19</v>
      </c>
      <c r="H893" s="4">
        <v>4.6773999999999996</v>
      </c>
      <c r="I893" s="112">
        <v>1.1245563774746836E-2</v>
      </c>
      <c r="J893" s="4">
        <v>4.7300000000000004</v>
      </c>
      <c r="K893" s="119">
        <v>384.98255600000635</v>
      </c>
      <c r="L893" s="4" t="s">
        <v>110</v>
      </c>
      <c r="M893" s="13" t="s">
        <v>230</v>
      </c>
      <c r="N893" s="145">
        <v>230.9895336000038</v>
      </c>
      <c r="O893" s="4" t="s">
        <v>20</v>
      </c>
      <c r="P893" s="4">
        <v>67500</v>
      </c>
      <c r="Q893" s="33">
        <v>0</v>
      </c>
      <c r="R893" s="4" t="s">
        <v>21</v>
      </c>
    </row>
    <row r="894" spans="1:18">
      <c r="A894" s="123">
        <v>44671</v>
      </c>
      <c r="B894" s="9">
        <v>44673</v>
      </c>
      <c r="C894" s="4" t="s">
        <v>16</v>
      </c>
      <c r="D894" s="4" t="s">
        <v>23</v>
      </c>
      <c r="E894" s="15" t="s">
        <v>159</v>
      </c>
      <c r="F894" s="130">
        <v>19852.8</v>
      </c>
      <c r="G894" s="4" t="s">
        <v>19</v>
      </c>
      <c r="H894" s="4">
        <v>4.6449999999999996</v>
      </c>
      <c r="I894" s="112">
        <v>6.4585575888052027E-3</v>
      </c>
      <c r="J894" s="153">
        <v>4.6749999999999998</v>
      </c>
      <c r="K894" s="119">
        <v>595.58400000000495</v>
      </c>
      <c r="L894" s="4" t="s">
        <v>239</v>
      </c>
      <c r="M894" s="13" t="s">
        <v>240</v>
      </c>
      <c r="N894" s="145">
        <v>357.35040000000294</v>
      </c>
      <c r="O894" s="4" t="s">
        <v>20</v>
      </c>
      <c r="P894" s="4">
        <v>12012</v>
      </c>
      <c r="Q894" s="33">
        <v>0</v>
      </c>
      <c r="R894" s="4" t="s">
        <v>21</v>
      </c>
    </row>
    <row r="895" spans="1:18">
      <c r="A895" s="123">
        <v>44671</v>
      </c>
      <c r="B895" s="9">
        <v>44676</v>
      </c>
      <c r="C895" s="4" t="s">
        <v>16</v>
      </c>
      <c r="D895" s="3" t="s">
        <v>17</v>
      </c>
      <c r="E895" s="2" t="s">
        <v>203</v>
      </c>
      <c r="F895" s="130">
        <v>5000</v>
      </c>
      <c r="G895" s="4" t="s">
        <v>19</v>
      </c>
      <c r="H895" s="4">
        <v>4.6524999999999999</v>
      </c>
      <c r="I895" s="112">
        <v>6.1902203116603882E-3</v>
      </c>
      <c r="J895" s="4">
        <v>4.6813000000000002</v>
      </c>
      <c r="K895" s="119">
        <v>144.0000000000019</v>
      </c>
      <c r="L895" s="4" t="s">
        <v>229</v>
      </c>
      <c r="M895" s="13" t="s">
        <v>18</v>
      </c>
      <c r="N895" s="145">
        <v>86.400000000001143</v>
      </c>
      <c r="O895" s="4" t="s">
        <v>20</v>
      </c>
      <c r="P895" s="4">
        <v>67407</v>
      </c>
      <c r="Q895" s="33">
        <v>0</v>
      </c>
      <c r="R895" s="4" t="s">
        <v>21</v>
      </c>
    </row>
    <row r="896" spans="1:18">
      <c r="A896" s="123">
        <v>44671</v>
      </c>
      <c r="B896" s="9">
        <v>44676</v>
      </c>
      <c r="C896" s="4" t="s">
        <v>16</v>
      </c>
      <c r="D896" s="3" t="s">
        <v>17</v>
      </c>
      <c r="E896" s="2" t="s">
        <v>194</v>
      </c>
      <c r="F896" s="130">
        <v>10000</v>
      </c>
      <c r="G896" s="4" t="s">
        <v>19</v>
      </c>
      <c r="H896" s="4">
        <v>4.6455000000000002</v>
      </c>
      <c r="I896" s="112">
        <v>7.0605962759660024E-3</v>
      </c>
      <c r="J896" s="4">
        <v>4.6783000000000001</v>
      </c>
      <c r="K896" s="119">
        <v>327.99999999999943</v>
      </c>
      <c r="L896" s="4" t="s">
        <v>235</v>
      </c>
      <c r="M896" s="13" t="s">
        <v>236</v>
      </c>
      <c r="N896" s="145">
        <v>196.79999999999964</v>
      </c>
      <c r="O896" s="4" t="s">
        <v>20</v>
      </c>
      <c r="P896" s="4">
        <v>67043</v>
      </c>
      <c r="Q896" s="33">
        <v>0</v>
      </c>
      <c r="R896" s="4" t="s">
        <v>21</v>
      </c>
    </row>
    <row r="897" spans="1:18">
      <c r="A897" s="123">
        <v>44671</v>
      </c>
      <c r="B897" s="9">
        <v>44671</v>
      </c>
      <c r="C897" s="4" t="s">
        <v>67</v>
      </c>
      <c r="D897" s="4" t="s">
        <v>17</v>
      </c>
      <c r="E897" s="2" t="s">
        <v>215</v>
      </c>
      <c r="F897" s="130">
        <v>2552.06</v>
      </c>
      <c r="G897" s="4" t="s">
        <v>32</v>
      </c>
      <c r="H897" s="4">
        <v>5</v>
      </c>
      <c r="I897" s="112">
        <v>7.3399999999999022E-3</v>
      </c>
      <c r="J897" s="4">
        <v>5.0366999999999997</v>
      </c>
      <c r="K897" s="119">
        <v>93.660601999999315</v>
      </c>
      <c r="L897" s="4" t="s">
        <v>267</v>
      </c>
      <c r="M897" s="13" t="s">
        <v>268</v>
      </c>
      <c r="N897" s="162">
        <v>44.652692003499673</v>
      </c>
      <c r="O897" s="4" t="s">
        <v>27</v>
      </c>
      <c r="P897" s="4">
        <v>37059</v>
      </c>
      <c r="Q897" s="33">
        <v>0</v>
      </c>
      <c r="R897" s="4" t="s">
        <v>95</v>
      </c>
    </row>
    <row r="898" spans="1:18">
      <c r="A898" s="123">
        <v>44671</v>
      </c>
      <c r="B898" s="9">
        <v>44673</v>
      </c>
      <c r="C898" s="4" t="s">
        <v>22</v>
      </c>
      <c r="D898" s="4" t="s">
        <v>17</v>
      </c>
      <c r="E898" s="2" t="s">
        <v>66</v>
      </c>
      <c r="F898" s="130">
        <v>33846.04</v>
      </c>
      <c r="G898" s="4" t="s">
        <v>19</v>
      </c>
      <c r="H898" s="4">
        <v>4.6216999999999997</v>
      </c>
      <c r="I898" s="112">
        <v>5.6905467685051114E-3</v>
      </c>
      <c r="J898" s="153">
        <v>4.6479999999999997</v>
      </c>
      <c r="K898" s="119">
        <v>890.15085199999965</v>
      </c>
      <c r="L898" s="4" t="s">
        <v>239</v>
      </c>
      <c r="M898" s="13" t="s">
        <v>240</v>
      </c>
      <c r="N898" s="145">
        <v>424.37941869099984</v>
      </c>
      <c r="O898" s="4" t="s">
        <v>20</v>
      </c>
      <c r="P898" s="4">
        <v>12012</v>
      </c>
      <c r="Q898" s="33">
        <v>0</v>
      </c>
      <c r="R898" s="4" t="s">
        <v>25</v>
      </c>
    </row>
    <row r="899" spans="1:18">
      <c r="A899" s="123">
        <v>44671</v>
      </c>
      <c r="B899" s="9">
        <v>44673</v>
      </c>
      <c r="C899" s="4" t="s">
        <v>16</v>
      </c>
      <c r="D899" s="4" t="s">
        <v>23</v>
      </c>
      <c r="E899" s="2" t="s">
        <v>56</v>
      </c>
      <c r="F899" s="130">
        <v>2617.86</v>
      </c>
      <c r="G899" s="4" t="s">
        <v>57</v>
      </c>
      <c r="H899" s="4">
        <v>6.0347999999999997</v>
      </c>
      <c r="I899" s="112">
        <v>1.4118114933386439E-2</v>
      </c>
      <c r="J899" s="4">
        <v>6.12</v>
      </c>
      <c r="K899" s="119">
        <v>223.04167200000103</v>
      </c>
      <c r="L899" s="4" t="s">
        <v>259</v>
      </c>
      <c r="M899" s="13" t="s">
        <v>260</v>
      </c>
      <c r="N899" s="145">
        <v>133.82500320000062</v>
      </c>
      <c r="O899" s="4" t="s">
        <v>20</v>
      </c>
      <c r="P899" s="4">
        <v>12012</v>
      </c>
      <c r="Q899" s="33">
        <v>0</v>
      </c>
      <c r="R899" s="4" t="s">
        <v>21</v>
      </c>
    </row>
    <row r="900" spans="1:18">
      <c r="A900" s="123">
        <v>44671</v>
      </c>
      <c r="B900" s="9">
        <v>44673</v>
      </c>
      <c r="C900" s="4" t="s">
        <v>16</v>
      </c>
      <c r="D900" s="4" t="s">
        <v>23</v>
      </c>
      <c r="E900" s="2" t="s">
        <v>56</v>
      </c>
      <c r="F900" s="130">
        <v>3144.51</v>
      </c>
      <c r="G900" s="4" t="s">
        <v>57</v>
      </c>
      <c r="H900" s="4">
        <v>6.0347999999999997</v>
      </c>
      <c r="I900" s="112">
        <v>1.4118114933386439E-2</v>
      </c>
      <c r="J900" s="4">
        <v>6.12</v>
      </c>
      <c r="K900" s="119">
        <v>267.91225200000122</v>
      </c>
      <c r="L900" s="4" t="s">
        <v>259</v>
      </c>
      <c r="M900" s="13" t="s">
        <v>260</v>
      </c>
      <c r="N900" s="145">
        <v>160.74735120000074</v>
      </c>
      <c r="O900" s="4" t="s">
        <v>20</v>
      </c>
      <c r="P900" s="4">
        <v>12012</v>
      </c>
      <c r="Q900" s="33">
        <v>0</v>
      </c>
      <c r="R900" s="4" t="s">
        <v>21</v>
      </c>
    </row>
    <row r="901" spans="1:18">
      <c r="A901" s="123">
        <v>44671</v>
      </c>
      <c r="B901" s="9">
        <v>44673</v>
      </c>
      <c r="C901" s="25" t="s">
        <v>16</v>
      </c>
      <c r="D901" s="25" t="s">
        <v>17</v>
      </c>
      <c r="E901" s="19" t="s">
        <v>216</v>
      </c>
      <c r="F901" s="133">
        <v>500000</v>
      </c>
      <c r="G901" s="4" t="s">
        <v>19</v>
      </c>
      <c r="H901" s="25">
        <v>4.6170999999999998</v>
      </c>
      <c r="I901" s="134">
        <v>1.2540339173940263E-2</v>
      </c>
      <c r="J901" s="25">
        <v>4.6749999999999998</v>
      </c>
      <c r="K901" s="135">
        <v>28950.000000000033</v>
      </c>
      <c r="L901" s="25" t="s">
        <v>237</v>
      </c>
      <c r="M901" s="19" t="s">
        <v>238</v>
      </c>
      <c r="N901" s="145">
        <v>17370.000000000018</v>
      </c>
      <c r="O901" s="4" t="s">
        <v>20</v>
      </c>
      <c r="P901" s="25">
        <v>67043</v>
      </c>
      <c r="Q901" s="33">
        <v>0</v>
      </c>
      <c r="R901" s="4" t="s">
        <v>21</v>
      </c>
    </row>
    <row r="902" spans="1:18">
      <c r="A902" s="123">
        <v>44673</v>
      </c>
      <c r="B902" s="9">
        <v>44676</v>
      </c>
      <c r="C902" s="4" t="s">
        <v>16</v>
      </c>
      <c r="D902" s="25" t="s">
        <v>17</v>
      </c>
      <c r="E902" s="19" t="s">
        <v>217</v>
      </c>
      <c r="F902" s="130">
        <v>400</v>
      </c>
      <c r="G902" s="4" t="s">
        <v>19</v>
      </c>
      <c r="H902" s="4">
        <v>4.7099000000000002</v>
      </c>
      <c r="I902" s="112">
        <v>1.700673050383239E-2</v>
      </c>
      <c r="J902" s="4">
        <v>4.79</v>
      </c>
      <c r="K902" s="119">
        <v>32.039999999999935</v>
      </c>
      <c r="L902" s="4" t="s">
        <v>235</v>
      </c>
      <c r="M902" s="13" t="s">
        <v>236</v>
      </c>
      <c r="N902" s="145">
        <v>19.223999999999961</v>
      </c>
      <c r="O902" s="4" t="s">
        <v>20</v>
      </c>
      <c r="P902" s="25">
        <v>37004</v>
      </c>
      <c r="Q902" s="33">
        <v>0</v>
      </c>
      <c r="R902" s="4" t="s">
        <v>21</v>
      </c>
    </row>
    <row r="903" spans="1:18">
      <c r="A903" s="123">
        <v>44673</v>
      </c>
      <c r="B903" s="9">
        <v>44676</v>
      </c>
      <c r="C903" s="25" t="s">
        <v>16</v>
      </c>
      <c r="D903" s="25" t="s">
        <v>23</v>
      </c>
      <c r="E903" s="2" t="s">
        <v>163</v>
      </c>
      <c r="F903" s="130">
        <v>7049</v>
      </c>
      <c r="G903" s="4" t="s">
        <v>19</v>
      </c>
      <c r="H903" s="4">
        <v>4.62</v>
      </c>
      <c r="I903" s="112">
        <v>3.4956709956710075E-2</v>
      </c>
      <c r="J903" s="4">
        <v>4.7815000000000003</v>
      </c>
      <c r="K903" s="119">
        <v>1138.4135000000015</v>
      </c>
      <c r="L903" s="4" t="s">
        <v>269</v>
      </c>
      <c r="M903" s="13" t="s">
        <v>270</v>
      </c>
      <c r="N903" s="145">
        <v>683.04810000000089</v>
      </c>
      <c r="O903" s="4" t="s">
        <v>27</v>
      </c>
      <c r="P903" s="25">
        <v>47142</v>
      </c>
      <c r="Q903" s="33">
        <v>0</v>
      </c>
      <c r="R903" s="4" t="s">
        <v>21</v>
      </c>
    </row>
    <row r="904" spans="1:18">
      <c r="A904" s="123">
        <v>44676</v>
      </c>
      <c r="B904" s="9">
        <v>44676</v>
      </c>
      <c r="C904" s="4" t="s">
        <v>22</v>
      </c>
      <c r="D904" s="4" t="s">
        <v>17</v>
      </c>
      <c r="E904" s="21" t="s">
        <v>138</v>
      </c>
      <c r="F904" s="130">
        <v>3000</v>
      </c>
      <c r="G904" s="4" t="s">
        <v>19</v>
      </c>
      <c r="H904" s="4">
        <v>4.8586999999999998</v>
      </c>
      <c r="I904" s="112">
        <v>1.0558379813530472E-2</v>
      </c>
      <c r="J904" s="4">
        <v>4.91</v>
      </c>
      <c r="K904" s="119">
        <v>153.90000000000103</v>
      </c>
      <c r="L904" s="4" t="s">
        <v>271</v>
      </c>
      <c r="M904" s="13" t="s">
        <v>272</v>
      </c>
      <c r="N904" s="145">
        <v>73.371825000000499</v>
      </c>
      <c r="O904" s="4" t="s">
        <v>20</v>
      </c>
      <c r="P904" s="25">
        <v>67500</v>
      </c>
      <c r="Q904" s="33">
        <v>0</v>
      </c>
      <c r="R904" s="4" t="s">
        <v>25</v>
      </c>
    </row>
    <row r="905" spans="1:18">
      <c r="A905" s="123">
        <v>44676</v>
      </c>
      <c r="B905" s="9">
        <v>44676</v>
      </c>
      <c r="C905" s="4" t="s">
        <v>16</v>
      </c>
      <c r="D905" s="4" t="s">
        <v>17</v>
      </c>
      <c r="E905" s="2" t="s">
        <v>120</v>
      </c>
      <c r="F905" s="130">
        <v>50000</v>
      </c>
      <c r="G905" s="4" t="s">
        <v>19</v>
      </c>
      <c r="H905" s="4">
        <v>4.8666999999999998</v>
      </c>
      <c r="I905" s="112">
        <v>7.8698091108966306E-3</v>
      </c>
      <c r="J905" s="4">
        <v>4.9050000000000002</v>
      </c>
      <c r="K905" s="119">
        <v>1915.0000000000223</v>
      </c>
      <c r="L905" s="4" t="s">
        <v>110</v>
      </c>
      <c r="M905" s="13" t="s">
        <v>230</v>
      </c>
      <c r="N905" s="145">
        <v>1149.0000000000134</v>
      </c>
      <c r="O905" s="4" t="s">
        <v>20</v>
      </c>
      <c r="P905" s="4">
        <v>67500</v>
      </c>
      <c r="Q905" s="33">
        <v>0</v>
      </c>
      <c r="R905" s="4" t="s">
        <v>21</v>
      </c>
    </row>
    <row r="906" spans="1:18">
      <c r="A906" s="123">
        <v>44676</v>
      </c>
      <c r="B906" s="9">
        <v>44676</v>
      </c>
      <c r="C906" s="4" t="s">
        <v>22</v>
      </c>
      <c r="D906" s="4" t="s">
        <v>23</v>
      </c>
      <c r="E906" s="2" t="s">
        <v>82</v>
      </c>
      <c r="F906" s="130">
        <v>50000</v>
      </c>
      <c r="G906" s="4" t="s">
        <v>19</v>
      </c>
      <c r="H906" s="4">
        <v>4.8</v>
      </c>
      <c r="I906" s="112">
        <v>2.3145833333333421E-2</v>
      </c>
      <c r="J906" s="4">
        <v>4.9111000000000002</v>
      </c>
      <c r="K906" s="119">
        <v>5555.0000000000209</v>
      </c>
      <c r="L906" s="4" t="s">
        <v>83</v>
      </c>
      <c r="M906" s="13" t="s">
        <v>1781</v>
      </c>
      <c r="N906" s="145">
        <v>2648.3462500000101</v>
      </c>
      <c r="O906" s="4" t="s">
        <v>27</v>
      </c>
      <c r="P906" s="4">
        <v>47197</v>
      </c>
      <c r="Q906" s="33">
        <v>0</v>
      </c>
      <c r="R906" s="4" t="s">
        <v>25</v>
      </c>
    </row>
    <row r="907" spans="1:18">
      <c r="A907" s="123">
        <v>44676</v>
      </c>
      <c r="B907" s="9">
        <v>44677</v>
      </c>
      <c r="C907" s="4" t="s">
        <v>67</v>
      </c>
      <c r="D907" s="4" t="s">
        <v>17</v>
      </c>
      <c r="E907" s="2" t="s">
        <v>215</v>
      </c>
      <c r="F907" s="130">
        <v>4097.46</v>
      </c>
      <c r="G907" s="4" t="s">
        <v>32</v>
      </c>
      <c r="H907" s="4">
        <v>5.18</v>
      </c>
      <c r="I907" s="112">
        <v>1.4478764478764505E-2</v>
      </c>
      <c r="J907" s="4">
        <v>5.2549999999999999</v>
      </c>
      <c r="K907" s="119">
        <v>307.30950000000075</v>
      </c>
      <c r="L907" s="4" t="s">
        <v>267</v>
      </c>
      <c r="M907" s="13" t="s">
        <v>268</v>
      </c>
      <c r="N907" s="162">
        <v>146.50980412500036</v>
      </c>
      <c r="O907" s="4" t="s">
        <v>27</v>
      </c>
      <c r="P907" s="4">
        <v>37059</v>
      </c>
      <c r="Q907" s="33">
        <v>0</v>
      </c>
      <c r="R907" s="4" t="s">
        <v>218</v>
      </c>
    </row>
    <row r="908" spans="1:18">
      <c r="A908" s="123">
        <v>44676</v>
      </c>
      <c r="B908" s="9">
        <v>44677</v>
      </c>
      <c r="C908" s="4" t="s">
        <v>22</v>
      </c>
      <c r="D908" s="4" t="s">
        <v>23</v>
      </c>
      <c r="E908" s="2" t="s">
        <v>185</v>
      </c>
      <c r="F908" s="130">
        <v>1621</v>
      </c>
      <c r="G908" s="4" t="s">
        <v>19</v>
      </c>
      <c r="H908" s="4">
        <v>4.9004000000000003</v>
      </c>
      <c r="I908" s="112">
        <v>3.9588605011835476E-3</v>
      </c>
      <c r="J908" s="4">
        <v>4.9198000000000004</v>
      </c>
      <c r="K908" s="119">
        <v>31.447400000000137</v>
      </c>
      <c r="L908" s="4" t="s">
        <v>265</v>
      </c>
      <c r="M908" s="13" t="s">
        <v>266</v>
      </c>
      <c r="N908" s="145">
        <v>14.992547950000066</v>
      </c>
      <c r="O908" s="4" t="s">
        <v>20</v>
      </c>
      <c r="P908" s="4">
        <v>12012</v>
      </c>
      <c r="Q908" s="33">
        <v>0</v>
      </c>
      <c r="R908" s="4" t="s">
        <v>25</v>
      </c>
    </row>
    <row r="909" spans="1:18">
      <c r="A909" s="123">
        <v>44676</v>
      </c>
      <c r="B909" s="9">
        <v>44677</v>
      </c>
      <c r="C909" s="4" t="s">
        <v>22</v>
      </c>
      <c r="D909" s="4" t="s">
        <v>17</v>
      </c>
      <c r="E909" s="14" t="s">
        <v>77</v>
      </c>
      <c r="F909" s="130">
        <v>550000</v>
      </c>
      <c r="G909" s="4" t="s">
        <v>19</v>
      </c>
      <c r="H909" s="4">
        <v>4.79</v>
      </c>
      <c r="I909" s="112">
        <v>2.162839248434234E-2</v>
      </c>
      <c r="J909" s="4">
        <v>4.8936000000000002</v>
      </c>
      <c r="K909" s="119">
        <v>56980.000000000073</v>
      </c>
      <c r="L909" s="4" t="s">
        <v>111</v>
      </c>
      <c r="M909" s="13" t="s">
        <v>112</v>
      </c>
      <c r="N909" s="145">
        <v>27165.215000000037</v>
      </c>
      <c r="O909" s="4" t="s">
        <v>27</v>
      </c>
      <c r="P909" s="4">
        <v>47197</v>
      </c>
      <c r="Q909" s="33">
        <v>0</v>
      </c>
      <c r="R909" s="4" t="s">
        <v>38</v>
      </c>
    </row>
    <row r="910" spans="1:18">
      <c r="A910" s="123">
        <v>44676</v>
      </c>
      <c r="B910" s="9">
        <v>44677</v>
      </c>
      <c r="C910" s="4" t="s">
        <v>67</v>
      </c>
      <c r="D910" s="4" t="s">
        <v>23</v>
      </c>
      <c r="E910" s="2" t="s">
        <v>99</v>
      </c>
      <c r="F910" s="130">
        <v>1773.28</v>
      </c>
      <c r="G910" s="4" t="s">
        <v>19</v>
      </c>
      <c r="H910" s="4">
        <v>4.8944999999999999</v>
      </c>
      <c r="I910" s="112">
        <v>3.1770354479517815E-2</v>
      </c>
      <c r="J910" s="4">
        <v>5.05</v>
      </c>
      <c r="K910" s="119">
        <v>275.74503999999996</v>
      </c>
      <c r="L910" s="4" t="s">
        <v>110</v>
      </c>
      <c r="M910" s="13" t="s">
        <v>230</v>
      </c>
      <c r="N910" s="162">
        <v>131.46144781999999</v>
      </c>
      <c r="O910" s="4" t="s">
        <v>20</v>
      </c>
      <c r="P910" s="4">
        <v>22019</v>
      </c>
      <c r="Q910" s="33">
        <v>0</v>
      </c>
      <c r="R910" s="4" t="s">
        <v>219</v>
      </c>
    </row>
    <row r="911" spans="1:18">
      <c r="A911" s="123">
        <v>44676</v>
      </c>
      <c r="B911" s="9">
        <v>44677</v>
      </c>
      <c r="C911" s="4" t="s">
        <v>67</v>
      </c>
      <c r="D911" s="4" t="s">
        <v>23</v>
      </c>
      <c r="E911" s="2" t="s">
        <v>99</v>
      </c>
      <c r="F911" s="130">
        <v>1700.7</v>
      </c>
      <c r="G911" s="4" t="s">
        <v>32</v>
      </c>
      <c r="H911" s="4">
        <v>5.2519999999999998</v>
      </c>
      <c r="I911" s="112">
        <v>3.1987814166031914E-2</v>
      </c>
      <c r="J911" s="4">
        <v>5.42</v>
      </c>
      <c r="K911" s="119">
        <v>285.71760000000029</v>
      </c>
      <c r="L911" s="4" t="s">
        <v>110</v>
      </c>
      <c r="M911" s="13" t="s">
        <v>230</v>
      </c>
      <c r="N911" s="162">
        <v>136.21586580000013</v>
      </c>
      <c r="O911" s="4" t="s">
        <v>20</v>
      </c>
      <c r="P911" s="4">
        <v>22019</v>
      </c>
      <c r="Q911" s="33">
        <v>0</v>
      </c>
      <c r="R911" s="4" t="s">
        <v>219</v>
      </c>
    </row>
    <row r="912" spans="1:18">
      <c r="A912" s="123">
        <v>44677</v>
      </c>
      <c r="B912" s="157">
        <v>44678</v>
      </c>
      <c r="C912" s="25" t="s">
        <v>16</v>
      </c>
      <c r="D912" s="25" t="s">
        <v>17</v>
      </c>
      <c r="E912" s="2" t="s">
        <v>31</v>
      </c>
      <c r="F912" s="133">
        <v>22580.959999999999</v>
      </c>
      <c r="G912" s="4" t="s">
        <v>19</v>
      </c>
      <c r="H912" s="4">
        <v>4.8884999999999996</v>
      </c>
      <c r="I912" s="112">
        <v>1.7694589342334144E-2</v>
      </c>
      <c r="J912" s="4">
        <v>4.9749999999999996</v>
      </c>
      <c r="K912" s="119">
        <v>1953.2530400000005</v>
      </c>
      <c r="L912" s="4" t="s">
        <v>110</v>
      </c>
      <c r="M912" s="13" t="s">
        <v>230</v>
      </c>
      <c r="N912" s="145">
        <v>1171.9518240000002</v>
      </c>
      <c r="O912" s="4" t="s">
        <v>20</v>
      </c>
      <c r="P912" s="4">
        <v>47915</v>
      </c>
      <c r="Q912" s="33">
        <v>0</v>
      </c>
      <c r="R912" s="4" t="s">
        <v>21</v>
      </c>
    </row>
    <row r="913" spans="1:18">
      <c r="A913" s="123">
        <v>44677</v>
      </c>
      <c r="B913" s="157">
        <v>44677</v>
      </c>
      <c r="C913" s="4" t="s">
        <v>22</v>
      </c>
      <c r="D913" s="4" t="s">
        <v>23</v>
      </c>
      <c r="E913" s="2" t="s">
        <v>82</v>
      </c>
      <c r="F913" s="130">
        <v>65734.42</v>
      </c>
      <c r="G913" s="4" t="s">
        <v>19</v>
      </c>
      <c r="H913" s="4">
        <v>4.87</v>
      </c>
      <c r="I913" s="112">
        <v>1.9609856262833514E-2</v>
      </c>
      <c r="J913" s="4">
        <v>4.9654999999999996</v>
      </c>
      <c r="K913" s="119">
        <v>6277.6371099999651</v>
      </c>
      <c r="L913" s="4" t="s">
        <v>83</v>
      </c>
      <c r="M913" s="13" t="s">
        <v>1781</v>
      </c>
      <c r="N913" s="145">
        <v>2992.8634921924836</v>
      </c>
      <c r="O913" s="4" t="s">
        <v>27</v>
      </c>
      <c r="P913" s="4">
        <v>47197</v>
      </c>
      <c r="Q913" s="33">
        <v>0</v>
      </c>
      <c r="R913" s="4" t="s">
        <v>25</v>
      </c>
    </row>
    <row r="914" spans="1:18">
      <c r="A914" s="123">
        <v>44677</v>
      </c>
      <c r="B914" s="9">
        <v>44678</v>
      </c>
      <c r="C914" s="4" t="s">
        <v>16</v>
      </c>
      <c r="D914" s="4" t="s">
        <v>17</v>
      </c>
      <c r="E914" s="13" t="s">
        <v>220</v>
      </c>
      <c r="F914" s="133">
        <v>51718.68</v>
      </c>
      <c r="G914" s="25" t="s">
        <v>32</v>
      </c>
      <c r="H914" s="25">
        <v>5.3127000000000004</v>
      </c>
      <c r="I914" s="134">
        <v>7.9620531932915739E-3</v>
      </c>
      <c r="J914" s="25">
        <v>5.3550000000000004</v>
      </c>
      <c r="K914" s="135">
        <v>2187.7001640000003</v>
      </c>
      <c r="L914" s="25" t="s">
        <v>244</v>
      </c>
      <c r="M914" s="19" t="s">
        <v>245</v>
      </c>
      <c r="N914" s="145">
        <v>1312.6200984000002</v>
      </c>
      <c r="O914" s="4" t="s">
        <v>20</v>
      </c>
      <c r="P914" s="25">
        <v>67500</v>
      </c>
      <c r="Q914" s="33">
        <v>0</v>
      </c>
      <c r="R914" s="4" t="s">
        <v>21</v>
      </c>
    </row>
    <row r="915" spans="1:18">
      <c r="A915" s="131">
        <v>44677</v>
      </c>
      <c r="B915" s="157">
        <v>44678</v>
      </c>
      <c r="C915" s="3" t="s">
        <v>16</v>
      </c>
      <c r="D915" s="4" t="s">
        <v>17</v>
      </c>
      <c r="E915" s="2" t="s">
        <v>210</v>
      </c>
      <c r="F915" s="130">
        <v>1528</v>
      </c>
      <c r="G915" s="4" t="s">
        <v>19</v>
      </c>
      <c r="H915" s="25">
        <v>4.9790000000000001</v>
      </c>
      <c r="I915" s="112">
        <v>6.2261498292828232E-3</v>
      </c>
      <c r="J915" s="25">
        <v>5.01</v>
      </c>
      <c r="K915" s="119">
        <v>47.367999999999533</v>
      </c>
      <c r="L915" s="4" t="s">
        <v>110</v>
      </c>
      <c r="M915" s="13" t="s">
        <v>230</v>
      </c>
      <c r="N915" s="145">
        <v>28.420799999999719</v>
      </c>
      <c r="O915" s="4" t="s">
        <v>20</v>
      </c>
      <c r="P915" s="25">
        <v>37004</v>
      </c>
      <c r="Q915" s="33">
        <v>0</v>
      </c>
      <c r="R915" s="4" t="s">
        <v>21</v>
      </c>
    </row>
    <row r="916" spans="1:18">
      <c r="A916" s="131">
        <v>44677</v>
      </c>
      <c r="B916" s="157">
        <v>44678</v>
      </c>
      <c r="C916" s="4" t="s">
        <v>67</v>
      </c>
      <c r="D916" s="4" t="s">
        <v>17</v>
      </c>
      <c r="E916" s="2" t="s">
        <v>207</v>
      </c>
      <c r="F916" s="130">
        <v>9759</v>
      </c>
      <c r="G916" s="4" t="s">
        <v>32</v>
      </c>
      <c r="H916" s="4">
        <v>5.0999999999999996</v>
      </c>
      <c r="I916" s="112">
        <v>3.3333333333333215E-2</v>
      </c>
      <c r="J916" s="4">
        <v>5.27</v>
      </c>
      <c r="K916" s="119">
        <v>1659.0299999999993</v>
      </c>
      <c r="L916" s="4" t="s">
        <v>262</v>
      </c>
      <c r="M916" s="13" t="s">
        <v>263</v>
      </c>
      <c r="N916" s="162">
        <v>790.94255249999969</v>
      </c>
      <c r="O916" s="4" t="s">
        <v>27</v>
      </c>
      <c r="P916" s="4">
        <v>47197</v>
      </c>
      <c r="Q916" s="33">
        <v>0</v>
      </c>
      <c r="R916" s="4" t="s">
        <v>221</v>
      </c>
    </row>
    <row r="917" spans="1:18">
      <c r="A917" s="131">
        <v>44677</v>
      </c>
      <c r="B917" s="157">
        <v>44679</v>
      </c>
      <c r="C917" s="124" t="s">
        <v>16</v>
      </c>
      <c r="D917" s="124" t="s">
        <v>23</v>
      </c>
      <c r="E917" s="15" t="s">
        <v>89</v>
      </c>
      <c r="F917" s="130">
        <v>5920.25</v>
      </c>
      <c r="G917" s="4" t="s">
        <v>19</v>
      </c>
      <c r="H917" s="4">
        <v>4.9800000000000004</v>
      </c>
      <c r="I917" s="112">
        <v>1.1044176706827225E-2</v>
      </c>
      <c r="J917" s="4">
        <v>5.0350000000000001</v>
      </c>
      <c r="K917" s="119">
        <v>325.61374999999833</v>
      </c>
      <c r="L917" s="4" t="s">
        <v>235</v>
      </c>
      <c r="M917" s="13" t="s">
        <v>236</v>
      </c>
      <c r="N917" s="145">
        <v>195.36824999999899</v>
      </c>
      <c r="O917" s="4" t="s">
        <v>20</v>
      </c>
      <c r="P917" s="4">
        <v>47575</v>
      </c>
      <c r="Q917" s="33">
        <v>0</v>
      </c>
      <c r="R917" s="4" t="s">
        <v>21</v>
      </c>
    </row>
    <row r="918" spans="1:18">
      <c r="A918" s="131">
        <v>44678</v>
      </c>
      <c r="B918" s="157">
        <v>44679</v>
      </c>
      <c r="C918" s="4" t="s">
        <v>22</v>
      </c>
      <c r="D918" s="4" t="s">
        <v>23</v>
      </c>
      <c r="E918" s="2" t="s">
        <v>66</v>
      </c>
      <c r="F918" s="130">
        <v>34872.080000000002</v>
      </c>
      <c r="G918" s="4" t="s">
        <v>19</v>
      </c>
      <c r="H918" s="4">
        <v>5.0170000000000003</v>
      </c>
      <c r="I918" s="112">
        <v>5.5810245166432182E-3</v>
      </c>
      <c r="J918" s="4">
        <v>5.0449999999999999</v>
      </c>
      <c r="K918" s="119">
        <v>976.41823999998542</v>
      </c>
      <c r="L918" s="4" t="s">
        <v>239</v>
      </c>
      <c r="M918" s="13" t="s">
        <v>240</v>
      </c>
      <c r="N918" s="145">
        <v>465.50739591999303</v>
      </c>
      <c r="O918" s="4" t="s">
        <v>20</v>
      </c>
      <c r="P918" s="4">
        <v>12012</v>
      </c>
      <c r="Q918" s="33">
        <v>0</v>
      </c>
      <c r="R918" s="4" t="s">
        <v>25</v>
      </c>
    </row>
    <row r="919" spans="1:18">
      <c r="A919" s="131">
        <v>44678</v>
      </c>
      <c r="B919" s="157">
        <v>44680</v>
      </c>
      <c r="C919" s="163" t="s">
        <v>16</v>
      </c>
      <c r="D919" s="25" t="s">
        <v>17</v>
      </c>
      <c r="E919" s="20" t="s">
        <v>222</v>
      </c>
      <c r="F919" s="133">
        <v>6000</v>
      </c>
      <c r="G919" s="25" t="s">
        <v>19</v>
      </c>
      <c r="H919" s="4">
        <v>5.008</v>
      </c>
      <c r="I919" s="112">
        <v>1.437699680511173E-2</v>
      </c>
      <c r="J919" s="4">
        <v>5.08</v>
      </c>
      <c r="K919" s="119">
        <v>432.0000000000004</v>
      </c>
      <c r="L919" s="4" t="s">
        <v>252</v>
      </c>
      <c r="M919" s="13" t="s">
        <v>253</v>
      </c>
      <c r="N919" s="145">
        <v>259.20000000000022</v>
      </c>
      <c r="O919" s="4" t="s">
        <v>20</v>
      </c>
      <c r="P919" s="4"/>
      <c r="Q919" s="33">
        <v>0</v>
      </c>
      <c r="R919" s="4" t="s">
        <v>21</v>
      </c>
    </row>
    <row r="920" spans="1:18">
      <c r="A920" s="131">
        <v>44678</v>
      </c>
      <c r="B920" s="157">
        <v>44678</v>
      </c>
      <c r="C920" s="10" t="s">
        <v>22</v>
      </c>
      <c r="D920" s="4" t="s">
        <v>17</v>
      </c>
      <c r="E920" s="2" t="s">
        <v>223</v>
      </c>
      <c r="F920" s="130">
        <v>99681.52</v>
      </c>
      <c r="G920" s="4" t="s">
        <v>19</v>
      </c>
      <c r="H920" s="4">
        <v>4.9938000000000002</v>
      </c>
      <c r="I920" s="112">
        <v>2.9276302615242722E-2</v>
      </c>
      <c r="J920" s="4">
        <v>5.14</v>
      </c>
      <c r="K920" s="119">
        <v>14573.438223999945</v>
      </c>
      <c r="L920" s="4" t="s">
        <v>273</v>
      </c>
      <c r="M920" s="13" t="s">
        <v>274</v>
      </c>
      <c r="N920" s="145">
        <v>6947.8866732919741</v>
      </c>
      <c r="O920" s="4" t="s">
        <v>20</v>
      </c>
      <c r="P920" s="4"/>
      <c r="Q920" s="33">
        <v>0</v>
      </c>
      <c r="R920" s="4" t="s">
        <v>25</v>
      </c>
    </row>
    <row r="921" spans="1:18">
      <c r="A921" s="131">
        <v>44678</v>
      </c>
      <c r="B921" s="157">
        <v>44678</v>
      </c>
      <c r="C921" s="4" t="s">
        <v>22</v>
      </c>
      <c r="D921" s="4" t="s">
        <v>17</v>
      </c>
      <c r="E921" s="2" t="s">
        <v>223</v>
      </c>
      <c r="F921" s="130">
        <v>102143.49</v>
      </c>
      <c r="G921" s="4" t="s">
        <v>19</v>
      </c>
      <c r="H921" s="4">
        <v>4.9977999999999998</v>
      </c>
      <c r="I921" s="112">
        <v>2.8452519108407737E-2</v>
      </c>
      <c r="J921" s="4">
        <v>5.14</v>
      </c>
      <c r="K921" s="119">
        <v>14524.804277999989</v>
      </c>
      <c r="L921" s="4" t="s">
        <v>273</v>
      </c>
      <c r="M921" s="13" t="s">
        <v>274</v>
      </c>
      <c r="N921" s="145">
        <v>6924.7004395364947</v>
      </c>
      <c r="O921" s="4" t="s">
        <v>20</v>
      </c>
      <c r="P921" s="25">
        <v>72409</v>
      </c>
      <c r="Q921" s="33">
        <v>0</v>
      </c>
      <c r="R921" s="4" t="s">
        <v>25</v>
      </c>
    </row>
    <row r="922" spans="1:18">
      <c r="A922" s="131">
        <v>44678</v>
      </c>
      <c r="B922" s="157">
        <v>44679</v>
      </c>
      <c r="C922" s="4" t="s">
        <v>22</v>
      </c>
      <c r="D922" s="4" t="s">
        <v>23</v>
      </c>
      <c r="E922" s="2" t="s">
        <v>169</v>
      </c>
      <c r="F922" s="130">
        <v>2659.48</v>
      </c>
      <c r="G922" s="4" t="s">
        <v>19</v>
      </c>
      <c r="H922" s="4">
        <v>4.9874999999999998</v>
      </c>
      <c r="I922" s="112">
        <v>7.5187969924812581E-3</v>
      </c>
      <c r="J922" s="4">
        <v>5.0250000000000004</v>
      </c>
      <c r="K922" s="119">
        <v>99.730500000001413</v>
      </c>
      <c r="L922" s="4" t="s">
        <v>239</v>
      </c>
      <c r="M922" s="13" t="s">
        <v>240</v>
      </c>
      <c r="N922" s="145">
        <v>47.546515875000672</v>
      </c>
      <c r="O922" s="4" t="s">
        <v>20</v>
      </c>
      <c r="P922" s="4">
        <v>12012</v>
      </c>
      <c r="Q922" s="33">
        <v>0</v>
      </c>
      <c r="R922" s="4" t="s">
        <v>25</v>
      </c>
    </row>
    <row r="923" spans="1:18">
      <c r="A923" s="131">
        <v>44679</v>
      </c>
      <c r="B923" s="157">
        <v>44680</v>
      </c>
      <c r="C923" s="4" t="s">
        <v>16</v>
      </c>
      <c r="D923" s="4" t="s">
        <v>17</v>
      </c>
      <c r="E923" s="13" t="s">
        <v>220</v>
      </c>
      <c r="F923" s="130">
        <v>2789.92</v>
      </c>
      <c r="G923" s="4" t="s">
        <v>32</v>
      </c>
      <c r="H923" s="4">
        <v>5.2667999999999999</v>
      </c>
      <c r="I923" s="112">
        <v>9.7212728791675751E-3</v>
      </c>
      <c r="J923" s="4">
        <v>5.3179999999999996</v>
      </c>
      <c r="K923" s="119">
        <v>142.84390399999913</v>
      </c>
      <c r="L923" s="4" t="s">
        <v>244</v>
      </c>
      <c r="M923" s="13" t="s">
        <v>245</v>
      </c>
      <c r="N923" s="145">
        <v>85.706342399999471</v>
      </c>
      <c r="O923" s="4" t="s">
        <v>20</v>
      </c>
      <c r="P923" s="4">
        <v>67500</v>
      </c>
      <c r="Q923" s="33">
        <v>0</v>
      </c>
      <c r="R923" s="4" t="s">
        <v>21</v>
      </c>
    </row>
    <row r="924" spans="1:18">
      <c r="A924" s="131">
        <v>44679</v>
      </c>
      <c r="B924" s="157">
        <v>44680</v>
      </c>
      <c r="C924" s="124" t="s">
        <v>16</v>
      </c>
      <c r="D924" s="124" t="s">
        <v>23</v>
      </c>
      <c r="E924" s="2" t="s">
        <v>224</v>
      </c>
      <c r="F924" s="133">
        <v>50000</v>
      </c>
      <c r="G924" s="25" t="s">
        <v>19</v>
      </c>
      <c r="H924" s="25">
        <v>5.0389999999999997</v>
      </c>
      <c r="I924" s="134">
        <v>4.1674935503075439E-3</v>
      </c>
      <c r="J924" s="25">
        <v>5.0599999999999996</v>
      </c>
      <c r="K924" s="135">
        <v>1049.9999999999955</v>
      </c>
      <c r="L924" s="25" t="s">
        <v>275</v>
      </c>
      <c r="M924" s="19" t="s">
        <v>276</v>
      </c>
      <c r="N924" s="145">
        <v>629.99999999999727</v>
      </c>
      <c r="O924" s="25" t="s">
        <v>20</v>
      </c>
      <c r="P924" s="25">
        <v>67043</v>
      </c>
      <c r="Q924" s="33">
        <v>0</v>
      </c>
      <c r="R924" s="25" t="s">
        <v>21</v>
      </c>
    </row>
    <row r="925" spans="1:18">
      <c r="A925" s="131">
        <v>44679</v>
      </c>
      <c r="B925" s="157">
        <v>44680</v>
      </c>
      <c r="C925" s="124" t="s">
        <v>16</v>
      </c>
      <c r="D925" s="4" t="s">
        <v>17</v>
      </c>
      <c r="E925" s="2" t="s">
        <v>35</v>
      </c>
      <c r="F925" s="130">
        <v>2160</v>
      </c>
      <c r="G925" s="25" t="s">
        <v>19</v>
      </c>
      <c r="H925" s="4">
        <v>4.9733999999999998</v>
      </c>
      <c r="I925" s="112">
        <v>2.5053283468050136E-2</v>
      </c>
      <c r="J925" s="4">
        <v>5.0979999999999999</v>
      </c>
      <c r="K925" s="119">
        <v>269.13600000000008</v>
      </c>
      <c r="L925" s="4" t="s">
        <v>84</v>
      </c>
      <c r="M925" s="13" t="s">
        <v>277</v>
      </c>
      <c r="N925" s="145">
        <v>161.48160000000004</v>
      </c>
      <c r="O925" s="25" t="s">
        <v>20</v>
      </c>
      <c r="P925" s="4">
        <v>37004</v>
      </c>
      <c r="Q925" s="33">
        <v>0</v>
      </c>
      <c r="R925" s="4" t="s">
        <v>21</v>
      </c>
    </row>
    <row r="926" spans="1:18">
      <c r="A926" s="128">
        <v>44651</v>
      </c>
      <c r="B926" s="123" t="s">
        <v>225</v>
      </c>
      <c r="C926" s="4" t="s">
        <v>41</v>
      </c>
      <c r="D926" s="4" t="s">
        <v>17</v>
      </c>
      <c r="E926" s="2" t="s">
        <v>188</v>
      </c>
      <c r="F926" s="130">
        <v>50000</v>
      </c>
      <c r="G926" s="4" t="s">
        <v>19</v>
      </c>
      <c r="H926" s="4">
        <v>4.7404999999999999</v>
      </c>
      <c r="I926" s="112">
        <v>1.4555426642759217E-2</v>
      </c>
      <c r="J926" s="4">
        <v>4.8094999999999999</v>
      </c>
      <c r="K926" s="119">
        <v>3449.9999999999977</v>
      </c>
      <c r="L926" s="4" t="s">
        <v>229</v>
      </c>
      <c r="M926" s="13" t="s">
        <v>18</v>
      </c>
      <c r="N926" s="145">
        <v>1973.744999999999</v>
      </c>
      <c r="O926" s="4" t="s">
        <v>20</v>
      </c>
      <c r="P926" s="4">
        <v>72351</v>
      </c>
      <c r="Q926" s="33">
        <v>0</v>
      </c>
      <c r="R926" s="4"/>
    </row>
    <row r="927" spans="1:18">
      <c r="A927" s="128">
        <v>44651</v>
      </c>
      <c r="B927" s="123" t="s">
        <v>225</v>
      </c>
      <c r="C927" s="4" t="s">
        <v>41</v>
      </c>
      <c r="D927" s="4" t="s">
        <v>17</v>
      </c>
      <c r="E927" s="13" t="s">
        <v>189</v>
      </c>
      <c r="F927" s="130">
        <v>50000</v>
      </c>
      <c r="G927" s="4" t="s">
        <v>19</v>
      </c>
      <c r="H927" s="4">
        <v>4.7404999999999999</v>
      </c>
      <c r="I927" s="112">
        <v>1.4555426642759217E-2</v>
      </c>
      <c r="J927" s="4">
        <v>4.8094999999999999</v>
      </c>
      <c r="K927" s="119">
        <v>3449.9999999999977</v>
      </c>
      <c r="L927" s="4" t="s">
        <v>229</v>
      </c>
      <c r="M927" s="13" t="s">
        <v>18</v>
      </c>
      <c r="N927" s="145">
        <v>1973.744999999999</v>
      </c>
      <c r="O927" s="4" t="s">
        <v>20</v>
      </c>
      <c r="P927" s="4">
        <v>72351</v>
      </c>
      <c r="Q927" s="33">
        <v>0</v>
      </c>
      <c r="R927" s="4"/>
    </row>
    <row r="928" spans="1:18">
      <c r="A928" s="131">
        <v>44679</v>
      </c>
      <c r="B928" s="157">
        <v>44680</v>
      </c>
      <c r="C928" s="25" t="s">
        <v>16</v>
      </c>
      <c r="D928" s="25" t="s">
        <v>17</v>
      </c>
      <c r="E928" s="164" t="s">
        <v>226</v>
      </c>
      <c r="F928" s="130">
        <v>2965</v>
      </c>
      <c r="G928" s="4" t="s">
        <v>19</v>
      </c>
      <c r="H928" s="4">
        <v>4.9249999999999998</v>
      </c>
      <c r="I928" s="112">
        <v>5.3807106598986465E-3</v>
      </c>
      <c r="J928" s="4">
        <v>4.9515000000000002</v>
      </c>
      <c r="K928" s="119">
        <v>78.572500000001227</v>
      </c>
      <c r="L928" s="4" t="s">
        <v>275</v>
      </c>
      <c r="M928" s="13" t="s">
        <v>276</v>
      </c>
      <c r="N928" s="145">
        <v>47.143500000000735</v>
      </c>
      <c r="O928" s="4" t="s">
        <v>27</v>
      </c>
      <c r="P928" s="4">
        <v>67500</v>
      </c>
      <c r="Q928" s="33">
        <v>0</v>
      </c>
      <c r="R928" s="4" t="s">
        <v>151</v>
      </c>
    </row>
    <row r="929" spans="1:18">
      <c r="A929" s="131">
        <v>44680</v>
      </c>
      <c r="B929" s="157">
        <v>44680</v>
      </c>
      <c r="C929" s="25" t="s">
        <v>16</v>
      </c>
      <c r="D929" s="25" t="s">
        <v>17</v>
      </c>
      <c r="E929" s="20" t="s">
        <v>220</v>
      </c>
      <c r="F929" s="130">
        <v>53107.1</v>
      </c>
      <c r="G929" s="4" t="s">
        <v>32</v>
      </c>
      <c r="H929" s="4">
        <v>5.1722999999999999</v>
      </c>
      <c r="I929" s="112">
        <v>8.2555149546623685E-3</v>
      </c>
      <c r="J929" s="4">
        <v>5.2149999999999999</v>
      </c>
      <c r="K929" s="119">
        <v>2267.6731699999978</v>
      </c>
      <c r="L929" s="4" t="s">
        <v>244</v>
      </c>
      <c r="M929" s="13" t="s">
        <v>245</v>
      </c>
      <c r="N929" s="145">
        <v>1360.6039019999987</v>
      </c>
      <c r="O929" s="4" t="s">
        <v>20</v>
      </c>
      <c r="P929" s="4">
        <v>67500</v>
      </c>
      <c r="Q929" s="33">
        <v>0</v>
      </c>
      <c r="R929" s="4" t="s">
        <v>21</v>
      </c>
    </row>
    <row r="930" spans="1:18">
      <c r="A930" s="131">
        <v>44680</v>
      </c>
      <c r="B930" s="157">
        <v>44680</v>
      </c>
      <c r="C930" s="25" t="s">
        <v>16</v>
      </c>
      <c r="D930" s="25" t="s">
        <v>17</v>
      </c>
      <c r="E930" s="2" t="s">
        <v>52</v>
      </c>
      <c r="F930" s="130">
        <v>2000</v>
      </c>
      <c r="G930" s="4" t="s">
        <v>32</v>
      </c>
      <c r="H930" s="4">
        <v>5.1684000000000001</v>
      </c>
      <c r="I930" s="112">
        <v>9.9837473879729188E-3</v>
      </c>
      <c r="J930" s="4">
        <v>5.22</v>
      </c>
      <c r="K930" s="119">
        <v>103.19999999999929</v>
      </c>
      <c r="L930" s="4" t="s">
        <v>110</v>
      </c>
      <c r="M930" s="13" t="s">
        <v>230</v>
      </c>
      <c r="N930" s="145">
        <v>61.919999999999575</v>
      </c>
      <c r="O930" s="4" t="s">
        <v>20</v>
      </c>
      <c r="P930" s="4">
        <v>37004</v>
      </c>
      <c r="Q930" s="33">
        <v>0</v>
      </c>
      <c r="R930" s="4" t="s">
        <v>21</v>
      </c>
    </row>
    <row r="931" spans="1:18">
      <c r="A931" s="131">
        <v>44680</v>
      </c>
      <c r="B931" s="157">
        <v>44680</v>
      </c>
      <c r="C931" s="25" t="s">
        <v>16</v>
      </c>
      <c r="D931" s="25" t="s">
        <v>23</v>
      </c>
      <c r="E931" s="2" t="s">
        <v>26</v>
      </c>
      <c r="F931" s="130">
        <v>4000</v>
      </c>
      <c r="G931" s="4" t="s">
        <v>19</v>
      </c>
      <c r="H931" s="4">
        <v>4.83</v>
      </c>
      <c r="I931" s="112">
        <v>1.2836438923395477E-2</v>
      </c>
      <c r="J931" s="4">
        <v>4.8920000000000003</v>
      </c>
      <c r="K931" s="119">
        <v>248.00000000000111</v>
      </c>
      <c r="L931" s="4" t="s">
        <v>110</v>
      </c>
      <c r="M931" s="13" t="s">
        <v>230</v>
      </c>
      <c r="N931" s="145">
        <v>148.80000000000067</v>
      </c>
      <c r="O931" s="4" t="s">
        <v>27</v>
      </c>
      <c r="P931" s="4">
        <v>47197</v>
      </c>
      <c r="Q931" s="33">
        <v>0</v>
      </c>
      <c r="R931" s="4" t="s">
        <v>21</v>
      </c>
    </row>
    <row r="932" spans="1:18">
      <c r="A932" s="131">
        <v>44680</v>
      </c>
      <c r="B932" s="157">
        <v>44680</v>
      </c>
      <c r="C932" s="25" t="s">
        <v>16</v>
      </c>
      <c r="D932" s="25" t="s">
        <v>23</v>
      </c>
      <c r="E932" s="2" t="s">
        <v>227</v>
      </c>
      <c r="F932" s="130">
        <v>6000</v>
      </c>
      <c r="G932" s="4" t="s">
        <v>19</v>
      </c>
      <c r="H932" s="4">
        <v>4.8680000000000003</v>
      </c>
      <c r="I932" s="112">
        <v>6.8200493015611041E-3</v>
      </c>
      <c r="J932" s="4">
        <v>4.9012000000000002</v>
      </c>
      <c r="K932" s="119">
        <v>199.19999999999936</v>
      </c>
      <c r="L932" s="4" t="s">
        <v>110</v>
      </c>
      <c r="M932" s="13" t="s">
        <v>230</v>
      </c>
      <c r="N932" s="145">
        <v>119.51999999999961</v>
      </c>
      <c r="O932" s="4" t="s">
        <v>27</v>
      </c>
      <c r="P932" s="4">
        <v>22136</v>
      </c>
      <c r="Q932" s="33">
        <v>0</v>
      </c>
      <c r="R932" s="4"/>
    </row>
    <row r="933" spans="1:18">
      <c r="A933" s="131">
        <v>44680</v>
      </c>
      <c r="B933" s="157">
        <v>44680</v>
      </c>
      <c r="C933" s="25" t="s">
        <v>16</v>
      </c>
      <c r="D933" s="25" t="s">
        <v>23</v>
      </c>
      <c r="E933" s="2" t="s">
        <v>227</v>
      </c>
      <c r="F933" s="130">
        <v>1031.19</v>
      </c>
      <c r="G933" s="4" t="s">
        <v>19</v>
      </c>
      <c r="H933" s="4">
        <v>4.8680000000000003</v>
      </c>
      <c r="I933" s="112">
        <v>6.8200493015611041E-3</v>
      </c>
      <c r="J933" s="4">
        <v>4.9012000000000002</v>
      </c>
      <c r="K933" s="119">
        <v>34.235507999999896</v>
      </c>
      <c r="L933" s="4" t="s">
        <v>110</v>
      </c>
      <c r="M933" s="13" t="s">
        <v>230</v>
      </c>
      <c r="N933" s="145">
        <v>20.541304799999939</v>
      </c>
      <c r="O933" s="4" t="s">
        <v>27</v>
      </c>
      <c r="P933" s="4">
        <v>47609</v>
      </c>
      <c r="Q933" s="33">
        <v>0</v>
      </c>
      <c r="R933" s="4"/>
    </row>
    <row r="934" spans="1:18">
      <c r="A934" s="131">
        <v>44680</v>
      </c>
      <c r="B934" s="123">
        <v>44683</v>
      </c>
      <c r="C934" s="124" t="s">
        <v>16</v>
      </c>
      <c r="D934" s="124" t="s">
        <v>23</v>
      </c>
      <c r="E934" s="2" t="s">
        <v>224</v>
      </c>
      <c r="F934" s="133">
        <v>5826.17</v>
      </c>
      <c r="G934" s="25" t="s">
        <v>32</v>
      </c>
      <c r="H934" s="25">
        <v>5.2135999999999996</v>
      </c>
      <c r="I934" s="134">
        <v>4.1046493785485971E-3</v>
      </c>
      <c r="J934" s="25">
        <v>5.2350000000000003</v>
      </c>
      <c r="K934" s="135">
        <v>124.68003800000439</v>
      </c>
      <c r="L934" s="25" t="s">
        <v>275</v>
      </c>
      <c r="M934" s="19" t="s">
        <v>276</v>
      </c>
      <c r="N934" s="156">
        <v>74.808022800002632</v>
      </c>
      <c r="O934" s="25" t="s">
        <v>20</v>
      </c>
      <c r="P934" s="25">
        <v>52405</v>
      </c>
      <c r="Q934" s="136">
        <v>0</v>
      </c>
      <c r="R934" s="25" t="s">
        <v>21</v>
      </c>
    </row>
    <row r="935" spans="1:18">
      <c r="A935" s="131">
        <v>44680</v>
      </c>
      <c r="B935" s="123">
        <v>44683</v>
      </c>
      <c r="C935" s="124" t="s">
        <v>16</v>
      </c>
      <c r="D935" s="124" t="s">
        <v>23</v>
      </c>
      <c r="E935" s="2" t="s">
        <v>228</v>
      </c>
      <c r="F935" s="133">
        <v>11066.73</v>
      </c>
      <c r="G935" s="25" t="s">
        <v>19</v>
      </c>
      <c r="H935" s="25">
        <v>4.6500000000000004</v>
      </c>
      <c r="I935" s="134">
        <v>7.913978494623608E-3</v>
      </c>
      <c r="J935" s="25">
        <v>4.6867999999999999</v>
      </c>
      <c r="K935" s="135">
        <v>407.25566399999445</v>
      </c>
      <c r="L935" s="25" t="s">
        <v>275</v>
      </c>
      <c r="M935" s="19" t="s">
        <v>276</v>
      </c>
      <c r="N935" s="156">
        <v>244.35339839999665</v>
      </c>
      <c r="O935" s="25" t="s">
        <v>20</v>
      </c>
      <c r="P935" s="25">
        <v>52405</v>
      </c>
      <c r="Q935" s="136">
        <v>0</v>
      </c>
      <c r="R935" s="25" t="s">
        <v>21</v>
      </c>
    </row>
    <row r="936" spans="1:18">
      <c r="A936" s="141">
        <v>44680</v>
      </c>
      <c r="B936" s="9">
        <v>44683</v>
      </c>
      <c r="C936" s="124" t="s">
        <v>16</v>
      </c>
      <c r="D936" s="124" t="s">
        <v>23</v>
      </c>
      <c r="E936" s="2" t="s">
        <v>228</v>
      </c>
      <c r="F936" s="133">
        <v>40120.36</v>
      </c>
      <c r="G936" s="25" t="s">
        <v>19</v>
      </c>
      <c r="H936" s="25">
        <v>4.9537000000000004</v>
      </c>
      <c r="I936" s="134">
        <v>6.3185093970163919E-3</v>
      </c>
      <c r="J936" s="25">
        <v>4.9850000000000003</v>
      </c>
      <c r="K936" s="135">
        <v>1255.7672679999953</v>
      </c>
      <c r="L936" s="25" t="s">
        <v>275</v>
      </c>
      <c r="M936" s="19" t="s">
        <v>276</v>
      </c>
      <c r="N936" s="162">
        <v>753.46036079999715</v>
      </c>
      <c r="O936" s="25" t="s">
        <v>20</v>
      </c>
      <c r="P936" s="25">
        <v>52405</v>
      </c>
      <c r="Q936" s="136">
        <v>0</v>
      </c>
      <c r="R936" s="25" t="s">
        <v>21</v>
      </c>
    </row>
    <row r="937" spans="1:18">
      <c r="A937" s="131">
        <v>44683</v>
      </c>
      <c r="B937" s="9">
        <v>44684</v>
      </c>
      <c r="C937" s="3" t="s">
        <v>16</v>
      </c>
      <c r="D937" s="25" t="s">
        <v>23</v>
      </c>
      <c r="E937" s="2" t="s">
        <v>92</v>
      </c>
      <c r="F937" s="133">
        <v>470</v>
      </c>
      <c r="G937" s="25" t="s">
        <v>19</v>
      </c>
      <c r="H937" s="25">
        <v>5.0286</v>
      </c>
      <c r="I937" s="134">
        <v>1.2210157896830109E-2</v>
      </c>
      <c r="J937" s="4">
        <v>5.09</v>
      </c>
      <c r="K937" s="135">
        <v>28.857999999999954</v>
      </c>
      <c r="L937" s="25" t="s">
        <v>110</v>
      </c>
      <c r="M937" s="19" t="s">
        <v>230</v>
      </c>
      <c r="N937" s="162">
        <v>17.314799999999973</v>
      </c>
      <c r="O937" s="25" t="s">
        <v>20</v>
      </c>
      <c r="P937" s="4">
        <v>12036</v>
      </c>
      <c r="Q937" s="33">
        <v>0</v>
      </c>
      <c r="R937" s="25" t="s">
        <v>21</v>
      </c>
    </row>
    <row r="938" spans="1:18">
      <c r="A938" s="131">
        <v>44683</v>
      </c>
      <c r="B938" s="9">
        <v>44684</v>
      </c>
      <c r="C938" s="3" t="s">
        <v>16</v>
      </c>
      <c r="D938" s="25" t="s">
        <v>17</v>
      </c>
      <c r="E938" s="2" t="s">
        <v>55</v>
      </c>
      <c r="F938" s="133">
        <v>776.54</v>
      </c>
      <c r="G938" s="25" t="s">
        <v>19</v>
      </c>
      <c r="H938" s="25">
        <v>5.0316000000000001</v>
      </c>
      <c r="I938" s="134">
        <v>1.2600365688846482E-2</v>
      </c>
      <c r="J938" s="25">
        <v>5.0949999999999998</v>
      </c>
      <c r="K938" s="135">
        <v>49.232635999999751</v>
      </c>
      <c r="L938" s="25" t="s">
        <v>110</v>
      </c>
      <c r="M938" s="19" t="s">
        <v>230</v>
      </c>
      <c r="N938" s="162">
        <v>29.539581599999849</v>
      </c>
      <c r="O938" s="25" t="s">
        <v>20</v>
      </c>
      <c r="P938" s="25">
        <v>67500</v>
      </c>
      <c r="Q938" s="33">
        <v>0</v>
      </c>
      <c r="R938" s="25" t="s">
        <v>21</v>
      </c>
    </row>
    <row r="939" spans="1:18">
      <c r="A939" s="131">
        <v>44683</v>
      </c>
      <c r="B939" s="9">
        <v>44684</v>
      </c>
      <c r="C939" s="3" t="s">
        <v>22</v>
      </c>
      <c r="D939" s="3" t="s">
        <v>23</v>
      </c>
      <c r="E939" s="2" t="s">
        <v>44</v>
      </c>
      <c r="F939" s="130">
        <v>263.10000000000002</v>
      </c>
      <c r="G939" s="25" t="s">
        <v>19</v>
      </c>
      <c r="H939" s="4">
        <v>5.0343</v>
      </c>
      <c r="I939" s="134">
        <v>9.0777267941919426E-3</v>
      </c>
      <c r="J939" s="4">
        <v>5.08</v>
      </c>
      <c r="K939" s="135">
        <v>12.023670000000021</v>
      </c>
      <c r="L939" s="25" t="s">
        <v>1780</v>
      </c>
      <c r="M939" s="19" t="s">
        <v>369</v>
      </c>
      <c r="N939" s="145">
        <v>5.7322846725000103</v>
      </c>
      <c r="O939" s="25" t="s">
        <v>20</v>
      </c>
      <c r="P939" s="25">
        <v>12012</v>
      </c>
      <c r="Q939" s="33">
        <v>0</v>
      </c>
      <c r="R939" s="25" t="s">
        <v>25</v>
      </c>
    </row>
    <row r="940" spans="1:18">
      <c r="A940" s="131">
        <v>44683</v>
      </c>
      <c r="B940" s="9">
        <v>44684</v>
      </c>
      <c r="C940" s="3" t="s">
        <v>22</v>
      </c>
      <c r="D940" s="25" t="s">
        <v>23</v>
      </c>
      <c r="E940" s="19" t="s">
        <v>82</v>
      </c>
      <c r="F940" s="133">
        <v>58884.97</v>
      </c>
      <c r="G940" s="25" t="s">
        <v>19</v>
      </c>
      <c r="H940" s="25">
        <v>4.95</v>
      </c>
      <c r="I940" s="134">
        <v>1.5595959595959386E-2</v>
      </c>
      <c r="J940" s="25">
        <v>5.0271999999999997</v>
      </c>
      <c r="K940" s="135">
        <v>4545.9196839999704</v>
      </c>
      <c r="L940" s="25" t="s">
        <v>83</v>
      </c>
      <c r="M940" s="19" t="s">
        <v>1781</v>
      </c>
      <c r="N940" s="145">
        <v>2167.267209346986</v>
      </c>
      <c r="O940" s="25" t="s">
        <v>27</v>
      </c>
      <c r="P940" s="25">
        <v>47740</v>
      </c>
      <c r="Q940" s="33">
        <v>0</v>
      </c>
      <c r="R940" s="25" t="s">
        <v>25</v>
      </c>
    </row>
    <row r="941" spans="1:18">
      <c r="A941" s="123">
        <v>44684</v>
      </c>
      <c r="B941" s="9">
        <v>44684</v>
      </c>
      <c r="C941" s="126" t="s">
        <v>16</v>
      </c>
      <c r="D941" s="25" t="s">
        <v>23</v>
      </c>
      <c r="E941" s="2" t="s">
        <v>28</v>
      </c>
      <c r="F941" s="133">
        <v>11295.68</v>
      </c>
      <c r="G941" s="25" t="s">
        <v>19</v>
      </c>
      <c r="H941" s="25">
        <v>4.95</v>
      </c>
      <c r="I941" s="134">
        <v>1.5474747474747419E-2</v>
      </c>
      <c r="J941" s="25">
        <v>5.0266000000000002</v>
      </c>
      <c r="K941" s="135">
        <v>865.24908800000003</v>
      </c>
      <c r="L941" s="25" t="s">
        <v>111</v>
      </c>
      <c r="M941" s="19" t="s">
        <v>112</v>
      </c>
      <c r="N941" s="162">
        <v>519.14945279999995</v>
      </c>
      <c r="O941" s="25" t="s">
        <v>27</v>
      </c>
      <c r="P941" s="25">
        <v>47197</v>
      </c>
      <c r="Q941" s="33">
        <v>0</v>
      </c>
      <c r="R941" s="25" t="s">
        <v>21</v>
      </c>
    </row>
    <row r="942" spans="1:18">
      <c r="A942" s="123">
        <v>44684</v>
      </c>
      <c r="B942" s="9">
        <v>44684</v>
      </c>
      <c r="C942" s="126" t="s">
        <v>16</v>
      </c>
      <c r="D942" s="25" t="s">
        <v>17</v>
      </c>
      <c r="E942" s="2" t="s">
        <v>79</v>
      </c>
      <c r="F942" s="133">
        <v>9000</v>
      </c>
      <c r="G942" s="25" t="s">
        <v>80</v>
      </c>
      <c r="H942" s="25">
        <v>3.6023999999999998</v>
      </c>
      <c r="I942" s="134">
        <v>2.1541194759049587E-2</v>
      </c>
      <c r="J942" s="25">
        <v>3.68</v>
      </c>
      <c r="K942" s="135">
        <v>698.40000000000305</v>
      </c>
      <c r="L942" s="25" t="s">
        <v>110</v>
      </c>
      <c r="M942" s="19" t="s">
        <v>230</v>
      </c>
      <c r="N942" s="162">
        <v>419.04000000000184</v>
      </c>
      <c r="O942" s="25" t="s">
        <v>20</v>
      </c>
      <c r="P942" s="25">
        <v>37217</v>
      </c>
      <c r="Q942" s="33">
        <v>0</v>
      </c>
      <c r="R942" s="25" t="s">
        <v>21</v>
      </c>
    </row>
    <row r="943" spans="1:18">
      <c r="A943" s="123">
        <v>44684</v>
      </c>
      <c r="B943" s="9">
        <v>44684</v>
      </c>
      <c r="C943" s="126" t="s">
        <v>16</v>
      </c>
      <c r="D943" s="25" t="s">
        <v>17</v>
      </c>
      <c r="E943" s="2" t="s">
        <v>124</v>
      </c>
      <c r="F943" s="133">
        <v>7623.72</v>
      </c>
      <c r="G943" s="25" t="s">
        <v>19</v>
      </c>
      <c r="H943" s="25">
        <v>4.96</v>
      </c>
      <c r="I943" s="134">
        <v>1.098790322580645E-2</v>
      </c>
      <c r="J943" s="25">
        <v>5.0145</v>
      </c>
      <c r="K943" s="135">
        <v>415.49273999999997</v>
      </c>
      <c r="L943" s="25" t="s">
        <v>110</v>
      </c>
      <c r="M943" s="19" t="s">
        <v>230</v>
      </c>
      <c r="N943" s="162">
        <v>249.29564399999998</v>
      </c>
      <c r="O943" s="25" t="s">
        <v>27</v>
      </c>
      <c r="P943" s="25">
        <v>37004</v>
      </c>
      <c r="Q943" s="33">
        <v>0</v>
      </c>
      <c r="R943" s="25" t="s">
        <v>21</v>
      </c>
    </row>
    <row r="944" spans="1:18">
      <c r="A944" s="123">
        <v>44684</v>
      </c>
      <c r="B944" s="9">
        <v>44684</v>
      </c>
      <c r="C944" s="126" t="s">
        <v>16</v>
      </c>
      <c r="D944" s="25" t="s">
        <v>17</v>
      </c>
      <c r="E944" s="2" t="s">
        <v>210</v>
      </c>
      <c r="F944" s="130">
        <v>5000</v>
      </c>
      <c r="G944" s="4" t="s">
        <v>19</v>
      </c>
      <c r="H944" s="4">
        <v>5.0244999999999997</v>
      </c>
      <c r="I944" s="134">
        <v>1.2040999104388606E-2</v>
      </c>
      <c r="J944" s="4">
        <v>5.085</v>
      </c>
      <c r="K944" s="135">
        <v>302.50000000000108</v>
      </c>
      <c r="L944" s="25" t="s">
        <v>110</v>
      </c>
      <c r="M944" s="19" t="s">
        <v>230</v>
      </c>
      <c r="N944" s="162">
        <v>181.50000000000065</v>
      </c>
      <c r="O944" s="4" t="s">
        <v>20</v>
      </c>
      <c r="P944" s="4">
        <v>37004</v>
      </c>
      <c r="Q944" s="33">
        <v>0</v>
      </c>
      <c r="R944" s="4" t="s">
        <v>21</v>
      </c>
    </row>
    <row r="945" spans="1:18">
      <c r="A945" s="123">
        <v>44684</v>
      </c>
      <c r="B945" s="157">
        <v>44685</v>
      </c>
      <c r="C945" s="126" t="s">
        <v>16</v>
      </c>
      <c r="D945" s="25" t="s">
        <v>17</v>
      </c>
      <c r="E945" s="2" t="s">
        <v>278</v>
      </c>
      <c r="F945" s="130">
        <v>10000</v>
      </c>
      <c r="G945" s="4" t="s">
        <v>19</v>
      </c>
      <c r="H945" s="4">
        <v>5.0250000000000004</v>
      </c>
      <c r="I945" s="134">
        <v>1.0149253731343233E-2</v>
      </c>
      <c r="J945" s="4">
        <v>5.0759999999999996</v>
      </c>
      <c r="K945" s="135">
        <v>509.99999999999267</v>
      </c>
      <c r="L945" s="25" t="s">
        <v>393</v>
      </c>
      <c r="M945" s="19" t="s">
        <v>1796</v>
      </c>
      <c r="N945" s="162">
        <v>305.99999999999557</v>
      </c>
      <c r="O945" s="4" t="s">
        <v>20</v>
      </c>
      <c r="P945" s="4">
        <v>67500</v>
      </c>
      <c r="Q945" s="33">
        <v>0</v>
      </c>
      <c r="R945" s="4" t="s">
        <v>21</v>
      </c>
    </row>
    <row r="946" spans="1:18">
      <c r="A946" s="123">
        <v>44684</v>
      </c>
      <c r="B946" s="157">
        <v>44685</v>
      </c>
      <c r="C946" s="126" t="s">
        <v>16</v>
      </c>
      <c r="D946" s="4" t="s">
        <v>23</v>
      </c>
      <c r="E946" s="2" t="s">
        <v>102</v>
      </c>
      <c r="F946" s="110">
        <v>1385</v>
      </c>
      <c r="G946" s="4" t="s">
        <v>32</v>
      </c>
      <c r="H946" s="4">
        <v>5.2751999999999999</v>
      </c>
      <c r="I946" s="134">
        <v>2.7449196239005103E-2</v>
      </c>
      <c r="J946" s="4">
        <v>5.42</v>
      </c>
      <c r="K946" s="135">
        <v>200.54800000000006</v>
      </c>
      <c r="L946" s="25" t="s">
        <v>110</v>
      </c>
      <c r="M946" s="19" t="s">
        <v>230</v>
      </c>
      <c r="N946" s="162">
        <v>120.32880000000003</v>
      </c>
      <c r="O946" s="4" t="s">
        <v>20</v>
      </c>
      <c r="P946" s="4">
        <v>47197</v>
      </c>
      <c r="Q946" s="33">
        <v>0</v>
      </c>
      <c r="R946" s="4" t="s">
        <v>21</v>
      </c>
    </row>
    <row r="947" spans="1:18">
      <c r="A947" s="123">
        <v>44684</v>
      </c>
      <c r="B947" s="157">
        <v>44685</v>
      </c>
      <c r="C947" s="126" t="s">
        <v>22</v>
      </c>
      <c r="D947" s="126" t="s">
        <v>23</v>
      </c>
      <c r="E947" s="2" t="s">
        <v>169</v>
      </c>
      <c r="F947" s="158">
        <v>8032.41</v>
      </c>
      <c r="G947" s="126" t="s">
        <v>19</v>
      </c>
      <c r="H947" s="126">
        <v>4.9945000000000004</v>
      </c>
      <c r="I947" s="134">
        <v>6.1067173891280468E-3</v>
      </c>
      <c r="J947" s="126">
        <v>5.0250000000000004</v>
      </c>
      <c r="K947" s="135">
        <v>244.98850499999978</v>
      </c>
      <c r="L947" s="25" t="s">
        <v>239</v>
      </c>
      <c r="M947" s="19" t="s">
        <v>240</v>
      </c>
      <c r="N947" s="145">
        <v>116.7982697587499</v>
      </c>
      <c r="O947" s="4" t="s">
        <v>20</v>
      </c>
      <c r="P947" s="4">
        <v>12012</v>
      </c>
      <c r="Q947" s="33">
        <v>0</v>
      </c>
      <c r="R947" s="4" t="s">
        <v>25</v>
      </c>
    </row>
    <row r="948" spans="1:18">
      <c r="A948" s="123">
        <v>44684</v>
      </c>
      <c r="B948" s="157">
        <v>44685</v>
      </c>
      <c r="C948" s="124" t="s">
        <v>16</v>
      </c>
      <c r="D948" s="124" t="s">
        <v>23</v>
      </c>
      <c r="E948" s="2" t="s">
        <v>228</v>
      </c>
      <c r="F948" s="129">
        <v>41600</v>
      </c>
      <c r="G948" s="126" t="s">
        <v>19</v>
      </c>
      <c r="H948" s="126">
        <v>4.9725000000000001</v>
      </c>
      <c r="I948" s="134">
        <v>5.5304172951231578E-3</v>
      </c>
      <c r="J948" s="126">
        <v>5</v>
      </c>
      <c r="K948" s="135">
        <v>1143.9999999999941</v>
      </c>
      <c r="L948" s="25" t="s">
        <v>275</v>
      </c>
      <c r="M948" s="19" t="s">
        <v>276</v>
      </c>
      <c r="N948" s="162">
        <v>686.39999999999645</v>
      </c>
      <c r="O948" s="126" t="s">
        <v>20</v>
      </c>
      <c r="P948" s="126">
        <v>52405</v>
      </c>
      <c r="Q948" s="33">
        <v>0</v>
      </c>
      <c r="R948" s="126" t="s">
        <v>21</v>
      </c>
    </row>
    <row r="949" spans="1:18">
      <c r="A949" s="123">
        <v>44685</v>
      </c>
      <c r="B949" s="157">
        <v>44686</v>
      </c>
      <c r="C949" s="3" t="s">
        <v>16</v>
      </c>
      <c r="D949" s="3" t="s">
        <v>23</v>
      </c>
      <c r="E949" s="2" t="s">
        <v>109</v>
      </c>
      <c r="F949" s="129">
        <v>2570</v>
      </c>
      <c r="G949" s="126" t="s">
        <v>19</v>
      </c>
      <c r="H949" s="126">
        <v>5.2934999999999999</v>
      </c>
      <c r="I949" s="134">
        <v>2.389723245489761E-2</v>
      </c>
      <c r="J949" s="126">
        <v>5.42</v>
      </c>
      <c r="K949" s="135">
        <v>325.10500000000013</v>
      </c>
      <c r="L949" s="25" t="s">
        <v>110</v>
      </c>
      <c r="M949" s="19" t="s">
        <v>230</v>
      </c>
      <c r="N949" s="162">
        <v>195.06300000000007</v>
      </c>
      <c r="O949" s="33" t="s">
        <v>20</v>
      </c>
      <c r="P949" s="4">
        <v>47197</v>
      </c>
      <c r="Q949" s="33">
        <v>0</v>
      </c>
      <c r="R949" s="4" t="s">
        <v>21</v>
      </c>
    </row>
    <row r="950" spans="1:18">
      <c r="A950" s="123">
        <v>44685</v>
      </c>
      <c r="B950" s="157">
        <v>44686</v>
      </c>
      <c r="C950" s="25" t="s">
        <v>41</v>
      </c>
      <c r="D950" s="25" t="s">
        <v>17</v>
      </c>
      <c r="E950" s="2" t="s">
        <v>279</v>
      </c>
      <c r="F950" s="129">
        <v>2400</v>
      </c>
      <c r="G950" s="126" t="s">
        <v>19</v>
      </c>
      <c r="H950" s="126">
        <v>5.0134999999999996</v>
      </c>
      <c r="I950" s="134">
        <v>2.6029719756657022E-2</v>
      </c>
      <c r="J950" s="126">
        <v>5.1440000000000001</v>
      </c>
      <c r="K950" s="135">
        <v>313.20000000000118</v>
      </c>
      <c r="L950" s="25" t="s">
        <v>255</v>
      </c>
      <c r="M950" s="19" t="s">
        <v>256</v>
      </c>
      <c r="N950" s="162">
        <v>179.18172000000069</v>
      </c>
      <c r="O950" s="33" t="s">
        <v>20</v>
      </c>
      <c r="P950" s="4">
        <v>67043</v>
      </c>
      <c r="Q950" s="33">
        <v>0</v>
      </c>
      <c r="R950" s="4" t="s">
        <v>64</v>
      </c>
    </row>
    <row r="951" spans="1:18">
      <c r="A951" s="123">
        <v>44685</v>
      </c>
      <c r="B951" s="157">
        <v>44686</v>
      </c>
      <c r="C951" s="3" t="s">
        <v>16</v>
      </c>
      <c r="D951" s="25" t="s">
        <v>17</v>
      </c>
      <c r="E951" s="2" t="s">
        <v>87</v>
      </c>
      <c r="F951" s="129">
        <v>2658.92</v>
      </c>
      <c r="G951" s="126" t="s">
        <v>80</v>
      </c>
      <c r="H951" s="126">
        <v>3.5865999999999998</v>
      </c>
      <c r="I951" s="134">
        <v>3.7193999888473828E-2</v>
      </c>
      <c r="J951" s="126">
        <v>3.72</v>
      </c>
      <c r="K951" s="135">
        <v>354.69992800000108</v>
      </c>
      <c r="L951" s="25" t="s">
        <v>248</v>
      </c>
      <c r="M951" s="19" t="s">
        <v>249</v>
      </c>
      <c r="N951" s="162">
        <v>212.81995680000065</v>
      </c>
      <c r="O951" s="25" t="s">
        <v>20</v>
      </c>
      <c r="P951" s="25">
        <v>67500</v>
      </c>
      <c r="Q951" s="33">
        <v>0</v>
      </c>
      <c r="R951" s="25" t="s">
        <v>21</v>
      </c>
    </row>
    <row r="952" spans="1:18">
      <c r="A952" s="123">
        <v>44685</v>
      </c>
      <c r="B952" s="157">
        <v>44686</v>
      </c>
      <c r="C952" s="3" t="s">
        <v>16</v>
      </c>
      <c r="D952" s="25" t="s">
        <v>23</v>
      </c>
      <c r="E952" s="2" t="s">
        <v>31</v>
      </c>
      <c r="F952" s="129">
        <v>2182.2399999999998</v>
      </c>
      <c r="G952" s="126" t="s">
        <v>32</v>
      </c>
      <c r="H952" s="126">
        <v>5.2823000000000002</v>
      </c>
      <c r="I952" s="134">
        <v>6.3797966794767458E-3</v>
      </c>
      <c r="J952" s="126">
        <v>5.3159999999999998</v>
      </c>
      <c r="K952" s="135">
        <v>73.541487999999163</v>
      </c>
      <c r="L952" s="25" t="s">
        <v>110</v>
      </c>
      <c r="M952" s="19" t="s">
        <v>230</v>
      </c>
      <c r="N952" s="162">
        <v>44.124892799999493</v>
      </c>
      <c r="O952" s="4" t="s">
        <v>20</v>
      </c>
      <c r="P952" s="4">
        <v>12012</v>
      </c>
      <c r="Q952" s="33">
        <v>0</v>
      </c>
      <c r="R952" s="4" t="s">
        <v>21</v>
      </c>
    </row>
    <row r="953" spans="1:18">
      <c r="A953" s="123">
        <v>44685</v>
      </c>
      <c r="B953" s="157">
        <v>44686</v>
      </c>
      <c r="C953" s="3" t="s">
        <v>16</v>
      </c>
      <c r="D953" s="25" t="s">
        <v>23</v>
      </c>
      <c r="E953" s="2" t="s">
        <v>127</v>
      </c>
      <c r="F953" s="129">
        <v>4200</v>
      </c>
      <c r="G953" s="126" t="s">
        <v>19</v>
      </c>
      <c r="H953" s="126">
        <v>5.0083000000000002</v>
      </c>
      <c r="I953" s="134">
        <v>7.527504342790925E-3</v>
      </c>
      <c r="J953" s="126">
        <v>5.0460000000000003</v>
      </c>
      <c r="K953" s="135">
        <v>158.34000000000029</v>
      </c>
      <c r="L953" s="25" t="s">
        <v>394</v>
      </c>
      <c r="M953" s="19" t="s">
        <v>395</v>
      </c>
      <c r="N953" s="162">
        <v>95.004000000000175</v>
      </c>
      <c r="O953" s="4" t="s">
        <v>20</v>
      </c>
      <c r="P953" s="4">
        <v>12012</v>
      </c>
      <c r="Q953" s="33">
        <v>0</v>
      </c>
      <c r="R953" s="4" t="s">
        <v>21</v>
      </c>
    </row>
    <row r="954" spans="1:18">
      <c r="A954" s="123">
        <v>44686</v>
      </c>
      <c r="B954" s="157">
        <v>44687</v>
      </c>
      <c r="C954" s="3" t="s">
        <v>16</v>
      </c>
      <c r="D954" s="25" t="s">
        <v>23</v>
      </c>
      <c r="E954" s="2" t="s">
        <v>208</v>
      </c>
      <c r="F954" s="149">
        <v>1810</v>
      </c>
      <c r="G954" s="126" t="s">
        <v>19</v>
      </c>
      <c r="H954" s="144">
        <v>4.91</v>
      </c>
      <c r="I954" s="134">
        <v>1.3747454175152773E-2</v>
      </c>
      <c r="J954" s="144">
        <v>4.9775</v>
      </c>
      <c r="K954" s="135">
        <v>122.17499999999981</v>
      </c>
      <c r="L954" s="25" t="s">
        <v>110</v>
      </c>
      <c r="M954" s="19" t="s">
        <v>230</v>
      </c>
      <c r="N954" s="162">
        <v>73.304999999999879</v>
      </c>
      <c r="O954" s="4" t="s">
        <v>27</v>
      </c>
      <c r="P954" s="4">
        <v>12005</v>
      </c>
      <c r="Q954" s="33">
        <v>0</v>
      </c>
      <c r="R954" s="4" t="s">
        <v>21</v>
      </c>
    </row>
    <row r="955" spans="1:18">
      <c r="A955" s="123">
        <v>44686</v>
      </c>
      <c r="B955" s="157">
        <v>44687</v>
      </c>
      <c r="C955" s="3" t="s">
        <v>16</v>
      </c>
      <c r="D955" s="25" t="s">
        <v>17</v>
      </c>
      <c r="E955" s="15" t="s">
        <v>35</v>
      </c>
      <c r="F955" s="130">
        <v>3402</v>
      </c>
      <c r="G955" s="126" t="s">
        <v>19</v>
      </c>
      <c r="H955" s="4">
        <v>4.9889999999999999</v>
      </c>
      <c r="I955" s="134">
        <v>1.824012828222088E-2</v>
      </c>
      <c r="J955" s="4">
        <v>5.08</v>
      </c>
      <c r="K955" s="135">
        <v>309.58200000000068</v>
      </c>
      <c r="L955" s="25" t="s">
        <v>84</v>
      </c>
      <c r="M955" s="19" t="s">
        <v>277</v>
      </c>
      <c r="N955" s="162">
        <v>185.7492000000004</v>
      </c>
      <c r="O955" s="4" t="s">
        <v>20</v>
      </c>
      <c r="P955" s="4">
        <v>47915</v>
      </c>
      <c r="Q955" s="33">
        <v>0</v>
      </c>
      <c r="R955" s="4" t="s">
        <v>21</v>
      </c>
    </row>
    <row r="956" spans="1:18">
      <c r="A956" s="123">
        <v>44686</v>
      </c>
      <c r="B956" s="157">
        <v>44686</v>
      </c>
      <c r="C956" s="3" t="s">
        <v>16</v>
      </c>
      <c r="D956" s="25" t="s">
        <v>17</v>
      </c>
      <c r="E956" s="2" t="s">
        <v>280</v>
      </c>
      <c r="F956" s="130">
        <v>3000</v>
      </c>
      <c r="G956" s="4" t="s">
        <v>19</v>
      </c>
      <c r="H956" s="4">
        <v>5.0069999999999997</v>
      </c>
      <c r="I956" s="134">
        <v>2.81605751947267E-3</v>
      </c>
      <c r="J956" s="4">
        <v>5.0210999999999997</v>
      </c>
      <c r="K956" s="135">
        <v>42.300000000000004</v>
      </c>
      <c r="L956" s="25" t="s">
        <v>110</v>
      </c>
      <c r="M956" s="19" t="s">
        <v>230</v>
      </c>
      <c r="N956" s="162">
        <v>25.380000000000003</v>
      </c>
      <c r="O956" s="4" t="s">
        <v>20</v>
      </c>
      <c r="P956" s="4">
        <v>37004</v>
      </c>
      <c r="Q956" s="33">
        <v>0</v>
      </c>
      <c r="R956" s="4" t="s">
        <v>21</v>
      </c>
    </row>
    <row r="957" spans="1:18">
      <c r="A957" s="123">
        <v>44686</v>
      </c>
      <c r="B957" s="157">
        <v>44687</v>
      </c>
      <c r="C957" s="25" t="s">
        <v>22</v>
      </c>
      <c r="D957" s="25" t="s">
        <v>23</v>
      </c>
      <c r="E957" s="2" t="s">
        <v>65</v>
      </c>
      <c r="F957" s="130">
        <v>2000</v>
      </c>
      <c r="G957" s="4" t="s">
        <v>32</v>
      </c>
      <c r="H957" s="4">
        <v>5.2907999999999999</v>
      </c>
      <c r="I957" s="134">
        <v>3.6289408029031023E-3</v>
      </c>
      <c r="J957" s="4">
        <v>5.31</v>
      </c>
      <c r="K957" s="135">
        <v>38.399999999999324</v>
      </c>
      <c r="L957" s="25" t="s">
        <v>239</v>
      </c>
      <c r="M957" s="19" t="s">
        <v>240</v>
      </c>
      <c r="N957" s="145">
        <v>18.307199999999678</v>
      </c>
      <c r="O957" s="4" t="s">
        <v>20</v>
      </c>
      <c r="P957" s="4">
        <v>47908</v>
      </c>
      <c r="Q957" s="33">
        <v>0</v>
      </c>
      <c r="R957" s="4" t="s">
        <v>25</v>
      </c>
    </row>
    <row r="958" spans="1:18">
      <c r="A958" s="123">
        <v>44686</v>
      </c>
      <c r="B958" s="157">
        <v>44687</v>
      </c>
      <c r="C958" s="126" t="s">
        <v>16</v>
      </c>
      <c r="D958" s="25" t="s">
        <v>17</v>
      </c>
      <c r="E958" s="2" t="s">
        <v>281</v>
      </c>
      <c r="F958" s="130">
        <v>1992.26</v>
      </c>
      <c r="G958" s="4" t="s">
        <v>19</v>
      </c>
      <c r="H958" s="4">
        <v>5.0225</v>
      </c>
      <c r="I958" s="134">
        <v>2.3394723743155765E-2</v>
      </c>
      <c r="J958" s="4">
        <v>5.14</v>
      </c>
      <c r="K958" s="135">
        <v>234.09054999999944</v>
      </c>
      <c r="L958" s="25" t="s">
        <v>257</v>
      </c>
      <c r="M958" s="19" t="s">
        <v>258</v>
      </c>
      <c r="N958" s="162">
        <v>140.45432999999966</v>
      </c>
      <c r="O958" s="4" t="s">
        <v>20</v>
      </c>
      <c r="P958" s="4">
        <v>67005</v>
      </c>
      <c r="Q958" s="33">
        <v>0</v>
      </c>
      <c r="R958" s="4" t="s">
        <v>21</v>
      </c>
    </row>
    <row r="959" spans="1:18">
      <c r="A959" s="123">
        <v>44686</v>
      </c>
      <c r="B959" s="157">
        <v>44687</v>
      </c>
      <c r="C959" s="25" t="s">
        <v>16</v>
      </c>
      <c r="D959" s="25" t="s">
        <v>17</v>
      </c>
      <c r="E959" s="2" t="s">
        <v>152</v>
      </c>
      <c r="F959" s="133">
        <v>2198.4499999999998</v>
      </c>
      <c r="G959" s="4" t="s">
        <v>32</v>
      </c>
      <c r="H959" s="25">
        <v>5.3179999999999996</v>
      </c>
      <c r="I959" s="134">
        <v>1.52312899586311E-2</v>
      </c>
      <c r="J959" s="25">
        <v>5.399</v>
      </c>
      <c r="K959" s="135">
        <v>178.07445000000087</v>
      </c>
      <c r="L959" s="25" t="s">
        <v>110</v>
      </c>
      <c r="M959" s="19" t="s">
        <v>230</v>
      </c>
      <c r="N959" s="162">
        <v>106.84467000000052</v>
      </c>
      <c r="O959" s="4" t="s">
        <v>20</v>
      </c>
      <c r="P959" s="4">
        <v>67500</v>
      </c>
      <c r="Q959" s="33">
        <v>0</v>
      </c>
      <c r="R959" s="4" t="s">
        <v>21</v>
      </c>
    </row>
    <row r="960" spans="1:18">
      <c r="A960" s="123">
        <v>44687</v>
      </c>
      <c r="B960" s="157">
        <v>44687</v>
      </c>
      <c r="C960" s="25" t="s">
        <v>16</v>
      </c>
      <c r="D960" s="25" t="s">
        <v>17</v>
      </c>
      <c r="E960" s="2" t="s">
        <v>282</v>
      </c>
      <c r="F960" s="130">
        <v>3000</v>
      </c>
      <c r="G960" s="4" t="s">
        <v>19</v>
      </c>
      <c r="H960" s="4">
        <v>5</v>
      </c>
      <c r="I960" s="134">
        <v>1.6680000000000028E-2</v>
      </c>
      <c r="J960" s="4">
        <v>5.0834000000000001</v>
      </c>
      <c r="K960" s="135">
        <v>250.20000000000041</v>
      </c>
      <c r="L960" s="25" t="s">
        <v>396</v>
      </c>
      <c r="M960" s="19" t="s">
        <v>313</v>
      </c>
      <c r="N960" s="162">
        <v>150.12000000000023</v>
      </c>
      <c r="O960" s="4" t="s">
        <v>27</v>
      </c>
      <c r="P960" s="4">
        <v>67500</v>
      </c>
      <c r="Q960" s="33">
        <v>0</v>
      </c>
      <c r="R960" s="4" t="s">
        <v>21</v>
      </c>
    </row>
    <row r="961" spans="1:18">
      <c r="A961" s="123">
        <v>44687</v>
      </c>
      <c r="B961" s="157">
        <v>44690</v>
      </c>
      <c r="C961" s="25" t="s">
        <v>16</v>
      </c>
      <c r="D961" s="25" t="s">
        <v>23</v>
      </c>
      <c r="E961" s="2" t="s">
        <v>31</v>
      </c>
      <c r="F961" s="130">
        <v>11485.8</v>
      </c>
      <c r="G961" s="4" t="s">
        <v>19</v>
      </c>
      <c r="H961" s="4">
        <v>5.1052999999999997</v>
      </c>
      <c r="I961" s="134">
        <v>3.8587350400565157E-3</v>
      </c>
      <c r="J961" s="4">
        <v>5.125</v>
      </c>
      <c r="K961" s="135">
        <v>226.27026000000311</v>
      </c>
      <c r="L961" s="25" t="s">
        <v>110</v>
      </c>
      <c r="M961" s="19" t="s">
        <v>230</v>
      </c>
      <c r="N961" s="162">
        <v>135.76215600000185</v>
      </c>
      <c r="O961" s="4" t="s">
        <v>20</v>
      </c>
      <c r="P961" s="4">
        <v>12012</v>
      </c>
      <c r="Q961" s="33">
        <v>0</v>
      </c>
      <c r="R961" s="4" t="s">
        <v>21</v>
      </c>
    </row>
    <row r="962" spans="1:18">
      <c r="A962" s="123">
        <v>44687</v>
      </c>
      <c r="B962" s="157">
        <v>44690</v>
      </c>
      <c r="C962" s="25" t="s">
        <v>16</v>
      </c>
      <c r="D962" s="25" t="s">
        <v>23</v>
      </c>
      <c r="E962" s="2" t="s">
        <v>283</v>
      </c>
      <c r="F962" s="130">
        <v>2482</v>
      </c>
      <c r="G962" s="4" t="s">
        <v>97</v>
      </c>
      <c r="H962" s="4">
        <v>5.1664000000000003</v>
      </c>
      <c r="I962" s="134">
        <v>4.5679777020750656E-3</v>
      </c>
      <c r="J962" s="4">
        <v>5.19</v>
      </c>
      <c r="K962" s="135">
        <v>58.575200000000166</v>
      </c>
      <c r="L962" s="25" t="s">
        <v>275</v>
      </c>
      <c r="M962" s="19" t="s">
        <v>276</v>
      </c>
      <c r="N962" s="162">
        <v>35.145120000000098</v>
      </c>
      <c r="O962" s="4" t="s">
        <v>20</v>
      </c>
      <c r="P962" s="4">
        <v>47928</v>
      </c>
      <c r="Q962" s="33">
        <v>0</v>
      </c>
      <c r="R962" s="4" t="s">
        <v>21</v>
      </c>
    </row>
    <row r="963" spans="1:18">
      <c r="A963" s="123">
        <v>44687</v>
      </c>
      <c r="B963" s="157">
        <v>44690</v>
      </c>
      <c r="C963" s="25" t="s">
        <v>16</v>
      </c>
      <c r="D963" s="25" t="s">
        <v>23</v>
      </c>
      <c r="E963" s="2" t="s">
        <v>228</v>
      </c>
      <c r="F963" s="130">
        <v>59980.33</v>
      </c>
      <c r="G963" s="4" t="s">
        <v>19</v>
      </c>
      <c r="H963" s="4">
        <v>5.048</v>
      </c>
      <c r="I963" s="134">
        <v>7.3296354992076207E-3</v>
      </c>
      <c r="J963" s="4">
        <v>5.085</v>
      </c>
      <c r="K963" s="135">
        <v>2219.2722099999955</v>
      </c>
      <c r="L963" s="25" t="s">
        <v>275</v>
      </c>
      <c r="M963" s="19" t="s">
        <v>276</v>
      </c>
      <c r="N963" s="162">
        <v>1331.5633259999972</v>
      </c>
      <c r="O963" s="4" t="s">
        <v>20</v>
      </c>
      <c r="P963" s="126">
        <v>52405</v>
      </c>
      <c r="Q963" s="33">
        <v>0</v>
      </c>
      <c r="R963" s="4" t="s">
        <v>21</v>
      </c>
    </row>
    <row r="964" spans="1:18">
      <c r="A964" s="123">
        <v>44687</v>
      </c>
      <c r="B964" s="157">
        <v>44690</v>
      </c>
      <c r="C964" s="124" t="s">
        <v>16</v>
      </c>
      <c r="D964" s="124" t="s">
        <v>23</v>
      </c>
      <c r="E964" s="2" t="s">
        <v>224</v>
      </c>
      <c r="F964" s="130">
        <v>36249.01</v>
      </c>
      <c r="G964" s="4" t="s">
        <v>19</v>
      </c>
      <c r="H964" s="4">
        <v>5.0488999999999997</v>
      </c>
      <c r="I964" s="134">
        <v>5.3675057933411097E-3</v>
      </c>
      <c r="J964" s="4">
        <v>5.0759999999999996</v>
      </c>
      <c r="K964" s="135">
        <v>982.34817099999646</v>
      </c>
      <c r="L964" s="25" t="s">
        <v>275</v>
      </c>
      <c r="M964" s="19" t="s">
        <v>276</v>
      </c>
      <c r="N964" s="162">
        <v>589.40890259999787</v>
      </c>
      <c r="O964" s="4" t="s">
        <v>20</v>
      </c>
      <c r="P964" s="4">
        <v>52405</v>
      </c>
      <c r="Q964" s="33">
        <v>0</v>
      </c>
      <c r="R964" s="4" t="s">
        <v>21</v>
      </c>
    </row>
    <row r="965" spans="1:18">
      <c r="A965" s="131">
        <v>44690</v>
      </c>
      <c r="B965" s="157">
        <v>44691</v>
      </c>
      <c r="C965" s="4" t="s">
        <v>16</v>
      </c>
      <c r="D965" s="25" t="s">
        <v>17</v>
      </c>
      <c r="E965" s="19" t="s">
        <v>217</v>
      </c>
      <c r="F965" s="130">
        <v>400</v>
      </c>
      <c r="G965" s="4" t="s">
        <v>19</v>
      </c>
      <c r="H965" s="4">
        <v>5.14</v>
      </c>
      <c r="I965" s="134">
        <v>2.1400778210116878E-2</v>
      </c>
      <c r="J965" s="4">
        <v>5.25</v>
      </c>
      <c r="K965" s="135">
        <v>44.000000000000128</v>
      </c>
      <c r="L965" s="25" t="s">
        <v>235</v>
      </c>
      <c r="M965" s="19" t="s">
        <v>236</v>
      </c>
      <c r="N965" s="162">
        <v>26.400000000000077</v>
      </c>
      <c r="O965" s="4" t="s">
        <v>20</v>
      </c>
      <c r="P965" s="4">
        <v>37004</v>
      </c>
      <c r="Q965" s="33">
        <v>0</v>
      </c>
      <c r="R965" s="4" t="s">
        <v>21</v>
      </c>
    </row>
    <row r="966" spans="1:18">
      <c r="A966" s="131">
        <v>44690</v>
      </c>
      <c r="B966" s="157">
        <v>44691</v>
      </c>
      <c r="C966" s="25" t="s">
        <v>41</v>
      </c>
      <c r="D966" s="25" t="s">
        <v>23</v>
      </c>
      <c r="E966" s="2" t="s">
        <v>63</v>
      </c>
      <c r="F966" s="130">
        <v>152254</v>
      </c>
      <c r="G966" s="4" t="s">
        <v>19</v>
      </c>
      <c r="H966" s="4">
        <v>5.1315</v>
      </c>
      <c r="I966" s="134">
        <v>9.3539900613854865E-3</v>
      </c>
      <c r="J966" s="4">
        <v>5.1795</v>
      </c>
      <c r="K966" s="135">
        <v>7308.1920000000064</v>
      </c>
      <c r="L966" s="25" t="s">
        <v>239</v>
      </c>
      <c r="M966" s="19" t="s">
        <v>240</v>
      </c>
      <c r="N966" s="162">
        <v>4181.0166432000042</v>
      </c>
      <c r="O966" s="4" t="s">
        <v>20</v>
      </c>
      <c r="P966" s="4">
        <v>12012</v>
      </c>
      <c r="Q966" s="33">
        <v>0</v>
      </c>
      <c r="R966" s="4" t="s">
        <v>149</v>
      </c>
    </row>
    <row r="967" spans="1:18">
      <c r="A967" s="131">
        <v>44690</v>
      </c>
      <c r="B967" s="157">
        <v>44691</v>
      </c>
      <c r="C967" s="4" t="s">
        <v>16</v>
      </c>
      <c r="D967" s="25" t="s">
        <v>17</v>
      </c>
      <c r="E967" s="115" t="s">
        <v>284</v>
      </c>
      <c r="F967" s="130">
        <v>15500</v>
      </c>
      <c r="G967" s="4" t="s">
        <v>32</v>
      </c>
      <c r="H967" s="4">
        <v>5.4324000000000003</v>
      </c>
      <c r="I967" s="134">
        <v>1.0603048376408131E-2</v>
      </c>
      <c r="J967" s="4">
        <v>5.49</v>
      </c>
      <c r="K967" s="135">
        <v>892.79999999999802</v>
      </c>
      <c r="L967" s="25" t="s">
        <v>397</v>
      </c>
      <c r="M967" s="19" t="s">
        <v>1797</v>
      </c>
      <c r="N967" s="162">
        <v>535.67999999999881</v>
      </c>
      <c r="O967" s="4" t="s">
        <v>20</v>
      </c>
      <c r="P967" s="4">
        <v>67500</v>
      </c>
      <c r="Q967" s="33">
        <v>0</v>
      </c>
      <c r="R967" s="4" t="s">
        <v>21</v>
      </c>
    </row>
    <row r="968" spans="1:18">
      <c r="A968" s="131">
        <v>44691</v>
      </c>
      <c r="B968" s="157">
        <v>44691</v>
      </c>
      <c r="C968" s="10" t="s">
        <v>22</v>
      </c>
      <c r="D968" s="10" t="s">
        <v>23</v>
      </c>
      <c r="E968" s="2" t="s">
        <v>131</v>
      </c>
      <c r="F968" s="130">
        <v>19200</v>
      </c>
      <c r="G968" s="4" t="s">
        <v>19</v>
      </c>
      <c r="H968" s="4">
        <v>5</v>
      </c>
      <c r="I968" s="134">
        <v>2.5360000000000049E-2</v>
      </c>
      <c r="J968" s="4">
        <v>5.1268000000000002</v>
      </c>
      <c r="K968" s="135">
        <v>2434.5600000000049</v>
      </c>
      <c r="L968" s="25" t="s">
        <v>111</v>
      </c>
      <c r="M968" s="19" t="s">
        <v>112</v>
      </c>
      <c r="N968" s="145">
        <v>1160.6764800000024</v>
      </c>
      <c r="O968" s="4" t="s">
        <v>27</v>
      </c>
      <c r="P968" s="4">
        <v>47197</v>
      </c>
      <c r="Q968" s="33">
        <v>0</v>
      </c>
      <c r="R968" s="4" t="s">
        <v>25</v>
      </c>
    </row>
    <row r="969" spans="1:18">
      <c r="A969" s="131">
        <v>44691</v>
      </c>
      <c r="B969" s="157">
        <v>44691</v>
      </c>
      <c r="C969" s="10" t="s">
        <v>16</v>
      </c>
      <c r="D969" s="10" t="s">
        <v>17</v>
      </c>
      <c r="E969" s="2" t="s">
        <v>124</v>
      </c>
      <c r="F969" s="130">
        <v>24223.13</v>
      </c>
      <c r="G969" s="4" t="s">
        <v>19</v>
      </c>
      <c r="H969" s="4">
        <v>5.07</v>
      </c>
      <c r="I969" s="134">
        <v>1.2228796844181433E-2</v>
      </c>
      <c r="J969" s="4">
        <v>5.1319999999999997</v>
      </c>
      <c r="K969" s="135">
        <v>1501.8340599999854</v>
      </c>
      <c r="L969" s="25" t="s">
        <v>110</v>
      </c>
      <c r="M969" s="19" t="s">
        <v>230</v>
      </c>
      <c r="N969" s="162">
        <v>901.10043599999119</v>
      </c>
      <c r="O969" s="4" t="s">
        <v>27</v>
      </c>
      <c r="P969" s="4">
        <v>37004</v>
      </c>
      <c r="Q969" s="33">
        <v>0</v>
      </c>
      <c r="R969" s="4" t="s">
        <v>21</v>
      </c>
    </row>
    <row r="970" spans="1:18">
      <c r="A970" s="131">
        <v>44691</v>
      </c>
      <c r="B970" s="157">
        <v>44692</v>
      </c>
      <c r="C970" s="10" t="s">
        <v>16</v>
      </c>
      <c r="D970" s="10" t="s">
        <v>17</v>
      </c>
      <c r="E970" s="2" t="s">
        <v>104</v>
      </c>
      <c r="F970" s="130">
        <v>136306.60999999999</v>
      </c>
      <c r="G970" s="4" t="s">
        <v>32</v>
      </c>
      <c r="H970" s="4">
        <v>5.4401000000000002</v>
      </c>
      <c r="I970" s="134">
        <v>1.3768129262329731E-2</v>
      </c>
      <c r="J970" s="4">
        <v>5.5149999999999997</v>
      </c>
      <c r="K970" s="135">
        <v>10209.365088999934</v>
      </c>
      <c r="L970" s="25" t="s">
        <v>377</v>
      </c>
      <c r="M970" s="19" t="s">
        <v>378</v>
      </c>
      <c r="N970" s="162">
        <v>6125.6190533999597</v>
      </c>
      <c r="O970" s="4" t="s">
        <v>20</v>
      </c>
      <c r="P970" s="4">
        <v>67500</v>
      </c>
      <c r="Q970" s="33">
        <v>0</v>
      </c>
      <c r="R970" s="4" t="s">
        <v>21</v>
      </c>
    </row>
    <row r="971" spans="1:18">
      <c r="A971" s="131">
        <v>44691</v>
      </c>
      <c r="B971" s="157">
        <v>44691</v>
      </c>
      <c r="C971" s="3" t="s">
        <v>22</v>
      </c>
      <c r="D971" s="25" t="s">
        <v>23</v>
      </c>
      <c r="E971" s="19" t="s">
        <v>82</v>
      </c>
      <c r="F971" s="130">
        <v>32026.89</v>
      </c>
      <c r="G971" s="4" t="s">
        <v>19</v>
      </c>
      <c r="H971" s="4">
        <v>5.03</v>
      </c>
      <c r="I971" s="134">
        <v>2.2862823061630122E-2</v>
      </c>
      <c r="J971" s="4">
        <v>5.1449999999999996</v>
      </c>
      <c r="K971" s="135">
        <v>3683.0923499999785</v>
      </c>
      <c r="L971" s="25" t="s">
        <v>83</v>
      </c>
      <c r="M971" s="19" t="s">
        <v>1781</v>
      </c>
      <c r="N971" s="145">
        <v>1755.9142778624898</v>
      </c>
      <c r="O971" s="25" t="s">
        <v>27</v>
      </c>
      <c r="P971" s="25">
        <v>47740</v>
      </c>
      <c r="Q971" s="33">
        <v>0</v>
      </c>
      <c r="R971" s="25" t="s">
        <v>40</v>
      </c>
    </row>
    <row r="972" spans="1:18">
      <c r="A972" s="131">
        <v>44691</v>
      </c>
      <c r="B972" s="157">
        <v>44692</v>
      </c>
      <c r="C972" s="10" t="s">
        <v>41</v>
      </c>
      <c r="D972" s="10" t="s">
        <v>17</v>
      </c>
      <c r="E972" s="2" t="s">
        <v>285</v>
      </c>
      <c r="F972" s="130">
        <v>4000</v>
      </c>
      <c r="G972" s="4" t="s">
        <v>19</v>
      </c>
      <c r="H972" s="4">
        <v>5.1444999999999999</v>
      </c>
      <c r="I972" s="134">
        <v>3.6057925940324642E-2</v>
      </c>
      <c r="J972" s="4">
        <v>5.33</v>
      </c>
      <c r="K972" s="135">
        <v>742.00000000000091</v>
      </c>
      <c r="L972" s="25" t="s">
        <v>255</v>
      </c>
      <c r="M972" s="19" t="s">
        <v>256</v>
      </c>
      <c r="N972" s="162">
        <v>424.49820000000057</v>
      </c>
      <c r="O972" s="25" t="s">
        <v>20</v>
      </c>
      <c r="P972" s="4">
        <v>67043</v>
      </c>
      <c r="Q972" s="33">
        <v>0</v>
      </c>
      <c r="R972" s="25" t="s">
        <v>149</v>
      </c>
    </row>
    <row r="973" spans="1:18">
      <c r="A973" s="131">
        <v>44691</v>
      </c>
      <c r="B973" s="157">
        <v>44692</v>
      </c>
      <c r="C973" s="10" t="s">
        <v>16</v>
      </c>
      <c r="D973" s="10" t="s">
        <v>17</v>
      </c>
      <c r="E973" s="2" t="s">
        <v>163</v>
      </c>
      <c r="F973" s="130">
        <v>6863.5</v>
      </c>
      <c r="G973" s="4" t="s">
        <v>19</v>
      </c>
      <c r="H973" s="4">
        <v>4.95</v>
      </c>
      <c r="I973" s="134">
        <v>3.8363636363636378E-2</v>
      </c>
      <c r="J973" s="4">
        <v>5.1398999999999999</v>
      </c>
      <c r="K973" s="135">
        <v>1303.3786499999983</v>
      </c>
      <c r="L973" s="25" t="s">
        <v>269</v>
      </c>
      <c r="M973" s="19" t="s">
        <v>270</v>
      </c>
      <c r="N973" s="162">
        <v>782.027189999999</v>
      </c>
      <c r="O973" s="4" t="s">
        <v>27</v>
      </c>
      <c r="P973" s="4">
        <v>47142</v>
      </c>
      <c r="Q973" s="33">
        <v>0</v>
      </c>
      <c r="R973" s="4" t="s">
        <v>21</v>
      </c>
    </row>
    <row r="974" spans="1:18">
      <c r="A974" s="131">
        <v>44691</v>
      </c>
      <c r="B974" s="157">
        <v>44692</v>
      </c>
      <c r="C974" s="3" t="s">
        <v>22</v>
      </c>
      <c r="D974" s="25" t="s">
        <v>23</v>
      </c>
      <c r="E974" s="2" t="s">
        <v>77</v>
      </c>
      <c r="F974" s="151">
        <v>445580</v>
      </c>
      <c r="G974" s="3" t="s">
        <v>19</v>
      </c>
      <c r="H974" s="3">
        <v>5.0019999999999998</v>
      </c>
      <c r="I974" s="134">
        <v>2.311075569772103E-2</v>
      </c>
      <c r="J974" s="3">
        <v>5.1176000000000004</v>
      </c>
      <c r="K974" s="135">
        <v>51509.048000000264</v>
      </c>
      <c r="L974" s="25" t="s">
        <v>111</v>
      </c>
      <c r="M974" s="19" t="s">
        <v>112</v>
      </c>
      <c r="N974" s="145">
        <v>24556.938634000126</v>
      </c>
      <c r="O974" s="4" t="s">
        <v>27</v>
      </c>
      <c r="P974" s="4">
        <v>47142</v>
      </c>
      <c r="Q974" s="33">
        <v>0</v>
      </c>
      <c r="R974" s="4" t="s">
        <v>25</v>
      </c>
    </row>
    <row r="975" spans="1:18">
      <c r="A975" s="131">
        <v>44692</v>
      </c>
      <c r="B975" s="157">
        <v>44693</v>
      </c>
      <c r="C975" s="10" t="s">
        <v>16</v>
      </c>
      <c r="D975" s="10" t="s">
        <v>17</v>
      </c>
      <c r="E975" s="2" t="s">
        <v>104</v>
      </c>
      <c r="F975" s="151">
        <v>3985.2</v>
      </c>
      <c r="G975" s="3" t="s">
        <v>32</v>
      </c>
      <c r="H975" s="3">
        <v>5.4223999999999997</v>
      </c>
      <c r="I975" s="134">
        <v>1.6155208025966372E-2</v>
      </c>
      <c r="J975" s="3">
        <v>5.51</v>
      </c>
      <c r="K975" s="135">
        <v>349.10352000000046</v>
      </c>
      <c r="L975" s="25" t="s">
        <v>377</v>
      </c>
      <c r="M975" s="19" t="s">
        <v>378</v>
      </c>
      <c r="N975" s="162">
        <v>209.46211200000027</v>
      </c>
      <c r="O975" s="25" t="s">
        <v>20</v>
      </c>
      <c r="P975" s="25">
        <v>67500</v>
      </c>
      <c r="Q975" s="33">
        <v>0</v>
      </c>
      <c r="R975" s="4" t="s">
        <v>21</v>
      </c>
    </row>
    <row r="976" spans="1:18">
      <c r="A976" s="131">
        <v>44692</v>
      </c>
      <c r="B976" s="157">
        <v>44693</v>
      </c>
      <c r="C976" s="10" t="s">
        <v>16</v>
      </c>
      <c r="D976" s="10" t="s">
        <v>17</v>
      </c>
      <c r="E976" s="2" t="s">
        <v>104</v>
      </c>
      <c r="F976" s="151">
        <v>1668.19</v>
      </c>
      <c r="G976" s="3" t="s">
        <v>32</v>
      </c>
      <c r="H976" s="3">
        <v>5.3963999999999999</v>
      </c>
      <c r="I976" s="134">
        <v>2.105107108442672E-2</v>
      </c>
      <c r="J976" s="3">
        <v>5.51</v>
      </c>
      <c r="K976" s="135">
        <v>189.50638399999988</v>
      </c>
      <c r="L976" s="25" t="s">
        <v>377</v>
      </c>
      <c r="M976" s="19" t="s">
        <v>378</v>
      </c>
      <c r="N976" s="162">
        <v>113.70383039999993</v>
      </c>
      <c r="O976" s="4" t="s">
        <v>20</v>
      </c>
      <c r="P976" s="4">
        <v>67500</v>
      </c>
      <c r="Q976" s="33">
        <v>0</v>
      </c>
      <c r="R976" s="4" t="s">
        <v>21</v>
      </c>
    </row>
    <row r="977" spans="1:18">
      <c r="A977" s="131">
        <v>44692</v>
      </c>
      <c r="B977" s="157">
        <v>44693</v>
      </c>
      <c r="C977" s="3" t="s">
        <v>22</v>
      </c>
      <c r="D977" s="25" t="s">
        <v>23</v>
      </c>
      <c r="E977" s="2" t="s">
        <v>185</v>
      </c>
      <c r="F977" s="151">
        <v>380</v>
      </c>
      <c r="G977" s="3" t="s">
        <v>19</v>
      </c>
      <c r="H977" s="3">
        <v>5.1401000000000003</v>
      </c>
      <c r="I977" s="134">
        <v>1.9260325674597123E-3</v>
      </c>
      <c r="J977" s="3">
        <v>5.15</v>
      </c>
      <c r="K977" s="135">
        <v>3.7620000000000076</v>
      </c>
      <c r="L977" s="25" t="s">
        <v>265</v>
      </c>
      <c r="M977" s="19" t="s">
        <v>266</v>
      </c>
      <c r="N977" s="145">
        <v>1.7935335000000037</v>
      </c>
      <c r="O977" s="4" t="s">
        <v>20</v>
      </c>
      <c r="P977" s="4">
        <v>12012</v>
      </c>
      <c r="Q977" s="33">
        <v>0</v>
      </c>
      <c r="R977" s="4" t="s">
        <v>40</v>
      </c>
    </row>
    <row r="978" spans="1:18">
      <c r="A978" s="131">
        <v>44692</v>
      </c>
      <c r="B978" s="157">
        <v>44694</v>
      </c>
      <c r="C978" s="3" t="s">
        <v>22</v>
      </c>
      <c r="D978" s="25" t="s">
        <v>23</v>
      </c>
      <c r="E978" s="2" t="s">
        <v>185</v>
      </c>
      <c r="F978" s="130">
        <v>1853.15</v>
      </c>
      <c r="G978" s="4" t="s">
        <v>57</v>
      </c>
      <c r="H978" s="4">
        <v>6.3269000000000002</v>
      </c>
      <c r="I978" s="134">
        <v>5.2316300241825875E-3</v>
      </c>
      <c r="J978" s="4">
        <v>6.36</v>
      </c>
      <c r="K978" s="135">
        <v>61.339265000000246</v>
      </c>
      <c r="L978" s="25" t="s">
        <v>265</v>
      </c>
      <c r="M978" s="19" t="s">
        <v>266</v>
      </c>
      <c r="N978" s="145">
        <v>29.243494588750117</v>
      </c>
      <c r="O978" s="4" t="s">
        <v>20</v>
      </c>
      <c r="P978" s="4">
        <v>12012</v>
      </c>
      <c r="Q978" s="33">
        <v>0</v>
      </c>
      <c r="R978" s="4" t="s">
        <v>25</v>
      </c>
    </row>
    <row r="979" spans="1:18">
      <c r="A979" s="131">
        <v>44692</v>
      </c>
      <c r="B979" s="9">
        <v>44694</v>
      </c>
      <c r="C979" s="25" t="s">
        <v>16</v>
      </c>
      <c r="D979" s="25" t="s">
        <v>17</v>
      </c>
      <c r="E979" s="2" t="s">
        <v>286</v>
      </c>
      <c r="F979" s="130">
        <v>90000</v>
      </c>
      <c r="G979" s="4" t="s">
        <v>19</v>
      </c>
      <c r="H979" s="4">
        <v>5.0785</v>
      </c>
      <c r="I979" s="134">
        <v>1.0613370089593399E-2</v>
      </c>
      <c r="J979" s="4">
        <v>5.1323999999999996</v>
      </c>
      <c r="K979" s="135">
        <v>4850.9999999999654</v>
      </c>
      <c r="L979" s="25" t="s">
        <v>110</v>
      </c>
      <c r="M979" s="19" t="s">
        <v>230</v>
      </c>
      <c r="N979" s="162">
        <v>2910.599999999979</v>
      </c>
      <c r="O979" s="4" t="s">
        <v>27</v>
      </c>
      <c r="P979" s="4">
        <v>67500</v>
      </c>
      <c r="Q979" s="33">
        <v>0</v>
      </c>
      <c r="R979" s="4" t="s">
        <v>21</v>
      </c>
    </row>
    <row r="980" spans="1:18">
      <c r="A980" s="131">
        <v>44692</v>
      </c>
      <c r="B980" s="9">
        <v>44693</v>
      </c>
      <c r="C980" s="25" t="s">
        <v>16</v>
      </c>
      <c r="D980" s="25" t="s">
        <v>23</v>
      </c>
      <c r="E980" s="2" t="s">
        <v>228</v>
      </c>
      <c r="F980" s="130">
        <v>44530.49</v>
      </c>
      <c r="G980" s="4" t="s">
        <v>19</v>
      </c>
      <c r="H980" s="4">
        <v>5.1279000000000003</v>
      </c>
      <c r="I980" s="134">
        <v>7.2349304783634327E-3</v>
      </c>
      <c r="J980" s="4">
        <v>5.165</v>
      </c>
      <c r="K980" s="135">
        <v>1652.0811789999862</v>
      </c>
      <c r="L980" s="25" t="s">
        <v>275</v>
      </c>
      <c r="M980" s="19" t="s">
        <v>276</v>
      </c>
      <c r="N980" s="162">
        <v>991.24870739999164</v>
      </c>
      <c r="O980" s="4" t="s">
        <v>20</v>
      </c>
      <c r="P980" s="4">
        <v>52405</v>
      </c>
      <c r="Q980" s="33">
        <v>0</v>
      </c>
      <c r="R980" s="4" t="s">
        <v>21</v>
      </c>
    </row>
    <row r="981" spans="1:18">
      <c r="A981" s="131">
        <v>44693</v>
      </c>
      <c r="B981" s="9">
        <v>44693</v>
      </c>
      <c r="C981" s="25" t="s">
        <v>16</v>
      </c>
      <c r="D981" s="25" t="s">
        <v>17</v>
      </c>
      <c r="E981" s="20" t="s">
        <v>152</v>
      </c>
      <c r="F981" s="133">
        <v>9360.18</v>
      </c>
      <c r="G981" s="25" t="s">
        <v>32</v>
      </c>
      <c r="H981" s="25">
        <v>5.4120999999999997</v>
      </c>
      <c r="I981" s="134">
        <v>1.5317529240036265E-2</v>
      </c>
      <c r="J981" s="25">
        <v>5.4950000000000001</v>
      </c>
      <c r="K981" s="135">
        <v>775.95892200000389</v>
      </c>
      <c r="L981" s="25" t="s">
        <v>110</v>
      </c>
      <c r="M981" s="19" t="s">
        <v>230</v>
      </c>
      <c r="N981" s="162">
        <v>465.57535320000233</v>
      </c>
      <c r="O981" s="25" t="s">
        <v>20</v>
      </c>
      <c r="P981" s="25">
        <v>67500</v>
      </c>
      <c r="Q981" s="33">
        <v>0</v>
      </c>
      <c r="R981" s="25" t="s">
        <v>21</v>
      </c>
    </row>
    <row r="982" spans="1:18">
      <c r="A982" s="131">
        <v>44693</v>
      </c>
      <c r="B982" s="157">
        <v>44697</v>
      </c>
      <c r="C982" s="25" t="s">
        <v>16</v>
      </c>
      <c r="D982" s="25" t="s">
        <v>17</v>
      </c>
      <c r="E982" s="19" t="s">
        <v>287</v>
      </c>
      <c r="F982" s="92">
        <v>50000</v>
      </c>
      <c r="G982" s="4" t="s">
        <v>19</v>
      </c>
      <c r="H982" s="4">
        <v>5.1344000000000003</v>
      </c>
      <c r="I982" s="134">
        <v>1.6301807416640557E-2</v>
      </c>
      <c r="J982" s="4">
        <v>5.2180999999999997</v>
      </c>
      <c r="K982" s="135">
        <v>4184.9999999999718</v>
      </c>
      <c r="L982" s="25" t="s">
        <v>111</v>
      </c>
      <c r="M982" s="19" t="s">
        <v>112</v>
      </c>
      <c r="N982" s="162">
        <v>2510.9999999999832</v>
      </c>
      <c r="O982" s="4" t="s">
        <v>20</v>
      </c>
      <c r="P982" s="4">
        <v>67407</v>
      </c>
      <c r="Q982" s="33">
        <v>0</v>
      </c>
      <c r="R982" s="4" t="s">
        <v>21</v>
      </c>
    </row>
    <row r="983" spans="1:18">
      <c r="A983" s="131">
        <v>44694</v>
      </c>
      <c r="B983" s="157">
        <v>44697</v>
      </c>
      <c r="C983" s="3" t="s">
        <v>16</v>
      </c>
      <c r="D983" s="3" t="s">
        <v>23</v>
      </c>
      <c r="E983" s="2" t="s">
        <v>109</v>
      </c>
      <c r="F983" s="92">
        <v>2770</v>
      </c>
      <c r="G983" s="4" t="s">
        <v>32</v>
      </c>
      <c r="H983" s="4">
        <v>5.3341000000000003</v>
      </c>
      <c r="I983" s="134">
        <v>2.3602857089293439E-2</v>
      </c>
      <c r="J983" s="4">
        <v>5.46</v>
      </c>
      <c r="K983" s="135">
        <v>348.74299999999909</v>
      </c>
      <c r="L983" s="25" t="s">
        <v>110</v>
      </c>
      <c r="M983" s="19" t="s">
        <v>230</v>
      </c>
      <c r="N983" s="162">
        <v>209.24579999999943</v>
      </c>
      <c r="O983" s="4" t="s">
        <v>20</v>
      </c>
      <c r="P983" s="4">
        <v>47197</v>
      </c>
      <c r="Q983" s="33">
        <v>0</v>
      </c>
      <c r="R983" s="4" t="s">
        <v>21</v>
      </c>
    </row>
    <row r="984" spans="1:18">
      <c r="A984" s="165">
        <v>44694</v>
      </c>
      <c r="B984" s="165">
        <v>44698</v>
      </c>
      <c r="C984" s="60" t="s">
        <v>16</v>
      </c>
      <c r="D984" s="60" t="s">
        <v>17</v>
      </c>
      <c r="E984" s="166" t="s">
        <v>288</v>
      </c>
      <c r="F984" s="101">
        <v>0</v>
      </c>
      <c r="G984" s="57" t="s">
        <v>19</v>
      </c>
      <c r="H984" s="57">
        <v>5.0571999999999999</v>
      </c>
      <c r="I984" s="167">
        <v>2.0643834532943162E-2</v>
      </c>
      <c r="J984" s="57">
        <v>5.1616</v>
      </c>
      <c r="K984" s="168">
        <v>0</v>
      </c>
      <c r="L984" s="57" t="s">
        <v>367</v>
      </c>
      <c r="M984" s="169" t="s">
        <v>368</v>
      </c>
      <c r="N984" s="170">
        <v>0</v>
      </c>
      <c r="O984" s="57" t="s">
        <v>20</v>
      </c>
      <c r="P984" s="57">
        <v>67500</v>
      </c>
      <c r="Q984" s="143">
        <v>0</v>
      </c>
      <c r="R984" s="57" t="s">
        <v>21</v>
      </c>
    </row>
    <row r="985" spans="1:18">
      <c r="A985" s="131">
        <v>44694</v>
      </c>
      <c r="B985" s="157">
        <v>44697</v>
      </c>
      <c r="C985" s="3" t="s">
        <v>16</v>
      </c>
      <c r="D985" s="25" t="s">
        <v>17</v>
      </c>
      <c r="E985" s="13" t="s">
        <v>289</v>
      </c>
      <c r="F985" s="130">
        <v>3700</v>
      </c>
      <c r="G985" s="4" t="s">
        <v>19</v>
      </c>
      <c r="H985" s="4">
        <v>5.0757000000000003</v>
      </c>
      <c r="I985" s="134">
        <v>2.3898181531611273E-2</v>
      </c>
      <c r="J985" s="4">
        <v>5.1970000000000001</v>
      </c>
      <c r="K985" s="135">
        <v>448.80999999999904</v>
      </c>
      <c r="L985" s="25">
        <v>0</v>
      </c>
      <c r="M985" s="19" t="s">
        <v>198</v>
      </c>
      <c r="N985" s="162">
        <v>269.28599999999943</v>
      </c>
      <c r="O985" s="4" t="s">
        <v>20</v>
      </c>
      <c r="P985" s="4">
        <v>12012</v>
      </c>
      <c r="Q985" s="33">
        <v>0</v>
      </c>
      <c r="R985" s="4" t="s">
        <v>21</v>
      </c>
    </row>
    <row r="986" spans="1:18">
      <c r="A986" s="131">
        <v>44694</v>
      </c>
      <c r="B986" s="157">
        <v>44697</v>
      </c>
      <c r="C986" s="25" t="s">
        <v>41</v>
      </c>
      <c r="D986" s="25" t="s">
        <v>23</v>
      </c>
      <c r="E986" s="2" t="s">
        <v>63</v>
      </c>
      <c r="F986" s="130">
        <v>22472</v>
      </c>
      <c r="G986" s="4" t="s">
        <v>19</v>
      </c>
      <c r="H986" s="4">
        <v>5.0510000000000002</v>
      </c>
      <c r="I986" s="134">
        <v>8.7111463076616769E-3</v>
      </c>
      <c r="J986" s="4">
        <v>5.0949999999999998</v>
      </c>
      <c r="K986" s="135">
        <v>988.76799999999093</v>
      </c>
      <c r="L986" s="25" t="s">
        <v>239</v>
      </c>
      <c r="M986" s="19" t="s">
        <v>240</v>
      </c>
      <c r="N986" s="162">
        <v>565.67417279999484</v>
      </c>
      <c r="O986" s="4" t="s">
        <v>20</v>
      </c>
      <c r="P986" s="4">
        <v>12012</v>
      </c>
      <c r="Q986" s="33">
        <v>0</v>
      </c>
      <c r="R986" s="4" t="s">
        <v>21</v>
      </c>
    </row>
    <row r="987" spans="1:18">
      <c r="A987" s="141">
        <v>44694</v>
      </c>
      <c r="B987" s="141">
        <v>44697</v>
      </c>
      <c r="C987" s="73" t="s">
        <v>16</v>
      </c>
      <c r="D987" s="171" t="s">
        <v>17</v>
      </c>
      <c r="E987" s="172" t="s">
        <v>280</v>
      </c>
      <c r="F987" s="173"/>
      <c r="G987" s="73" t="s">
        <v>19</v>
      </c>
      <c r="H987" s="73">
        <v>5.0621999999999998</v>
      </c>
      <c r="I987" s="174">
        <v>8.4745762711864181E-3</v>
      </c>
      <c r="J987" s="73">
        <v>5.1051000000000002</v>
      </c>
      <c r="K987" s="175">
        <v>0</v>
      </c>
      <c r="L987" s="171" t="s">
        <v>110</v>
      </c>
      <c r="M987" s="176" t="s">
        <v>230</v>
      </c>
      <c r="N987" s="162">
        <v>0</v>
      </c>
      <c r="O987" s="4" t="s">
        <v>20</v>
      </c>
      <c r="P987" s="4">
        <v>37004</v>
      </c>
      <c r="Q987" s="33">
        <v>0</v>
      </c>
      <c r="R987" s="4" t="s">
        <v>21</v>
      </c>
    </row>
    <row r="988" spans="1:18">
      <c r="A988" s="131">
        <v>44694</v>
      </c>
      <c r="B988" s="157">
        <v>44697</v>
      </c>
      <c r="C988" s="3" t="s">
        <v>16</v>
      </c>
      <c r="D988" s="25" t="s">
        <v>17</v>
      </c>
      <c r="E988" s="2" t="s">
        <v>290</v>
      </c>
      <c r="F988" s="130">
        <v>25000</v>
      </c>
      <c r="G988" s="4" t="s">
        <v>19</v>
      </c>
      <c r="H988" s="4">
        <v>5.0597000000000003</v>
      </c>
      <c r="I988" s="134">
        <v>5.4943969010019522E-3</v>
      </c>
      <c r="J988" s="4">
        <v>5.0875000000000004</v>
      </c>
      <c r="K988" s="135">
        <v>695.00000000000114</v>
      </c>
      <c r="L988" s="25" t="s">
        <v>398</v>
      </c>
      <c r="M988" s="19" t="s">
        <v>399</v>
      </c>
      <c r="N988" s="162">
        <v>417.00000000000068</v>
      </c>
      <c r="O988" s="4" t="s">
        <v>20</v>
      </c>
      <c r="P988" s="4">
        <v>67940</v>
      </c>
      <c r="Q988" s="33">
        <v>0</v>
      </c>
      <c r="R988" s="4" t="s">
        <v>21</v>
      </c>
    </row>
    <row r="989" spans="1:18">
      <c r="A989" s="131">
        <v>44694</v>
      </c>
      <c r="B989" s="157">
        <v>44697</v>
      </c>
      <c r="C989" s="25" t="s">
        <v>16</v>
      </c>
      <c r="D989" s="25" t="s">
        <v>23</v>
      </c>
      <c r="E989" s="2" t="s">
        <v>228</v>
      </c>
      <c r="F989" s="130">
        <v>59736.69</v>
      </c>
      <c r="G989" s="4" t="s">
        <v>19</v>
      </c>
      <c r="H989" s="4">
        <v>5.0556999999999999</v>
      </c>
      <c r="I989" s="134">
        <v>6.5866249975277125E-3</v>
      </c>
      <c r="J989" s="4">
        <v>5.0890000000000004</v>
      </c>
      <c r="K989" s="135">
        <v>1989.2317770000329</v>
      </c>
      <c r="L989" s="25" t="s">
        <v>275</v>
      </c>
      <c r="M989" s="19" t="s">
        <v>276</v>
      </c>
      <c r="N989" s="162">
        <v>1193.5390662000198</v>
      </c>
      <c r="O989" s="4" t="s">
        <v>20</v>
      </c>
      <c r="P989" s="4">
        <v>52405</v>
      </c>
      <c r="Q989" s="33">
        <v>0</v>
      </c>
      <c r="R989" s="4" t="s">
        <v>21</v>
      </c>
    </row>
    <row r="990" spans="1:18">
      <c r="A990" s="131">
        <v>44694</v>
      </c>
      <c r="B990" s="157">
        <v>44697</v>
      </c>
      <c r="C990" s="25" t="s">
        <v>16</v>
      </c>
      <c r="D990" s="25" t="s">
        <v>23</v>
      </c>
      <c r="E990" s="2" t="s">
        <v>224</v>
      </c>
      <c r="F990" s="130">
        <v>70599.8</v>
      </c>
      <c r="G990" s="4" t="s">
        <v>19</v>
      </c>
      <c r="H990" s="4">
        <v>5.0502000000000002</v>
      </c>
      <c r="I990" s="134">
        <v>6.8908162052987443E-3</v>
      </c>
      <c r="J990" s="4">
        <v>5.085</v>
      </c>
      <c r="K990" s="135">
        <v>2456.8730399999804</v>
      </c>
      <c r="L990" s="25" t="s">
        <v>275</v>
      </c>
      <c r="M990" s="19" t="s">
        <v>276</v>
      </c>
      <c r="N990" s="162">
        <v>1474.1238239999882</v>
      </c>
      <c r="O990" s="4" t="s">
        <v>20</v>
      </c>
      <c r="P990" s="4">
        <v>52405</v>
      </c>
      <c r="Q990" s="33">
        <v>0</v>
      </c>
      <c r="R990" s="4" t="s">
        <v>21</v>
      </c>
    </row>
    <row r="991" spans="1:18">
      <c r="A991" s="131">
        <v>44694</v>
      </c>
      <c r="B991" s="157">
        <v>44697</v>
      </c>
      <c r="C991" s="25" t="s">
        <v>16</v>
      </c>
      <c r="D991" s="25" t="s">
        <v>23</v>
      </c>
      <c r="E991" s="2" t="s">
        <v>224</v>
      </c>
      <c r="F991" s="130">
        <v>37350.11</v>
      </c>
      <c r="G991" s="4" t="s">
        <v>19</v>
      </c>
      <c r="H991" s="4">
        <v>5.0541999999999998</v>
      </c>
      <c r="I991" s="134">
        <v>6.4896521704720378E-3</v>
      </c>
      <c r="J991" s="4">
        <v>5.0869999999999997</v>
      </c>
      <c r="K991" s="135">
        <v>1225.0836079999979</v>
      </c>
      <c r="L991" s="25" t="s">
        <v>275</v>
      </c>
      <c r="M991" s="19" t="s">
        <v>276</v>
      </c>
      <c r="N991" s="162">
        <v>735.0501647999987</v>
      </c>
      <c r="O991" s="4" t="s">
        <v>20</v>
      </c>
      <c r="P991" s="4">
        <v>52405</v>
      </c>
      <c r="Q991" s="33">
        <v>0</v>
      </c>
      <c r="R991" s="4" t="s">
        <v>21</v>
      </c>
    </row>
    <row r="992" spans="1:18">
      <c r="A992" s="131">
        <v>44697</v>
      </c>
      <c r="B992" s="157">
        <v>44698</v>
      </c>
      <c r="C992" s="3" t="s">
        <v>16</v>
      </c>
      <c r="D992" s="3" t="s">
        <v>17</v>
      </c>
      <c r="E992" s="2" t="s">
        <v>86</v>
      </c>
      <c r="F992" s="130">
        <v>5000</v>
      </c>
      <c r="G992" s="4" t="s">
        <v>32</v>
      </c>
      <c r="H992" s="4">
        <v>5.2732000000000001</v>
      </c>
      <c r="I992" s="134">
        <v>1.2667829780778295E-2</v>
      </c>
      <c r="J992" s="4">
        <v>5.34</v>
      </c>
      <c r="K992" s="135">
        <v>333.99999999999875</v>
      </c>
      <c r="L992" s="25" t="s">
        <v>110</v>
      </c>
      <c r="M992" s="19" t="s">
        <v>230</v>
      </c>
      <c r="N992" s="162">
        <v>200.39999999999924</v>
      </c>
      <c r="O992" s="4" t="s">
        <v>20</v>
      </c>
      <c r="P992" s="4">
        <v>67500</v>
      </c>
      <c r="Q992" s="33">
        <v>0</v>
      </c>
      <c r="R992" s="4" t="s">
        <v>21</v>
      </c>
    </row>
    <row r="993" spans="1:18">
      <c r="A993" s="131">
        <v>44698</v>
      </c>
      <c r="B993" s="157">
        <v>44699</v>
      </c>
      <c r="C993" s="4" t="s">
        <v>22</v>
      </c>
      <c r="D993" s="3" t="s">
        <v>17</v>
      </c>
      <c r="E993" s="19" t="s">
        <v>291</v>
      </c>
      <c r="F993" s="130">
        <v>975.46</v>
      </c>
      <c r="G993" s="4" t="s">
        <v>19</v>
      </c>
      <c r="H993" s="4">
        <v>4.9767000000000001</v>
      </c>
      <c r="I993" s="134">
        <v>1.8747362710229698E-2</v>
      </c>
      <c r="J993" s="4">
        <v>5.07</v>
      </c>
      <c r="K993" s="135">
        <v>91.010418000000158</v>
      </c>
      <c r="L993" s="25" t="s">
        <v>244</v>
      </c>
      <c r="M993" s="19" t="s">
        <v>245</v>
      </c>
      <c r="N993" s="145">
        <v>43.389216781500075</v>
      </c>
      <c r="O993" s="4" t="s">
        <v>20</v>
      </c>
      <c r="P993" s="4">
        <v>67500</v>
      </c>
      <c r="Q993" s="33">
        <v>0</v>
      </c>
      <c r="R993" s="4" t="s">
        <v>25</v>
      </c>
    </row>
    <row r="994" spans="1:18">
      <c r="A994" s="131">
        <v>44698</v>
      </c>
      <c r="B994" s="157">
        <v>44699</v>
      </c>
      <c r="C994" s="4" t="s">
        <v>22</v>
      </c>
      <c r="D994" s="4" t="s">
        <v>17</v>
      </c>
      <c r="E994" s="21" t="s">
        <v>138</v>
      </c>
      <c r="F994" s="133">
        <v>2000</v>
      </c>
      <c r="G994" s="4" t="s">
        <v>19</v>
      </c>
      <c r="H994" s="25">
        <v>4.9786999999999999</v>
      </c>
      <c r="I994" s="134">
        <v>1.1308172816197004E-2</v>
      </c>
      <c r="J994" s="25">
        <v>5.0350000000000001</v>
      </c>
      <c r="K994" s="135">
        <v>112.60000000000048</v>
      </c>
      <c r="L994" s="25" t="s">
        <v>271</v>
      </c>
      <c r="M994" s="19" t="s">
        <v>272</v>
      </c>
      <c r="N994" s="145">
        <v>53.682050000000231</v>
      </c>
      <c r="O994" s="4" t="s">
        <v>20</v>
      </c>
      <c r="P994" s="25">
        <v>67500</v>
      </c>
      <c r="Q994" s="33">
        <v>0</v>
      </c>
      <c r="R994" s="25" t="s">
        <v>25</v>
      </c>
    </row>
    <row r="995" spans="1:18">
      <c r="A995" s="131">
        <v>44698</v>
      </c>
      <c r="B995" s="157">
        <v>44699</v>
      </c>
      <c r="C995" s="4" t="s">
        <v>67</v>
      </c>
      <c r="D995" s="25" t="s">
        <v>23</v>
      </c>
      <c r="E995" s="2" t="s">
        <v>99</v>
      </c>
      <c r="F995" s="130">
        <v>1735</v>
      </c>
      <c r="G995" s="4" t="s">
        <v>19</v>
      </c>
      <c r="H995" s="4">
        <v>4.9790000000000001</v>
      </c>
      <c r="I995" s="134">
        <v>1.5063265716007246E-2</v>
      </c>
      <c r="J995" s="137">
        <v>5.0540000000000003</v>
      </c>
      <c r="K995" s="135">
        <v>130.12500000000031</v>
      </c>
      <c r="L995" s="25" t="s">
        <v>110</v>
      </c>
      <c r="M995" s="19" t="s">
        <v>230</v>
      </c>
      <c r="N995" s="162">
        <v>62.037093750000153</v>
      </c>
      <c r="O995" s="4" t="s">
        <v>20</v>
      </c>
      <c r="P995" s="4">
        <v>22112</v>
      </c>
      <c r="Q995" s="33">
        <v>0</v>
      </c>
      <c r="R995" s="4" t="s">
        <v>292</v>
      </c>
    </row>
    <row r="996" spans="1:18">
      <c r="A996" s="131">
        <v>44698</v>
      </c>
      <c r="B996" s="157">
        <v>44699</v>
      </c>
      <c r="C996" s="4" t="s">
        <v>67</v>
      </c>
      <c r="D996" s="25" t="s">
        <v>23</v>
      </c>
      <c r="E996" s="2" t="s">
        <v>99</v>
      </c>
      <c r="F996" s="133">
        <v>1999.54</v>
      </c>
      <c r="G996" s="25" t="s">
        <v>32</v>
      </c>
      <c r="H996" s="25">
        <v>5.2439999999999998</v>
      </c>
      <c r="I996" s="134">
        <v>1.6018306636155666E-2</v>
      </c>
      <c r="J996" s="25">
        <v>5.3280000000000003</v>
      </c>
      <c r="K996" s="135">
        <v>167.96136000000104</v>
      </c>
      <c r="L996" s="25" t="s">
        <v>110</v>
      </c>
      <c r="M996" s="19" t="s">
        <v>230</v>
      </c>
      <c r="N996" s="162">
        <v>80.075578380000493</v>
      </c>
      <c r="O996" s="4" t="s">
        <v>20</v>
      </c>
      <c r="P996" s="4">
        <v>22112</v>
      </c>
      <c r="Q996" s="33">
        <v>0</v>
      </c>
      <c r="R996" s="4" t="s">
        <v>292</v>
      </c>
    </row>
    <row r="997" spans="1:18">
      <c r="A997" s="131">
        <v>44698</v>
      </c>
      <c r="B997" s="157">
        <v>44699</v>
      </c>
      <c r="C997" s="3" t="s">
        <v>16</v>
      </c>
      <c r="D997" s="3" t="s">
        <v>23</v>
      </c>
      <c r="E997" s="2" t="s">
        <v>109</v>
      </c>
      <c r="F997" s="130">
        <v>4155</v>
      </c>
      <c r="G997" s="4" t="s">
        <v>32</v>
      </c>
      <c r="H997" s="4">
        <v>5.2527999999999997</v>
      </c>
      <c r="I997" s="134">
        <v>2.8023149558330962E-2</v>
      </c>
      <c r="J997" s="4">
        <v>5.4</v>
      </c>
      <c r="K997" s="135">
        <v>611.61600000000271</v>
      </c>
      <c r="L997" s="25" t="s">
        <v>110</v>
      </c>
      <c r="M997" s="19" t="s">
        <v>230</v>
      </c>
      <c r="N997" s="162">
        <v>366.96960000000161</v>
      </c>
      <c r="O997" s="4" t="s">
        <v>20</v>
      </c>
      <c r="P997" s="4">
        <v>47197</v>
      </c>
      <c r="Q997" s="33">
        <v>0</v>
      </c>
      <c r="R997" s="4" t="s">
        <v>21</v>
      </c>
    </row>
    <row r="998" spans="1:18">
      <c r="A998" s="131">
        <v>44698</v>
      </c>
      <c r="B998" s="157">
        <v>44699</v>
      </c>
      <c r="C998" s="3" t="s">
        <v>16</v>
      </c>
      <c r="D998" s="25" t="s">
        <v>17</v>
      </c>
      <c r="E998" s="2" t="s">
        <v>290</v>
      </c>
      <c r="F998" s="130">
        <v>25000</v>
      </c>
      <c r="G998" s="4" t="s">
        <v>19</v>
      </c>
      <c r="H998" s="4">
        <v>4.9568000000000003</v>
      </c>
      <c r="I998" s="134">
        <v>6.5969980632665237E-3</v>
      </c>
      <c r="J998" s="4">
        <v>4.9894999999999996</v>
      </c>
      <c r="K998" s="135">
        <v>817.49999999998215</v>
      </c>
      <c r="L998" s="25" t="s">
        <v>398</v>
      </c>
      <c r="M998" s="19" t="s">
        <v>399</v>
      </c>
      <c r="N998" s="162">
        <v>490.49999999998926</v>
      </c>
      <c r="O998" s="4" t="s">
        <v>20</v>
      </c>
      <c r="P998" s="4">
        <v>67940</v>
      </c>
      <c r="Q998" s="33">
        <v>0</v>
      </c>
      <c r="R998" s="4" t="s">
        <v>21</v>
      </c>
    </row>
    <row r="999" spans="1:18">
      <c r="A999" s="131">
        <v>44698</v>
      </c>
      <c r="B999" s="157">
        <v>44700</v>
      </c>
      <c r="C999" s="25" t="s">
        <v>16</v>
      </c>
      <c r="D999" s="25" t="s">
        <v>17</v>
      </c>
      <c r="E999" s="13" t="s">
        <v>194</v>
      </c>
      <c r="F999" s="130">
        <v>10000</v>
      </c>
      <c r="G999" s="4" t="s">
        <v>19</v>
      </c>
      <c r="H999" s="4">
        <v>4.9433999999999996</v>
      </c>
      <c r="I999" s="134">
        <v>7.4038111421290687E-3</v>
      </c>
      <c r="J999" s="4">
        <v>4.9800000000000004</v>
      </c>
      <c r="K999" s="135">
        <v>366.00000000000853</v>
      </c>
      <c r="L999" s="25" t="s">
        <v>235</v>
      </c>
      <c r="M999" s="19" t="s">
        <v>236</v>
      </c>
      <c r="N999" s="162">
        <v>219.60000000000511</v>
      </c>
      <c r="O999" s="4" t="s">
        <v>20</v>
      </c>
      <c r="P999" s="4">
        <v>67043</v>
      </c>
      <c r="Q999" s="33">
        <v>0</v>
      </c>
      <c r="R999" s="4" t="s">
        <v>21</v>
      </c>
    </row>
    <row r="1000" spans="1:18">
      <c r="A1000" s="131">
        <v>44698</v>
      </c>
      <c r="B1000" s="157">
        <v>44699</v>
      </c>
      <c r="C1000" s="25" t="s">
        <v>41</v>
      </c>
      <c r="D1000" s="25" t="s">
        <v>17</v>
      </c>
      <c r="E1000" s="2" t="s">
        <v>293</v>
      </c>
      <c r="F1000" s="130">
        <v>2400</v>
      </c>
      <c r="G1000" s="4" t="s">
        <v>19</v>
      </c>
      <c r="H1000" s="4">
        <v>4.9589999999999996</v>
      </c>
      <c r="I1000" s="134">
        <v>2.8433151845130178E-2</v>
      </c>
      <c r="J1000" s="4">
        <v>5.0999999999999996</v>
      </c>
      <c r="K1000" s="135">
        <v>338.40000000000003</v>
      </c>
      <c r="L1000" s="25" t="s">
        <v>255</v>
      </c>
      <c r="M1000" s="19" t="s">
        <v>256</v>
      </c>
      <c r="N1000" s="162">
        <v>193.59864000000005</v>
      </c>
      <c r="O1000" s="4" t="s">
        <v>20</v>
      </c>
      <c r="P1000" s="4">
        <v>67043</v>
      </c>
      <c r="Q1000" s="33">
        <v>0</v>
      </c>
      <c r="R1000" s="4" t="s">
        <v>72</v>
      </c>
    </row>
    <row r="1001" spans="1:18">
      <c r="A1001" s="131">
        <v>44698</v>
      </c>
      <c r="B1001" s="157">
        <v>44699</v>
      </c>
      <c r="C1001" s="3" t="s">
        <v>22</v>
      </c>
      <c r="D1001" s="4" t="s">
        <v>17</v>
      </c>
      <c r="E1001" s="19" t="s">
        <v>294</v>
      </c>
      <c r="F1001" s="130">
        <v>13160.68</v>
      </c>
      <c r="G1001" s="4" t="s">
        <v>32</v>
      </c>
      <c r="H1001" s="4">
        <v>5.2306999999999997</v>
      </c>
      <c r="I1001" s="134">
        <v>5.7927237272259458E-3</v>
      </c>
      <c r="J1001" s="4">
        <v>5.2610000000000001</v>
      </c>
      <c r="K1001" s="135">
        <v>398.76860400000578</v>
      </c>
      <c r="L1001" s="25" t="s">
        <v>246</v>
      </c>
      <c r="M1001" s="19" t="s">
        <v>247</v>
      </c>
      <c r="N1001" s="145">
        <v>190.11293195700276</v>
      </c>
      <c r="O1001" s="4" t="s">
        <v>20</v>
      </c>
      <c r="P1001" s="4">
        <v>67500</v>
      </c>
      <c r="Q1001" s="33">
        <v>0</v>
      </c>
      <c r="R1001" s="4" t="s">
        <v>25</v>
      </c>
    </row>
    <row r="1002" spans="1:18">
      <c r="A1002" s="131">
        <v>44699</v>
      </c>
      <c r="B1002" s="157">
        <v>44700</v>
      </c>
      <c r="C1002" s="25" t="s">
        <v>22</v>
      </c>
      <c r="D1002" s="25" t="s">
        <v>23</v>
      </c>
      <c r="E1002" s="19" t="s">
        <v>73</v>
      </c>
      <c r="F1002" s="130">
        <v>137791.01999999999</v>
      </c>
      <c r="G1002" s="4" t="s">
        <v>32</v>
      </c>
      <c r="H1002" s="4">
        <v>5.2</v>
      </c>
      <c r="I1002" s="134">
        <v>7.3076923076924594E-3</v>
      </c>
      <c r="J1002" s="4">
        <v>5.2380000000000004</v>
      </c>
      <c r="K1002" s="135">
        <v>5236.0587600000345</v>
      </c>
      <c r="L1002" s="25" t="s">
        <v>239</v>
      </c>
      <c r="M1002" s="19" t="s">
        <v>240</v>
      </c>
      <c r="N1002" s="145">
        <v>2496.2910138300163</v>
      </c>
      <c r="O1002" s="4" t="s">
        <v>20</v>
      </c>
      <c r="P1002" s="4">
        <v>12012</v>
      </c>
      <c r="Q1002" s="33">
        <v>0</v>
      </c>
      <c r="R1002" s="4" t="s">
        <v>25</v>
      </c>
    </row>
    <row r="1003" spans="1:18">
      <c r="A1003" s="131">
        <v>44699</v>
      </c>
      <c r="B1003" s="157">
        <v>44700</v>
      </c>
      <c r="C1003" s="10" t="s">
        <v>16</v>
      </c>
      <c r="D1003" s="4" t="s">
        <v>23</v>
      </c>
      <c r="E1003" s="2" t="s">
        <v>126</v>
      </c>
      <c r="F1003" s="130">
        <v>16475</v>
      </c>
      <c r="G1003" s="4" t="s">
        <v>19</v>
      </c>
      <c r="H1003" s="177">
        <v>4.9669999999999996</v>
      </c>
      <c r="I1003" s="134">
        <v>3.6239178578620912E-3</v>
      </c>
      <c r="J1003" s="4">
        <v>4.9850000000000003</v>
      </c>
      <c r="K1003" s="135">
        <v>296.55000000001121</v>
      </c>
      <c r="L1003" s="25" t="s">
        <v>250</v>
      </c>
      <c r="M1003" s="19" t="s">
        <v>251</v>
      </c>
      <c r="N1003" s="162">
        <v>177.93000000000671</v>
      </c>
      <c r="O1003" s="4" t="s">
        <v>20</v>
      </c>
      <c r="P1003" s="4">
        <v>12012</v>
      </c>
      <c r="Q1003" s="33">
        <v>0</v>
      </c>
      <c r="R1003" s="4" t="s">
        <v>21</v>
      </c>
    </row>
    <row r="1004" spans="1:18">
      <c r="A1004" s="131">
        <v>44699</v>
      </c>
      <c r="B1004" s="157">
        <v>44700</v>
      </c>
      <c r="C1004" s="10" t="s">
        <v>16</v>
      </c>
      <c r="D1004" s="4" t="s">
        <v>23</v>
      </c>
      <c r="E1004" s="2" t="s">
        <v>126</v>
      </c>
      <c r="F1004" s="130">
        <v>22360</v>
      </c>
      <c r="G1004" s="4" t="s">
        <v>19</v>
      </c>
      <c r="H1004" s="4">
        <v>4.9669999999999996</v>
      </c>
      <c r="I1004" s="134">
        <v>3.6239178578620912E-3</v>
      </c>
      <c r="J1004" s="4">
        <v>4.9850000000000003</v>
      </c>
      <c r="K1004" s="135">
        <v>402.48000000001525</v>
      </c>
      <c r="L1004" s="25" t="s">
        <v>250</v>
      </c>
      <c r="M1004" s="19" t="s">
        <v>251</v>
      </c>
      <c r="N1004" s="162">
        <v>241.48800000000915</v>
      </c>
      <c r="O1004" s="4" t="s">
        <v>20</v>
      </c>
      <c r="P1004" s="4">
        <v>12012</v>
      </c>
      <c r="Q1004" s="33">
        <v>0</v>
      </c>
      <c r="R1004" s="4" t="s">
        <v>21</v>
      </c>
    </row>
    <row r="1005" spans="1:18">
      <c r="A1005" s="131">
        <v>44699</v>
      </c>
      <c r="B1005" s="157">
        <v>44700</v>
      </c>
      <c r="C1005" s="10" t="s">
        <v>16</v>
      </c>
      <c r="D1005" s="4" t="s">
        <v>23</v>
      </c>
      <c r="E1005" s="2" t="s">
        <v>126</v>
      </c>
      <c r="F1005" s="130">
        <v>38694</v>
      </c>
      <c r="G1005" s="4" t="s">
        <v>19</v>
      </c>
      <c r="H1005" s="4">
        <v>4.9669999999999996</v>
      </c>
      <c r="I1005" s="134">
        <v>3.6239178578620912E-3</v>
      </c>
      <c r="J1005" s="4">
        <v>4.9850000000000003</v>
      </c>
      <c r="K1005" s="135">
        <v>696.49200000002634</v>
      </c>
      <c r="L1005" s="25" t="s">
        <v>250</v>
      </c>
      <c r="M1005" s="19" t="s">
        <v>251</v>
      </c>
      <c r="N1005" s="162">
        <v>417.89520000001579</v>
      </c>
      <c r="O1005" s="4" t="s">
        <v>20</v>
      </c>
      <c r="P1005" s="4">
        <v>12012</v>
      </c>
      <c r="Q1005" s="33">
        <v>0</v>
      </c>
      <c r="R1005" s="4" t="s">
        <v>21</v>
      </c>
    </row>
    <row r="1006" spans="1:18">
      <c r="A1006" s="131">
        <v>44699</v>
      </c>
      <c r="B1006" s="157">
        <v>44700</v>
      </c>
      <c r="C1006" s="10" t="s">
        <v>16</v>
      </c>
      <c r="D1006" s="4" t="s">
        <v>23</v>
      </c>
      <c r="E1006" s="2" t="s">
        <v>126</v>
      </c>
      <c r="F1006" s="130">
        <v>18760</v>
      </c>
      <c r="G1006" s="4" t="s">
        <v>19</v>
      </c>
      <c r="H1006" s="4">
        <v>4.9654999999999996</v>
      </c>
      <c r="I1006" s="134">
        <v>3.5243177927701819E-3</v>
      </c>
      <c r="J1006" s="4">
        <v>4.9829999999999997</v>
      </c>
      <c r="K1006" s="135">
        <v>328.30000000000132</v>
      </c>
      <c r="L1006" s="25" t="s">
        <v>250</v>
      </c>
      <c r="M1006" s="19" t="s">
        <v>251</v>
      </c>
      <c r="N1006" s="162">
        <v>196.98000000000079</v>
      </c>
      <c r="O1006" s="4" t="s">
        <v>20</v>
      </c>
      <c r="P1006" s="4">
        <v>12012</v>
      </c>
      <c r="Q1006" s="33">
        <v>0</v>
      </c>
      <c r="R1006" s="4" t="s">
        <v>21</v>
      </c>
    </row>
    <row r="1007" spans="1:18">
      <c r="A1007" s="131">
        <v>44699</v>
      </c>
      <c r="B1007" s="157">
        <v>44701</v>
      </c>
      <c r="C1007" s="10" t="s">
        <v>22</v>
      </c>
      <c r="D1007" s="10" t="s">
        <v>17</v>
      </c>
      <c r="E1007" s="2" t="s">
        <v>295</v>
      </c>
      <c r="F1007" s="130">
        <v>6800</v>
      </c>
      <c r="G1007" s="4" t="s">
        <v>32</v>
      </c>
      <c r="H1007" s="4">
        <v>5.2211999999999996</v>
      </c>
      <c r="I1007" s="134">
        <v>1.7965218723665188E-2</v>
      </c>
      <c r="J1007" s="4">
        <v>5.3150000000000004</v>
      </c>
      <c r="K1007" s="135">
        <v>637.84000000000526</v>
      </c>
      <c r="L1007" s="25" t="s">
        <v>273</v>
      </c>
      <c r="M1007" s="19" t="s">
        <v>274</v>
      </c>
      <c r="N1007" s="145">
        <v>304.09022000000249</v>
      </c>
      <c r="O1007" s="4" t="s">
        <v>20</v>
      </c>
      <c r="P1007" s="4">
        <v>47702</v>
      </c>
      <c r="Q1007" s="33">
        <v>0</v>
      </c>
      <c r="R1007" s="4" t="s">
        <v>21</v>
      </c>
    </row>
    <row r="1008" spans="1:18">
      <c r="A1008" s="131">
        <v>44699</v>
      </c>
      <c r="B1008" s="157">
        <v>44701</v>
      </c>
      <c r="C1008" s="4" t="s">
        <v>16</v>
      </c>
      <c r="D1008" s="4" t="s">
        <v>17</v>
      </c>
      <c r="E1008" s="2" t="s">
        <v>295</v>
      </c>
      <c r="F1008" s="130">
        <v>10220</v>
      </c>
      <c r="G1008" s="4" t="s">
        <v>32</v>
      </c>
      <c r="H1008" s="4">
        <v>5.2196999999999996</v>
      </c>
      <c r="I1008" s="134">
        <v>1.8257754277065885E-2</v>
      </c>
      <c r="J1008" s="4">
        <v>5.3150000000000004</v>
      </c>
      <c r="K1008" s="135">
        <v>973.96600000000842</v>
      </c>
      <c r="L1008" s="25" t="s">
        <v>273</v>
      </c>
      <c r="M1008" s="19" t="s">
        <v>274</v>
      </c>
      <c r="N1008" s="162">
        <v>584.37960000000498</v>
      </c>
      <c r="O1008" s="4" t="s">
        <v>20</v>
      </c>
      <c r="P1008" s="4">
        <v>47702</v>
      </c>
      <c r="Q1008" s="33">
        <v>0</v>
      </c>
      <c r="R1008" s="4" t="s">
        <v>25</v>
      </c>
    </row>
    <row r="1009" spans="1:18">
      <c r="A1009" s="131">
        <v>44700</v>
      </c>
      <c r="B1009" s="157">
        <v>44701</v>
      </c>
      <c r="C1009" s="25" t="s">
        <v>67</v>
      </c>
      <c r="D1009" s="25" t="s">
        <v>23</v>
      </c>
      <c r="E1009" s="2" t="s">
        <v>296</v>
      </c>
      <c r="F1009" s="130">
        <v>32582.93</v>
      </c>
      <c r="G1009" s="4" t="s">
        <v>19</v>
      </c>
      <c r="H1009" s="4">
        <v>4.9459999999999997</v>
      </c>
      <c r="I1009" s="134">
        <v>6.2676910634857919E-3</v>
      </c>
      <c r="J1009" s="4">
        <v>4.9770000000000003</v>
      </c>
      <c r="K1009" s="135">
        <v>1010.070830000019</v>
      </c>
      <c r="L1009" s="25" t="s">
        <v>400</v>
      </c>
      <c r="M1009" s="19" t="s">
        <v>401</v>
      </c>
      <c r="N1009" s="162">
        <v>481.55126820250905</v>
      </c>
      <c r="O1009" s="4" t="s">
        <v>20</v>
      </c>
      <c r="P1009" s="4">
        <v>12012</v>
      </c>
      <c r="Q1009" s="33">
        <v>0</v>
      </c>
      <c r="R1009" s="4" t="s">
        <v>292</v>
      </c>
    </row>
    <row r="1010" spans="1:18">
      <c r="A1010" s="131">
        <v>44700</v>
      </c>
      <c r="B1010" s="157">
        <v>44701</v>
      </c>
      <c r="C1010" s="4" t="s">
        <v>16</v>
      </c>
      <c r="D1010" s="3" t="s">
        <v>23</v>
      </c>
      <c r="E1010" s="2" t="s">
        <v>31</v>
      </c>
      <c r="F1010" s="130">
        <v>1726.39</v>
      </c>
      <c r="G1010" s="4" t="s">
        <v>19</v>
      </c>
      <c r="H1010" s="4">
        <v>4.8987999999999996</v>
      </c>
      <c r="I1010" s="134">
        <v>4.1234588062382116E-3</v>
      </c>
      <c r="J1010" s="4">
        <v>4.9189999999999996</v>
      </c>
      <c r="K1010" s="135">
        <v>34.873077999999992</v>
      </c>
      <c r="L1010" s="25" t="s">
        <v>110</v>
      </c>
      <c r="M1010" s="19" t="s">
        <v>230</v>
      </c>
      <c r="N1010" s="162">
        <v>20.923846799999996</v>
      </c>
      <c r="O1010" s="4" t="s">
        <v>20</v>
      </c>
      <c r="P1010" s="4">
        <v>12012</v>
      </c>
      <c r="Q1010" s="33">
        <v>0</v>
      </c>
      <c r="R1010" s="4" t="s">
        <v>21</v>
      </c>
    </row>
    <row r="1011" spans="1:18">
      <c r="A1011" s="131">
        <v>44700</v>
      </c>
      <c r="B1011" s="157">
        <v>44701</v>
      </c>
      <c r="C1011" s="3" t="s">
        <v>16</v>
      </c>
      <c r="D1011" s="3" t="s">
        <v>17</v>
      </c>
      <c r="E1011" s="2" t="s">
        <v>86</v>
      </c>
      <c r="F1011" s="130">
        <v>10000</v>
      </c>
      <c r="G1011" s="4" t="s">
        <v>32</v>
      </c>
      <c r="H1011" s="4">
        <v>5.1852</v>
      </c>
      <c r="I1011" s="134">
        <v>1.1532824191930802E-2</v>
      </c>
      <c r="J1011" s="4">
        <v>5.2450000000000001</v>
      </c>
      <c r="K1011" s="135">
        <v>598.0000000000008</v>
      </c>
      <c r="L1011" s="25" t="s">
        <v>110</v>
      </c>
      <c r="M1011" s="19" t="s">
        <v>230</v>
      </c>
      <c r="N1011" s="162">
        <v>358.80000000000047</v>
      </c>
      <c r="O1011" s="4" t="s">
        <v>20</v>
      </c>
      <c r="P1011" s="4">
        <v>67500</v>
      </c>
      <c r="Q1011" s="33">
        <v>0</v>
      </c>
      <c r="R1011" s="4" t="s">
        <v>21</v>
      </c>
    </row>
    <row r="1012" spans="1:18">
      <c r="A1012" s="131">
        <v>44700</v>
      </c>
      <c r="B1012" s="157">
        <v>44704</v>
      </c>
      <c r="C1012" s="3" t="s">
        <v>16</v>
      </c>
      <c r="D1012" s="3" t="s">
        <v>17</v>
      </c>
      <c r="E1012" s="2" t="s">
        <v>135</v>
      </c>
      <c r="F1012" s="130">
        <v>20268.86</v>
      </c>
      <c r="G1012" s="4" t="s">
        <v>19</v>
      </c>
      <c r="H1012" s="4">
        <v>4.8883000000000001</v>
      </c>
      <c r="I1012" s="134">
        <v>5.4620215616880685E-3</v>
      </c>
      <c r="J1012" s="153">
        <v>4.915</v>
      </c>
      <c r="K1012" s="135">
        <v>541.17856199999892</v>
      </c>
      <c r="L1012" s="25" t="s">
        <v>229</v>
      </c>
      <c r="M1012" s="19" t="s">
        <v>18</v>
      </c>
      <c r="N1012" s="162">
        <v>324.70713719999935</v>
      </c>
      <c r="O1012" s="4" t="s">
        <v>20</v>
      </c>
      <c r="P1012" s="4">
        <v>67043</v>
      </c>
      <c r="Q1012" s="33">
        <v>0</v>
      </c>
      <c r="R1012" s="4" t="s">
        <v>21</v>
      </c>
    </row>
    <row r="1013" spans="1:18">
      <c r="A1013" s="131">
        <v>44700</v>
      </c>
      <c r="B1013" s="9">
        <v>44701</v>
      </c>
      <c r="C1013" s="4" t="s">
        <v>22</v>
      </c>
      <c r="D1013" s="3" t="s">
        <v>23</v>
      </c>
      <c r="E1013" s="2" t="s">
        <v>155</v>
      </c>
      <c r="F1013" s="130">
        <v>77034.67</v>
      </c>
      <c r="G1013" s="4" t="s">
        <v>19</v>
      </c>
      <c r="H1013" s="4">
        <v>4.883</v>
      </c>
      <c r="I1013" s="134">
        <v>9.0108539832070011E-3</v>
      </c>
      <c r="J1013" s="4">
        <v>4.9269999999999996</v>
      </c>
      <c r="K1013" s="135">
        <v>3389.5254799999689</v>
      </c>
      <c r="L1013" s="25" t="s">
        <v>1434</v>
      </c>
      <c r="M1013" s="19" t="s">
        <v>1435</v>
      </c>
      <c r="N1013" s="145">
        <v>1615.9562725899852</v>
      </c>
      <c r="O1013" s="4" t="s">
        <v>20</v>
      </c>
      <c r="P1013" s="4">
        <v>72351</v>
      </c>
      <c r="Q1013" s="33">
        <v>0</v>
      </c>
      <c r="R1013" s="4" t="s">
        <v>38</v>
      </c>
    </row>
    <row r="1014" spans="1:18">
      <c r="A1014" s="131">
        <v>44700</v>
      </c>
      <c r="B1014" s="9">
        <v>44701</v>
      </c>
      <c r="C1014" s="4" t="s">
        <v>22</v>
      </c>
      <c r="D1014" s="3" t="s">
        <v>23</v>
      </c>
      <c r="E1014" s="2" t="s">
        <v>155</v>
      </c>
      <c r="F1014" s="130">
        <v>8473.81</v>
      </c>
      <c r="G1014" s="4" t="s">
        <v>19</v>
      </c>
      <c r="H1014" s="4">
        <v>4.883</v>
      </c>
      <c r="I1014" s="134">
        <v>9.0108539832070011E-3</v>
      </c>
      <c r="J1014" s="4">
        <v>4.9269999999999996</v>
      </c>
      <c r="K1014" s="135">
        <v>372.84763999999655</v>
      </c>
      <c r="L1014" s="25" t="s">
        <v>1434</v>
      </c>
      <c r="M1014" s="19" t="s">
        <v>1435</v>
      </c>
      <c r="N1014" s="145">
        <v>177.75511236999836</v>
      </c>
      <c r="O1014" s="4" t="s">
        <v>20</v>
      </c>
      <c r="P1014" s="4">
        <v>52302</v>
      </c>
      <c r="Q1014" s="33">
        <v>0</v>
      </c>
      <c r="R1014" s="4" t="s">
        <v>38</v>
      </c>
    </row>
    <row r="1015" spans="1:18">
      <c r="A1015" s="131">
        <v>44700</v>
      </c>
      <c r="B1015" s="157">
        <v>44704</v>
      </c>
      <c r="C1015" s="25" t="s">
        <v>16</v>
      </c>
      <c r="D1015" s="25" t="s">
        <v>17</v>
      </c>
      <c r="E1015" s="13" t="s">
        <v>194</v>
      </c>
      <c r="F1015" s="130">
        <v>10000</v>
      </c>
      <c r="G1015" s="4" t="s">
        <v>19</v>
      </c>
      <c r="H1015" s="4">
        <v>4.8898000000000001</v>
      </c>
      <c r="I1015" s="134">
        <v>5.9716143809560585E-3</v>
      </c>
      <c r="J1015" s="4">
        <v>4.9189999999999996</v>
      </c>
      <c r="K1015" s="135">
        <v>291.99999999999449</v>
      </c>
      <c r="L1015" s="25" t="s">
        <v>235</v>
      </c>
      <c r="M1015" s="19" t="s">
        <v>236</v>
      </c>
      <c r="N1015" s="162">
        <v>175.19999999999669</v>
      </c>
      <c r="O1015" s="4" t="s">
        <v>20</v>
      </c>
      <c r="P1015" s="4">
        <v>67043</v>
      </c>
      <c r="Q1015" s="33">
        <v>0</v>
      </c>
      <c r="R1015" s="4" t="s">
        <v>21</v>
      </c>
    </row>
    <row r="1016" spans="1:18">
      <c r="A1016" s="131">
        <v>44700</v>
      </c>
      <c r="B1016" s="9">
        <v>44701</v>
      </c>
      <c r="C1016" s="25" t="s">
        <v>16</v>
      </c>
      <c r="D1016" s="25" t="s">
        <v>23</v>
      </c>
      <c r="E1016" s="2" t="s">
        <v>228</v>
      </c>
      <c r="F1016" s="130">
        <v>73185.61</v>
      </c>
      <c r="G1016" s="4" t="s">
        <v>19</v>
      </c>
      <c r="H1016" s="4">
        <v>4.8963000000000001</v>
      </c>
      <c r="I1016" s="134">
        <v>4.6361538304433569E-3</v>
      </c>
      <c r="J1016" s="153">
        <v>4.9189999999999996</v>
      </c>
      <c r="K1016" s="135">
        <v>1661.3133469999632</v>
      </c>
      <c r="L1016" s="25" t="s">
        <v>275</v>
      </c>
      <c r="M1016" s="19" t="s">
        <v>276</v>
      </c>
      <c r="N1016" s="162">
        <v>996.78800819997787</v>
      </c>
      <c r="O1016" s="4" t="s">
        <v>20</v>
      </c>
      <c r="P1016" s="4">
        <v>52405</v>
      </c>
      <c r="Q1016" s="33">
        <v>0</v>
      </c>
      <c r="R1016" s="4" t="s">
        <v>21</v>
      </c>
    </row>
    <row r="1017" spans="1:18">
      <c r="A1017" s="131">
        <v>44700</v>
      </c>
      <c r="B1017" s="9">
        <v>44701</v>
      </c>
      <c r="C1017" s="25" t="s">
        <v>16</v>
      </c>
      <c r="D1017" s="25" t="s">
        <v>23</v>
      </c>
      <c r="E1017" s="2" t="s">
        <v>224</v>
      </c>
      <c r="F1017" s="130">
        <v>97402.59</v>
      </c>
      <c r="G1017" s="4" t="s">
        <v>19</v>
      </c>
      <c r="H1017" s="4">
        <v>4.8967999999999998</v>
      </c>
      <c r="I1017" s="134">
        <v>6.3715079235420191E-3</v>
      </c>
      <c r="J1017" s="4">
        <v>4.9279999999999999</v>
      </c>
      <c r="K1017" s="135">
        <v>3038.9608080000112</v>
      </c>
      <c r="L1017" s="25" t="s">
        <v>275</v>
      </c>
      <c r="M1017" s="19" t="s">
        <v>276</v>
      </c>
      <c r="N1017" s="162">
        <v>1823.3764848000067</v>
      </c>
      <c r="O1017" s="4" t="s">
        <v>20</v>
      </c>
      <c r="P1017" s="4">
        <v>52405</v>
      </c>
      <c r="Q1017" s="33">
        <v>0</v>
      </c>
      <c r="R1017" s="4" t="s">
        <v>21</v>
      </c>
    </row>
    <row r="1018" spans="1:18">
      <c r="A1018" s="131">
        <v>44700</v>
      </c>
      <c r="B1018" s="9">
        <v>44701</v>
      </c>
      <c r="C1018" s="4" t="s">
        <v>22</v>
      </c>
      <c r="D1018" s="4" t="s">
        <v>17</v>
      </c>
      <c r="E1018" s="2" t="s">
        <v>297</v>
      </c>
      <c r="F1018" s="130">
        <v>20000</v>
      </c>
      <c r="G1018" s="4" t="s">
        <v>19</v>
      </c>
      <c r="H1018" s="4">
        <v>4.9009999999999998</v>
      </c>
      <c r="I1018" s="134">
        <v>1.1834319526627279E-2</v>
      </c>
      <c r="J1018" s="4">
        <v>4.9589999999999996</v>
      </c>
      <c r="K1018" s="135">
        <v>1159.9999999999966</v>
      </c>
      <c r="L1018" s="25" t="s">
        <v>402</v>
      </c>
      <c r="M1018" s="19" t="s">
        <v>403</v>
      </c>
      <c r="N1018" s="145">
        <v>553.02999999999838</v>
      </c>
      <c r="O1018" s="4" t="s">
        <v>20</v>
      </c>
      <c r="P1018" s="4">
        <v>67500</v>
      </c>
      <c r="Q1018" s="33">
        <v>0</v>
      </c>
      <c r="R1018" s="4" t="s">
        <v>25</v>
      </c>
    </row>
    <row r="1019" spans="1:18">
      <c r="A1019" s="131">
        <v>44701</v>
      </c>
      <c r="B1019" s="157">
        <v>44704</v>
      </c>
      <c r="C1019" s="25" t="s">
        <v>16</v>
      </c>
      <c r="D1019" s="25" t="s">
        <v>17</v>
      </c>
      <c r="E1019" s="2" t="s">
        <v>91</v>
      </c>
      <c r="F1019" s="133">
        <v>1794.77</v>
      </c>
      <c r="G1019" s="4" t="s">
        <v>19</v>
      </c>
      <c r="H1019" s="25">
        <v>4.9103000000000003</v>
      </c>
      <c r="I1019" s="134">
        <v>1.0121581166120164E-2</v>
      </c>
      <c r="J1019" s="25">
        <v>4.96</v>
      </c>
      <c r="K1019" s="135">
        <v>89.200068999999345</v>
      </c>
      <c r="L1019" s="25" t="s">
        <v>110</v>
      </c>
      <c r="M1019" s="19" t="s">
        <v>230</v>
      </c>
      <c r="N1019" s="162">
        <v>53.520041399999606</v>
      </c>
      <c r="O1019" s="4" t="s">
        <v>20</v>
      </c>
      <c r="P1019" s="25">
        <v>67500</v>
      </c>
      <c r="Q1019" s="33">
        <v>0</v>
      </c>
      <c r="R1019" s="4" t="s">
        <v>21</v>
      </c>
    </row>
    <row r="1020" spans="1:18">
      <c r="A1020" s="131">
        <v>44701</v>
      </c>
      <c r="B1020" s="157">
        <v>44704</v>
      </c>
      <c r="C1020" s="25" t="s">
        <v>16</v>
      </c>
      <c r="D1020" s="25" t="s">
        <v>17</v>
      </c>
      <c r="E1020" s="2" t="s">
        <v>54</v>
      </c>
      <c r="F1020" s="130">
        <v>1974.25</v>
      </c>
      <c r="G1020" s="4" t="s">
        <v>19</v>
      </c>
      <c r="H1020" s="4">
        <v>4.9103000000000003</v>
      </c>
      <c r="I1020" s="134">
        <v>1.0121581166120164E-2</v>
      </c>
      <c r="J1020" s="4">
        <v>4.96</v>
      </c>
      <c r="K1020" s="135">
        <v>98.12022499999928</v>
      </c>
      <c r="L1020" s="25" t="s">
        <v>110</v>
      </c>
      <c r="M1020" s="19" t="s">
        <v>230</v>
      </c>
      <c r="N1020" s="162">
        <v>58.872134999999567</v>
      </c>
      <c r="O1020" s="4" t="s">
        <v>20</v>
      </c>
      <c r="P1020" s="25">
        <v>67500</v>
      </c>
      <c r="Q1020" s="33">
        <v>0</v>
      </c>
      <c r="R1020" s="4" t="s">
        <v>21</v>
      </c>
    </row>
    <row r="1021" spans="1:18">
      <c r="A1021" s="131">
        <v>44701</v>
      </c>
      <c r="B1021" s="157">
        <v>44701</v>
      </c>
      <c r="C1021" s="25" t="s">
        <v>16</v>
      </c>
      <c r="D1021" s="25" t="s">
        <v>17</v>
      </c>
      <c r="E1021" s="2" t="s">
        <v>79</v>
      </c>
      <c r="F1021" s="130">
        <v>9000</v>
      </c>
      <c r="G1021" s="4" t="s">
        <v>80</v>
      </c>
      <c r="H1021" s="4">
        <v>3.4674999999999998</v>
      </c>
      <c r="I1021" s="134">
        <v>3.2444124008651931E-2</v>
      </c>
      <c r="J1021" s="4">
        <v>3.58</v>
      </c>
      <c r="K1021" s="135">
        <v>1012.5000000000024</v>
      </c>
      <c r="L1021" s="25" t="s">
        <v>110</v>
      </c>
      <c r="M1021" s="19" t="s">
        <v>230</v>
      </c>
      <c r="N1021" s="162">
        <v>607.50000000000136</v>
      </c>
      <c r="O1021" s="4" t="s">
        <v>20</v>
      </c>
      <c r="P1021" s="25">
        <v>37217</v>
      </c>
      <c r="Q1021" s="33">
        <v>0</v>
      </c>
      <c r="R1021" s="4" t="s">
        <v>21</v>
      </c>
    </row>
    <row r="1022" spans="1:18">
      <c r="A1022" s="131">
        <v>44701</v>
      </c>
      <c r="B1022" s="157">
        <v>44704</v>
      </c>
      <c r="C1022" s="25" t="s">
        <v>16</v>
      </c>
      <c r="D1022" s="4" t="s">
        <v>23</v>
      </c>
      <c r="E1022" s="2" t="s">
        <v>33</v>
      </c>
      <c r="F1022" s="130">
        <v>5000</v>
      </c>
      <c r="G1022" s="4" t="s">
        <v>19</v>
      </c>
      <c r="H1022" s="4">
        <v>4.8963000000000001</v>
      </c>
      <c r="I1022" s="134">
        <v>8.9251067132325446E-3</v>
      </c>
      <c r="J1022" s="4">
        <v>4.9400000000000004</v>
      </c>
      <c r="K1022" s="135">
        <v>218.50000000000148</v>
      </c>
      <c r="L1022" s="25" t="s">
        <v>239</v>
      </c>
      <c r="M1022" s="19" t="s">
        <v>240</v>
      </c>
      <c r="N1022" s="162">
        <v>131.10000000000088</v>
      </c>
      <c r="O1022" s="4" t="s">
        <v>20</v>
      </c>
      <c r="P1022" s="25">
        <v>12012</v>
      </c>
      <c r="Q1022" s="33">
        <v>0</v>
      </c>
      <c r="R1022" s="4" t="s">
        <v>21</v>
      </c>
    </row>
    <row r="1023" spans="1:18">
      <c r="A1023" s="131">
        <v>44699</v>
      </c>
      <c r="B1023" s="157">
        <v>44701</v>
      </c>
      <c r="C1023" s="25" t="s">
        <v>16</v>
      </c>
      <c r="D1023" s="4" t="s">
        <v>17</v>
      </c>
      <c r="E1023" s="2" t="s">
        <v>298</v>
      </c>
      <c r="F1023" s="130">
        <v>1984.09</v>
      </c>
      <c r="G1023" s="4" t="s">
        <v>19</v>
      </c>
      <c r="H1023" s="4">
        <v>4.9473000000000003</v>
      </c>
      <c r="I1023" s="134">
        <v>1.4897014533179709E-2</v>
      </c>
      <c r="J1023" s="4">
        <v>5.0209999999999999</v>
      </c>
      <c r="K1023" s="135">
        <v>146.22743299999931</v>
      </c>
      <c r="L1023" s="25" t="s">
        <v>231</v>
      </c>
      <c r="M1023" s="19" t="s">
        <v>232</v>
      </c>
      <c r="N1023" s="162">
        <v>87.736459799999579</v>
      </c>
      <c r="O1023" s="4" t="s">
        <v>20</v>
      </c>
      <c r="P1023" s="4">
        <v>67043</v>
      </c>
      <c r="Q1023" s="33">
        <v>0</v>
      </c>
      <c r="R1023" s="4" t="s">
        <v>21</v>
      </c>
    </row>
    <row r="1024" spans="1:18">
      <c r="A1024" s="131">
        <v>44701</v>
      </c>
      <c r="B1024" s="9">
        <v>44704</v>
      </c>
      <c r="C1024" s="25" t="s">
        <v>16</v>
      </c>
      <c r="D1024" s="4" t="s">
        <v>17</v>
      </c>
      <c r="E1024" s="2" t="s">
        <v>298</v>
      </c>
      <c r="F1024" s="130">
        <v>1000.21</v>
      </c>
      <c r="G1024" s="4" t="s">
        <v>19</v>
      </c>
      <c r="H1024" s="4">
        <v>4.9038000000000004</v>
      </c>
      <c r="I1024" s="134">
        <v>1.553896977853908E-2</v>
      </c>
      <c r="J1024" s="4">
        <v>4.9800000000000004</v>
      </c>
      <c r="K1024" s="135">
        <v>76.216002000000046</v>
      </c>
      <c r="L1024" s="25" t="s">
        <v>231</v>
      </c>
      <c r="M1024" s="19" t="s">
        <v>232</v>
      </c>
      <c r="N1024" s="162">
        <v>45.729601200000026</v>
      </c>
      <c r="O1024" s="4" t="s">
        <v>20</v>
      </c>
      <c r="P1024" s="4">
        <v>67043</v>
      </c>
      <c r="Q1024" s="33">
        <v>0</v>
      </c>
      <c r="R1024" s="4" t="s">
        <v>21</v>
      </c>
    </row>
    <row r="1025" spans="1:18">
      <c r="A1025" s="131">
        <v>44701</v>
      </c>
      <c r="B1025" s="9">
        <v>44704</v>
      </c>
      <c r="C1025" s="25" t="s">
        <v>16</v>
      </c>
      <c r="D1025" s="4" t="s">
        <v>23</v>
      </c>
      <c r="E1025" s="2" t="s">
        <v>224</v>
      </c>
      <c r="F1025" s="130">
        <v>58295.96</v>
      </c>
      <c r="G1025" s="4" t="s">
        <v>19</v>
      </c>
      <c r="H1025" s="4">
        <v>4.8745000000000003</v>
      </c>
      <c r="I1025" s="134">
        <v>6.4622012514101712E-3</v>
      </c>
      <c r="J1025" s="4">
        <v>4.9059999999999997</v>
      </c>
      <c r="K1025" s="135">
        <v>1836.322739999966</v>
      </c>
      <c r="L1025" s="25" t="s">
        <v>275</v>
      </c>
      <c r="M1025" s="19" t="s">
        <v>276</v>
      </c>
      <c r="N1025" s="162">
        <v>1101.7936439999796</v>
      </c>
      <c r="O1025" s="4" t="s">
        <v>20</v>
      </c>
      <c r="P1025" s="4">
        <v>52405</v>
      </c>
      <c r="Q1025" s="33">
        <v>0</v>
      </c>
      <c r="R1025" s="4" t="s">
        <v>21</v>
      </c>
    </row>
    <row r="1026" spans="1:18">
      <c r="A1026" s="131">
        <v>44701</v>
      </c>
      <c r="B1026" s="9">
        <v>44705</v>
      </c>
      <c r="C1026" s="25" t="s">
        <v>16</v>
      </c>
      <c r="D1026" s="4" t="s">
        <v>17</v>
      </c>
      <c r="E1026" s="20" t="s">
        <v>299</v>
      </c>
      <c r="F1026" s="130">
        <v>50000</v>
      </c>
      <c r="G1026" s="4" t="s">
        <v>19</v>
      </c>
      <c r="H1026" s="4">
        <v>4.8650000000000002</v>
      </c>
      <c r="I1026" s="134">
        <v>5.8581706063720596E-3</v>
      </c>
      <c r="J1026" s="4">
        <v>4.8935000000000004</v>
      </c>
      <c r="K1026" s="135">
        <v>1425.0000000000095</v>
      </c>
      <c r="L1026" s="25" t="s">
        <v>404</v>
      </c>
      <c r="M1026" s="19" t="s">
        <v>405</v>
      </c>
      <c r="N1026" s="162">
        <v>855.00000000000568</v>
      </c>
      <c r="O1026" s="4" t="s">
        <v>20</v>
      </c>
      <c r="P1026" s="4">
        <v>67043</v>
      </c>
      <c r="Q1026" s="33">
        <v>0</v>
      </c>
      <c r="R1026" s="4" t="s">
        <v>21</v>
      </c>
    </row>
    <row r="1027" spans="1:18">
      <c r="A1027" s="131">
        <v>44701</v>
      </c>
      <c r="B1027" s="9">
        <v>44704</v>
      </c>
      <c r="C1027" s="25" t="s">
        <v>16</v>
      </c>
      <c r="D1027" s="4" t="s">
        <v>23</v>
      </c>
      <c r="E1027" s="19" t="s">
        <v>300</v>
      </c>
      <c r="F1027" s="130">
        <v>20370.75</v>
      </c>
      <c r="G1027" s="4" t="s">
        <v>19</v>
      </c>
      <c r="H1027" s="4">
        <v>4.8760000000000003</v>
      </c>
      <c r="I1027" s="134">
        <v>6.7678424938473203E-3</v>
      </c>
      <c r="J1027" s="4">
        <v>4.9089999999999998</v>
      </c>
      <c r="K1027" s="135">
        <v>672.23474999998928</v>
      </c>
      <c r="L1027" s="25" t="s">
        <v>275</v>
      </c>
      <c r="M1027" s="19" t="s">
        <v>276</v>
      </c>
      <c r="N1027" s="162">
        <v>403.34084999999357</v>
      </c>
      <c r="O1027" s="4" t="s">
        <v>20</v>
      </c>
      <c r="P1027" s="4">
        <v>52405</v>
      </c>
      <c r="Q1027" s="33">
        <v>0</v>
      </c>
      <c r="R1027" s="4" t="s">
        <v>21</v>
      </c>
    </row>
    <row r="1028" spans="1:18">
      <c r="A1028" s="123">
        <v>44704</v>
      </c>
      <c r="B1028" s="9">
        <v>44705</v>
      </c>
      <c r="C1028" s="4" t="s">
        <v>16</v>
      </c>
      <c r="D1028" s="4" t="s">
        <v>23</v>
      </c>
      <c r="E1028" s="2" t="s">
        <v>92</v>
      </c>
      <c r="F1028" s="130">
        <v>831.64</v>
      </c>
      <c r="G1028" s="4" t="s">
        <v>19</v>
      </c>
      <c r="H1028" s="4">
        <v>4.8414999999999999</v>
      </c>
      <c r="I1028" s="134">
        <v>2.8606836724155871E-2</v>
      </c>
      <c r="J1028" s="4">
        <v>4.9800000000000004</v>
      </c>
      <c r="K1028" s="135">
        <v>115.18214000000043</v>
      </c>
      <c r="L1028" s="25" t="s">
        <v>110</v>
      </c>
      <c r="M1028" s="19" t="s">
        <v>230</v>
      </c>
      <c r="N1028" s="162">
        <v>69.109284000000258</v>
      </c>
      <c r="O1028" s="4" t="s">
        <v>20</v>
      </c>
      <c r="P1028" s="4">
        <v>12036</v>
      </c>
      <c r="Q1028" s="33">
        <v>0</v>
      </c>
      <c r="R1028" s="4" t="s">
        <v>21</v>
      </c>
    </row>
    <row r="1029" spans="1:18">
      <c r="A1029" s="123">
        <v>44704</v>
      </c>
      <c r="B1029" s="9">
        <v>44705</v>
      </c>
      <c r="C1029" s="4" t="s">
        <v>16</v>
      </c>
      <c r="D1029" s="4" t="s">
        <v>17</v>
      </c>
      <c r="E1029" s="2" t="s">
        <v>87</v>
      </c>
      <c r="F1029" s="130">
        <v>5700</v>
      </c>
      <c r="G1029" s="4" t="s">
        <v>80</v>
      </c>
      <c r="H1029" s="4">
        <v>3.4485000000000001</v>
      </c>
      <c r="I1029" s="134">
        <v>2.6533275337103035E-2</v>
      </c>
      <c r="J1029" s="4">
        <v>3.54</v>
      </c>
      <c r="K1029" s="135">
        <v>521.5499999999995</v>
      </c>
      <c r="L1029" s="25" t="s">
        <v>248</v>
      </c>
      <c r="M1029" s="19" t="s">
        <v>249</v>
      </c>
      <c r="N1029" s="162">
        <v>312.92999999999967</v>
      </c>
      <c r="O1029" s="4" t="s">
        <v>20</v>
      </c>
      <c r="P1029" s="4">
        <v>67500</v>
      </c>
      <c r="Q1029" s="33">
        <v>0</v>
      </c>
      <c r="R1029" s="4" t="s">
        <v>21</v>
      </c>
    </row>
    <row r="1030" spans="1:18">
      <c r="A1030" s="123">
        <v>44704</v>
      </c>
      <c r="B1030" s="9">
        <v>44705</v>
      </c>
      <c r="C1030" s="10" t="s">
        <v>41</v>
      </c>
      <c r="D1030" s="4" t="s">
        <v>17</v>
      </c>
      <c r="E1030" s="2" t="s">
        <v>211</v>
      </c>
      <c r="F1030" s="130">
        <v>5000</v>
      </c>
      <c r="G1030" s="4" t="s">
        <v>19</v>
      </c>
      <c r="H1030" s="4">
        <v>4.8170000000000002</v>
      </c>
      <c r="I1030" s="134">
        <v>3.3838488685904222E-2</v>
      </c>
      <c r="J1030" s="4">
        <v>4.9800000000000004</v>
      </c>
      <c r="K1030" s="135">
        <v>815.00000000000125</v>
      </c>
      <c r="L1030" s="25" t="s">
        <v>255</v>
      </c>
      <c r="M1030" s="19" t="s">
        <v>256</v>
      </c>
      <c r="N1030" s="162">
        <v>466.26150000000075</v>
      </c>
      <c r="O1030" s="4" t="s">
        <v>20</v>
      </c>
      <c r="P1030" s="4">
        <v>67043</v>
      </c>
      <c r="Q1030" s="33">
        <v>0</v>
      </c>
      <c r="R1030" s="4" t="s">
        <v>149</v>
      </c>
    </row>
    <row r="1031" spans="1:18">
      <c r="A1031" s="123">
        <v>44704</v>
      </c>
      <c r="B1031" s="9">
        <v>44705</v>
      </c>
      <c r="C1031" s="25" t="s">
        <v>16</v>
      </c>
      <c r="D1031" s="25" t="s">
        <v>17</v>
      </c>
      <c r="E1031" s="2" t="s">
        <v>54</v>
      </c>
      <c r="F1031" s="130">
        <v>5082.83</v>
      </c>
      <c r="G1031" s="4" t="s">
        <v>19</v>
      </c>
      <c r="H1031" s="4">
        <v>4.8125</v>
      </c>
      <c r="I1031" s="134">
        <v>1.0909090909090979E-2</v>
      </c>
      <c r="J1031" s="4">
        <v>4.8650000000000002</v>
      </c>
      <c r="K1031" s="135">
        <v>266.84857500000106</v>
      </c>
      <c r="L1031" s="25" t="s">
        <v>110</v>
      </c>
      <c r="M1031" s="19" t="s">
        <v>230</v>
      </c>
      <c r="N1031" s="162">
        <v>160.10914500000064</v>
      </c>
      <c r="O1031" s="4" t="s">
        <v>20</v>
      </c>
      <c r="P1031" s="4">
        <v>67500</v>
      </c>
      <c r="Q1031" s="33">
        <v>0</v>
      </c>
      <c r="R1031" s="4" t="s">
        <v>21</v>
      </c>
    </row>
    <row r="1032" spans="1:18">
      <c r="A1032" s="123">
        <v>44704</v>
      </c>
      <c r="B1032" s="9">
        <v>44705</v>
      </c>
      <c r="C1032" s="126" t="s">
        <v>22</v>
      </c>
      <c r="D1032" s="126" t="s">
        <v>23</v>
      </c>
      <c r="E1032" s="2" t="s">
        <v>169</v>
      </c>
      <c r="F1032" s="133">
        <v>4749.13</v>
      </c>
      <c r="G1032" s="25" t="s">
        <v>19</v>
      </c>
      <c r="H1032" s="25">
        <v>4.7950999999999997</v>
      </c>
      <c r="I1032" s="134">
        <v>1.0406456591103508E-2</v>
      </c>
      <c r="J1032" s="25">
        <v>4.8449999999999998</v>
      </c>
      <c r="K1032" s="135">
        <v>236.98158700000027</v>
      </c>
      <c r="L1032" s="25" t="s">
        <v>239</v>
      </c>
      <c r="M1032" s="19" t="s">
        <v>240</v>
      </c>
      <c r="N1032" s="145">
        <v>112.98097160225014</v>
      </c>
      <c r="O1032" s="4" t="s">
        <v>20</v>
      </c>
      <c r="P1032" s="25">
        <v>12012</v>
      </c>
      <c r="Q1032" s="33">
        <v>0</v>
      </c>
      <c r="R1032" s="4" t="s">
        <v>25</v>
      </c>
    </row>
    <row r="1033" spans="1:18">
      <c r="A1033" s="123">
        <v>44704</v>
      </c>
      <c r="B1033" s="157">
        <v>44706</v>
      </c>
      <c r="C1033" s="3" t="s">
        <v>16</v>
      </c>
      <c r="D1033" s="4" t="s">
        <v>17</v>
      </c>
      <c r="E1033" s="2" t="s">
        <v>116</v>
      </c>
      <c r="F1033" s="130">
        <v>5000</v>
      </c>
      <c r="G1033" s="4" t="s">
        <v>19</v>
      </c>
      <c r="H1033" s="25">
        <v>4.7961</v>
      </c>
      <c r="I1033" s="134">
        <v>6.8597402055836643E-3</v>
      </c>
      <c r="J1033" s="25">
        <v>4.8289999999999997</v>
      </c>
      <c r="K1033" s="135">
        <v>164.49999999999852</v>
      </c>
      <c r="L1033" s="25" t="s">
        <v>229</v>
      </c>
      <c r="M1033" s="19" t="s">
        <v>18</v>
      </c>
      <c r="N1033" s="162">
        <v>98.699999999999108</v>
      </c>
      <c r="O1033" s="4" t="s">
        <v>20</v>
      </c>
      <c r="P1033" s="25">
        <v>67407</v>
      </c>
      <c r="Q1033" s="33">
        <v>0</v>
      </c>
      <c r="R1033" s="4" t="s">
        <v>21</v>
      </c>
    </row>
    <row r="1034" spans="1:18">
      <c r="A1034" s="123">
        <v>44705</v>
      </c>
      <c r="B1034" s="157">
        <v>44706</v>
      </c>
      <c r="C1034" s="3" t="s">
        <v>16</v>
      </c>
      <c r="D1034" s="3" t="s">
        <v>17</v>
      </c>
      <c r="E1034" s="17" t="s">
        <v>47</v>
      </c>
      <c r="F1034" s="151">
        <v>570.70000000000005</v>
      </c>
      <c r="G1034" s="3" t="s">
        <v>32</v>
      </c>
      <c r="H1034" s="3">
        <v>5.1786000000000003</v>
      </c>
      <c r="I1034" s="134">
        <v>4.0358398022630748E-3</v>
      </c>
      <c r="J1034" s="4">
        <v>5.1994999999999996</v>
      </c>
      <c r="K1034" s="135">
        <v>11.927629999999574</v>
      </c>
      <c r="L1034" s="25" t="s">
        <v>110</v>
      </c>
      <c r="M1034" s="19" t="s">
        <v>230</v>
      </c>
      <c r="N1034" s="162">
        <v>7.1565779999997448</v>
      </c>
      <c r="O1034" s="4" t="s">
        <v>20</v>
      </c>
      <c r="P1034" s="4">
        <v>67500</v>
      </c>
      <c r="Q1034" s="33">
        <v>0</v>
      </c>
      <c r="R1034" s="4" t="s">
        <v>21</v>
      </c>
    </row>
    <row r="1035" spans="1:18">
      <c r="A1035" s="123">
        <v>44705</v>
      </c>
      <c r="B1035" s="157">
        <v>44706</v>
      </c>
      <c r="C1035" s="3" t="s">
        <v>16</v>
      </c>
      <c r="D1035" s="126" t="s">
        <v>23</v>
      </c>
      <c r="E1035" s="2" t="s">
        <v>177</v>
      </c>
      <c r="F1035" s="130">
        <v>1004.34</v>
      </c>
      <c r="G1035" s="4" t="s">
        <v>19</v>
      </c>
      <c r="H1035" s="4">
        <v>4.7994000000000003</v>
      </c>
      <c r="I1035" s="134">
        <v>4.7089219485767497E-3</v>
      </c>
      <c r="J1035" s="4">
        <v>4.8220000000000001</v>
      </c>
      <c r="K1035" s="135">
        <v>22.698083999999731</v>
      </c>
      <c r="L1035" s="25" t="s">
        <v>257</v>
      </c>
      <c r="M1035" s="19" t="s">
        <v>258</v>
      </c>
      <c r="N1035" s="162">
        <v>13.618850399999838</v>
      </c>
      <c r="O1035" s="4" t="s">
        <v>20</v>
      </c>
      <c r="P1035" s="4">
        <v>12036</v>
      </c>
      <c r="Q1035" s="33">
        <v>0</v>
      </c>
      <c r="R1035" s="4" t="s">
        <v>21</v>
      </c>
    </row>
    <row r="1036" spans="1:18">
      <c r="A1036" s="123">
        <v>44705</v>
      </c>
      <c r="B1036" s="157">
        <v>44706</v>
      </c>
      <c r="C1036" s="126" t="s">
        <v>22</v>
      </c>
      <c r="D1036" s="126" t="s">
        <v>23</v>
      </c>
      <c r="E1036" s="2" t="s">
        <v>169</v>
      </c>
      <c r="F1036" s="130">
        <v>11318.98</v>
      </c>
      <c r="G1036" s="4" t="s">
        <v>19</v>
      </c>
      <c r="H1036" s="4">
        <v>4.7864000000000004</v>
      </c>
      <c r="I1036" s="134">
        <v>1.0989470165468918E-2</v>
      </c>
      <c r="J1036" s="4">
        <v>4.8390000000000004</v>
      </c>
      <c r="K1036" s="135">
        <v>595.37834799999973</v>
      </c>
      <c r="L1036" s="25" t="s">
        <v>239</v>
      </c>
      <c r="M1036" s="19" t="s">
        <v>240</v>
      </c>
      <c r="N1036" s="145">
        <v>283.84662740899989</v>
      </c>
      <c r="O1036" s="4" t="s">
        <v>20</v>
      </c>
      <c r="P1036" s="4">
        <v>12012</v>
      </c>
      <c r="Q1036" s="33">
        <v>0</v>
      </c>
      <c r="R1036" s="4" t="s">
        <v>25</v>
      </c>
    </row>
    <row r="1037" spans="1:18">
      <c r="A1037" s="123">
        <v>44705</v>
      </c>
      <c r="B1037" s="157">
        <v>44707</v>
      </c>
      <c r="C1037" s="3" t="s">
        <v>16</v>
      </c>
      <c r="D1037" s="4" t="s">
        <v>17</v>
      </c>
      <c r="E1037" s="2" t="s">
        <v>116</v>
      </c>
      <c r="F1037" s="133">
        <v>5000</v>
      </c>
      <c r="G1037" s="25" t="s">
        <v>19</v>
      </c>
      <c r="H1037" s="4">
        <v>4.7819000000000003</v>
      </c>
      <c r="I1037" s="134">
        <v>5.0189255316923642E-3</v>
      </c>
      <c r="J1037" s="4">
        <v>4.8059000000000003</v>
      </c>
      <c r="K1037" s="135">
        <v>120.00000000000011</v>
      </c>
      <c r="L1037" s="25" t="s">
        <v>229</v>
      </c>
      <c r="M1037" s="19" t="s">
        <v>18</v>
      </c>
      <c r="N1037" s="162">
        <v>72.000000000000071</v>
      </c>
      <c r="O1037" s="4" t="s">
        <v>20</v>
      </c>
      <c r="P1037" s="25">
        <v>67407</v>
      </c>
      <c r="Q1037" s="33">
        <v>0</v>
      </c>
      <c r="R1037" s="4" t="s">
        <v>21</v>
      </c>
    </row>
    <row r="1038" spans="1:18">
      <c r="A1038" s="123">
        <v>44705</v>
      </c>
      <c r="B1038" s="157">
        <v>44705</v>
      </c>
      <c r="C1038" s="3" t="s">
        <v>16</v>
      </c>
      <c r="D1038" s="4" t="s">
        <v>23</v>
      </c>
      <c r="E1038" s="2" t="s">
        <v>227</v>
      </c>
      <c r="F1038" s="130">
        <v>3000</v>
      </c>
      <c r="G1038" s="25" t="s">
        <v>19</v>
      </c>
      <c r="H1038" s="4">
        <v>4.79</v>
      </c>
      <c r="I1038" s="134">
        <v>5.4070981210856406E-3</v>
      </c>
      <c r="J1038" s="4">
        <v>4.8159000000000001</v>
      </c>
      <c r="K1038" s="135">
        <v>77.700000000000102</v>
      </c>
      <c r="L1038" s="25" t="s">
        <v>110</v>
      </c>
      <c r="M1038" s="19" t="s">
        <v>230</v>
      </c>
      <c r="N1038" s="162">
        <v>46.620000000000061</v>
      </c>
      <c r="O1038" s="4" t="s">
        <v>27</v>
      </c>
      <c r="P1038" s="4">
        <v>22136</v>
      </c>
      <c r="Q1038" s="33">
        <v>0</v>
      </c>
      <c r="R1038" s="4" t="s">
        <v>21</v>
      </c>
    </row>
    <row r="1039" spans="1:18">
      <c r="A1039" s="123">
        <v>44705</v>
      </c>
      <c r="B1039" s="157">
        <v>44705</v>
      </c>
      <c r="C1039" s="3" t="s">
        <v>16</v>
      </c>
      <c r="D1039" s="4" t="s">
        <v>23</v>
      </c>
      <c r="E1039" s="2" t="s">
        <v>227</v>
      </c>
      <c r="F1039" s="130">
        <v>1094.7</v>
      </c>
      <c r="G1039" s="25" t="s">
        <v>19</v>
      </c>
      <c r="H1039" s="4">
        <v>4.79</v>
      </c>
      <c r="I1039" s="134">
        <v>5.4070981210856406E-3</v>
      </c>
      <c r="J1039" s="4">
        <v>4.8159000000000001</v>
      </c>
      <c r="K1039" s="135">
        <v>28.35273000000004</v>
      </c>
      <c r="L1039" s="25" t="s">
        <v>110</v>
      </c>
      <c r="M1039" s="19" t="s">
        <v>230</v>
      </c>
      <c r="N1039" s="162">
        <v>17.011638000000023</v>
      </c>
      <c r="O1039" s="4" t="s">
        <v>27</v>
      </c>
      <c r="P1039" s="25">
        <v>47609</v>
      </c>
      <c r="Q1039" s="33">
        <v>0</v>
      </c>
      <c r="R1039" s="4" t="s">
        <v>21</v>
      </c>
    </row>
    <row r="1040" spans="1:18">
      <c r="A1040" s="123">
        <v>44705</v>
      </c>
      <c r="B1040" s="157">
        <v>44707</v>
      </c>
      <c r="C1040" s="3" t="s">
        <v>16</v>
      </c>
      <c r="D1040" s="4" t="s">
        <v>23</v>
      </c>
      <c r="E1040" s="20" t="s">
        <v>142</v>
      </c>
      <c r="F1040" s="130">
        <v>66458.2</v>
      </c>
      <c r="G1040" s="4" t="s">
        <v>19</v>
      </c>
      <c r="H1040" s="4">
        <v>4.7992999999999997</v>
      </c>
      <c r="I1040" s="134">
        <v>4.1047652782697508E-3</v>
      </c>
      <c r="J1040" s="4">
        <v>4.819</v>
      </c>
      <c r="K1040" s="135">
        <v>1309.2265400000181</v>
      </c>
      <c r="L1040" s="25" t="s">
        <v>110</v>
      </c>
      <c r="M1040" s="19" t="s">
        <v>230</v>
      </c>
      <c r="N1040" s="162">
        <v>785.53592400001082</v>
      </c>
      <c r="O1040" s="4" t="s">
        <v>20</v>
      </c>
      <c r="P1040" s="4">
        <v>12012</v>
      </c>
      <c r="Q1040" s="33">
        <v>0</v>
      </c>
      <c r="R1040" s="4" t="s">
        <v>21</v>
      </c>
    </row>
    <row r="1041" spans="1:18">
      <c r="A1041" s="123">
        <v>44705</v>
      </c>
      <c r="B1041" s="157">
        <v>44706</v>
      </c>
      <c r="C1041" s="126" t="s">
        <v>16</v>
      </c>
      <c r="D1041" s="25" t="s">
        <v>17</v>
      </c>
      <c r="E1041" s="2" t="s">
        <v>124</v>
      </c>
      <c r="F1041" s="130">
        <v>24423.54</v>
      </c>
      <c r="G1041" s="4" t="s">
        <v>19</v>
      </c>
      <c r="H1041" s="4">
        <v>4.7850000000000001</v>
      </c>
      <c r="I1041" s="134">
        <v>9.0909090909090384E-3</v>
      </c>
      <c r="J1041" s="4">
        <v>4.8285</v>
      </c>
      <c r="K1041" s="135">
        <v>1062.4239899999968</v>
      </c>
      <c r="L1041" s="25" t="s">
        <v>110</v>
      </c>
      <c r="M1041" s="19" t="s">
        <v>230</v>
      </c>
      <c r="N1041" s="162">
        <v>637.45439399999805</v>
      </c>
      <c r="O1041" s="4" t="s">
        <v>27</v>
      </c>
      <c r="P1041" s="4">
        <v>37004</v>
      </c>
      <c r="Q1041" s="33">
        <v>0</v>
      </c>
      <c r="R1041" s="4" t="s">
        <v>21</v>
      </c>
    </row>
    <row r="1042" spans="1:18">
      <c r="A1042" s="123">
        <v>44705</v>
      </c>
      <c r="B1042" s="157">
        <v>44707</v>
      </c>
      <c r="C1042" s="3" t="s">
        <v>16</v>
      </c>
      <c r="D1042" s="4" t="s">
        <v>23</v>
      </c>
      <c r="E1042" s="2" t="s">
        <v>126</v>
      </c>
      <c r="F1042" s="133">
        <v>50000</v>
      </c>
      <c r="G1042" s="25" t="s">
        <v>19</v>
      </c>
      <c r="H1042" s="25">
        <v>4.827</v>
      </c>
      <c r="I1042" s="134">
        <v>2.278848145846224E-3</v>
      </c>
      <c r="J1042" s="25">
        <v>4.8380000000000001</v>
      </c>
      <c r="K1042" s="135">
        <v>550.00000000000603</v>
      </c>
      <c r="L1042" s="25" t="s">
        <v>250</v>
      </c>
      <c r="M1042" s="19" t="s">
        <v>251</v>
      </c>
      <c r="N1042" s="162">
        <v>330.00000000000358</v>
      </c>
      <c r="O1042" s="25" t="s">
        <v>20</v>
      </c>
      <c r="P1042" s="25">
        <v>12012</v>
      </c>
      <c r="Q1042" s="33">
        <v>0</v>
      </c>
      <c r="R1042" s="25" t="s">
        <v>21</v>
      </c>
    </row>
    <row r="1043" spans="1:18">
      <c r="A1043" s="123">
        <v>44705</v>
      </c>
      <c r="B1043" s="157">
        <v>44707</v>
      </c>
      <c r="C1043" s="3" t="s">
        <v>16</v>
      </c>
      <c r="D1043" s="4" t="s">
        <v>23</v>
      </c>
      <c r="E1043" s="2" t="s">
        <v>126</v>
      </c>
      <c r="F1043" s="130">
        <v>43000</v>
      </c>
      <c r="G1043" s="25" t="s">
        <v>19</v>
      </c>
      <c r="H1043" s="4">
        <v>4.8259999999999996</v>
      </c>
      <c r="I1043" s="134">
        <v>3.937007874015741E-3</v>
      </c>
      <c r="J1043" s="4">
        <v>4.8449999999999998</v>
      </c>
      <c r="K1043" s="135">
        <v>817.00000000000546</v>
      </c>
      <c r="L1043" s="25" t="s">
        <v>250</v>
      </c>
      <c r="M1043" s="19" t="s">
        <v>251</v>
      </c>
      <c r="N1043" s="162">
        <v>490.20000000000323</v>
      </c>
      <c r="O1043" s="25" t="s">
        <v>20</v>
      </c>
      <c r="P1043" s="4">
        <v>12012</v>
      </c>
      <c r="Q1043" s="33">
        <v>0</v>
      </c>
      <c r="R1043" s="4" t="s">
        <v>21</v>
      </c>
    </row>
    <row r="1044" spans="1:18">
      <c r="A1044" s="123">
        <v>44705</v>
      </c>
      <c r="B1044" s="157">
        <v>44706</v>
      </c>
      <c r="C1044" s="126" t="s">
        <v>22</v>
      </c>
      <c r="D1044" s="25" t="s">
        <v>17</v>
      </c>
      <c r="E1044" s="19" t="s">
        <v>301</v>
      </c>
      <c r="F1044" s="130">
        <v>6000</v>
      </c>
      <c r="G1044" s="4" t="s">
        <v>19</v>
      </c>
      <c r="H1044" s="4">
        <v>4.8029999999999999</v>
      </c>
      <c r="I1044" s="134">
        <v>1.4990630855715281E-2</v>
      </c>
      <c r="J1044" s="4">
        <v>4.875</v>
      </c>
      <c r="K1044" s="135">
        <v>432.0000000000004</v>
      </c>
      <c r="L1044" s="25" t="s">
        <v>83</v>
      </c>
      <c r="M1044" s="19" t="s">
        <v>1781</v>
      </c>
      <c r="N1044" s="145">
        <v>205.95600000000019</v>
      </c>
      <c r="O1044" s="4" t="s">
        <v>20</v>
      </c>
      <c r="P1044" s="4">
        <v>67500</v>
      </c>
      <c r="Q1044" s="33">
        <v>0</v>
      </c>
      <c r="R1044" s="4" t="s">
        <v>25</v>
      </c>
    </row>
    <row r="1045" spans="1:18">
      <c r="A1045" s="123">
        <v>44705</v>
      </c>
      <c r="B1045" s="157">
        <v>44706</v>
      </c>
      <c r="C1045" s="4" t="s">
        <v>16</v>
      </c>
      <c r="D1045" s="4" t="s">
        <v>23</v>
      </c>
      <c r="E1045" s="13" t="s">
        <v>56</v>
      </c>
      <c r="F1045" s="130">
        <v>8997.1</v>
      </c>
      <c r="G1045" s="4" t="s">
        <v>57</v>
      </c>
      <c r="H1045" s="4">
        <v>6.0336999999999996</v>
      </c>
      <c r="I1045" s="134">
        <v>1.0573943020037557E-2</v>
      </c>
      <c r="J1045" s="4">
        <v>6.0975000000000001</v>
      </c>
      <c r="K1045" s="135">
        <v>574.0149800000047</v>
      </c>
      <c r="L1045" s="25" t="s">
        <v>259</v>
      </c>
      <c r="M1045" s="19" t="s">
        <v>260</v>
      </c>
      <c r="N1045" s="162">
        <v>344.40898800000281</v>
      </c>
      <c r="O1045" s="4" t="s">
        <v>20</v>
      </c>
      <c r="P1045" s="4">
        <v>12012</v>
      </c>
      <c r="Q1045" s="33">
        <v>0</v>
      </c>
      <c r="R1045" s="4" t="s">
        <v>21</v>
      </c>
    </row>
    <row r="1046" spans="1:18">
      <c r="A1046" s="123">
        <v>44705</v>
      </c>
      <c r="B1046" s="157">
        <v>44706</v>
      </c>
      <c r="C1046" s="126" t="s">
        <v>22</v>
      </c>
      <c r="D1046" s="25" t="s">
        <v>17</v>
      </c>
      <c r="E1046" s="19" t="s">
        <v>223</v>
      </c>
      <c r="F1046" s="130">
        <v>8905.98</v>
      </c>
      <c r="G1046" s="4" t="s">
        <v>19</v>
      </c>
      <c r="H1046" s="4">
        <v>4.6900000000000004</v>
      </c>
      <c r="I1046" s="134">
        <v>2.4243070362473196E-2</v>
      </c>
      <c r="J1046" s="4">
        <v>4.8037000000000001</v>
      </c>
      <c r="K1046" s="135">
        <v>1012.6099259999972</v>
      </c>
      <c r="L1046" s="25" t="s">
        <v>273</v>
      </c>
      <c r="M1046" s="19" t="s">
        <v>274</v>
      </c>
      <c r="N1046" s="145">
        <v>482.76178222049867</v>
      </c>
      <c r="O1046" s="4" t="s">
        <v>27</v>
      </c>
      <c r="P1046" s="4">
        <v>47719</v>
      </c>
      <c r="Q1046" s="33">
        <v>0</v>
      </c>
      <c r="R1046" s="4" t="s">
        <v>25</v>
      </c>
    </row>
    <row r="1047" spans="1:18">
      <c r="A1047" s="123">
        <v>44706</v>
      </c>
      <c r="B1047" s="157">
        <v>44707</v>
      </c>
      <c r="C1047" s="126" t="s">
        <v>16</v>
      </c>
      <c r="D1047" s="25" t="s">
        <v>17</v>
      </c>
      <c r="E1047" s="2" t="s">
        <v>81</v>
      </c>
      <c r="F1047" s="130">
        <v>1000</v>
      </c>
      <c r="G1047" s="4" t="s">
        <v>19</v>
      </c>
      <c r="H1047" s="4">
        <v>4.78</v>
      </c>
      <c r="I1047" s="134">
        <v>1.2196652719665302E-2</v>
      </c>
      <c r="J1047" s="4">
        <v>4.8383000000000003</v>
      </c>
      <c r="K1047" s="135">
        <v>58.300000000000018</v>
      </c>
      <c r="L1047" s="25" t="s">
        <v>110</v>
      </c>
      <c r="M1047" s="19" t="s">
        <v>230</v>
      </c>
      <c r="N1047" s="162">
        <v>34.980000000000011</v>
      </c>
      <c r="O1047" s="4" t="s">
        <v>27</v>
      </c>
      <c r="P1047" s="4">
        <v>47142</v>
      </c>
      <c r="Q1047" s="33">
        <v>0</v>
      </c>
      <c r="R1047" s="4" t="s">
        <v>21</v>
      </c>
    </row>
    <row r="1048" spans="1:18">
      <c r="A1048" s="123">
        <v>44706</v>
      </c>
      <c r="B1048" s="157">
        <v>44707</v>
      </c>
      <c r="C1048" s="25" t="s">
        <v>16</v>
      </c>
      <c r="D1048" s="25" t="s">
        <v>23</v>
      </c>
      <c r="E1048" s="2" t="s">
        <v>196</v>
      </c>
      <c r="F1048" s="130">
        <v>26616</v>
      </c>
      <c r="G1048" s="4" t="s">
        <v>32</v>
      </c>
      <c r="H1048" s="4">
        <v>5.1565000000000003</v>
      </c>
      <c r="I1048" s="134">
        <v>4.8482497818287396E-3</v>
      </c>
      <c r="J1048" s="4">
        <v>5.1814999999999998</v>
      </c>
      <c r="K1048" s="135">
        <v>665.39999999998577</v>
      </c>
      <c r="L1048" s="25" t="s">
        <v>244</v>
      </c>
      <c r="M1048" s="19" t="s">
        <v>245</v>
      </c>
      <c r="N1048" s="162">
        <v>399.23999999999143</v>
      </c>
      <c r="O1048" s="4" t="s">
        <v>20</v>
      </c>
      <c r="P1048" s="4">
        <v>12012</v>
      </c>
      <c r="Q1048" s="33">
        <v>0</v>
      </c>
      <c r="R1048" s="4" t="s">
        <v>21</v>
      </c>
    </row>
    <row r="1049" spans="1:18">
      <c r="A1049" s="123">
        <v>44706</v>
      </c>
      <c r="B1049" s="157">
        <v>44707</v>
      </c>
      <c r="C1049" s="25" t="s">
        <v>16</v>
      </c>
      <c r="D1049" s="4" t="s">
        <v>23</v>
      </c>
      <c r="E1049" s="2" t="s">
        <v>224</v>
      </c>
      <c r="F1049" s="130">
        <v>15000</v>
      </c>
      <c r="G1049" s="4" t="s">
        <v>32</v>
      </c>
      <c r="H1049" s="4">
        <v>5.1723999999999997</v>
      </c>
      <c r="I1049" s="134">
        <v>4.949346531590848E-3</v>
      </c>
      <c r="J1049" s="4">
        <v>5.1980000000000004</v>
      </c>
      <c r="K1049" s="135">
        <v>384.00000000001103</v>
      </c>
      <c r="L1049" s="25" t="s">
        <v>275</v>
      </c>
      <c r="M1049" s="19" t="s">
        <v>276</v>
      </c>
      <c r="N1049" s="162">
        <v>230.4000000000066</v>
      </c>
      <c r="O1049" s="4" t="s">
        <v>20</v>
      </c>
      <c r="P1049" s="4">
        <v>52405</v>
      </c>
      <c r="Q1049" s="33">
        <v>0</v>
      </c>
      <c r="R1049" s="4" t="s">
        <v>21</v>
      </c>
    </row>
    <row r="1050" spans="1:18">
      <c r="A1050" s="123">
        <v>44706</v>
      </c>
      <c r="B1050" s="157">
        <v>44707</v>
      </c>
      <c r="C1050" s="124" t="s">
        <v>16</v>
      </c>
      <c r="D1050" s="124" t="s">
        <v>23</v>
      </c>
      <c r="E1050" s="2" t="s">
        <v>228</v>
      </c>
      <c r="F1050" s="130">
        <v>13000</v>
      </c>
      <c r="G1050" s="4" t="s">
        <v>19</v>
      </c>
      <c r="H1050" s="4">
        <v>4.8556999999999997</v>
      </c>
      <c r="I1050" s="134">
        <v>6.03414543732117E-3</v>
      </c>
      <c r="J1050" s="4">
        <v>4.8849999999999998</v>
      </c>
      <c r="K1050" s="135">
        <v>380.90000000000134</v>
      </c>
      <c r="L1050" s="25" t="s">
        <v>275</v>
      </c>
      <c r="M1050" s="19" t="s">
        <v>276</v>
      </c>
      <c r="N1050" s="162">
        <v>228.54000000000079</v>
      </c>
      <c r="O1050" s="4" t="s">
        <v>20</v>
      </c>
      <c r="P1050" s="4">
        <v>52405</v>
      </c>
      <c r="Q1050" s="33">
        <v>0</v>
      </c>
      <c r="R1050" s="4" t="s">
        <v>21</v>
      </c>
    </row>
    <row r="1051" spans="1:18">
      <c r="A1051" s="123">
        <v>44707</v>
      </c>
      <c r="B1051" s="157">
        <v>44708</v>
      </c>
      <c r="C1051" s="126" t="s">
        <v>16</v>
      </c>
      <c r="D1051" s="25" t="s">
        <v>17</v>
      </c>
      <c r="E1051" s="2" t="s">
        <v>302</v>
      </c>
      <c r="F1051" s="130">
        <v>511.19</v>
      </c>
      <c r="G1051" s="4" t="s">
        <v>19</v>
      </c>
      <c r="H1051" s="4">
        <v>4.7827999999999999</v>
      </c>
      <c r="I1051" s="134">
        <v>1.8650163084385607E-2</v>
      </c>
      <c r="J1051" s="4">
        <v>4.8719999999999999</v>
      </c>
      <c r="K1051" s="135">
        <v>45.598147999999973</v>
      </c>
      <c r="L1051" s="25" t="s">
        <v>394</v>
      </c>
      <c r="M1051" s="19" t="s">
        <v>395</v>
      </c>
      <c r="N1051" s="162">
        <v>27.358888799999985</v>
      </c>
      <c r="O1051" s="4" t="s">
        <v>20</v>
      </c>
      <c r="P1051" s="4">
        <v>67043</v>
      </c>
      <c r="Q1051" s="33">
        <v>0</v>
      </c>
      <c r="R1051" s="4" t="s">
        <v>21</v>
      </c>
    </row>
    <row r="1052" spans="1:18">
      <c r="A1052" s="123">
        <v>44707</v>
      </c>
      <c r="B1052" s="157">
        <v>44708</v>
      </c>
      <c r="C1052" s="25" t="s">
        <v>16</v>
      </c>
      <c r="D1052" s="25" t="s">
        <v>17</v>
      </c>
      <c r="E1052" s="2" t="s">
        <v>54</v>
      </c>
      <c r="F1052" s="133">
        <v>5114.37</v>
      </c>
      <c r="G1052" s="25" t="s">
        <v>19</v>
      </c>
      <c r="H1052" s="25">
        <v>4.7903000000000002</v>
      </c>
      <c r="I1052" s="134">
        <v>9.33135711750821E-3</v>
      </c>
      <c r="J1052" s="25">
        <v>4.835</v>
      </c>
      <c r="K1052" s="135">
        <v>228.61233899999866</v>
      </c>
      <c r="L1052" s="25" t="s">
        <v>110</v>
      </c>
      <c r="M1052" s="19" t="s">
        <v>230</v>
      </c>
      <c r="N1052" s="162">
        <v>137.16740339999919</v>
      </c>
      <c r="O1052" s="25" t="s">
        <v>20</v>
      </c>
      <c r="P1052" s="25">
        <v>67500</v>
      </c>
      <c r="Q1052" s="33">
        <v>0</v>
      </c>
      <c r="R1052" s="25" t="s">
        <v>21</v>
      </c>
    </row>
    <row r="1053" spans="1:18">
      <c r="A1053" s="123">
        <v>44707</v>
      </c>
      <c r="B1053" s="157">
        <v>44708</v>
      </c>
      <c r="C1053" s="4" t="s">
        <v>22</v>
      </c>
      <c r="D1053" s="4" t="s">
        <v>17</v>
      </c>
      <c r="E1053" s="21" t="s">
        <v>138</v>
      </c>
      <c r="F1053" s="133">
        <v>1500</v>
      </c>
      <c r="G1053" s="25" t="s">
        <v>19</v>
      </c>
      <c r="H1053" s="25">
        <v>4.7767999999999997</v>
      </c>
      <c r="I1053" s="134">
        <v>1.0927817785965521E-2</v>
      </c>
      <c r="J1053" s="25">
        <v>4.8289999999999997</v>
      </c>
      <c r="K1053" s="135">
        <v>78.30000000000004</v>
      </c>
      <c r="L1053" s="25" t="s">
        <v>271</v>
      </c>
      <c r="M1053" s="19" t="s">
        <v>272</v>
      </c>
      <c r="N1053" s="145">
        <v>37.329525000000018</v>
      </c>
      <c r="O1053" s="25" t="s">
        <v>20</v>
      </c>
      <c r="P1053" s="25">
        <v>67500</v>
      </c>
      <c r="Q1053" s="33">
        <v>0</v>
      </c>
      <c r="R1053" s="25" t="s">
        <v>25</v>
      </c>
    </row>
    <row r="1054" spans="1:18">
      <c r="A1054" s="123">
        <v>44707</v>
      </c>
      <c r="B1054" s="157">
        <v>44708</v>
      </c>
      <c r="C1054" s="3" t="s">
        <v>16</v>
      </c>
      <c r="D1054" s="25" t="s">
        <v>17</v>
      </c>
      <c r="E1054" s="2" t="s">
        <v>290</v>
      </c>
      <c r="F1054" s="133">
        <v>50000</v>
      </c>
      <c r="G1054" s="25" t="s">
        <v>19</v>
      </c>
      <c r="H1054" s="25">
        <v>4.7728000000000002</v>
      </c>
      <c r="I1054" s="134">
        <v>3.6037546094536133E-3</v>
      </c>
      <c r="J1054" s="25">
        <v>4.79</v>
      </c>
      <c r="K1054" s="135">
        <v>859.99999999999409</v>
      </c>
      <c r="L1054" s="25" t="s">
        <v>398</v>
      </c>
      <c r="M1054" s="19" t="s">
        <v>399</v>
      </c>
      <c r="N1054" s="162">
        <v>515.99999999999648</v>
      </c>
      <c r="O1054" s="25" t="s">
        <v>20</v>
      </c>
      <c r="P1054" s="4">
        <v>67940</v>
      </c>
      <c r="Q1054" s="33">
        <v>0</v>
      </c>
      <c r="R1054" s="25" t="s">
        <v>21</v>
      </c>
    </row>
    <row r="1055" spans="1:18">
      <c r="A1055" s="123">
        <v>44707</v>
      </c>
      <c r="B1055" s="157">
        <v>44708</v>
      </c>
      <c r="C1055" s="3" t="s">
        <v>16</v>
      </c>
      <c r="D1055" s="3" t="s">
        <v>17</v>
      </c>
      <c r="E1055" s="2" t="s">
        <v>86</v>
      </c>
      <c r="F1055" s="130">
        <v>5000</v>
      </c>
      <c r="G1055" s="4" t="s">
        <v>32</v>
      </c>
      <c r="H1055" s="4">
        <v>5.1002000000000001</v>
      </c>
      <c r="I1055" s="112">
        <v>1.1725030390965063E-2</v>
      </c>
      <c r="J1055" s="4">
        <v>5.16</v>
      </c>
      <c r="K1055" s="119">
        <v>299.0000000000004</v>
      </c>
      <c r="L1055" s="4" t="s">
        <v>110</v>
      </c>
      <c r="M1055" s="13" t="s">
        <v>230</v>
      </c>
      <c r="N1055" s="162">
        <v>179.40000000000023</v>
      </c>
      <c r="O1055" s="4" t="s">
        <v>20</v>
      </c>
      <c r="P1055" s="4">
        <v>67500</v>
      </c>
      <c r="Q1055" s="33">
        <v>0</v>
      </c>
      <c r="R1055" s="4" t="s">
        <v>21</v>
      </c>
    </row>
    <row r="1056" spans="1:18">
      <c r="A1056" s="123">
        <v>44708</v>
      </c>
      <c r="B1056" s="157">
        <v>44712</v>
      </c>
      <c r="C1056" s="4" t="s">
        <v>22</v>
      </c>
      <c r="D1056" s="4" t="s">
        <v>23</v>
      </c>
      <c r="E1056" s="2" t="s">
        <v>93</v>
      </c>
      <c r="F1056" s="130">
        <v>13175.92</v>
      </c>
      <c r="G1056" s="4" t="s">
        <v>19</v>
      </c>
      <c r="H1056" s="4">
        <v>4.7514000000000003</v>
      </c>
      <c r="I1056" s="112">
        <v>1.5490171317927404E-2</v>
      </c>
      <c r="J1056" s="4">
        <v>4.8250000000000002</v>
      </c>
      <c r="K1056" s="119">
        <v>969.7477119999985</v>
      </c>
      <c r="L1056" s="4" t="s">
        <v>239</v>
      </c>
      <c r="M1056" s="13" t="s">
        <v>240</v>
      </c>
      <c r="N1056" s="145">
        <v>462.3272216959993</v>
      </c>
      <c r="O1056" s="4" t="s">
        <v>20</v>
      </c>
      <c r="P1056" s="4">
        <v>22019</v>
      </c>
      <c r="Q1056" s="33">
        <v>0</v>
      </c>
      <c r="R1056" s="4" t="s">
        <v>25</v>
      </c>
    </row>
    <row r="1057" spans="1:18">
      <c r="A1057" s="123">
        <v>44708</v>
      </c>
      <c r="B1057" s="157">
        <v>44712</v>
      </c>
      <c r="C1057" s="4" t="s">
        <v>22</v>
      </c>
      <c r="D1057" s="4" t="s">
        <v>23</v>
      </c>
      <c r="E1057" s="2" t="s">
        <v>93</v>
      </c>
      <c r="F1057" s="130">
        <v>7619.28</v>
      </c>
      <c r="G1057" s="4" t="s">
        <v>32</v>
      </c>
      <c r="H1057" s="4">
        <v>5.0890000000000004</v>
      </c>
      <c r="I1057" s="112">
        <v>1.4737669483198879E-2</v>
      </c>
      <c r="J1057" s="4">
        <v>5.1639999999999997</v>
      </c>
      <c r="K1057" s="119">
        <v>571.44599999999457</v>
      </c>
      <c r="L1057" s="4" t="s">
        <v>239</v>
      </c>
      <c r="M1057" s="13" t="s">
        <v>240</v>
      </c>
      <c r="N1057" s="145">
        <v>272.43688049999741</v>
      </c>
      <c r="O1057" s="4" t="s">
        <v>20</v>
      </c>
      <c r="P1057" s="4">
        <v>22019</v>
      </c>
      <c r="Q1057" s="33">
        <v>0</v>
      </c>
      <c r="R1057" s="4" t="s">
        <v>25</v>
      </c>
    </row>
    <row r="1058" spans="1:18">
      <c r="A1058" s="123">
        <v>44708</v>
      </c>
      <c r="B1058" s="157">
        <v>44712</v>
      </c>
      <c r="C1058" s="3" t="s">
        <v>16</v>
      </c>
      <c r="D1058" s="25" t="s">
        <v>23</v>
      </c>
      <c r="E1058" s="2" t="s">
        <v>31</v>
      </c>
      <c r="F1058" s="130">
        <v>14325.86</v>
      </c>
      <c r="G1058" s="4" t="s">
        <v>19</v>
      </c>
      <c r="H1058" s="4">
        <v>4.7812999999999999</v>
      </c>
      <c r="I1058" s="112">
        <v>4.9568109091668866E-3</v>
      </c>
      <c r="J1058" s="4">
        <v>4.8049999999999997</v>
      </c>
      <c r="K1058" s="119">
        <v>339.52288199999759</v>
      </c>
      <c r="L1058" s="4" t="s">
        <v>110</v>
      </c>
      <c r="M1058" s="13" t="s">
        <v>230</v>
      </c>
      <c r="N1058" s="162">
        <v>203.71372919999854</v>
      </c>
      <c r="O1058" s="4" t="s">
        <v>20</v>
      </c>
      <c r="P1058" s="4">
        <v>12012</v>
      </c>
      <c r="Q1058" s="33">
        <v>0</v>
      </c>
      <c r="R1058" s="4" t="s">
        <v>21</v>
      </c>
    </row>
    <row r="1059" spans="1:18">
      <c r="A1059" s="123">
        <v>44708</v>
      </c>
      <c r="B1059" s="9">
        <v>44708</v>
      </c>
      <c r="C1059" s="4" t="s">
        <v>22</v>
      </c>
      <c r="D1059" s="4" t="s">
        <v>23</v>
      </c>
      <c r="E1059" s="2" t="s">
        <v>155</v>
      </c>
      <c r="F1059" s="130">
        <v>7414.58</v>
      </c>
      <c r="G1059" s="4" t="s">
        <v>19</v>
      </c>
      <c r="H1059" s="4">
        <v>4.7590000000000003</v>
      </c>
      <c r="I1059" s="112">
        <v>1.3175036772431037E-2</v>
      </c>
      <c r="J1059" s="4">
        <v>4.8216999999999999</v>
      </c>
      <c r="K1059" s="119">
        <v>464.89416599999652</v>
      </c>
      <c r="L1059" s="4" t="s">
        <v>1434</v>
      </c>
      <c r="M1059" s="13" t="s">
        <v>1435</v>
      </c>
      <c r="N1059" s="145">
        <v>221.63829364049835</v>
      </c>
      <c r="O1059" s="4" t="s">
        <v>20</v>
      </c>
      <c r="P1059" s="4">
        <v>52302</v>
      </c>
      <c r="Q1059" s="33">
        <v>0</v>
      </c>
      <c r="R1059" s="4" t="s">
        <v>25</v>
      </c>
    </row>
    <row r="1060" spans="1:18">
      <c r="A1060" s="123">
        <v>44708</v>
      </c>
      <c r="B1060" s="9">
        <v>44708</v>
      </c>
      <c r="C1060" s="4" t="s">
        <v>22</v>
      </c>
      <c r="D1060" s="4" t="s">
        <v>23</v>
      </c>
      <c r="E1060" s="2" t="s">
        <v>155</v>
      </c>
      <c r="F1060" s="130">
        <v>77034.67</v>
      </c>
      <c r="G1060" s="4" t="s">
        <v>19</v>
      </c>
      <c r="H1060" s="4">
        <v>4.7534999999999998</v>
      </c>
      <c r="I1060" s="112">
        <v>1.8218155043651985E-2</v>
      </c>
      <c r="J1060" s="4">
        <v>4.8400999999999996</v>
      </c>
      <c r="K1060" s="119">
        <v>6671.2024219999839</v>
      </c>
      <c r="L1060" s="4" t="s">
        <v>1434</v>
      </c>
      <c r="M1060" s="13" t="s">
        <v>1435</v>
      </c>
      <c r="N1060" s="145">
        <v>3180.4957546884925</v>
      </c>
      <c r="O1060" s="4" t="s">
        <v>20</v>
      </c>
      <c r="P1060" s="4">
        <v>72351</v>
      </c>
      <c r="Q1060" s="33">
        <v>0</v>
      </c>
      <c r="R1060" s="4" t="s">
        <v>25</v>
      </c>
    </row>
    <row r="1061" spans="1:18">
      <c r="A1061" s="123">
        <v>44708</v>
      </c>
      <c r="B1061" s="9">
        <v>44708</v>
      </c>
      <c r="C1061" s="126" t="s">
        <v>16</v>
      </c>
      <c r="D1061" s="25" t="s">
        <v>17</v>
      </c>
      <c r="E1061" s="2" t="s">
        <v>210</v>
      </c>
      <c r="F1061" s="130">
        <v>2400</v>
      </c>
      <c r="G1061" s="4" t="s">
        <v>19</v>
      </c>
      <c r="H1061" s="4">
        <v>4.7542999999999997</v>
      </c>
      <c r="I1061" s="112">
        <v>1.3819069053278232E-2</v>
      </c>
      <c r="J1061" s="4">
        <v>4.82</v>
      </c>
      <c r="K1061" s="119">
        <v>157.68000000000129</v>
      </c>
      <c r="L1061" s="4" t="s">
        <v>110</v>
      </c>
      <c r="M1061" s="13" t="s">
        <v>230</v>
      </c>
      <c r="N1061" s="162">
        <v>94.608000000000771</v>
      </c>
      <c r="O1061" s="4" t="s">
        <v>20</v>
      </c>
      <c r="P1061" s="4">
        <v>37004</v>
      </c>
      <c r="Q1061" s="33">
        <v>0</v>
      </c>
      <c r="R1061" s="4" t="s">
        <v>21</v>
      </c>
    </row>
    <row r="1062" spans="1:18">
      <c r="A1062" s="123">
        <v>44708</v>
      </c>
      <c r="B1062" s="157">
        <v>44712</v>
      </c>
      <c r="C1062" s="4" t="s">
        <v>22</v>
      </c>
      <c r="D1062" s="4" t="s">
        <v>17</v>
      </c>
      <c r="E1062" s="2" t="s">
        <v>297</v>
      </c>
      <c r="F1062" s="130">
        <v>30000</v>
      </c>
      <c r="G1062" s="4" t="s">
        <v>19</v>
      </c>
      <c r="H1062" s="4">
        <v>4.7354000000000003</v>
      </c>
      <c r="I1062" s="112">
        <v>1.3219580183300161E-2</v>
      </c>
      <c r="J1062" s="4">
        <v>4.798</v>
      </c>
      <c r="K1062" s="119">
        <v>1877.999999999993</v>
      </c>
      <c r="L1062" s="4" t="s">
        <v>402</v>
      </c>
      <c r="M1062" s="13" t="s">
        <v>403</v>
      </c>
      <c r="N1062" s="145">
        <v>895.3364999999967</v>
      </c>
      <c r="O1062" s="4" t="s">
        <v>20</v>
      </c>
      <c r="P1062" s="4">
        <v>67500</v>
      </c>
      <c r="Q1062" s="33">
        <v>0</v>
      </c>
      <c r="R1062" s="4" t="s">
        <v>25</v>
      </c>
    </row>
    <row r="1063" spans="1:18">
      <c r="A1063" s="123">
        <v>44708</v>
      </c>
      <c r="B1063" s="9">
        <v>44708</v>
      </c>
      <c r="C1063" s="4" t="s">
        <v>16</v>
      </c>
      <c r="D1063" s="4" t="s">
        <v>17</v>
      </c>
      <c r="E1063" s="17" t="s">
        <v>290</v>
      </c>
      <c r="F1063" s="133">
        <v>30000</v>
      </c>
      <c r="G1063" s="4" t="s">
        <v>19</v>
      </c>
      <c r="H1063" s="25">
        <v>4.7367999999999997</v>
      </c>
      <c r="I1063" s="134">
        <v>3.4200304002702797E-3</v>
      </c>
      <c r="J1063" s="25">
        <v>4.7530000000000001</v>
      </c>
      <c r="K1063" s="135">
        <v>486.00000000001307</v>
      </c>
      <c r="L1063" s="25" t="s">
        <v>398</v>
      </c>
      <c r="M1063" s="19" t="s">
        <v>399</v>
      </c>
      <c r="N1063" s="162">
        <v>291.60000000000781</v>
      </c>
      <c r="O1063" s="4" t="s">
        <v>20</v>
      </c>
      <c r="P1063" s="25">
        <v>67940</v>
      </c>
      <c r="Q1063" s="136">
        <v>0</v>
      </c>
      <c r="R1063" s="25" t="s">
        <v>21</v>
      </c>
    </row>
    <row r="1064" spans="1:18">
      <c r="A1064" s="123">
        <v>44708</v>
      </c>
      <c r="B1064" s="157">
        <v>44712</v>
      </c>
      <c r="C1064" s="25" t="s">
        <v>16</v>
      </c>
      <c r="D1064" s="25" t="s">
        <v>17</v>
      </c>
      <c r="E1064" s="2" t="s">
        <v>54</v>
      </c>
      <c r="F1064" s="130">
        <v>5173.22</v>
      </c>
      <c r="G1064" s="4" t="s">
        <v>19</v>
      </c>
      <c r="H1064" s="4">
        <v>4.7264999999999997</v>
      </c>
      <c r="I1064" s="112">
        <v>1.1319157939278623E-2</v>
      </c>
      <c r="J1064" s="4">
        <v>4.78</v>
      </c>
      <c r="K1064" s="119">
        <v>276.76727000000284</v>
      </c>
      <c r="L1064" s="4" t="s">
        <v>110</v>
      </c>
      <c r="M1064" s="13" t="s">
        <v>230</v>
      </c>
      <c r="N1064" s="162">
        <v>166.0603620000017</v>
      </c>
      <c r="O1064" s="4" t="s">
        <v>20</v>
      </c>
      <c r="P1064" s="4">
        <v>67500</v>
      </c>
      <c r="Q1064" s="33">
        <v>0</v>
      </c>
      <c r="R1064" s="4" t="s">
        <v>21</v>
      </c>
    </row>
    <row r="1065" spans="1:18">
      <c r="A1065" s="123">
        <v>44708</v>
      </c>
      <c r="B1065" s="157">
        <v>44712</v>
      </c>
      <c r="C1065" s="25" t="s">
        <v>16</v>
      </c>
      <c r="D1065" s="25" t="s">
        <v>17</v>
      </c>
      <c r="E1065" s="2" t="s">
        <v>91</v>
      </c>
      <c r="F1065" s="130">
        <v>1862.36</v>
      </c>
      <c r="G1065" s="4" t="s">
        <v>19</v>
      </c>
      <c r="H1065" s="4">
        <v>4.7264999999999997</v>
      </c>
      <c r="I1065" s="112">
        <v>1.1319157939278623E-2</v>
      </c>
      <c r="J1065" s="4">
        <v>4.78</v>
      </c>
      <c r="K1065" s="119">
        <v>99.636260000001016</v>
      </c>
      <c r="L1065" s="4" t="s">
        <v>110</v>
      </c>
      <c r="M1065" s="13" t="s">
        <v>230</v>
      </c>
      <c r="N1065" s="162">
        <v>59.781756000000605</v>
      </c>
      <c r="O1065" s="4" t="s">
        <v>20</v>
      </c>
      <c r="P1065" s="4">
        <v>67500</v>
      </c>
      <c r="Q1065" s="33">
        <v>0</v>
      </c>
      <c r="R1065" s="4" t="s">
        <v>21</v>
      </c>
    </row>
    <row r="1066" spans="1:18">
      <c r="A1066" s="123">
        <v>44708</v>
      </c>
      <c r="B1066" s="157">
        <v>44712</v>
      </c>
      <c r="C1066" s="4" t="s">
        <v>22</v>
      </c>
      <c r="D1066" s="4" t="s">
        <v>17</v>
      </c>
      <c r="E1066" s="19" t="s">
        <v>294</v>
      </c>
      <c r="F1066" s="130">
        <v>19164.53</v>
      </c>
      <c r="G1066" s="4" t="s">
        <v>32</v>
      </c>
      <c r="H1066" s="4">
        <v>5.0758999999999999</v>
      </c>
      <c r="I1066" s="112">
        <v>1.6804901593806099E-2</v>
      </c>
      <c r="J1066" s="4">
        <v>5.1612</v>
      </c>
      <c r="K1066" s="119">
        <v>1634.7344090000029</v>
      </c>
      <c r="L1066" s="4" t="s">
        <v>246</v>
      </c>
      <c r="M1066" s="13" t="s">
        <v>247</v>
      </c>
      <c r="N1066" s="145">
        <v>779.35962949075133</v>
      </c>
      <c r="O1066" s="4" t="s">
        <v>20</v>
      </c>
      <c r="P1066" s="4">
        <v>67500</v>
      </c>
      <c r="Q1066" s="33">
        <v>0</v>
      </c>
      <c r="R1066" s="4" t="s">
        <v>25</v>
      </c>
    </row>
    <row r="1067" spans="1:18">
      <c r="A1067" s="123">
        <v>44708</v>
      </c>
      <c r="B1067" s="157">
        <v>44712</v>
      </c>
      <c r="C1067" s="4" t="s">
        <v>16</v>
      </c>
      <c r="D1067" s="4" t="s">
        <v>23</v>
      </c>
      <c r="E1067" s="2" t="s">
        <v>303</v>
      </c>
      <c r="F1067" s="130">
        <v>19305.22</v>
      </c>
      <c r="G1067" s="4" t="s">
        <v>19</v>
      </c>
      <c r="H1067" s="4">
        <v>4.7389999999999999</v>
      </c>
      <c r="I1067" s="112">
        <v>2.110149820637286E-3</v>
      </c>
      <c r="J1067" s="4">
        <v>4.7489999999999997</v>
      </c>
      <c r="K1067" s="119">
        <v>193.05219999999591</v>
      </c>
      <c r="L1067" s="4" t="s">
        <v>111</v>
      </c>
      <c r="M1067" s="13" t="s">
        <v>112</v>
      </c>
      <c r="N1067" s="162">
        <v>115.83131999999753</v>
      </c>
      <c r="O1067" s="4" t="s">
        <v>20</v>
      </c>
      <c r="P1067" s="4">
        <v>12012</v>
      </c>
      <c r="Q1067" s="33">
        <v>0</v>
      </c>
      <c r="R1067" s="4" t="s">
        <v>21</v>
      </c>
    </row>
    <row r="1068" spans="1:18">
      <c r="A1068" s="141">
        <v>44708</v>
      </c>
      <c r="B1068" s="141">
        <v>44712</v>
      </c>
      <c r="C1068" s="171" t="s">
        <v>16</v>
      </c>
      <c r="D1068" s="171" t="s">
        <v>17</v>
      </c>
      <c r="E1068" s="178" t="s">
        <v>304</v>
      </c>
      <c r="F1068" s="179">
        <v>0</v>
      </c>
      <c r="G1068" s="171" t="s">
        <v>19</v>
      </c>
      <c r="H1068" s="73">
        <v>4.7394999999999996</v>
      </c>
      <c r="I1068" s="180">
        <v>7.490241586665336E-3</v>
      </c>
      <c r="J1068" s="73">
        <v>4.7750000000000004</v>
      </c>
      <c r="K1068" s="71">
        <v>0</v>
      </c>
      <c r="L1068" s="73" t="s">
        <v>244</v>
      </c>
      <c r="M1068" s="181" t="s">
        <v>245</v>
      </c>
      <c r="N1068" s="156">
        <v>0</v>
      </c>
      <c r="O1068" s="73" t="s">
        <v>20</v>
      </c>
      <c r="P1068" s="73">
        <v>67043</v>
      </c>
      <c r="Q1068" s="182">
        <v>0</v>
      </c>
      <c r="R1068" s="73" t="s">
        <v>21</v>
      </c>
    </row>
    <row r="1069" spans="1:18">
      <c r="A1069" s="123">
        <v>44708</v>
      </c>
      <c r="B1069" s="157">
        <v>44712</v>
      </c>
      <c r="C1069" s="25" t="s">
        <v>16</v>
      </c>
      <c r="D1069" s="4" t="s">
        <v>23</v>
      </c>
      <c r="E1069" s="19" t="s">
        <v>300</v>
      </c>
      <c r="F1069" s="130">
        <v>35010.480000000003</v>
      </c>
      <c r="G1069" s="4" t="s">
        <v>19</v>
      </c>
      <c r="H1069" s="4">
        <v>4.7385000000000002</v>
      </c>
      <c r="I1069" s="112">
        <v>6.647673314339908E-3</v>
      </c>
      <c r="J1069" s="4">
        <v>4.7699999999999996</v>
      </c>
      <c r="K1069" s="119">
        <v>1102.8301199999796</v>
      </c>
      <c r="L1069" s="4" t="s">
        <v>275</v>
      </c>
      <c r="M1069" s="13" t="s">
        <v>276</v>
      </c>
      <c r="N1069" s="162">
        <v>661.69807199998775</v>
      </c>
      <c r="O1069" s="4" t="s">
        <v>20</v>
      </c>
      <c r="P1069" s="4">
        <v>52405</v>
      </c>
      <c r="Q1069" s="33">
        <v>0</v>
      </c>
      <c r="R1069" s="4" t="s">
        <v>21</v>
      </c>
    </row>
    <row r="1070" spans="1:18">
      <c r="A1070" s="123">
        <v>44708</v>
      </c>
      <c r="B1070" s="157">
        <v>44712</v>
      </c>
      <c r="C1070" s="25" t="s">
        <v>16</v>
      </c>
      <c r="D1070" s="4" t="s">
        <v>23</v>
      </c>
      <c r="E1070" s="2" t="s">
        <v>305</v>
      </c>
      <c r="F1070" s="130">
        <v>1700</v>
      </c>
      <c r="G1070" s="4" t="s">
        <v>19</v>
      </c>
      <c r="H1070" s="4">
        <v>4.7415000000000003</v>
      </c>
      <c r="I1070" s="112">
        <v>2.2883053885901061E-2</v>
      </c>
      <c r="J1070" s="4">
        <v>4.8499999999999996</v>
      </c>
      <c r="K1070" s="119">
        <v>184.44999999999894</v>
      </c>
      <c r="L1070" s="4" t="s">
        <v>273</v>
      </c>
      <c r="M1070" s="13" t="s">
        <v>274</v>
      </c>
      <c r="N1070" s="162">
        <v>110.66999999999936</v>
      </c>
      <c r="O1070" s="4" t="s">
        <v>20</v>
      </c>
      <c r="P1070" s="4">
        <v>47197</v>
      </c>
      <c r="Q1070" s="33">
        <v>0</v>
      </c>
      <c r="R1070" s="4" t="s">
        <v>21</v>
      </c>
    </row>
    <row r="1071" spans="1:18">
      <c r="A1071" s="123">
        <v>44711</v>
      </c>
      <c r="B1071" s="157">
        <v>44712</v>
      </c>
      <c r="C1071" s="25" t="s">
        <v>16</v>
      </c>
      <c r="D1071" s="25" t="s">
        <v>17</v>
      </c>
      <c r="E1071" s="2" t="s">
        <v>49</v>
      </c>
      <c r="F1071" s="130">
        <v>40000</v>
      </c>
      <c r="G1071" s="4" t="s">
        <v>19</v>
      </c>
      <c r="H1071" s="4">
        <v>4.7141000000000002</v>
      </c>
      <c r="I1071" s="112">
        <v>3.3728601429754423E-3</v>
      </c>
      <c r="J1071" s="4">
        <v>4.7300000000000004</v>
      </c>
      <c r="K1071" s="119">
        <v>636.00000000000989</v>
      </c>
      <c r="L1071" s="4" t="s">
        <v>110</v>
      </c>
      <c r="M1071" s="13" t="s">
        <v>230</v>
      </c>
      <c r="N1071" s="162">
        <v>381.60000000000593</v>
      </c>
      <c r="O1071" s="4" t="s">
        <v>20</v>
      </c>
      <c r="P1071" s="4">
        <v>67500</v>
      </c>
      <c r="Q1071" s="33">
        <v>0</v>
      </c>
      <c r="R1071" s="4" t="s">
        <v>21</v>
      </c>
    </row>
    <row r="1072" spans="1:18">
      <c r="A1072" s="123">
        <v>44711</v>
      </c>
      <c r="B1072" s="157">
        <v>44712</v>
      </c>
      <c r="C1072" s="25" t="s">
        <v>16</v>
      </c>
      <c r="D1072" s="25" t="s">
        <v>23</v>
      </c>
      <c r="E1072" s="20" t="s">
        <v>109</v>
      </c>
      <c r="F1072" s="133">
        <v>1385</v>
      </c>
      <c r="G1072" s="25" t="s">
        <v>32</v>
      </c>
      <c r="H1072" s="25">
        <v>5.0801999999999996</v>
      </c>
      <c r="I1072" s="112">
        <v>2.7518601629857198E-2</v>
      </c>
      <c r="J1072" s="4">
        <v>5.22</v>
      </c>
      <c r="K1072" s="119">
        <v>193.62300000000019</v>
      </c>
      <c r="L1072" s="4" t="s">
        <v>110</v>
      </c>
      <c r="M1072" s="13" t="s">
        <v>230</v>
      </c>
      <c r="N1072" s="162">
        <v>116.17380000000011</v>
      </c>
      <c r="O1072" s="4" t="s">
        <v>20</v>
      </c>
      <c r="P1072" s="4">
        <v>47197</v>
      </c>
      <c r="Q1072" s="33">
        <v>0</v>
      </c>
      <c r="R1072" s="4" t="s">
        <v>21</v>
      </c>
    </row>
    <row r="1073" spans="1:18">
      <c r="A1073" s="123">
        <v>44711</v>
      </c>
      <c r="B1073" s="157">
        <v>44712</v>
      </c>
      <c r="C1073" s="25" t="s">
        <v>22</v>
      </c>
      <c r="D1073" s="25" t="s">
        <v>23</v>
      </c>
      <c r="E1073" s="2" t="s">
        <v>169</v>
      </c>
      <c r="F1073" s="130">
        <v>7125.13</v>
      </c>
      <c r="G1073" s="4" t="s">
        <v>19</v>
      </c>
      <c r="H1073" s="4">
        <v>4.6952999999999996</v>
      </c>
      <c r="I1073" s="112">
        <v>9.5201584563286978E-3</v>
      </c>
      <c r="J1073" s="4">
        <v>4.74</v>
      </c>
      <c r="K1073" s="119">
        <v>318.4933110000045</v>
      </c>
      <c r="L1073" s="4" t="s">
        <v>239</v>
      </c>
      <c r="M1073" s="13" t="s">
        <v>240</v>
      </c>
      <c r="N1073" s="145">
        <v>151.84168601925214</v>
      </c>
      <c r="O1073" s="4" t="s">
        <v>20</v>
      </c>
      <c r="P1073" s="4">
        <v>12012</v>
      </c>
      <c r="Q1073" s="33">
        <v>0</v>
      </c>
      <c r="R1073" s="4" t="s">
        <v>25</v>
      </c>
    </row>
    <row r="1074" spans="1:18">
      <c r="A1074" s="123">
        <v>44711</v>
      </c>
      <c r="B1074" s="157">
        <v>44712</v>
      </c>
      <c r="C1074" s="4" t="s">
        <v>16</v>
      </c>
      <c r="D1074" s="4" t="s">
        <v>23</v>
      </c>
      <c r="E1074" s="2" t="s">
        <v>177</v>
      </c>
      <c r="F1074" s="130">
        <v>8030</v>
      </c>
      <c r="G1074" s="4" t="s">
        <v>19</v>
      </c>
      <c r="H1074" s="4">
        <v>4.7121000000000004</v>
      </c>
      <c r="I1074" s="112">
        <v>5.2842681606926067E-3</v>
      </c>
      <c r="J1074" s="4">
        <v>4.7370000000000001</v>
      </c>
      <c r="K1074" s="119">
        <v>199.94699999999759</v>
      </c>
      <c r="L1074" s="4" t="s">
        <v>257</v>
      </c>
      <c r="M1074" s="13" t="s">
        <v>258</v>
      </c>
      <c r="N1074" s="162">
        <v>119.96819999999855</v>
      </c>
      <c r="O1074" s="4" t="s">
        <v>20</v>
      </c>
      <c r="P1074" s="4">
        <v>12036</v>
      </c>
      <c r="Q1074" s="33">
        <v>0</v>
      </c>
      <c r="R1074" s="4" t="s">
        <v>21</v>
      </c>
    </row>
    <row r="1075" spans="1:18">
      <c r="A1075" s="123">
        <v>44711</v>
      </c>
      <c r="B1075" s="157">
        <v>44712</v>
      </c>
      <c r="C1075" s="4" t="s">
        <v>41</v>
      </c>
      <c r="D1075" s="4" t="s">
        <v>17</v>
      </c>
      <c r="E1075" s="2" t="s">
        <v>306</v>
      </c>
      <c r="F1075" s="130">
        <v>2400</v>
      </c>
      <c r="G1075" s="4" t="s">
        <v>19</v>
      </c>
      <c r="H1075" s="4">
        <v>4.6920000000000002</v>
      </c>
      <c r="I1075" s="112">
        <v>3.7936913895993074E-2</v>
      </c>
      <c r="J1075" s="4">
        <v>4.87</v>
      </c>
      <c r="K1075" s="119">
        <v>427.19999999999982</v>
      </c>
      <c r="L1075" s="4" t="s">
        <v>255</v>
      </c>
      <c r="M1075" s="13" t="s">
        <v>256</v>
      </c>
      <c r="N1075" s="162">
        <v>244.40111999999991</v>
      </c>
      <c r="O1075" s="4" t="s">
        <v>20</v>
      </c>
      <c r="P1075" s="4">
        <v>67043</v>
      </c>
      <c r="Q1075" s="33">
        <v>0</v>
      </c>
      <c r="R1075" s="4" t="s">
        <v>72</v>
      </c>
    </row>
    <row r="1076" spans="1:18">
      <c r="A1076" s="123">
        <v>44711</v>
      </c>
      <c r="B1076" s="157">
        <v>44712</v>
      </c>
      <c r="C1076" s="4" t="s">
        <v>16</v>
      </c>
      <c r="D1076" s="4" t="s">
        <v>17</v>
      </c>
      <c r="E1076" s="13" t="s">
        <v>85</v>
      </c>
      <c r="F1076" s="130">
        <v>1486.44</v>
      </c>
      <c r="G1076" s="4" t="s">
        <v>19</v>
      </c>
      <c r="H1076" s="4">
        <v>4.7195999999999998</v>
      </c>
      <c r="I1076" s="112">
        <v>1.067887109077037E-2</v>
      </c>
      <c r="J1076" s="4">
        <v>4.7699999999999996</v>
      </c>
      <c r="K1076" s="119">
        <v>74.916575999999679</v>
      </c>
      <c r="L1076" s="4" t="s">
        <v>110</v>
      </c>
      <c r="M1076" s="13" t="s">
        <v>230</v>
      </c>
      <c r="N1076" s="162">
        <v>44.949945599999808</v>
      </c>
      <c r="O1076" s="4" t="s">
        <v>20</v>
      </c>
      <c r="P1076" s="4">
        <v>67500</v>
      </c>
      <c r="Q1076" s="33">
        <v>0</v>
      </c>
      <c r="R1076" s="4" t="s">
        <v>21</v>
      </c>
    </row>
    <row r="1077" spans="1:18">
      <c r="A1077" s="123">
        <v>44711</v>
      </c>
      <c r="B1077" s="157">
        <v>44712</v>
      </c>
      <c r="C1077" s="4" t="s">
        <v>16</v>
      </c>
      <c r="D1077" s="4" t="s">
        <v>23</v>
      </c>
      <c r="E1077" s="2" t="s">
        <v>303</v>
      </c>
      <c r="F1077" s="130">
        <v>9434.8799999999992</v>
      </c>
      <c r="G1077" s="4" t="s">
        <v>19</v>
      </c>
      <c r="H1077" s="4">
        <v>4.7171000000000003</v>
      </c>
      <c r="I1077" s="112">
        <v>2.5227364270419272E-3</v>
      </c>
      <c r="J1077" s="4">
        <v>4.7290000000000001</v>
      </c>
      <c r="K1077" s="119">
        <v>112.2750719999981</v>
      </c>
      <c r="L1077" s="4" t="s">
        <v>111</v>
      </c>
      <c r="M1077" s="13" t="s">
        <v>112</v>
      </c>
      <c r="N1077" s="162">
        <v>67.365043199998865</v>
      </c>
      <c r="O1077" s="4" t="s">
        <v>20</v>
      </c>
      <c r="P1077" s="4">
        <v>12012</v>
      </c>
      <c r="Q1077" s="33">
        <v>0</v>
      </c>
      <c r="R1077" s="4" t="s">
        <v>21</v>
      </c>
    </row>
    <row r="1078" spans="1:18">
      <c r="A1078" s="123">
        <v>44711</v>
      </c>
      <c r="B1078" s="9">
        <v>44711</v>
      </c>
      <c r="C1078" s="4" t="s">
        <v>22</v>
      </c>
      <c r="D1078" s="4" t="s">
        <v>23</v>
      </c>
      <c r="E1078" s="13" t="s">
        <v>307</v>
      </c>
      <c r="F1078" s="130">
        <v>860000</v>
      </c>
      <c r="G1078" s="4" t="s">
        <v>19</v>
      </c>
      <c r="H1078" s="4">
        <v>4.6970000000000001</v>
      </c>
      <c r="I1078" s="112">
        <v>6.9406003832233054E-3</v>
      </c>
      <c r="J1078" s="4">
        <v>4.7295999999999996</v>
      </c>
      <c r="K1078" s="119">
        <v>28035.999999999585</v>
      </c>
      <c r="L1078" s="4" t="s">
        <v>229</v>
      </c>
      <c r="M1078" s="13" t="s">
        <v>18</v>
      </c>
      <c r="N1078" s="145">
        <v>13366.162999999802</v>
      </c>
      <c r="O1078" s="4" t="s">
        <v>27</v>
      </c>
      <c r="P1078" s="4">
        <v>72409</v>
      </c>
      <c r="Q1078" s="33">
        <v>0</v>
      </c>
      <c r="R1078" s="4" t="s">
        <v>25</v>
      </c>
    </row>
    <row r="1079" spans="1:18">
      <c r="A1079" s="123">
        <v>44711</v>
      </c>
      <c r="B1079" s="9">
        <v>44712</v>
      </c>
      <c r="C1079" s="3" t="s">
        <v>16</v>
      </c>
      <c r="D1079" s="3" t="s">
        <v>23</v>
      </c>
      <c r="E1079" s="2" t="s">
        <v>102</v>
      </c>
      <c r="F1079" s="130">
        <v>16298.9</v>
      </c>
      <c r="G1079" s="4" t="s">
        <v>32</v>
      </c>
      <c r="H1079" s="4">
        <v>5.1216999999999997</v>
      </c>
      <c r="I1079" s="112">
        <v>2.1145322842025305E-2</v>
      </c>
      <c r="J1079" s="4">
        <v>5.23</v>
      </c>
      <c r="K1079" s="119">
        <v>1765.1708700000117</v>
      </c>
      <c r="L1079" s="4" t="s">
        <v>110</v>
      </c>
      <c r="M1079" s="13" t="s">
        <v>230</v>
      </c>
      <c r="N1079" s="162">
        <v>1059.102522000007</v>
      </c>
      <c r="O1079" s="4" t="s">
        <v>20</v>
      </c>
      <c r="P1079" s="4">
        <v>12012</v>
      </c>
      <c r="Q1079" s="33">
        <v>0</v>
      </c>
      <c r="R1079" s="4" t="s">
        <v>21</v>
      </c>
    </row>
    <row r="1080" spans="1:18">
      <c r="A1080" s="123">
        <v>44712</v>
      </c>
      <c r="B1080" s="9">
        <v>44712</v>
      </c>
      <c r="C1080" s="3" t="s">
        <v>16</v>
      </c>
      <c r="D1080" s="3" t="s">
        <v>23</v>
      </c>
      <c r="E1080" s="2" t="s">
        <v>126</v>
      </c>
      <c r="F1080" s="130">
        <v>12240</v>
      </c>
      <c r="G1080" s="4" t="s">
        <v>19</v>
      </c>
      <c r="H1080" s="4">
        <v>4.7222</v>
      </c>
      <c r="I1080" s="112">
        <v>6.9459150396000702E-3</v>
      </c>
      <c r="J1080" s="4">
        <v>4.7549999999999999</v>
      </c>
      <c r="K1080" s="119">
        <v>401.4719999999993</v>
      </c>
      <c r="L1080" s="4" t="s">
        <v>250</v>
      </c>
      <c r="M1080" s="13" t="s">
        <v>251</v>
      </c>
      <c r="N1080" s="162">
        <v>240.88319999999956</v>
      </c>
      <c r="O1080" s="4" t="s">
        <v>20</v>
      </c>
      <c r="P1080" s="4">
        <v>12012</v>
      </c>
      <c r="Q1080" s="33">
        <v>0</v>
      </c>
      <c r="R1080" s="4" t="s">
        <v>21</v>
      </c>
    </row>
    <row r="1081" spans="1:18">
      <c r="A1081" s="123">
        <v>44712</v>
      </c>
      <c r="B1081" s="9">
        <v>44712</v>
      </c>
      <c r="C1081" s="3" t="s">
        <v>16</v>
      </c>
      <c r="D1081" s="3" t="s">
        <v>23</v>
      </c>
      <c r="E1081" s="2" t="s">
        <v>126</v>
      </c>
      <c r="F1081" s="130">
        <v>300</v>
      </c>
      <c r="G1081" s="4" t="s">
        <v>19</v>
      </c>
      <c r="H1081" s="4">
        <v>4.7226999999999997</v>
      </c>
      <c r="I1081" s="112">
        <v>6.8393080229529613E-3</v>
      </c>
      <c r="J1081" s="4">
        <v>4.7549999999999999</v>
      </c>
      <c r="K1081" s="119">
        <v>9.6900000000000652</v>
      </c>
      <c r="L1081" s="4" t="s">
        <v>250</v>
      </c>
      <c r="M1081" s="13" t="s">
        <v>251</v>
      </c>
      <c r="N1081" s="162">
        <v>5.8140000000000391</v>
      </c>
      <c r="O1081" s="4" t="s">
        <v>20</v>
      </c>
      <c r="P1081" s="4">
        <v>12012</v>
      </c>
      <c r="Q1081" s="33">
        <v>0</v>
      </c>
      <c r="R1081" s="4" t="s">
        <v>21</v>
      </c>
    </row>
    <row r="1082" spans="1:18">
      <c r="A1082" s="123">
        <v>44712</v>
      </c>
      <c r="B1082" s="9">
        <v>44712</v>
      </c>
      <c r="C1082" s="3" t="s">
        <v>16</v>
      </c>
      <c r="D1082" s="3" t="s">
        <v>17</v>
      </c>
      <c r="E1082" s="2" t="s">
        <v>52</v>
      </c>
      <c r="F1082" s="130">
        <v>3000</v>
      </c>
      <c r="G1082" s="4" t="s">
        <v>32</v>
      </c>
      <c r="H1082" s="4">
        <v>5.0525000000000002</v>
      </c>
      <c r="I1082" s="112">
        <v>9.401286491835581E-3</v>
      </c>
      <c r="J1082" s="4">
        <v>5.0999999999999996</v>
      </c>
      <c r="K1082" s="119">
        <v>142.49999999999829</v>
      </c>
      <c r="L1082" s="4" t="s">
        <v>110</v>
      </c>
      <c r="M1082" s="13" t="s">
        <v>230</v>
      </c>
      <c r="N1082" s="162">
        <v>85.499999999998977</v>
      </c>
      <c r="O1082" s="4" t="s">
        <v>20</v>
      </c>
      <c r="P1082" s="4">
        <v>37004</v>
      </c>
      <c r="Q1082" s="33">
        <v>0</v>
      </c>
      <c r="R1082" s="4" t="s">
        <v>21</v>
      </c>
    </row>
    <row r="1083" spans="1:18">
      <c r="A1083" s="123">
        <v>44712</v>
      </c>
      <c r="B1083" s="9">
        <v>44712</v>
      </c>
      <c r="C1083" s="3" t="s">
        <v>16</v>
      </c>
      <c r="D1083" s="3" t="s">
        <v>17</v>
      </c>
      <c r="E1083" s="2" t="s">
        <v>308</v>
      </c>
      <c r="F1083" s="130">
        <v>389895</v>
      </c>
      <c r="G1083" s="4" t="s">
        <v>19</v>
      </c>
      <c r="H1083" s="4">
        <v>4.6100000000000003</v>
      </c>
      <c r="I1083" s="112">
        <v>2.1952277657266706E-2</v>
      </c>
      <c r="J1083" s="4">
        <v>4.7111999999999998</v>
      </c>
      <c r="K1083" s="119">
        <v>39457.373999999807</v>
      </c>
      <c r="L1083" s="4" t="s">
        <v>406</v>
      </c>
      <c r="M1083" s="13" t="s">
        <v>1798</v>
      </c>
      <c r="N1083" s="162">
        <v>23674.424399999883</v>
      </c>
      <c r="O1083" s="4" t="s">
        <v>27</v>
      </c>
      <c r="P1083" s="4">
        <v>67500</v>
      </c>
      <c r="Q1083" s="33">
        <v>0</v>
      </c>
      <c r="R1083" s="4" t="s">
        <v>21</v>
      </c>
    </row>
    <row r="1084" spans="1:18">
      <c r="A1084" s="183">
        <v>44712</v>
      </c>
      <c r="B1084" s="9">
        <v>44712</v>
      </c>
      <c r="C1084" s="126" t="s">
        <v>16</v>
      </c>
      <c r="D1084" s="25" t="s">
        <v>17</v>
      </c>
      <c r="E1084" s="2" t="s">
        <v>209</v>
      </c>
      <c r="F1084" s="133">
        <v>2500</v>
      </c>
      <c r="G1084" s="25" t="s">
        <v>19</v>
      </c>
      <c r="H1084" s="25">
        <v>4.6500000000000004</v>
      </c>
      <c r="I1084" s="112">
        <v>2.0473118279569658E-2</v>
      </c>
      <c r="J1084" s="25">
        <v>4.7451999999999996</v>
      </c>
      <c r="K1084" s="119">
        <v>237.99999999999821</v>
      </c>
      <c r="L1084" s="4" t="s">
        <v>1497</v>
      </c>
      <c r="M1084" s="13" t="s">
        <v>264</v>
      </c>
      <c r="N1084" s="162">
        <v>142.79999999999893</v>
      </c>
      <c r="O1084" s="25" t="s">
        <v>27</v>
      </c>
      <c r="P1084" s="25">
        <v>67500</v>
      </c>
      <c r="Q1084" s="33">
        <v>0</v>
      </c>
      <c r="R1084" s="25" t="s">
        <v>151</v>
      </c>
    </row>
    <row r="1085" spans="1:18">
      <c r="A1085" s="123">
        <v>44712</v>
      </c>
      <c r="B1085" s="123">
        <v>44712</v>
      </c>
      <c r="C1085" s="3" t="s">
        <v>22</v>
      </c>
      <c r="D1085" s="3" t="s">
        <v>17</v>
      </c>
      <c r="E1085" s="2" t="s">
        <v>301</v>
      </c>
      <c r="F1085" s="130">
        <v>5000</v>
      </c>
      <c r="G1085" s="4" t="s">
        <v>19</v>
      </c>
      <c r="H1085" s="4">
        <v>4.7430000000000003</v>
      </c>
      <c r="I1085" s="112">
        <v>1.2439384355892757E-2</v>
      </c>
      <c r="J1085" s="4">
        <v>4.8019999999999996</v>
      </c>
      <c r="K1085" s="119">
        <v>294.99999999999636</v>
      </c>
      <c r="L1085" s="4" t="s">
        <v>83</v>
      </c>
      <c r="M1085" s="13" t="s">
        <v>1781</v>
      </c>
      <c r="N1085" s="162">
        <v>140.64124999999828</v>
      </c>
      <c r="O1085" s="4" t="s">
        <v>20</v>
      </c>
      <c r="P1085" s="4" t="s">
        <v>225</v>
      </c>
      <c r="Q1085" s="33">
        <v>0</v>
      </c>
      <c r="R1085" s="4" t="s">
        <v>309</v>
      </c>
    </row>
    <row r="1086" spans="1:18">
      <c r="A1086" s="123">
        <v>44712</v>
      </c>
      <c r="B1086" s="123">
        <v>44712</v>
      </c>
      <c r="C1086" s="3" t="s">
        <v>22</v>
      </c>
      <c r="D1086" s="3" t="s">
        <v>17</v>
      </c>
      <c r="E1086" s="2" t="s">
        <v>310</v>
      </c>
      <c r="F1086" s="130">
        <v>8564.1299999999992</v>
      </c>
      <c r="G1086" s="4" t="s">
        <v>32</v>
      </c>
      <c r="H1086" s="4">
        <v>5.09755</v>
      </c>
      <c r="I1086" s="112">
        <v>1.9784013889025287E-2</v>
      </c>
      <c r="J1086" s="4">
        <v>5.1984000000000004</v>
      </c>
      <c r="K1086" s="119">
        <v>863.69251050000275</v>
      </c>
      <c r="L1086" s="4" t="s">
        <v>367</v>
      </c>
      <c r="M1086" s="13" t="s">
        <v>368</v>
      </c>
      <c r="N1086" s="162">
        <v>411.7654043808763</v>
      </c>
      <c r="O1086" s="4" t="s">
        <v>225</v>
      </c>
      <c r="P1086" s="4" t="s">
        <v>225</v>
      </c>
      <c r="Q1086" s="33">
        <v>0</v>
      </c>
      <c r="R1086" s="4" t="s">
        <v>309</v>
      </c>
    </row>
    <row r="1087" spans="1:18">
      <c r="A1087" s="123">
        <v>44712</v>
      </c>
      <c r="B1087" s="123">
        <v>44712</v>
      </c>
      <c r="C1087" s="3" t="s">
        <v>22</v>
      </c>
      <c r="D1087" s="155" t="s">
        <v>17</v>
      </c>
      <c r="E1087" s="19" t="s">
        <v>291</v>
      </c>
      <c r="F1087" s="133">
        <v>1439.47</v>
      </c>
      <c r="G1087" s="25" t="s">
        <v>19</v>
      </c>
      <c r="H1087" s="25">
        <v>4.7468000000000004</v>
      </c>
      <c r="I1087" s="112">
        <v>1.3314232746270971E-2</v>
      </c>
      <c r="J1087" s="25">
        <v>4.8099999999999996</v>
      </c>
      <c r="K1087" s="119">
        <v>90.97450399999893</v>
      </c>
      <c r="L1087" s="4" t="s">
        <v>244</v>
      </c>
      <c r="M1087" s="13" t="s">
        <v>245</v>
      </c>
      <c r="N1087" s="162">
        <v>43.372094781999493</v>
      </c>
      <c r="O1087" s="25" t="s">
        <v>225</v>
      </c>
      <c r="P1087" s="25" t="s">
        <v>225</v>
      </c>
      <c r="Q1087" s="136">
        <v>0</v>
      </c>
      <c r="R1087" s="4" t="s">
        <v>309</v>
      </c>
    </row>
    <row r="1088" spans="1:18">
      <c r="A1088" s="123">
        <v>44711</v>
      </c>
      <c r="B1088" s="123">
        <v>44711</v>
      </c>
      <c r="C1088" s="3" t="s">
        <v>22</v>
      </c>
      <c r="D1088" s="3" t="s">
        <v>17</v>
      </c>
      <c r="E1088" s="2" t="s">
        <v>311</v>
      </c>
      <c r="F1088" s="130">
        <v>7000</v>
      </c>
      <c r="G1088" s="25" t="s">
        <v>19</v>
      </c>
      <c r="H1088" s="4">
        <v>4.6502999999999997</v>
      </c>
      <c r="I1088" s="112">
        <v>1.0386426682149619E-2</v>
      </c>
      <c r="J1088" s="4">
        <v>4.6985999999999999</v>
      </c>
      <c r="K1088" s="119">
        <v>338.10000000000161</v>
      </c>
      <c r="L1088" s="4" t="s">
        <v>111</v>
      </c>
      <c r="M1088" s="13" t="s">
        <v>112</v>
      </c>
      <c r="N1088" s="162">
        <v>161.18917500000077</v>
      </c>
      <c r="O1088" s="4" t="s">
        <v>225</v>
      </c>
      <c r="P1088" s="4" t="s">
        <v>225</v>
      </c>
      <c r="Q1088" s="33">
        <v>0</v>
      </c>
      <c r="R1088" s="4" t="s">
        <v>309</v>
      </c>
    </row>
    <row r="1089" spans="1:18">
      <c r="A1089" s="123">
        <v>44707</v>
      </c>
      <c r="B1089" s="123">
        <v>44707</v>
      </c>
      <c r="C1089" s="3" t="s">
        <v>22</v>
      </c>
      <c r="D1089" s="3" t="s">
        <v>17</v>
      </c>
      <c r="E1089" s="13" t="s">
        <v>312</v>
      </c>
      <c r="F1089" s="130">
        <v>40000</v>
      </c>
      <c r="G1089" s="4" t="s">
        <v>19</v>
      </c>
      <c r="H1089" s="4">
        <v>4.77454</v>
      </c>
      <c r="I1089" s="112">
        <v>9.3956695304677762E-3</v>
      </c>
      <c r="J1089" s="4">
        <v>4.8193999999999999</v>
      </c>
      <c r="K1089" s="119">
        <v>0</v>
      </c>
      <c r="L1089" s="4" t="s">
        <v>111</v>
      </c>
      <c r="M1089" s="13" t="s">
        <v>112</v>
      </c>
      <c r="N1089" s="162">
        <v>971.99</v>
      </c>
      <c r="O1089" s="4"/>
      <c r="P1089" s="4"/>
      <c r="Q1089" s="33">
        <v>0</v>
      </c>
      <c r="R1089" s="4"/>
    </row>
    <row r="1090" spans="1:18">
      <c r="A1090" s="123" t="s">
        <v>225</v>
      </c>
      <c r="B1090" s="123" t="s">
        <v>225</v>
      </c>
      <c r="C1090" s="3" t="s">
        <v>22</v>
      </c>
      <c r="D1090" s="3" t="s">
        <v>23</v>
      </c>
      <c r="E1090" s="2" t="s">
        <v>349</v>
      </c>
      <c r="F1090" s="130">
        <v>14995</v>
      </c>
      <c r="G1090" s="4" t="s">
        <v>225</v>
      </c>
      <c r="H1090" s="4" t="s">
        <v>225</v>
      </c>
      <c r="I1090" s="112">
        <v>0</v>
      </c>
      <c r="J1090" s="4" t="s">
        <v>225</v>
      </c>
      <c r="K1090" s="119">
        <v>0</v>
      </c>
      <c r="L1090" s="4" t="s">
        <v>408</v>
      </c>
      <c r="M1090" s="13" t="s">
        <v>356</v>
      </c>
      <c r="N1090" s="162">
        <v>170.33</v>
      </c>
      <c r="O1090" s="4"/>
      <c r="P1090" s="4"/>
      <c r="Q1090" s="33">
        <v>0</v>
      </c>
      <c r="R1090" s="4"/>
    </row>
    <row r="1091" spans="1:18">
      <c r="A1091" s="183">
        <v>44711</v>
      </c>
      <c r="B1091" s="9">
        <v>44713</v>
      </c>
      <c r="C1091" s="124" t="s">
        <v>16</v>
      </c>
      <c r="D1091" s="124" t="s">
        <v>17</v>
      </c>
      <c r="E1091" s="2" t="s">
        <v>135</v>
      </c>
      <c r="F1091" s="133">
        <v>20965.87</v>
      </c>
      <c r="G1091" s="25" t="s">
        <v>19</v>
      </c>
      <c r="H1091" s="25">
        <v>4.7420999999999998</v>
      </c>
      <c r="I1091" s="134">
        <v>2.0033318571941461E-3</v>
      </c>
      <c r="J1091" s="25">
        <v>4.7515999999999998</v>
      </c>
      <c r="K1091" s="135">
        <v>199.17576500000132</v>
      </c>
      <c r="L1091" s="25" t="s">
        <v>229</v>
      </c>
      <c r="M1091" s="19" t="s">
        <v>18</v>
      </c>
      <c r="N1091" s="145">
        <v>119.50545900000078</v>
      </c>
      <c r="O1091" s="25" t="s">
        <v>20</v>
      </c>
      <c r="P1091" s="25">
        <v>67043</v>
      </c>
      <c r="Q1091" s="136">
        <v>0</v>
      </c>
      <c r="R1091" s="25" t="s">
        <v>21</v>
      </c>
    </row>
    <row r="1092" spans="1:18">
      <c r="A1092" s="183">
        <v>44712</v>
      </c>
      <c r="B1092" s="9">
        <v>44713</v>
      </c>
      <c r="C1092" s="124" t="s">
        <v>16</v>
      </c>
      <c r="D1092" s="124" t="s">
        <v>17</v>
      </c>
      <c r="E1092" s="2" t="s">
        <v>245</v>
      </c>
      <c r="F1092" s="133">
        <v>2000</v>
      </c>
      <c r="G1092" s="25" t="s">
        <v>32</v>
      </c>
      <c r="H1092" s="25">
        <v>5.0461</v>
      </c>
      <c r="I1092" s="134">
        <v>3.3491211034264445E-3</v>
      </c>
      <c r="J1092" s="25">
        <v>5.0629999999999997</v>
      </c>
      <c r="K1092" s="135">
        <v>33.799999999999386</v>
      </c>
      <c r="L1092" s="25" t="s">
        <v>110</v>
      </c>
      <c r="M1092" s="19" t="s">
        <v>230</v>
      </c>
      <c r="N1092" s="145">
        <v>20.279999999999632</v>
      </c>
      <c r="O1092" s="25" t="s">
        <v>20</v>
      </c>
      <c r="P1092" s="25">
        <v>67500</v>
      </c>
      <c r="Q1092" s="136">
        <v>0</v>
      </c>
      <c r="R1092" s="25" t="s">
        <v>21</v>
      </c>
    </row>
    <row r="1093" spans="1:18">
      <c r="A1093" s="183">
        <v>44712</v>
      </c>
      <c r="B1093" s="9">
        <v>44713</v>
      </c>
      <c r="C1093" s="25" t="s">
        <v>16</v>
      </c>
      <c r="D1093" s="4" t="s">
        <v>23</v>
      </c>
      <c r="E1093" s="2" t="s">
        <v>224</v>
      </c>
      <c r="F1093" s="133">
        <v>55000</v>
      </c>
      <c r="G1093" s="25" t="s">
        <v>32</v>
      </c>
      <c r="H1093" s="25">
        <v>5.0709999999999997</v>
      </c>
      <c r="I1093" s="134">
        <v>4.5355945572866929E-3</v>
      </c>
      <c r="J1093" s="4">
        <v>5.0940000000000003</v>
      </c>
      <c r="K1093" s="135">
        <v>1265.0000000000316</v>
      </c>
      <c r="L1093" s="25" t="s">
        <v>275</v>
      </c>
      <c r="M1093" s="19" t="s">
        <v>276</v>
      </c>
      <c r="N1093" s="145">
        <v>759.00000000001899</v>
      </c>
      <c r="O1093" s="25" t="s">
        <v>20</v>
      </c>
      <c r="P1093" s="4">
        <v>52405</v>
      </c>
      <c r="Q1093" s="33">
        <v>0</v>
      </c>
      <c r="R1093" s="25" t="s">
        <v>21</v>
      </c>
    </row>
    <row r="1094" spans="1:18">
      <c r="A1094" s="183">
        <v>44712</v>
      </c>
      <c r="B1094" s="9">
        <v>44713</v>
      </c>
      <c r="C1094" s="126" t="s">
        <v>22</v>
      </c>
      <c r="D1094" s="25" t="s">
        <v>17</v>
      </c>
      <c r="E1094" s="19" t="s">
        <v>301</v>
      </c>
      <c r="F1094" s="133">
        <v>5000</v>
      </c>
      <c r="G1094" s="25" t="s">
        <v>19</v>
      </c>
      <c r="H1094" s="25">
        <v>4.7432999999999996</v>
      </c>
      <c r="I1094" s="134">
        <v>1.2375350494381543E-2</v>
      </c>
      <c r="J1094" s="25">
        <v>4.8019999999999996</v>
      </c>
      <c r="K1094" s="135">
        <v>293.49999999999989</v>
      </c>
      <c r="L1094" s="25" t="s">
        <v>83</v>
      </c>
      <c r="M1094" s="19" t="s">
        <v>1781</v>
      </c>
      <c r="N1094" s="145">
        <v>139.92612499999996</v>
      </c>
      <c r="O1094" s="25" t="s">
        <v>20</v>
      </c>
      <c r="P1094" s="25">
        <v>67500</v>
      </c>
      <c r="Q1094" s="33">
        <v>0</v>
      </c>
      <c r="R1094" s="25" t="s">
        <v>25</v>
      </c>
    </row>
    <row r="1095" spans="1:18">
      <c r="A1095" s="183">
        <v>44712</v>
      </c>
      <c r="B1095" s="9">
        <v>44713</v>
      </c>
      <c r="C1095" s="4" t="s">
        <v>67</v>
      </c>
      <c r="D1095" s="25" t="s">
        <v>23</v>
      </c>
      <c r="E1095" s="2" t="s">
        <v>99</v>
      </c>
      <c r="F1095" s="130">
        <v>1380</v>
      </c>
      <c r="G1095" s="4" t="s">
        <v>19</v>
      </c>
      <c r="H1095" s="4">
        <v>4.7300000000000004</v>
      </c>
      <c r="I1095" s="134">
        <v>1.3742071881606588E-2</v>
      </c>
      <c r="J1095" s="4">
        <v>4.7949999999999999</v>
      </c>
      <c r="K1095" s="135">
        <v>89.699999999999307</v>
      </c>
      <c r="L1095" s="25" t="s">
        <v>110</v>
      </c>
      <c r="M1095" s="19" t="s">
        <v>230</v>
      </c>
      <c r="N1095" s="145">
        <v>42.764474999999671</v>
      </c>
      <c r="O1095" s="25" t="s">
        <v>20</v>
      </c>
      <c r="P1095" s="25">
        <v>22112</v>
      </c>
      <c r="Q1095" s="33">
        <v>0</v>
      </c>
      <c r="R1095" s="25" t="s">
        <v>219</v>
      </c>
    </row>
    <row r="1096" spans="1:18">
      <c r="A1096" s="183">
        <v>44712</v>
      </c>
      <c r="B1096" s="9">
        <v>44713</v>
      </c>
      <c r="C1096" s="4" t="s">
        <v>67</v>
      </c>
      <c r="D1096" s="25" t="s">
        <v>23</v>
      </c>
      <c r="E1096" s="2" t="s">
        <v>99</v>
      </c>
      <c r="F1096" s="133">
        <v>942.55</v>
      </c>
      <c r="G1096" s="25" t="s">
        <v>32</v>
      </c>
      <c r="H1096" s="25">
        <v>5.0780000000000003</v>
      </c>
      <c r="I1096" s="134">
        <v>1.3588026782197726E-2</v>
      </c>
      <c r="J1096" s="25">
        <v>5.1470000000000002</v>
      </c>
      <c r="K1096" s="135">
        <v>65.035949999999957</v>
      </c>
      <c r="L1096" s="25" t="s">
        <v>110</v>
      </c>
      <c r="M1096" s="19" t="s">
        <v>230</v>
      </c>
      <c r="N1096" s="145">
        <v>31.00588916249998</v>
      </c>
      <c r="O1096" s="25" t="s">
        <v>20</v>
      </c>
      <c r="P1096" s="25">
        <v>22112</v>
      </c>
      <c r="Q1096" s="33">
        <v>0</v>
      </c>
      <c r="R1096" s="25" t="s">
        <v>219</v>
      </c>
    </row>
    <row r="1097" spans="1:18">
      <c r="A1097" s="183">
        <v>44712</v>
      </c>
      <c r="B1097" s="9">
        <v>44713</v>
      </c>
      <c r="C1097" s="126" t="s">
        <v>22</v>
      </c>
      <c r="D1097" s="25" t="s">
        <v>17</v>
      </c>
      <c r="E1097" s="2" t="s">
        <v>291</v>
      </c>
      <c r="F1097" s="133">
        <v>1439.47</v>
      </c>
      <c r="G1097" s="25" t="s">
        <v>19</v>
      </c>
      <c r="H1097" s="25">
        <v>4.7468000000000004</v>
      </c>
      <c r="I1097" s="134">
        <v>1.3314232746270971E-2</v>
      </c>
      <c r="J1097" s="25">
        <v>4.8099999999999996</v>
      </c>
      <c r="K1097" s="135">
        <v>90.97450399999893</v>
      </c>
      <c r="L1097" s="25" t="s">
        <v>244</v>
      </c>
      <c r="M1097" s="19" t="s">
        <v>245</v>
      </c>
      <c r="N1097" s="145">
        <v>43.372094781999493</v>
      </c>
      <c r="O1097" s="25" t="s">
        <v>20</v>
      </c>
      <c r="P1097" s="25">
        <v>67500</v>
      </c>
      <c r="Q1097" s="33">
        <v>0</v>
      </c>
      <c r="R1097" s="25" t="s">
        <v>25</v>
      </c>
    </row>
    <row r="1098" spans="1:18">
      <c r="A1098" s="184">
        <v>44713</v>
      </c>
      <c r="B1098" s="157">
        <v>44714</v>
      </c>
      <c r="C1098" s="126" t="s">
        <v>16</v>
      </c>
      <c r="D1098" s="4" t="s">
        <v>17</v>
      </c>
      <c r="E1098" s="2" t="s">
        <v>55</v>
      </c>
      <c r="F1098" s="158">
        <v>815.77</v>
      </c>
      <c r="G1098" s="126" t="s">
        <v>19</v>
      </c>
      <c r="H1098" s="126">
        <v>4.7975000000000003</v>
      </c>
      <c r="I1098" s="134">
        <v>1.0943199583115959E-2</v>
      </c>
      <c r="J1098" s="126">
        <v>4.8499999999999996</v>
      </c>
      <c r="K1098" s="135">
        <v>42.827924999999446</v>
      </c>
      <c r="L1098" s="25" t="s">
        <v>110</v>
      </c>
      <c r="M1098" s="19" t="s">
        <v>230</v>
      </c>
      <c r="N1098" s="145">
        <v>25.696754999999666</v>
      </c>
      <c r="O1098" s="4" t="s">
        <v>20</v>
      </c>
      <c r="P1098" s="4">
        <v>67500</v>
      </c>
      <c r="Q1098" s="33">
        <v>0</v>
      </c>
      <c r="R1098" s="4" t="s">
        <v>21</v>
      </c>
    </row>
    <row r="1099" spans="1:18">
      <c r="A1099" s="131">
        <v>44694</v>
      </c>
      <c r="B1099" s="157">
        <v>44698</v>
      </c>
      <c r="C1099" s="155" t="s">
        <v>16</v>
      </c>
      <c r="D1099" s="155" t="s">
        <v>17</v>
      </c>
      <c r="E1099" s="20" t="s">
        <v>288</v>
      </c>
      <c r="F1099" s="185">
        <v>193738.38</v>
      </c>
      <c r="G1099" s="25" t="s">
        <v>19</v>
      </c>
      <c r="H1099" s="25">
        <v>5.0571999999999999</v>
      </c>
      <c r="I1099" s="134">
        <v>2.0643834532943162E-2</v>
      </c>
      <c r="J1099" s="25">
        <v>5.1616</v>
      </c>
      <c r="K1099" s="135">
        <v>20226.286872000011</v>
      </c>
      <c r="L1099" s="25" t="s">
        <v>367</v>
      </c>
      <c r="M1099" s="19" t="s">
        <v>368</v>
      </c>
      <c r="N1099" s="145">
        <v>12135.772123200006</v>
      </c>
      <c r="O1099" s="25" t="s">
        <v>20</v>
      </c>
      <c r="P1099" s="25">
        <v>67500</v>
      </c>
      <c r="Q1099" s="136">
        <v>0</v>
      </c>
      <c r="R1099" s="25" t="s">
        <v>21</v>
      </c>
    </row>
    <row r="1100" spans="1:18">
      <c r="A1100" s="131">
        <v>44708</v>
      </c>
      <c r="B1100" s="157">
        <v>44712</v>
      </c>
      <c r="C1100" s="155" t="s">
        <v>16</v>
      </c>
      <c r="D1100" s="155" t="s">
        <v>17</v>
      </c>
      <c r="E1100" s="132" t="s">
        <v>304</v>
      </c>
      <c r="F1100" s="186">
        <v>14604.19</v>
      </c>
      <c r="G1100" s="155" t="s">
        <v>19</v>
      </c>
      <c r="H1100" s="3">
        <v>4.7394999999999996</v>
      </c>
      <c r="I1100" s="187">
        <v>7.490241586665336E-3</v>
      </c>
      <c r="J1100" s="3">
        <v>4.7750000000000004</v>
      </c>
      <c r="K1100" s="188">
        <v>518.44874500001106</v>
      </c>
      <c r="L1100" s="155" t="s">
        <v>244</v>
      </c>
      <c r="M1100" s="18" t="s">
        <v>245</v>
      </c>
      <c r="N1100" s="145">
        <v>311.06924700000661</v>
      </c>
      <c r="O1100" s="3" t="s">
        <v>20</v>
      </c>
      <c r="P1100" s="3">
        <v>67043</v>
      </c>
      <c r="Q1100" s="189">
        <v>0</v>
      </c>
      <c r="R1100" s="3" t="s">
        <v>21</v>
      </c>
    </row>
    <row r="1101" spans="1:18">
      <c r="A1101" s="184">
        <v>44713</v>
      </c>
      <c r="B1101" s="9">
        <v>44713</v>
      </c>
      <c r="C1101" s="126" t="s">
        <v>16</v>
      </c>
      <c r="D1101" s="25" t="s">
        <v>23</v>
      </c>
      <c r="E1101" s="2" t="s">
        <v>28</v>
      </c>
      <c r="F1101" s="130">
        <v>8738.51</v>
      </c>
      <c r="G1101" s="4" t="s">
        <v>19</v>
      </c>
      <c r="H1101" s="4">
        <v>4.6449999999999996</v>
      </c>
      <c r="I1101" s="134">
        <v>1.8837459634015064E-2</v>
      </c>
      <c r="J1101" s="4">
        <v>4.7324999999999999</v>
      </c>
      <c r="K1101" s="135">
        <v>764.61962500000311</v>
      </c>
      <c r="L1101" s="25" t="s">
        <v>111</v>
      </c>
      <c r="M1101" s="19" t="s">
        <v>112</v>
      </c>
      <c r="N1101" s="145">
        <v>458.77177500000187</v>
      </c>
      <c r="O1101" s="4" t="s">
        <v>27</v>
      </c>
      <c r="P1101" s="4">
        <v>47197</v>
      </c>
      <c r="Q1101" s="33">
        <v>0</v>
      </c>
      <c r="R1101" s="4" t="s">
        <v>21</v>
      </c>
    </row>
    <row r="1102" spans="1:18">
      <c r="A1102" s="184">
        <v>44713</v>
      </c>
      <c r="B1102" s="157">
        <v>44714</v>
      </c>
      <c r="C1102" s="126" t="s">
        <v>16</v>
      </c>
      <c r="D1102" s="4" t="s">
        <v>23</v>
      </c>
      <c r="E1102" s="2" t="s">
        <v>159</v>
      </c>
      <c r="F1102" s="110">
        <v>5335.2</v>
      </c>
      <c r="G1102" s="4" t="s">
        <v>32</v>
      </c>
      <c r="H1102" s="4">
        <v>5.0815999999999999</v>
      </c>
      <c r="I1102" s="134">
        <v>5.3920025188916032E-3</v>
      </c>
      <c r="J1102" s="4">
        <v>5.109</v>
      </c>
      <c r="K1102" s="135">
        <v>146.18448000000049</v>
      </c>
      <c r="L1102" s="25" t="s">
        <v>239</v>
      </c>
      <c r="M1102" s="19" t="s">
        <v>240</v>
      </c>
      <c r="N1102" s="145">
        <v>87.710688000000289</v>
      </c>
      <c r="O1102" s="4" t="s">
        <v>20</v>
      </c>
      <c r="P1102" s="4">
        <v>12012</v>
      </c>
      <c r="Q1102" s="33">
        <v>0</v>
      </c>
      <c r="R1102" s="4" t="s">
        <v>21</v>
      </c>
    </row>
    <row r="1103" spans="1:18">
      <c r="A1103" s="184">
        <v>44714</v>
      </c>
      <c r="B1103" s="157">
        <v>44718</v>
      </c>
      <c r="C1103" s="126" t="s">
        <v>16</v>
      </c>
      <c r="D1103" s="4" t="s">
        <v>17</v>
      </c>
      <c r="E1103" s="2" t="s">
        <v>203</v>
      </c>
      <c r="F1103" s="158">
        <v>10000</v>
      </c>
      <c r="G1103" s="126" t="s">
        <v>19</v>
      </c>
      <c r="H1103" s="126">
        <v>4.78</v>
      </c>
      <c r="I1103" s="134">
        <v>6.1715481171547015E-3</v>
      </c>
      <c r="J1103" s="126">
        <v>4.8094999999999999</v>
      </c>
      <c r="K1103" s="135">
        <v>294.99999999999636</v>
      </c>
      <c r="L1103" s="25" t="s">
        <v>229</v>
      </c>
      <c r="M1103" s="19" t="s">
        <v>18</v>
      </c>
      <c r="N1103" s="145">
        <v>176.99999999999781</v>
      </c>
      <c r="O1103" s="4" t="s">
        <v>20</v>
      </c>
      <c r="P1103" s="4">
        <v>67407</v>
      </c>
      <c r="Q1103" s="33">
        <v>0</v>
      </c>
      <c r="R1103" s="4" t="s">
        <v>21</v>
      </c>
    </row>
    <row r="1104" spans="1:18">
      <c r="A1104" s="184">
        <v>44714</v>
      </c>
      <c r="B1104" s="157">
        <v>44715</v>
      </c>
      <c r="C1104" s="126" t="s">
        <v>16</v>
      </c>
      <c r="D1104" s="4" t="s">
        <v>17</v>
      </c>
      <c r="E1104" s="2" t="s">
        <v>315</v>
      </c>
      <c r="F1104" s="129">
        <v>1000</v>
      </c>
      <c r="G1104" s="126" t="s">
        <v>19</v>
      </c>
      <c r="H1104" s="126">
        <v>4.7990000000000004</v>
      </c>
      <c r="I1104" s="134">
        <v>2.0212544280058253E-2</v>
      </c>
      <c r="J1104" s="126">
        <v>4.8959999999999999</v>
      </c>
      <c r="K1104" s="135">
        <v>96.999999999999531</v>
      </c>
      <c r="L1104" s="25" t="s">
        <v>273</v>
      </c>
      <c r="M1104" s="19" t="s">
        <v>274</v>
      </c>
      <c r="N1104" s="145">
        <v>58.199999999999719</v>
      </c>
      <c r="O1104" s="126" t="s">
        <v>20</v>
      </c>
      <c r="P1104" s="126">
        <v>37004</v>
      </c>
      <c r="Q1104" s="33">
        <v>0</v>
      </c>
      <c r="R1104" s="4" t="s">
        <v>21</v>
      </c>
    </row>
    <row r="1105" spans="1:18">
      <c r="A1105" s="184">
        <v>44714</v>
      </c>
      <c r="B1105" s="157">
        <v>44715</v>
      </c>
      <c r="C1105" s="126" t="s">
        <v>16</v>
      </c>
      <c r="D1105" s="25" t="s">
        <v>17</v>
      </c>
      <c r="E1105" s="2" t="s">
        <v>124</v>
      </c>
      <c r="F1105" s="129">
        <v>7930.03</v>
      </c>
      <c r="G1105" s="126" t="s">
        <v>19</v>
      </c>
      <c r="H1105" s="126">
        <v>4.7300000000000004</v>
      </c>
      <c r="I1105" s="134">
        <v>1.2494714587737876E-2</v>
      </c>
      <c r="J1105" s="126">
        <v>4.7891000000000004</v>
      </c>
      <c r="K1105" s="135">
        <v>468.66477299999946</v>
      </c>
      <c r="L1105" s="25" t="s">
        <v>110</v>
      </c>
      <c r="M1105" s="19" t="s">
        <v>230</v>
      </c>
      <c r="N1105" s="145">
        <v>281.19886379999969</v>
      </c>
      <c r="O1105" s="33" t="s">
        <v>27</v>
      </c>
      <c r="P1105" s="4">
        <v>37004</v>
      </c>
      <c r="Q1105" s="33">
        <v>0</v>
      </c>
      <c r="R1105" s="4" t="s">
        <v>21</v>
      </c>
    </row>
    <row r="1106" spans="1:18">
      <c r="A1106" s="184">
        <v>44715</v>
      </c>
      <c r="B1106" s="157">
        <v>44715</v>
      </c>
      <c r="C1106" s="126" t="s">
        <v>16</v>
      </c>
      <c r="D1106" s="4" t="s">
        <v>17</v>
      </c>
      <c r="E1106" s="2" t="s">
        <v>297</v>
      </c>
      <c r="F1106" s="129">
        <v>6080.65</v>
      </c>
      <c r="G1106" s="126" t="s">
        <v>19</v>
      </c>
      <c r="H1106" s="126">
        <v>4.8299000000000003</v>
      </c>
      <c r="I1106" s="134">
        <v>1.0372885566988899E-2</v>
      </c>
      <c r="J1106" s="126">
        <v>4.88</v>
      </c>
      <c r="K1106" s="135">
        <v>304.64056499999748</v>
      </c>
      <c r="L1106" s="25" t="s">
        <v>402</v>
      </c>
      <c r="M1106" s="19" t="s">
        <v>403</v>
      </c>
      <c r="N1106" s="145">
        <v>182.78433899999848</v>
      </c>
      <c r="O1106" s="33" t="s">
        <v>20</v>
      </c>
      <c r="P1106" s="4">
        <v>67500</v>
      </c>
      <c r="Q1106" s="33">
        <v>0</v>
      </c>
      <c r="R1106" s="4" t="s">
        <v>21</v>
      </c>
    </row>
    <row r="1107" spans="1:18">
      <c r="A1107" s="184">
        <v>44715</v>
      </c>
      <c r="B1107" s="157">
        <v>44718</v>
      </c>
      <c r="C1107" s="4" t="s">
        <v>22</v>
      </c>
      <c r="D1107" s="4" t="s">
        <v>23</v>
      </c>
      <c r="E1107" s="2" t="s">
        <v>93</v>
      </c>
      <c r="F1107" s="129">
        <v>10800</v>
      </c>
      <c r="G1107" s="126" t="s">
        <v>19</v>
      </c>
      <c r="H1107" s="126">
        <v>4.8079000000000001</v>
      </c>
      <c r="I1107" s="134">
        <v>9.1724037521578872E-3</v>
      </c>
      <c r="J1107" s="126">
        <v>4.8520000000000003</v>
      </c>
      <c r="K1107" s="135">
        <v>476.2800000000027</v>
      </c>
      <c r="L1107" s="25" t="s">
        <v>239</v>
      </c>
      <c r="M1107" s="19" t="s">
        <v>240</v>
      </c>
      <c r="N1107" s="145">
        <v>227.06649000000129</v>
      </c>
      <c r="O1107" s="25" t="s">
        <v>20</v>
      </c>
      <c r="P1107" s="25">
        <v>22019</v>
      </c>
      <c r="Q1107" s="33">
        <v>0</v>
      </c>
      <c r="R1107" s="25" t="s">
        <v>25</v>
      </c>
    </row>
    <row r="1108" spans="1:18">
      <c r="A1108" s="184">
        <v>44715</v>
      </c>
      <c r="B1108" s="157">
        <v>44718</v>
      </c>
      <c r="C1108" s="4" t="s">
        <v>16</v>
      </c>
      <c r="D1108" s="25" t="s">
        <v>17</v>
      </c>
      <c r="E1108" s="2" t="s">
        <v>35</v>
      </c>
      <c r="F1108" s="129">
        <v>1701</v>
      </c>
      <c r="G1108" s="126" t="s">
        <v>19</v>
      </c>
      <c r="H1108" s="126">
        <v>4.8033999999999999</v>
      </c>
      <c r="I1108" s="134">
        <v>2.219261356539115E-2</v>
      </c>
      <c r="J1108" s="126">
        <v>4.91</v>
      </c>
      <c r="K1108" s="135">
        <v>181.32660000000044</v>
      </c>
      <c r="L1108" s="25" t="s">
        <v>84</v>
      </c>
      <c r="M1108" s="19" t="s">
        <v>277</v>
      </c>
      <c r="N1108" s="145">
        <v>108.79596000000026</v>
      </c>
      <c r="O1108" s="25" t="s">
        <v>20</v>
      </c>
      <c r="P1108" s="4">
        <v>47915</v>
      </c>
      <c r="Q1108" s="33">
        <v>0</v>
      </c>
      <c r="R1108" s="4" t="s">
        <v>21</v>
      </c>
    </row>
    <row r="1109" spans="1:18">
      <c r="A1109" s="184">
        <v>44715</v>
      </c>
      <c r="B1109" s="157">
        <v>44718</v>
      </c>
      <c r="C1109" s="4" t="s">
        <v>16</v>
      </c>
      <c r="D1109" s="4" t="s">
        <v>23</v>
      </c>
      <c r="E1109" s="2" t="s">
        <v>228</v>
      </c>
      <c r="F1109" s="133">
        <v>84656.08</v>
      </c>
      <c r="G1109" s="126" t="s">
        <v>19</v>
      </c>
      <c r="H1109" s="126">
        <v>4.7878999999999996</v>
      </c>
      <c r="I1109" s="134">
        <v>6.5999707596231527E-3</v>
      </c>
      <c r="J1109" s="126">
        <v>4.8194999999999997</v>
      </c>
      <c r="K1109" s="135">
        <v>2675.1321280000061</v>
      </c>
      <c r="L1109" s="25" t="s">
        <v>275</v>
      </c>
      <c r="M1109" s="19" t="s">
        <v>276</v>
      </c>
      <c r="N1109" s="145">
        <v>1605.0792768000035</v>
      </c>
      <c r="O1109" s="4" t="s">
        <v>20</v>
      </c>
      <c r="P1109" s="4">
        <v>52405</v>
      </c>
      <c r="Q1109" s="33">
        <v>0</v>
      </c>
      <c r="R1109" s="4" t="s">
        <v>21</v>
      </c>
    </row>
    <row r="1110" spans="1:18">
      <c r="A1110" s="184">
        <v>44718</v>
      </c>
      <c r="B1110" s="157">
        <v>44719</v>
      </c>
      <c r="C1110" s="25" t="s">
        <v>16</v>
      </c>
      <c r="D1110" s="25" t="s">
        <v>17</v>
      </c>
      <c r="E1110" s="2" t="s">
        <v>54</v>
      </c>
      <c r="F1110" s="149">
        <v>5124.97</v>
      </c>
      <c r="G1110" s="126" t="s">
        <v>19</v>
      </c>
      <c r="H1110" s="144">
        <v>4.7839999999999998</v>
      </c>
      <c r="I1110" s="134">
        <v>8.5702341137123828E-3</v>
      </c>
      <c r="J1110" s="144">
        <v>4.8250000000000002</v>
      </c>
      <c r="K1110" s="135">
        <v>210.12377000000191</v>
      </c>
      <c r="L1110" s="25" t="s">
        <v>110</v>
      </c>
      <c r="M1110" s="19" t="s">
        <v>230</v>
      </c>
      <c r="N1110" s="145">
        <v>126.07426200000114</v>
      </c>
      <c r="O1110" s="4" t="s">
        <v>20</v>
      </c>
      <c r="P1110" s="4">
        <v>67500</v>
      </c>
      <c r="Q1110" s="33">
        <v>0</v>
      </c>
      <c r="R1110" s="4" t="s">
        <v>21</v>
      </c>
    </row>
    <row r="1111" spans="1:18">
      <c r="A1111" s="184">
        <v>44718</v>
      </c>
      <c r="B1111" s="157">
        <v>44719</v>
      </c>
      <c r="C1111" s="25" t="s">
        <v>41</v>
      </c>
      <c r="D1111" s="25" t="s">
        <v>17</v>
      </c>
      <c r="E1111" s="2" t="s">
        <v>316</v>
      </c>
      <c r="F1111" s="130">
        <v>2400</v>
      </c>
      <c r="G1111" s="126" t="s">
        <v>19</v>
      </c>
      <c r="H1111" s="4">
        <v>4.8141699999999998</v>
      </c>
      <c r="I1111" s="134">
        <v>2.8214624743206018E-2</v>
      </c>
      <c r="J1111" s="4">
        <v>4.95</v>
      </c>
      <c r="K1111" s="135">
        <v>325.99200000000081</v>
      </c>
      <c r="L1111" s="25" t="s">
        <v>385</v>
      </c>
      <c r="M1111" s="19" t="s">
        <v>386</v>
      </c>
      <c r="N1111" s="145">
        <v>186.50002320000047</v>
      </c>
      <c r="O1111" s="4" t="s">
        <v>20</v>
      </c>
      <c r="P1111" s="4">
        <v>67043</v>
      </c>
      <c r="Q1111" s="33">
        <v>0</v>
      </c>
      <c r="R1111" s="4" t="s">
        <v>64</v>
      </c>
    </row>
    <row r="1112" spans="1:18">
      <c r="A1112" s="184">
        <v>44718</v>
      </c>
      <c r="B1112" s="157">
        <v>44719</v>
      </c>
      <c r="C1112" s="25" t="s">
        <v>16</v>
      </c>
      <c r="D1112" s="25" t="s">
        <v>23</v>
      </c>
      <c r="E1112" s="2" t="s">
        <v>303</v>
      </c>
      <c r="F1112" s="130">
        <v>31687.200000000001</v>
      </c>
      <c r="G1112" s="4" t="s">
        <v>19</v>
      </c>
      <c r="H1112" s="4">
        <v>4.8007</v>
      </c>
      <c r="I1112" s="134">
        <v>1.7289145332972655E-3</v>
      </c>
      <c r="J1112" s="4">
        <v>4.8090000000000002</v>
      </c>
      <c r="K1112" s="135">
        <v>263.0037600000062</v>
      </c>
      <c r="L1112" s="25" t="s">
        <v>111</v>
      </c>
      <c r="M1112" s="19" t="s">
        <v>112</v>
      </c>
      <c r="N1112" s="145">
        <v>157.80225600000372</v>
      </c>
      <c r="O1112" s="4" t="s">
        <v>20</v>
      </c>
      <c r="P1112" s="4">
        <v>12012</v>
      </c>
      <c r="Q1112" s="33">
        <v>0</v>
      </c>
      <c r="R1112" s="4" t="s">
        <v>21</v>
      </c>
    </row>
    <row r="1113" spans="1:18">
      <c r="A1113" s="184">
        <v>44718</v>
      </c>
      <c r="B1113" s="157">
        <v>44719</v>
      </c>
      <c r="C1113" s="25" t="s">
        <v>16</v>
      </c>
      <c r="D1113" s="25" t="s">
        <v>17</v>
      </c>
      <c r="E1113" s="2" t="s">
        <v>317</v>
      </c>
      <c r="F1113" s="130">
        <v>1000</v>
      </c>
      <c r="G1113" s="4" t="s">
        <v>19</v>
      </c>
      <c r="H1113" s="4">
        <v>4.7450000000000001</v>
      </c>
      <c r="I1113" s="134">
        <v>7.7133825079029883E-3</v>
      </c>
      <c r="J1113" s="4">
        <v>4.7816000000000001</v>
      </c>
      <c r="K1113" s="135">
        <v>36.599999999999966</v>
      </c>
      <c r="L1113" s="25" t="s">
        <v>237</v>
      </c>
      <c r="M1113" s="19" t="s">
        <v>238</v>
      </c>
      <c r="N1113" s="145">
        <v>21.95999999999998</v>
      </c>
      <c r="O1113" s="4" t="s">
        <v>27</v>
      </c>
      <c r="P1113" s="4">
        <v>67500</v>
      </c>
      <c r="Q1113" s="33">
        <v>0</v>
      </c>
      <c r="R1113" s="4" t="s">
        <v>21</v>
      </c>
    </row>
    <row r="1114" spans="1:18">
      <c r="A1114" s="184">
        <v>44719</v>
      </c>
      <c r="B1114" s="157">
        <v>44720</v>
      </c>
      <c r="C1114" s="10" t="s">
        <v>16</v>
      </c>
      <c r="D1114" s="10" t="s">
        <v>23</v>
      </c>
      <c r="E1114" s="2" t="s">
        <v>48</v>
      </c>
      <c r="F1114" s="130">
        <v>1167.43</v>
      </c>
      <c r="G1114" s="4" t="s">
        <v>19</v>
      </c>
      <c r="H1114" s="4">
        <v>5.1661000000000001</v>
      </c>
      <c r="I1114" s="134">
        <v>6.562010026906151E-3</v>
      </c>
      <c r="J1114" s="4">
        <v>5.2</v>
      </c>
      <c r="K1114" s="135">
        <v>39.575877000000048</v>
      </c>
      <c r="L1114" s="25" t="s">
        <v>110</v>
      </c>
      <c r="M1114" s="19" t="s">
        <v>1579</v>
      </c>
      <c r="N1114" s="145">
        <v>23.745526200000029</v>
      </c>
      <c r="O1114" s="4" t="s">
        <v>20</v>
      </c>
      <c r="P1114" s="4">
        <v>12012</v>
      </c>
      <c r="Q1114" s="33">
        <v>0</v>
      </c>
      <c r="R1114" s="4" t="s">
        <v>21</v>
      </c>
    </row>
    <row r="1115" spans="1:18">
      <c r="A1115" s="184">
        <v>44719</v>
      </c>
      <c r="B1115" s="157">
        <v>44720</v>
      </c>
      <c r="C1115" s="10" t="s">
        <v>16</v>
      </c>
      <c r="D1115" s="10" t="s">
        <v>23</v>
      </c>
      <c r="E1115" s="2" t="s">
        <v>208</v>
      </c>
      <c r="F1115" s="133">
        <v>2735</v>
      </c>
      <c r="G1115" s="4" t="s">
        <v>19</v>
      </c>
      <c r="H1115" s="25">
        <v>4.7699999999999996</v>
      </c>
      <c r="I1115" s="134">
        <v>2.1048218029350307E-2</v>
      </c>
      <c r="J1115" s="25">
        <v>4.8704000000000001</v>
      </c>
      <c r="K1115" s="135">
        <v>274.59400000000136</v>
      </c>
      <c r="L1115" s="25" t="s">
        <v>110</v>
      </c>
      <c r="M1115" s="19" t="s">
        <v>230</v>
      </c>
      <c r="N1115" s="145">
        <v>164.75640000000081</v>
      </c>
      <c r="O1115" s="4" t="s">
        <v>27</v>
      </c>
      <c r="P1115" s="4">
        <v>12036</v>
      </c>
      <c r="Q1115" s="33">
        <v>0</v>
      </c>
      <c r="R1115" s="4" t="s">
        <v>21</v>
      </c>
    </row>
    <row r="1116" spans="1:18">
      <c r="A1116" s="184">
        <v>44720</v>
      </c>
      <c r="B1116" s="157">
        <v>44720</v>
      </c>
      <c r="C1116" s="10" t="s">
        <v>16</v>
      </c>
      <c r="D1116" s="10" t="s">
        <v>23</v>
      </c>
      <c r="E1116" s="2" t="s">
        <v>318</v>
      </c>
      <c r="F1116" s="130">
        <v>42922.52</v>
      </c>
      <c r="G1116" s="4" t="s">
        <v>19</v>
      </c>
      <c r="H1116" s="4">
        <v>4.84</v>
      </c>
      <c r="I1116" s="134">
        <v>3.8223140495867725E-3</v>
      </c>
      <c r="J1116" s="4">
        <v>4.8585000000000003</v>
      </c>
      <c r="K1116" s="135">
        <v>794.06662000001734</v>
      </c>
      <c r="L1116" s="25" t="s">
        <v>407</v>
      </c>
      <c r="M1116" s="19" t="s">
        <v>1541</v>
      </c>
      <c r="N1116" s="145">
        <v>476.43997200001036</v>
      </c>
      <c r="O1116" s="4" t="s">
        <v>27</v>
      </c>
      <c r="P1116" s="4">
        <v>12005</v>
      </c>
      <c r="Q1116" s="33">
        <v>0</v>
      </c>
      <c r="R1116" s="4" t="s">
        <v>21</v>
      </c>
    </row>
    <row r="1117" spans="1:18">
      <c r="A1117" s="184">
        <v>44720</v>
      </c>
      <c r="B1117" s="157">
        <v>44721</v>
      </c>
      <c r="C1117" s="10" t="s">
        <v>16</v>
      </c>
      <c r="D1117" s="10" t="s">
        <v>17</v>
      </c>
      <c r="E1117" s="2" t="s">
        <v>319</v>
      </c>
      <c r="F1117" s="130">
        <v>911.17</v>
      </c>
      <c r="G1117" s="4" t="s">
        <v>19</v>
      </c>
      <c r="H1117" s="4">
        <v>4.8676000000000004</v>
      </c>
      <c r="I1117" s="134">
        <v>1.0765058755854984E-2</v>
      </c>
      <c r="J1117" s="4">
        <v>4.92</v>
      </c>
      <c r="K1117" s="135">
        <v>47.745307999999596</v>
      </c>
      <c r="L1117" s="25" t="s">
        <v>110</v>
      </c>
      <c r="M1117" s="19" t="s">
        <v>230</v>
      </c>
      <c r="N1117" s="145">
        <v>28.647184799999756</v>
      </c>
      <c r="O1117" s="4" t="s">
        <v>20</v>
      </c>
      <c r="P1117" s="4">
        <v>37004</v>
      </c>
      <c r="Q1117" s="33">
        <v>0</v>
      </c>
      <c r="R1117" s="4" t="s">
        <v>21</v>
      </c>
    </row>
    <row r="1118" spans="1:18">
      <c r="A1118" s="184">
        <v>44720</v>
      </c>
      <c r="B1118" s="157">
        <v>44721</v>
      </c>
      <c r="C1118" s="4" t="s">
        <v>16</v>
      </c>
      <c r="D1118" s="4" t="s">
        <v>17</v>
      </c>
      <c r="E1118" s="2" t="s">
        <v>182</v>
      </c>
      <c r="F1118" s="130">
        <v>1000</v>
      </c>
      <c r="G1118" s="4" t="s">
        <v>19</v>
      </c>
      <c r="H1118" s="4">
        <v>4.7699999999999996</v>
      </c>
      <c r="I1118" s="134">
        <v>2.4025157232704375E-2</v>
      </c>
      <c r="J1118" s="4">
        <v>4.8845999999999998</v>
      </c>
      <c r="K1118" s="135">
        <v>114.60000000000025</v>
      </c>
      <c r="L1118" s="25" t="s">
        <v>110</v>
      </c>
      <c r="M1118" s="19" t="s">
        <v>230</v>
      </c>
      <c r="N1118" s="145">
        <v>68.760000000000147</v>
      </c>
      <c r="O1118" s="4" t="s">
        <v>20</v>
      </c>
      <c r="P1118" s="4">
        <v>67500</v>
      </c>
      <c r="Q1118" s="33">
        <v>0</v>
      </c>
      <c r="R1118" s="4" t="s">
        <v>21</v>
      </c>
    </row>
    <row r="1119" spans="1:18">
      <c r="A1119" s="184">
        <v>44720</v>
      </c>
      <c r="B1119" s="157">
        <v>44721</v>
      </c>
      <c r="C1119" s="4" t="s">
        <v>16</v>
      </c>
      <c r="D1119" s="4" t="s">
        <v>23</v>
      </c>
      <c r="E1119" s="2" t="s">
        <v>320</v>
      </c>
      <c r="F1119" s="130">
        <v>6956</v>
      </c>
      <c r="G1119" s="4" t="s">
        <v>19</v>
      </c>
      <c r="H1119" s="4">
        <v>4.8940999999999999</v>
      </c>
      <c r="I1119" s="134">
        <v>9.1743119266054496E-3</v>
      </c>
      <c r="J1119" s="4">
        <v>4.9390000000000001</v>
      </c>
      <c r="K1119" s="135">
        <v>312.32440000000111</v>
      </c>
      <c r="L1119" s="25" t="s">
        <v>239</v>
      </c>
      <c r="M1119" s="19" t="s">
        <v>240</v>
      </c>
      <c r="N1119" s="145">
        <v>187.39464000000066</v>
      </c>
      <c r="O1119" s="4" t="s">
        <v>20</v>
      </c>
      <c r="P1119" s="126">
        <v>12012</v>
      </c>
      <c r="Q1119" s="33">
        <v>0</v>
      </c>
      <c r="R1119" s="4" t="s">
        <v>21</v>
      </c>
    </row>
    <row r="1120" spans="1:18">
      <c r="A1120" s="184">
        <v>44720</v>
      </c>
      <c r="B1120" s="157">
        <v>44721</v>
      </c>
      <c r="C1120" s="4" t="s">
        <v>16</v>
      </c>
      <c r="D1120" s="4" t="s">
        <v>23</v>
      </c>
      <c r="E1120" s="2" t="s">
        <v>224</v>
      </c>
      <c r="F1120" s="130">
        <v>56887.44</v>
      </c>
      <c r="G1120" s="4" t="s">
        <v>19</v>
      </c>
      <c r="H1120" s="4">
        <v>4.8871000000000002</v>
      </c>
      <c r="I1120" s="134">
        <v>7.1412494117164549E-3</v>
      </c>
      <c r="J1120" s="4">
        <v>4.9219999999999997</v>
      </c>
      <c r="K1120" s="135">
        <v>1985.3716559999709</v>
      </c>
      <c r="L1120" s="25" t="s">
        <v>275</v>
      </c>
      <c r="M1120" s="19" t="s">
        <v>276</v>
      </c>
      <c r="N1120" s="145">
        <v>1191.2229935999826</v>
      </c>
      <c r="O1120" s="4" t="s">
        <v>20</v>
      </c>
      <c r="P1120" s="4">
        <v>52405</v>
      </c>
      <c r="Q1120" s="33">
        <v>0</v>
      </c>
      <c r="R1120" s="4" t="s">
        <v>21</v>
      </c>
    </row>
    <row r="1121" spans="1:18">
      <c r="A1121" s="184">
        <v>44720</v>
      </c>
      <c r="B1121" s="157">
        <v>44721</v>
      </c>
      <c r="C1121" s="4" t="s">
        <v>16</v>
      </c>
      <c r="D1121" s="4" t="s">
        <v>23</v>
      </c>
      <c r="E1121" s="2" t="s">
        <v>228</v>
      </c>
      <c r="F1121" s="130">
        <v>48364.15</v>
      </c>
      <c r="G1121" s="4" t="s">
        <v>19</v>
      </c>
      <c r="H1121" s="4">
        <v>4.8841000000000001</v>
      </c>
      <c r="I1121" s="134">
        <v>7.5551278638847919E-3</v>
      </c>
      <c r="J1121" s="4">
        <v>4.9210000000000003</v>
      </c>
      <c r="K1121" s="135">
        <v>1784.6371350000074</v>
      </c>
      <c r="L1121" s="25" t="s">
        <v>275</v>
      </c>
      <c r="M1121" s="19" t="s">
        <v>276</v>
      </c>
      <c r="N1121" s="145">
        <v>1070.7822810000043</v>
      </c>
      <c r="O1121" s="4" t="s">
        <v>20</v>
      </c>
      <c r="P1121" s="4">
        <v>52405</v>
      </c>
      <c r="Q1121" s="33">
        <v>0</v>
      </c>
      <c r="R1121" s="4" t="s">
        <v>21</v>
      </c>
    </row>
    <row r="1122" spans="1:18">
      <c r="A1122" s="183">
        <v>44721</v>
      </c>
      <c r="B1122" s="157">
        <v>44722</v>
      </c>
      <c r="C1122" s="4" t="s">
        <v>16</v>
      </c>
      <c r="D1122" s="25" t="s">
        <v>17</v>
      </c>
      <c r="E1122" s="19" t="s">
        <v>217</v>
      </c>
      <c r="F1122" s="130">
        <v>400</v>
      </c>
      <c r="G1122" s="4" t="s">
        <v>19</v>
      </c>
      <c r="H1122" s="4">
        <v>4.8817000000000004</v>
      </c>
      <c r="I1122" s="134">
        <v>2.2184894606387173E-2</v>
      </c>
      <c r="J1122" s="4">
        <v>4.99</v>
      </c>
      <c r="K1122" s="135">
        <v>43.319999999999936</v>
      </c>
      <c r="L1122" s="25" t="s">
        <v>235</v>
      </c>
      <c r="M1122" s="19" t="s">
        <v>236</v>
      </c>
      <c r="N1122" s="145">
        <v>25.991999999999962</v>
      </c>
      <c r="O1122" s="4" t="s">
        <v>20</v>
      </c>
      <c r="P1122" s="4">
        <v>37004</v>
      </c>
      <c r="Q1122" s="33">
        <v>0</v>
      </c>
      <c r="R1122" s="4" t="s">
        <v>21</v>
      </c>
    </row>
    <row r="1123" spans="1:18">
      <c r="A1123" s="183">
        <v>44721</v>
      </c>
      <c r="B1123" s="157">
        <v>44722</v>
      </c>
      <c r="C1123" s="4" t="s">
        <v>16</v>
      </c>
      <c r="D1123" s="4" t="s">
        <v>23</v>
      </c>
      <c r="E1123" s="2" t="s">
        <v>26</v>
      </c>
      <c r="F1123" s="130">
        <v>4000</v>
      </c>
      <c r="G1123" s="4" t="s">
        <v>19</v>
      </c>
      <c r="H1123" s="4">
        <v>4.84</v>
      </c>
      <c r="I1123" s="134">
        <v>1.2334710743801658E-2</v>
      </c>
      <c r="J1123" s="4">
        <v>4.8997000000000002</v>
      </c>
      <c r="K1123" s="135">
        <v>238.80000000000123</v>
      </c>
      <c r="L1123" s="25" t="s">
        <v>110</v>
      </c>
      <c r="M1123" s="19" t="s">
        <v>230</v>
      </c>
      <c r="N1123" s="145">
        <v>143.28000000000074</v>
      </c>
      <c r="O1123" s="4" t="s">
        <v>27</v>
      </c>
      <c r="P1123" s="4">
        <v>47197</v>
      </c>
      <c r="Q1123" s="33">
        <v>0</v>
      </c>
      <c r="R1123" s="4" t="s">
        <v>21</v>
      </c>
    </row>
    <row r="1124" spans="1:18">
      <c r="A1124" s="183">
        <v>44721</v>
      </c>
      <c r="B1124" s="157">
        <v>44721</v>
      </c>
      <c r="C1124" s="10" t="s">
        <v>22</v>
      </c>
      <c r="D1124" s="4" t="s">
        <v>23</v>
      </c>
      <c r="E1124" s="2" t="s">
        <v>321</v>
      </c>
      <c r="F1124" s="130">
        <v>5988</v>
      </c>
      <c r="G1124" s="4" t="s">
        <v>19</v>
      </c>
      <c r="H1124" s="4">
        <v>4.8811</v>
      </c>
      <c r="I1124" s="134">
        <v>4.4866935731699975E-3</v>
      </c>
      <c r="J1124" s="4">
        <v>4.9029999999999996</v>
      </c>
      <c r="K1124" s="135">
        <v>131.13719999999753</v>
      </c>
      <c r="L1124" s="25" t="s">
        <v>408</v>
      </c>
      <c r="M1124" s="19" t="s">
        <v>356</v>
      </c>
      <c r="N1124" s="145">
        <v>62.519660099998823</v>
      </c>
      <c r="O1124" s="4" t="s">
        <v>27</v>
      </c>
      <c r="P1124" s="4">
        <v>47025</v>
      </c>
      <c r="Q1124" s="33">
        <v>0</v>
      </c>
      <c r="R1124" s="4" t="s">
        <v>25</v>
      </c>
    </row>
    <row r="1125" spans="1:18">
      <c r="A1125" s="183">
        <v>44721</v>
      </c>
      <c r="B1125" s="157">
        <v>44725</v>
      </c>
      <c r="C1125" s="10" t="s">
        <v>16</v>
      </c>
      <c r="D1125" s="10" t="s">
        <v>17</v>
      </c>
      <c r="E1125" s="2" t="s">
        <v>35</v>
      </c>
      <c r="F1125" s="130">
        <v>1394.7</v>
      </c>
      <c r="G1125" s="4" t="s">
        <v>19</v>
      </c>
      <c r="H1125" s="4">
        <v>4.8897000000000004</v>
      </c>
      <c r="I1125" s="134">
        <v>2.2557621121950033E-2</v>
      </c>
      <c r="J1125" s="4">
        <v>5</v>
      </c>
      <c r="K1125" s="135">
        <v>153.83540999999948</v>
      </c>
      <c r="L1125" s="25" t="s">
        <v>84</v>
      </c>
      <c r="M1125" s="19" t="s">
        <v>277</v>
      </c>
      <c r="N1125" s="145">
        <v>92.301245999999693</v>
      </c>
      <c r="O1125" s="4" t="s">
        <v>20</v>
      </c>
      <c r="P1125" s="4">
        <v>47197</v>
      </c>
      <c r="Q1125" s="33">
        <v>0</v>
      </c>
      <c r="R1125" s="4" t="s">
        <v>21</v>
      </c>
    </row>
    <row r="1126" spans="1:18">
      <c r="A1126" s="183">
        <v>44722</v>
      </c>
      <c r="B1126" s="157">
        <v>44725</v>
      </c>
      <c r="C1126" s="4" t="s">
        <v>16</v>
      </c>
      <c r="D1126" s="4" t="s">
        <v>23</v>
      </c>
      <c r="E1126" s="2" t="s">
        <v>224</v>
      </c>
      <c r="F1126" s="130">
        <v>20841.23</v>
      </c>
      <c r="G1126" s="4" t="s">
        <v>32</v>
      </c>
      <c r="H1126" s="4">
        <v>5.2477</v>
      </c>
      <c r="I1126" s="134">
        <v>5.7739581149836017E-3</v>
      </c>
      <c r="J1126" s="4">
        <v>5.2779999999999996</v>
      </c>
      <c r="K1126" s="135">
        <v>631.4892689999906</v>
      </c>
      <c r="L1126" s="25" t="s">
        <v>275</v>
      </c>
      <c r="M1126" s="19" t="s">
        <v>276</v>
      </c>
      <c r="N1126" s="145">
        <v>378.89356139999433</v>
      </c>
      <c r="O1126" s="4" t="s">
        <v>20</v>
      </c>
      <c r="P1126" s="4">
        <v>52405</v>
      </c>
      <c r="Q1126" s="33">
        <v>0</v>
      </c>
      <c r="R1126" s="4" t="s">
        <v>21</v>
      </c>
    </row>
    <row r="1127" spans="1:18">
      <c r="A1127" s="183">
        <v>44725</v>
      </c>
      <c r="B1127" s="157">
        <v>44726</v>
      </c>
      <c r="C1127" s="10" t="s">
        <v>16</v>
      </c>
      <c r="D1127" s="10" t="s">
        <v>17</v>
      </c>
      <c r="E1127" s="2" t="s">
        <v>79</v>
      </c>
      <c r="F1127" s="130">
        <v>9000</v>
      </c>
      <c r="G1127" s="4" t="s">
        <v>80</v>
      </c>
      <c r="H1127" s="4">
        <v>3.5278</v>
      </c>
      <c r="I1127" s="134">
        <v>2.6135268439253956E-2</v>
      </c>
      <c r="J1127" s="4">
        <v>3.62</v>
      </c>
      <c r="K1127" s="135">
        <v>829.80000000000052</v>
      </c>
      <c r="L1127" s="25" t="s">
        <v>110</v>
      </c>
      <c r="M1127" s="19" t="s">
        <v>230</v>
      </c>
      <c r="N1127" s="145">
        <v>497.88000000000028</v>
      </c>
      <c r="O1127" s="25" t="s">
        <v>20</v>
      </c>
      <c r="P1127" s="25">
        <v>37217</v>
      </c>
      <c r="Q1127" s="33">
        <v>0</v>
      </c>
      <c r="R1127" s="25" t="s">
        <v>21</v>
      </c>
    </row>
    <row r="1128" spans="1:18">
      <c r="A1128" s="183">
        <v>44725</v>
      </c>
      <c r="B1128" s="157">
        <v>44726</v>
      </c>
      <c r="C1128" s="4" t="s">
        <v>16</v>
      </c>
      <c r="D1128" s="10" t="s">
        <v>17</v>
      </c>
      <c r="E1128" s="2" t="s">
        <v>163</v>
      </c>
      <c r="F1128" s="130">
        <v>6863.5</v>
      </c>
      <c r="G1128" s="4" t="s">
        <v>19</v>
      </c>
      <c r="H1128" s="4">
        <v>4.92</v>
      </c>
      <c r="I1128" s="134">
        <v>3.5040650406503948E-2</v>
      </c>
      <c r="J1128" s="4">
        <v>5.0923999999999996</v>
      </c>
      <c r="K1128" s="135">
        <v>1183.2673999999977</v>
      </c>
      <c r="L1128" s="25" t="s">
        <v>269</v>
      </c>
      <c r="M1128" s="19" t="s">
        <v>270</v>
      </c>
      <c r="N1128" s="145">
        <v>709.96043999999858</v>
      </c>
      <c r="O1128" s="25" t="s">
        <v>27</v>
      </c>
      <c r="P1128" s="4">
        <v>47142</v>
      </c>
      <c r="Q1128" s="33">
        <v>0</v>
      </c>
      <c r="R1128" s="25" t="s">
        <v>21</v>
      </c>
    </row>
    <row r="1129" spans="1:18">
      <c r="A1129" s="183">
        <v>44725</v>
      </c>
      <c r="B1129" s="157">
        <v>44726</v>
      </c>
      <c r="C1129" s="10" t="s">
        <v>16</v>
      </c>
      <c r="D1129" s="10" t="s">
        <v>17</v>
      </c>
      <c r="E1129" s="2" t="s">
        <v>120</v>
      </c>
      <c r="F1129" s="130">
        <v>20000</v>
      </c>
      <c r="G1129" s="4" t="s">
        <v>19</v>
      </c>
      <c r="H1129" s="4">
        <v>5.1108000000000002</v>
      </c>
      <c r="I1129" s="134">
        <v>8.6483525084135593E-3</v>
      </c>
      <c r="J1129" s="4">
        <v>5.1550000000000002</v>
      </c>
      <c r="K1129" s="135">
        <v>884.00000000000034</v>
      </c>
      <c r="L1129" s="25" t="s">
        <v>110</v>
      </c>
      <c r="M1129" s="19" t="s">
        <v>230</v>
      </c>
      <c r="N1129" s="145">
        <v>530.4000000000002</v>
      </c>
      <c r="O1129" s="4" t="s">
        <v>20</v>
      </c>
      <c r="P1129" s="4">
        <v>67500</v>
      </c>
      <c r="Q1129" s="33">
        <v>0</v>
      </c>
      <c r="R1129" s="4" t="s">
        <v>21</v>
      </c>
    </row>
    <row r="1130" spans="1:18">
      <c r="A1130" s="183">
        <v>44725</v>
      </c>
      <c r="B1130" s="157">
        <v>44726</v>
      </c>
      <c r="C1130" s="10" t="s">
        <v>16</v>
      </c>
      <c r="D1130" s="10" t="s">
        <v>17</v>
      </c>
      <c r="E1130" s="2" t="s">
        <v>322</v>
      </c>
      <c r="F1130" s="130">
        <v>9900</v>
      </c>
      <c r="G1130" s="4" t="s">
        <v>19</v>
      </c>
      <c r="H1130" s="4">
        <v>5.0449999999999999</v>
      </c>
      <c r="I1130" s="134">
        <v>1.0386521308226149E-2</v>
      </c>
      <c r="J1130" s="4">
        <v>5.0974000000000004</v>
      </c>
      <c r="K1130" s="135">
        <v>518.76000000000442</v>
      </c>
      <c r="L1130" s="25" t="s">
        <v>108</v>
      </c>
      <c r="M1130" s="19" t="s">
        <v>358</v>
      </c>
      <c r="N1130" s="145">
        <v>311.25600000000264</v>
      </c>
      <c r="O1130" s="4" t="s">
        <v>27</v>
      </c>
      <c r="P1130" s="4">
        <v>67500</v>
      </c>
      <c r="Q1130" s="33">
        <v>0</v>
      </c>
      <c r="R1130" s="4" t="s">
        <v>21</v>
      </c>
    </row>
    <row r="1131" spans="1:18">
      <c r="A1131" s="183">
        <v>44725</v>
      </c>
      <c r="B1131" s="157">
        <v>44726</v>
      </c>
      <c r="C1131" s="4" t="s">
        <v>16</v>
      </c>
      <c r="D1131" s="4" t="s">
        <v>23</v>
      </c>
      <c r="E1131" s="13" t="s">
        <v>56</v>
      </c>
      <c r="F1131" s="130">
        <v>18610</v>
      </c>
      <c r="G1131" s="4" t="s">
        <v>57</v>
      </c>
      <c r="H1131" s="4">
        <v>6.2245999999999997</v>
      </c>
      <c r="I1131" s="134">
        <v>8.0969058252740034E-3</v>
      </c>
      <c r="J1131" s="4">
        <v>6.2750000000000004</v>
      </c>
      <c r="K1131" s="135">
        <v>937.94400000001235</v>
      </c>
      <c r="L1131" s="25" t="s">
        <v>259</v>
      </c>
      <c r="M1131" s="19" t="s">
        <v>260</v>
      </c>
      <c r="N1131" s="145">
        <v>562.76640000000737</v>
      </c>
      <c r="O1131" s="25" t="s">
        <v>20</v>
      </c>
      <c r="P1131" s="25">
        <v>12012</v>
      </c>
      <c r="Q1131" s="33">
        <v>0</v>
      </c>
      <c r="R1131" s="4" t="s">
        <v>21</v>
      </c>
    </row>
    <row r="1132" spans="1:18">
      <c r="A1132" s="183">
        <v>44725</v>
      </c>
      <c r="B1132" s="157">
        <v>44726</v>
      </c>
      <c r="C1132" s="10" t="s">
        <v>22</v>
      </c>
      <c r="D1132" s="4" t="s">
        <v>23</v>
      </c>
      <c r="E1132" s="2" t="s">
        <v>321</v>
      </c>
      <c r="F1132" s="130">
        <v>4305</v>
      </c>
      <c r="G1132" s="4" t="s">
        <v>19</v>
      </c>
      <c r="H1132" s="4">
        <v>5.0715000000000003</v>
      </c>
      <c r="I1132" s="134">
        <v>3.9041703637976433E-3</v>
      </c>
      <c r="J1132" s="4">
        <v>5.0913000000000004</v>
      </c>
      <c r="K1132" s="135">
        <v>85.239000000000175</v>
      </c>
      <c r="L1132" s="25" t="s">
        <v>408</v>
      </c>
      <c r="M1132" s="19" t="s">
        <v>356</v>
      </c>
      <c r="N1132" s="145">
        <v>40.637693250000083</v>
      </c>
      <c r="O1132" s="4" t="s">
        <v>27</v>
      </c>
      <c r="P1132" s="4">
        <v>47025</v>
      </c>
      <c r="Q1132" s="33">
        <v>0</v>
      </c>
      <c r="R1132" s="4" t="s">
        <v>25</v>
      </c>
    </row>
    <row r="1133" spans="1:18">
      <c r="A1133" s="183">
        <v>44726</v>
      </c>
      <c r="B1133" s="157">
        <v>44727</v>
      </c>
      <c r="C1133" s="4" t="s">
        <v>16</v>
      </c>
      <c r="D1133" s="10" t="s">
        <v>23</v>
      </c>
      <c r="E1133" s="2" t="s">
        <v>212</v>
      </c>
      <c r="F1133" s="130">
        <v>5877.75</v>
      </c>
      <c r="G1133" s="4" t="s">
        <v>19</v>
      </c>
      <c r="H1133" s="4">
        <v>5.1064999999999996</v>
      </c>
      <c r="I1133" s="134">
        <v>2.6436894154509005E-3</v>
      </c>
      <c r="J1133" s="4">
        <v>5.12</v>
      </c>
      <c r="K1133" s="135">
        <v>79.349625000003002</v>
      </c>
      <c r="L1133" s="25" t="s">
        <v>110</v>
      </c>
      <c r="M1133" s="19" t="s">
        <v>230</v>
      </c>
      <c r="N1133" s="162">
        <v>0</v>
      </c>
      <c r="O1133" s="4" t="s">
        <v>20</v>
      </c>
      <c r="P1133" s="4">
        <v>47575</v>
      </c>
      <c r="Q1133" s="33">
        <v>0</v>
      </c>
      <c r="R1133" s="4" t="s">
        <v>21</v>
      </c>
    </row>
    <row r="1134" spans="1:18">
      <c r="A1134" s="183">
        <v>44726</v>
      </c>
      <c r="B1134" s="157">
        <v>44727</v>
      </c>
      <c r="C1134" s="4" t="s">
        <v>22</v>
      </c>
      <c r="D1134" s="10" t="s">
        <v>17</v>
      </c>
      <c r="E1134" s="19" t="s">
        <v>311</v>
      </c>
      <c r="F1134" s="130">
        <v>7000</v>
      </c>
      <c r="G1134" s="4" t="s">
        <v>19</v>
      </c>
      <c r="H1134" s="4">
        <v>4.9934000000000003</v>
      </c>
      <c r="I1134" s="134">
        <v>1.8804822365522389E-2</v>
      </c>
      <c r="J1134" s="4">
        <v>5.0872999999999999</v>
      </c>
      <c r="K1134" s="135">
        <v>657.29999999999757</v>
      </c>
      <c r="L1134" s="25" t="s">
        <v>111</v>
      </c>
      <c r="M1134" s="19" t="s">
        <v>112</v>
      </c>
      <c r="N1134" s="145">
        <v>313.36777499999886</v>
      </c>
      <c r="O1134" s="4" t="s">
        <v>27</v>
      </c>
      <c r="P1134" s="4">
        <v>67005</v>
      </c>
      <c r="Q1134" s="33">
        <v>0</v>
      </c>
      <c r="R1134" s="4" t="s">
        <v>25</v>
      </c>
    </row>
    <row r="1135" spans="1:18">
      <c r="A1135" s="183">
        <v>44726</v>
      </c>
      <c r="B1135" s="157">
        <v>44727</v>
      </c>
      <c r="C1135" s="4" t="s">
        <v>22</v>
      </c>
      <c r="D1135" s="10" t="s">
        <v>23</v>
      </c>
      <c r="E1135" s="2" t="s">
        <v>185</v>
      </c>
      <c r="F1135" s="130">
        <v>1694.38</v>
      </c>
      <c r="G1135" s="4" t="s">
        <v>32</v>
      </c>
      <c r="H1135" s="4">
        <v>5.3460000000000001</v>
      </c>
      <c r="I1135" s="134">
        <v>5.4246165357276777E-3</v>
      </c>
      <c r="J1135" s="4">
        <v>5.375</v>
      </c>
      <c r="K1135" s="135">
        <v>49.137019999999858</v>
      </c>
      <c r="L1135" s="25" t="s">
        <v>265</v>
      </c>
      <c r="M1135" s="19" t="s">
        <v>266</v>
      </c>
      <c r="N1135" s="145">
        <v>23.426074284999931</v>
      </c>
      <c r="O1135" s="4" t="s">
        <v>20</v>
      </c>
      <c r="P1135" s="4">
        <v>12012</v>
      </c>
      <c r="Q1135" s="33">
        <v>0</v>
      </c>
      <c r="R1135" s="4" t="s">
        <v>25</v>
      </c>
    </row>
    <row r="1136" spans="1:18">
      <c r="A1136" s="183">
        <v>44726</v>
      </c>
      <c r="B1136" s="157">
        <v>44727</v>
      </c>
      <c r="C1136" s="4" t="s">
        <v>16</v>
      </c>
      <c r="D1136" s="10" t="s">
        <v>23</v>
      </c>
      <c r="E1136" s="2" t="s">
        <v>283</v>
      </c>
      <c r="F1136" s="130">
        <v>3469.08</v>
      </c>
      <c r="G1136" s="4" t="s">
        <v>19</v>
      </c>
      <c r="H1136" s="4">
        <v>5.1242999999999999</v>
      </c>
      <c r="I1136" s="134">
        <v>4.2347247428917711E-3</v>
      </c>
      <c r="J1136" s="4">
        <v>5.1459999999999999</v>
      </c>
      <c r="K1136" s="135">
        <v>75.279036000000175</v>
      </c>
      <c r="L1136" s="25" t="s">
        <v>275</v>
      </c>
      <c r="M1136" s="19" t="s">
        <v>276</v>
      </c>
      <c r="N1136" s="145">
        <v>45.167421600000104</v>
      </c>
      <c r="O1136" s="4" t="s">
        <v>20</v>
      </c>
      <c r="P1136" s="4">
        <v>47128</v>
      </c>
      <c r="Q1136" s="33">
        <v>0</v>
      </c>
      <c r="R1136" s="4" t="s">
        <v>21</v>
      </c>
    </row>
    <row r="1137" spans="1:18">
      <c r="A1137" s="183">
        <v>44726</v>
      </c>
      <c r="B1137" s="157">
        <v>44727</v>
      </c>
      <c r="C1137" s="4" t="s">
        <v>16</v>
      </c>
      <c r="D1137" s="10" t="s">
        <v>23</v>
      </c>
      <c r="E1137" s="2" t="s">
        <v>36</v>
      </c>
      <c r="F1137" s="133">
        <v>1495</v>
      </c>
      <c r="G1137" s="25" t="s">
        <v>32</v>
      </c>
      <c r="H1137" s="25">
        <v>5.26</v>
      </c>
      <c r="I1137" s="134">
        <v>1.5817490494296704E-2</v>
      </c>
      <c r="J1137" s="25">
        <v>5.3432000000000004</v>
      </c>
      <c r="K1137" s="135">
        <v>124.38400000000091</v>
      </c>
      <c r="L1137" s="25" t="s">
        <v>1497</v>
      </c>
      <c r="M1137" s="19" t="s">
        <v>264</v>
      </c>
      <c r="N1137" s="145">
        <v>74.630400000000549</v>
      </c>
      <c r="O1137" s="25" t="s">
        <v>27</v>
      </c>
      <c r="P1137" s="25">
        <v>47197</v>
      </c>
      <c r="Q1137" s="33">
        <v>0</v>
      </c>
      <c r="R1137" s="25" t="s">
        <v>21</v>
      </c>
    </row>
    <row r="1138" spans="1:18">
      <c r="A1138" s="183">
        <v>44726</v>
      </c>
      <c r="B1138" s="157">
        <v>44727</v>
      </c>
      <c r="C1138" s="4" t="s">
        <v>16</v>
      </c>
      <c r="D1138" s="10" t="s">
        <v>23</v>
      </c>
      <c r="E1138" s="19" t="s">
        <v>323</v>
      </c>
      <c r="F1138" s="92">
        <v>358.5</v>
      </c>
      <c r="G1138" s="4" t="s">
        <v>19</v>
      </c>
      <c r="H1138" s="4">
        <v>5.1230000000000002</v>
      </c>
      <c r="I1138" s="134">
        <v>1.112629318758529E-2</v>
      </c>
      <c r="J1138" s="4">
        <v>5.18</v>
      </c>
      <c r="K1138" s="135">
        <v>20.434499999999819</v>
      </c>
      <c r="L1138" s="25" t="s">
        <v>257</v>
      </c>
      <c r="M1138" s="19" t="s">
        <v>258</v>
      </c>
      <c r="N1138" s="145">
        <v>12.260699999999892</v>
      </c>
      <c r="O1138" s="4" t="s">
        <v>20</v>
      </c>
      <c r="P1138" s="4">
        <v>12036</v>
      </c>
      <c r="Q1138" s="33">
        <v>0</v>
      </c>
      <c r="R1138" s="25" t="s">
        <v>21</v>
      </c>
    </row>
    <row r="1139" spans="1:18">
      <c r="A1139" s="183">
        <v>44726</v>
      </c>
      <c r="B1139" s="157">
        <v>44727</v>
      </c>
      <c r="C1139" s="4" t="s">
        <v>16</v>
      </c>
      <c r="D1139" s="10" t="s">
        <v>23</v>
      </c>
      <c r="E1139" s="19" t="s">
        <v>323</v>
      </c>
      <c r="F1139" s="92">
        <v>249.6</v>
      </c>
      <c r="G1139" s="4" t="s">
        <v>19</v>
      </c>
      <c r="H1139" s="4">
        <v>5.1230000000000002</v>
      </c>
      <c r="I1139" s="134">
        <v>1.112629318758529E-2</v>
      </c>
      <c r="J1139" s="4">
        <v>5.18</v>
      </c>
      <c r="K1139" s="135">
        <v>14.227199999999874</v>
      </c>
      <c r="L1139" s="25" t="s">
        <v>257</v>
      </c>
      <c r="M1139" s="19" t="s">
        <v>258</v>
      </c>
      <c r="N1139" s="145">
        <v>8.5363199999999235</v>
      </c>
      <c r="O1139" s="4" t="s">
        <v>20</v>
      </c>
      <c r="P1139" s="4">
        <v>12036</v>
      </c>
      <c r="Q1139" s="33">
        <v>0</v>
      </c>
      <c r="R1139" s="25" t="s">
        <v>21</v>
      </c>
    </row>
    <row r="1140" spans="1:18">
      <c r="A1140" s="183">
        <v>44726</v>
      </c>
      <c r="B1140" s="157">
        <v>44727</v>
      </c>
      <c r="C1140" s="10" t="s">
        <v>22</v>
      </c>
      <c r="D1140" s="4" t="s">
        <v>23</v>
      </c>
      <c r="E1140" s="2" t="s">
        <v>321</v>
      </c>
      <c r="F1140" s="185">
        <v>3325</v>
      </c>
      <c r="G1140" s="25" t="s">
        <v>19</v>
      </c>
      <c r="H1140" s="25">
        <v>5.09</v>
      </c>
      <c r="I1140" s="134">
        <v>4.7937131630648722E-3</v>
      </c>
      <c r="J1140" s="25">
        <v>5.1143999999999998</v>
      </c>
      <c r="K1140" s="135">
        <v>81.129999999999924</v>
      </c>
      <c r="L1140" s="25" t="s">
        <v>408</v>
      </c>
      <c r="M1140" s="19" t="s">
        <v>356</v>
      </c>
      <c r="N1140" s="145">
        <v>38.678727499999965</v>
      </c>
      <c r="O1140" s="4" t="s">
        <v>27</v>
      </c>
      <c r="P1140" s="4">
        <v>47025</v>
      </c>
      <c r="Q1140" s="33">
        <v>0</v>
      </c>
      <c r="R1140" s="4" t="s">
        <v>25</v>
      </c>
    </row>
    <row r="1141" spans="1:18">
      <c r="A1141" s="183">
        <v>44726</v>
      </c>
      <c r="B1141" s="157">
        <v>44727</v>
      </c>
      <c r="C1141" s="4" t="s">
        <v>16</v>
      </c>
      <c r="D1141" s="10" t="s">
        <v>17</v>
      </c>
      <c r="E1141" s="13" t="s">
        <v>319</v>
      </c>
      <c r="F1141" s="130">
        <v>3000</v>
      </c>
      <c r="G1141" s="4" t="s">
        <v>19</v>
      </c>
      <c r="H1141" s="4">
        <v>5.1449999999999996</v>
      </c>
      <c r="I1141" s="134">
        <v>1.243926141885332E-2</v>
      </c>
      <c r="J1141" s="4">
        <v>5.2089999999999996</v>
      </c>
      <c r="K1141" s="135">
        <v>192.00000000000017</v>
      </c>
      <c r="L1141" s="25" t="s">
        <v>110</v>
      </c>
      <c r="M1141" s="19" t="s">
        <v>230</v>
      </c>
      <c r="N1141" s="145">
        <v>115.2000000000001</v>
      </c>
      <c r="O1141" s="4" t="s">
        <v>20</v>
      </c>
      <c r="P1141" s="4">
        <v>37004</v>
      </c>
      <c r="Q1141" s="33">
        <v>0</v>
      </c>
      <c r="R1141" s="4" t="s">
        <v>21</v>
      </c>
    </row>
    <row r="1142" spans="1:18">
      <c r="A1142" s="183">
        <v>44726</v>
      </c>
      <c r="B1142" s="157">
        <v>44727</v>
      </c>
      <c r="C1142" s="4" t="s">
        <v>16</v>
      </c>
      <c r="D1142" s="10" t="s">
        <v>23</v>
      </c>
      <c r="E1142" s="2" t="s">
        <v>36</v>
      </c>
      <c r="F1142" s="130">
        <v>11735.69</v>
      </c>
      <c r="G1142" s="4" t="s">
        <v>19</v>
      </c>
      <c r="H1142" s="4">
        <v>5.08</v>
      </c>
      <c r="I1142" s="134">
        <v>1.1712598425196896E-2</v>
      </c>
      <c r="J1142" s="4">
        <v>5.1395</v>
      </c>
      <c r="K1142" s="135">
        <v>698.27355499999874</v>
      </c>
      <c r="L1142" s="25" t="s">
        <v>1497</v>
      </c>
      <c r="M1142" s="19" t="s">
        <v>264</v>
      </c>
      <c r="N1142" s="145">
        <v>418.96413299999921</v>
      </c>
      <c r="O1142" s="4" t="s">
        <v>27</v>
      </c>
      <c r="P1142" s="4">
        <v>47197</v>
      </c>
      <c r="Q1142" s="33">
        <v>0</v>
      </c>
      <c r="R1142" s="4" t="s">
        <v>21</v>
      </c>
    </row>
    <row r="1143" spans="1:18">
      <c r="A1143" s="183">
        <v>44727</v>
      </c>
      <c r="B1143" s="157">
        <v>44727</v>
      </c>
      <c r="C1143" s="4" t="s">
        <v>16</v>
      </c>
      <c r="D1143" s="10" t="s">
        <v>23</v>
      </c>
      <c r="E1143" s="2" t="s">
        <v>160</v>
      </c>
      <c r="F1143" s="130">
        <v>10216.799999999999</v>
      </c>
      <c r="G1143" s="4" t="s">
        <v>32</v>
      </c>
      <c r="H1143" s="4">
        <v>5.3163999999999998</v>
      </c>
      <c r="I1143" s="134">
        <v>6.1319690015801953E-3</v>
      </c>
      <c r="J1143" s="4">
        <v>5.3490000000000002</v>
      </c>
      <c r="K1143" s="135">
        <v>333.06768000000415</v>
      </c>
      <c r="L1143" s="25" t="e">
        <v>#N/A</v>
      </c>
      <c r="M1143" s="19" t="e">
        <v>#N/A</v>
      </c>
      <c r="N1143" s="145">
        <v>199.84060800000248</v>
      </c>
      <c r="O1143" s="4" t="s">
        <v>20</v>
      </c>
      <c r="P1143" s="4">
        <v>47159</v>
      </c>
      <c r="Q1143" s="33">
        <v>0</v>
      </c>
      <c r="R1143" s="4" t="s">
        <v>21</v>
      </c>
    </row>
    <row r="1144" spans="1:18">
      <c r="A1144" s="183">
        <v>44727</v>
      </c>
      <c r="B1144" s="157">
        <v>44729</v>
      </c>
      <c r="C1144" s="4" t="s">
        <v>22</v>
      </c>
      <c r="D1144" s="25" t="s">
        <v>17</v>
      </c>
      <c r="E1144" s="2" t="s">
        <v>324</v>
      </c>
      <c r="F1144" s="130">
        <v>7000</v>
      </c>
      <c r="G1144" s="4" t="s">
        <v>32</v>
      </c>
      <c r="H1144" s="4">
        <v>5.2281000000000004</v>
      </c>
      <c r="I1144" s="134">
        <v>1.1882519462137253E-2</v>
      </c>
      <c r="J1144" s="4">
        <v>5.2902230000000001</v>
      </c>
      <c r="K1144" s="135">
        <v>434.86099999999794</v>
      </c>
      <c r="L1144" s="25" t="s">
        <v>110</v>
      </c>
      <c r="M1144" s="19" t="s">
        <v>230</v>
      </c>
      <c r="N1144" s="145">
        <v>207.31998174999902</v>
      </c>
      <c r="O1144" s="4" t="s">
        <v>27</v>
      </c>
      <c r="P1144" s="4">
        <v>67500</v>
      </c>
      <c r="Q1144" s="33">
        <v>0</v>
      </c>
      <c r="R1144" s="4" t="s">
        <v>25</v>
      </c>
    </row>
    <row r="1145" spans="1:18">
      <c r="A1145" s="183">
        <v>44727</v>
      </c>
      <c r="B1145" s="157">
        <v>44732</v>
      </c>
      <c r="C1145" s="25" t="s">
        <v>16</v>
      </c>
      <c r="D1145" s="25" t="s">
        <v>23</v>
      </c>
      <c r="E1145" s="2" t="s">
        <v>172</v>
      </c>
      <c r="F1145" s="130">
        <v>102040.82</v>
      </c>
      <c r="G1145" s="4" t="s">
        <v>32</v>
      </c>
      <c r="H1145" s="4">
        <v>5.2990000000000004</v>
      </c>
      <c r="I1145" s="134">
        <v>1.7173051519154381E-2</v>
      </c>
      <c r="J1145" s="4">
        <v>5.39</v>
      </c>
      <c r="K1145" s="135">
        <v>9285.7146199999297</v>
      </c>
      <c r="L1145" s="25" t="s">
        <v>389</v>
      </c>
      <c r="M1145" s="19" t="s">
        <v>390</v>
      </c>
      <c r="N1145" s="145">
        <v>5571.4287719999575</v>
      </c>
      <c r="O1145" s="4" t="s">
        <v>20</v>
      </c>
      <c r="P1145" s="4">
        <v>67500</v>
      </c>
      <c r="Q1145" s="33">
        <v>0</v>
      </c>
      <c r="R1145" s="4" t="s">
        <v>21</v>
      </c>
    </row>
    <row r="1146" spans="1:18">
      <c r="A1146" s="183">
        <v>44729</v>
      </c>
      <c r="B1146" s="157">
        <v>44729</v>
      </c>
      <c r="C1146" s="25" t="s">
        <v>16</v>
      </c>
      <c r="D1146" s="25" t="s">
        <v>17</v>
      </c>
      <c r="E1146" s="2" t="s">
        <v>152</v>
      </c>
      <c r="F1146" s="130">
        <v>2198.85</v>
      </c>
      <c r="G1146" s="4" t="s">
        <v>32</v>
      </c>
      <c r="H1146" s="4">
        <v>5.3785999999999996</v>
      </c>
      <c r="I1146" s="134">
        <v>3.6068865504035319E-3</v>
      </c>
      <c r="J1146" s="4">
        <v>5.3979999999999997</v>
      </c>
      <c r="K1146" s="135">
        <v>42.65769000000018</v>
      </c>
      <c r="L1146" s="25" t="s">
        <v>110</v>
      </c>
      <c r="M1146" s="19" t="s">
        <v>230</v>
      </c>
      <c r="N1146" s="145">
        <v>25.594614000000107</v>
      </c>
      <c r="O1146" s="4" t="s">
        <v>20</v>
      </c>
      <c r="P1146" s="4">
        <v>67500</v>
      </c>
      <c r="Q1146" s="33">
        <v>0</v>
      </c>
      <c r="R1146" s="4" t="s">
        <v>21</v>
      </c>
    </row>
    <row r="1147" spans="1:18">
      <c r="A1147" s="183">
        <v>44729</v>
      </c>
      <c r="B1147" s="157">
        <v>44729</v>
      </c>
      <c r="C1147" s="25" t="s">
        <v>22</v>
      </c>
      <c r="D1147" s="25" t="s">
        <v>23</v>
      </c>
      <c r="E1147" s="2" t="s">
        <v>77</v>
      </c>
      <c r="F1147" s="130">
        <v>73000</v>
      </c>
      <c r="G1147" s="4" t="s">
        <v>19</v>
      </c>
      <c r="H1147" s="4">
        <v>4.9850000000000003</v>
      </c>
      <c r="I1147" s="134">
        <v>2.7382146439318023E-2</v>
      </c>
      <c r="J1147" s="4">
        <v>5.1215000000000002</v>
      </c>
      <c r="K1147" s="135">
        <v>9964.4999999999891</v>
      </c>
      <c r="L1147" s="25" t="s">
        <v>111</v>
      </c>
      <c r="M1147" s="19" t="s">
        <v>112</v>
      </c>
      <c r="N1147" s="145">
        <v>4750.5753749999949</v>
      </c>
      <c r="O1147" s="4" t="s">
        <v>27</v>
      </c>
      <c r="P1147" s="4">
        <v>47197</v>
      </c>
      <c r="Q1147" s="33">
        <v>0</v>
      </c>
      <c r="R1147" s="4" t="s">
        <v>21</v>
      </c>
    </row>
    <row r="1148" spans="1:18">
      <c r="A1148" s="183">
        <v>44729</v>
      </c>
      <c r="B1148" s="157">
        <v>44733</v>
      </c>
      <c r="C1148" s="25" t="s">
        <v>16</v>
      </c>
      <c r="D1148" s="25" t="s">
        <v>17</v>
      </c>
      <c r="E1148" s="2" t="s">
        <v>85</v>
      </c>
      <c r="F1148" s="130">
        <v>3815.31</v>
      </c>
      <c r="G1148" s="4" t="s">
        <v>19</v>
      </c>
      <c r="H1148" s="4">
        <v>5.1412000000000004</v>
      </c>
      <c r="I1148" s="134">
        <v>8.5194118104721106E-3</v>
      </c>
      <c r="J1148" s="4">
        <v>5.1849999999999996</v>
      </c>
      <c r="K1148" s="135">
        <v>167.11057799999685</v>
      </c>
      <c r="L1148" s="25" t="s">
        <v>110</v>
      </c>
      <c r="M1148" s="19" t="s">
        <v>230</v>
      </c>
      <c r="N1148" s="145">
        <v>100.2663467999981</v>
      </c>
      <c r="O1148" s="4" t="s">
        <v>20</v>
      </c>
      <c r="P1148" s="4">
        <v>67500</v>
      </c>
      <c r="Q1148" s="33">
        <v>0</v>
      </c>
      <c r="R1148" s="4" t="s">
        <v>21</v>
      </c>
    </row>
    <row r="1149" spans="1:18">
      <c r="A1149" s="183">
        <v>44729</v>
      </c>
      <c r="B1149" s="157">
        <v>44733</v>
      </c>
      <c r="C1149" s="25" t="s">
        <v>16</v>
      </c>
      <c r="D1149" s="4" t="s">
        <v>23</v>
      </c>
      <c r="E1149" s="19" t="s">
        <v>228</v>
      </c>
      <c r="F1149" s="130">
        <v>46444.12</v>
      </c>
      <c r="G1149" s="4" t="s">
        <v>19</v>
      </c>
      <c r="H1149" s="4">
        <v>5.1440000000000001</v>
      </c>
      <c r="I1149" s="134">
        <v>4.5684292379470914E-3</v>
      </c>
      <c r="J1149" s="4">
        <v>5.1675000000000004</v>
      </c>
      <c r="K1149" s="135">
        <v>1091.436820000014</v>
      </c>
      <c r="L1149" s="25" t="s">
        <v>275</v>
      </c>
      <c r="M1149" s="19" t="s">
        <v>276</v>
      </c>
      <c r="N1149" s="145">
        <v>654.86209200000837</v>
      </c>
      <c r="O1149" s="4" t="s">
        <v>20</v>
      </c>
      <c r="P1149" s="4">
        <v>52405</v>
      </c>
      <c r="Q1149" s="33">
        <v>0</v>
      </c>
      <c r="R1149" s="4" t="s">
        <v>21</v>
      </c>
    </row>
    <row r="1150" spans="1:18">
      <c r="A1150" s="183">
        <v>44729</v>
      </c>
      <c r="B1150" s="157">
        <v>44733</v>
      </c>
      <c r="C1150" s="3" t="s">
        <v>22</v>
      </c>
      <c r="D1150" s="25" t="s">
        <v>23</v>
      </c>
      <c r="E1150" s="2" t="s">
        <v>185</v>
      </c>
      <c r="F1150" s="133">
        <v>2035</v>
      </c>
      <c r="G1150" s="4" t="s">
        <v>19</v>
      </c>
      <c r="H1150" s="25">
        <v>5.1380999999999997</v>
      </c>
      <c r="I1150" s="134">
        <v>6.2085206593878173E-3</v>
      </c>
      <c r="J1150" s="25">
        <v>5.17</v>
      </c>
      <c r="K1150" s="135">
        <v>64.916500000000525</v>
      </c>
      <c r="L1150" s="25" t="s">
        <v>265</v>
      </c>
      <c r="M1150" s="19" t="s">
        <v>266</v>
      </c>
      <c r="N1150" s="145">
        <v>30.948941375000249</v>
      </c>
      <c r="O1150" s="4" t="s">
        <v>20</v>
      </c>
      <c r="P1150" s="25">
        <v>12012</v>
      </c>
      <c r="Q1150" s="33">
        <v>0</v>
      </c>
      <c r="R1150" s="25" t="s">
        <v>25</v>
      </c>
    </row>
    <row r="1151" spans="1:18">
      <c r="A1151" s="183">
        <v>44729</v>
      </c>
      <c r="B1151" s="157">
        <v>44729</v>
      </c>
      <c r="C1151" s="10" t="s">
        <v>22</v>
      </c>
      <c r="D1151" s="4" t="s">
        <v>23</v>
      </c>
      <c r="E1151" s="2" t="s">
        <v>321</v>
      </c>
      <c r="F1151" s="130">
        <v>6500</v>
      </c>
      <c r="G1151" s="4" t="s">
        <v>19</v>
      </c>
      <c r="H1151" s="4">
        <v>5.1128</v>
      </c>
      <c r="I1151" s="134">
        <v>4.694101079643298E-3</v>
      </c>
      <c r="J1151" s="137">
        <v>5.1368</v>
      </c>
      <c r="K1151" s="135">
        <v>156.00000000000014</v>
      </c>
      <c r="L1151" s="25" t="s">
        <v>408</v>
      </c>
      <c r="M1151" s="19" t="s">
        <v>356</v>
      </c>
      <c r="N1151" s="145">
        <v>74.373000000000076</v>
      </c>
      <c r="O1151" s="4" t="s">
        <v>27</v>
      </c>
      <c r="P1151" s="4">
        <v>47025</v>
      </c>
      <c r="Q1151" s="33">
        <v>0</v>
      </c>
      <c r="R1151" s="4" t="s">
        <v>25</v>
      </c>
    </row>
    <row r="1152" spans="1:18">
      <c r="A1152" s="183">
        <v>44729</v>
      </c>
      <c r="B1152" s="157">
        <v>44732</v>
      </c>
      <c r="C1152" s="25" t="s">
        <v>16</v>
      </c>
      <c r="D1152" s="4" t="s">
        <v>23</v>
      </c>
      <c r="E1152" s="2" t="s">
        <v>28</v>
      </c>
      <c r="F1152" s="133">
        <v>2310.34</v>
      </c>
      <c r="G1152" s="25" t="s">
        <v>19</v>
      </c>
      <c r="H1152" s="25">
        <v>5</v>
      </c>
      <c r="I1152" s="134">
        <v>2.6000000000000023E-2</v>
      </c>
      <c r="J1152" s="25">
        <v>5.13</v>
      </c>
      <c r="K1152" s="135">
        <v>300.34419999999977</v>
      </c>
      <c r="L1152" s="25" t="s">
        <v>111</v>
      </c>
      <c r="M1152" s="19" t="s">
        <v>112</v>
      </c>
      <c r="N1152" s="145">
        <v>180.20651999999987</v>
      </c>
      <c r="O1152" s="4" t="s">
        <v>27</v>
      </c>
      <c r="P1152" s="4">
        <v>47197</v>
      </c>
      <c r="Q1152" s="33">
        <v>0</v>
      </c>
      <c r="R1152" s="4" t="s">
        <v>21</v>
      </c>
    </row>
    <row r="1153" spans="1:18">
      <c r="A1153" s="183">
        <v>44729</v>
      </c>
      <c r="B1153" s="157">
        <v>44733</v>
      </c>
      <c r="C1153" s="25" t="s">
        <v>16</v>
      </c>
      <c r="D1153" s="4" t="s">
        <v>23</v>
      </c>
      <c r="E1153" s="2" t="s">
        <v>208</v>
      </c>
      <c r="F1153" s="130">
        <v>1120</v>
      </c>
      <c r="G1153" s="4" t="s">
        <v>19</v>
      </c>
      <c r="H1153" s="4">
        <v>5.01</v>
      </c>
      <c r="I1153" s="134">
        <v>2.325349301397206E-2</v>
      </c>
      <c r="J1153" s="4">
        <v>5.1265000000000001</v>
      </c>
      <c r="K1153" s="135">
        <v>130.4800000000003</v>
      </c>
      <c r="L1153" s="25" t="s">
        <v>110</v>
      </c>
      <c r="M1153" s="19" t="s">
        <v>230</v>
      </c>
      <c r="N1153" s="145">
        <v>78.288000000000181</v>
      </c>
      <c r="O1153" s="4" t="s">
        <v>27</v>
      </c>
      <c r="P1153" s="4">
        <v>12036</v>
      </c>
      <c r="Q1153" s="33">
        <v>0</v>
      </c>
      <c r="R1153" s="4" t="s">
        <v>21</v>
      </c>
    </row>
    <row r="1154" spans="1:18">
      <c r="A1154" s="183">
        <v>44732</v>
      </c>
      <c r="B1154" s="157">
        <v>44734</v>
      </c>
      <c r="C1154" s="4" t="s">
        <v>22</v>
      </c>
      <c r="D1154" s="25" t="s">
        <v>23</v>
      </c>
      <c r="E1154" s="2" t="s">
        <v>185</v>
      </c>
      <c r="F1154" s="130">
        <v>5778.4</v>
      </c>
      <c r="G1154" s="4" t="s">
        <v>57</v>
      </c>
      <c r="H1154" s="4">
        <v>6.3438999999999997</v>
      </c>
      <c r="I1154" s="134">
        <v>1.7497123220733268E-3</v>
      </c>
      <c r="J1154" s="4">
        <v>6.3550000000000004</v>
      </c>
      <c r="K1154" s="135">
        <v>64.140240000004482</v>
      </c>
      <c r="L1154" s="25" t="s">
        <v>265</v>
      </c>
      <c r="M1154" s="19" t="s">
        <v>266</v>
      </c>
      <c r="N1154" s="145">
        <v>30.578859420002136</v>
      </c>
      <c r="O1154" s="4" t="s">
        <v>20</v>
      </c>
      <c r="P1154" s="4">
        <v>12012</v>
      </c>
      <c r="Q1154" s="33">
        <v>0</v>
      </c>
      <c r="R1154" s="4" t="s">
        <v>25</v>
      </c>
    </row>
    <row r="1155" spans="1:18">
      <c r="A1155" s="183">
        <v>44732</v>
      </c>
      <c r="B1155" s="157">
        <v>44733</v>
      </c>
      <c r="C1155" s="25" t="s">
        <v>16</v>
      </c>
      <c r="D1155" s="25" t="s">
        <v>17</v>
      </c>
      <c r="E1155" s="13" t="s">
        <v>325</v>
      </c>
      <c r="F1155" s="130">
        <v>2400</v>
      </c>
      <c r="G1155" s="4" t="s">
        <v>19</v>
      </c>
      <c r="H1155" s="4">
        <v>5.1737000000000002</v>
      </c>
      <c r="I1155" s="134">
        <v>3.3090438177706405E-2</v>
      </c>
      <c r="J1155" s="4">
        <v>5.3449</v>
      </c>
      <c r="K1155" s="135">
        <v>410.87999999999954</v>
      </c>
      <c r="L1155" s="25" t="s">
        <v>255</v>
      </c>
      <c r="M1155" s="19" t="s">
        <v>256</v>
      </c>
      <c r="N1155" s="145">
        <v>246.52799999999971</v>
      </c>
      <c r="O1155" s="4" t="s">
        <v>20</v>
      </c>
      <c r="P1155" s="4">
        <v>67043</v>
      </c>
      <c r="Q1155" s="33">
        <v>0</v>
      </c>
      <c r="R1155" s="4" t="s">
        <v>21</v>
      </c>
    </row>
    <row r="1156" spans="1:18">
      <c r="A1156" s="183">
        <v>44732</v>
      </c>
      <c r="B1156" s="157">
        <v>44733</v>
      </c>
      <c r="C1156" s="25" t="s">
        <v>16</v>
      </c>
      <c r="D1156" s="25" t="s">
        <v>23</v>
      </c>
      <c r="E1156" s="2" t="s">
        <v>323</v>
      </c>
      <c r="F1156" s="130">
        <v>433.83</v>
      </c>
      <c r="G1156" s="4" t="s">
        <v>19</v>
      </c>
      <c r="H1156" s="4">
        <v>5.1543000000000001</v>
      </c>
      <c r="I1156" s="134">
        <v>8.7693770250081293E-3</v>
      </c>
      <c r="J1156" s="4">
        <v>5.1994999999999996</v>
      </c>
      <c r="K1156" s="135">
        <v>19.609115999999766</v>
      </c>
      <c r="L1156" s="25" t="s">
        <v>257</v>
      </c>
      <c r="M1156" s="19" t="s">
        <v>258</v>
      </c>
      <c r="N1156" s="145">
        <v>11.765469599999859</v>
      </c>
      <c r="O1156" s="4" t="s">
        <v>20</v>
      </c>
      <c r="P1156" s="4">
        <v>12036</v>
      </c>
      <c r="Q1156" s="33">
        <v>0</v>
      </c>
      <c r="R1156" s="4" t="s">
        <v>21</v>
      </c>
    </row>
    <row r="1157" spans="1:18">
      <c r="A1157" s="183">
        <v>44732</v>
      </c>
      <c r="B1157" s="157">
        <v>44733</v>
      </c>
      <c r="C1157" s="25" t="s">
        <v>16</v>
      </c>
      <c r="D1157" s="25" t="s">
        <v>23</v>
      </c>
      <c r="E1157" s="2" t="s">
        <v>323</v>
      </c>
      <c r="F1157" s="130">
        <v>298.2</v>
      </c>
      <c r="G1157" s="4" t="s">
        <v>19</v>
      </c>
      <c r="H1157" s="4">
        <v>5.1543000000000001</v>
      </c>
      <c r="I1157" s="134">
        <v>8.7693770250081293E-3</v>
      </c>
      <c r="J1157" s="4">
        <v>5.1994999999999996</v>
      </c>
      <c r="K1157" s="135">
        <v>13.478639999999839</v>
      </c>
      <c r="L1157" s="25" t="s">
        <v>257</v>
      </c>
      <c r="M1157" s="19" t="s">
        <v>258</v>
      </c>
      <c r="N1157" s="145">
        <v>8.0871839999999029</v>
      </c>
      <c r="O1157" s="4" t="s">
        <v>20</v>
      </c>
      <c r="P1157" s="4">
        <v>12036</v>
      </c>
      <c r="Q1157" s="33">
        <v>0</v>
      </c>
      <c r="R1157" s="4" t="s">
        <v>21</v>
      </c>
    </row>
    <row r="1158" spans="1:18">
      <c r="A1158" s="183">
        <v>44732</v>
      </c>
      <c r="B1158" s="157">
        <v>44732</v>
      </c>
      <c r="C1158" s="25" t="s">
        <v>22</v>
      </c>
      <c r="D1158" s="25" t="s">
        <v>23</v>
      </c>
      <c r="E1158" s="19" t="s">
        <v>321</v>
      </c>
      <c r="F1158" s="130">
        <v>3500</v>
      </c>
      <c r="G1158" s="4" t="s">
        <v>19</v>
      </c>
      <c r="H1158" s="4">
        <v>5.12</v>
      </c>
      <c r="I1158" s="134">
        <v>4.0039062500001332E-3</v>
      </c>
      <c r="J1158" s="4">
        <v>5.1405000000000003</v>
      </c>
      <c r="K1158" s="135">
        <v>71.750000000000654</v>
      </c>
      <c r="L1158" s="25" t="s">
        <v>408</v>
      </c>
      <c r="M1158" s="19" t="s">
        <v>356</v>
      </c>
      <c r="N1158" s="145">
        <v>34.206812500000311</v>
      </c>
      <c r="O1158" s="4" t="s">
        <v>27</v>
      </c>
      <c r="P1158" s="4">
        <v>47025</v>
      </c>
      <c r="Q1158" s="33">
        <v>0</v>
      </c>
      <c r="R1158" s="4" t="s">
        <v>25</v>
      </c>
    </row>
    <row r="1159" spans="1:18">
      <c r="A1159" s="183">
        <v>44733</v>
      </c>
      <c r="B1159" s="157">
        <v>44734</v>
      </c>
      <c r="C1159" s="10" t="s">
        <v>16</v>
      </c>
      <c r="D1159" s="4" t="s">
        <v>23</v>
      </c>
      <c r="E1159" s="2" t="s">
        <v>303</v>
      </c>
      <c r="F1159" s="130">
        <v>31000</v>
      </c>
      <c r="G1159" s="4" t="s">
        <v>19</v>
      </c>
      <c r="H1159" s="177">
        <v>5.1357999999999997</v>
      </c>
      <c r="I1159" s="134">
        <v>2.6091358697770684E-3</v>
      </c>
      <c r="J1159" s="4">
        <v>5.1492000000000004</v>
      </c>
      <c r="K1159" s="135">
        <v>415.40000000002306</v>
      </c>
      <c r="L1159" s="25" t="s">
        <v>111</v>
      </c>
      <c r="M1159" s="19" t="s">
        <v>112</v>
      </c>
      <c r="N1159" s="145">
        <v>249.24000000001382</v>
      </c>
      <c r="O1159" s="4" t="s">
        <v>20</v>
      </c>
      <c r="P1159" s="4">
        <v>12012</v>
      </c>
      <c r="Q1159" s="33">
        <v>0</v>
      </c>
      <c r="R1159" s="4" t="s">
        <v>21</v>
      </c>
    </row>
    <row r="1160" spans="1:18">
      <c r="A1160" s="183">
        <v>44733</v>
      </c>
      <c r="B1160" s="157">
        <v>44734</v>
      </c>
      <c r="C1160" s="10" t="s">
        <v>16</v>
      </c>
      <c r="D1160" s="4" t="s">
        <v>23</v>
      </c>
      <c r="E1160" s="2" t="s">
        <v>303</v>
      </c>
      <c r="F1160" s="130">
        <v>15430.15</v>
      </c>
      <c r="G1160" s="4" t="s">
        <v>19</v>
      </c>
      <c r="H1160" s="177">
        <v>5.1357999999999997</v>
      </c>
      <c r="I1160" s="134">
        <v>2.6091358697770684E-3</v>
      </c>
      <c r="J1160" s="4">
        <v>5.1492000000000004</v>
      </c>
      <c r="K1160" s="135">
        <v>206.7640100000115</v>
      </c>
      <c r="L1160" s="25" t="s">
        <v>111</v>
      </c>
      <c r="M1160" s="19" t="s">
        <v>112</v>
      </c>
      <c r="N1160" s="145">
        <v>124.0584060000069</v>
      </c>
      <c r="O1160" s="4" t="s">
        <v>20</v>
      </c>
      <c r="P1160" s="4">
        <v>12012</v>
      </c>
      <c r="Q1160" s="33">
        <v>0</v>
      </c>
      <c r="R1160" s="4" t="s">
        <v>21</v>
      </c>
    </row>
    <row r="1161" spans="1:18">
      <c r="A1161" s="183">
        <v>44733</v>
      </c>
      <c r="B1161" s="157">
        <v>44734</v>
      </c>
      <c r="C1161" s="10" t="s">
        <v>16</v>
      </c>
      <c r="D1161" s="4" t="s">
        <v>23</v>
      </c>
      <c r="E1161" s="2" t="s">
        <v>224</v>
      </c>
      <c r="F1161" s="130">
        <v>20000</v>
      </c>
      <c r="G1161" s="4" t="s">
        <v>32</v>
      </c>
      <c r="H1161" s="4">
        <v>5.4325999999999999</v>
      </c>
      <c r="I1161" s="134">
        <v>5.9639951404484304E-3</v>
      </c>
      <c r="J1161" s="4">
        <v>5.4649999999999999</v>
      </c>
      <c r="K1161" s="135">
        <v>647.99999999999966</v>
      </c>
      <c r="L1161" s="25" t="s">
        <v>275</v>
      </c>
      <c r="M1161" s="19" t="s">
        <v>276</v>
      </c>
      <c r="N1161" s="145">
        <v>388.79999999999978</v>
      </c>
      <c r="O1161" s="4" t="s">
        <v>20</v>
      </c>
      <c r="P1161" s="4">
        <v>52405</v>
      </c>
      <c r="Q1161" s="33">
        <v>0</v>
      </c>
      <c r="R1161" s="4" t="s">
        <v>21</v>
      </c>
    </row>
    <row r="1162" spans="1:18">
      <c r="A1162" s="183">
        <v>44733</v>
      </c>
      <c r="B1162" s="157">
        <v>44734</v>
      </c>
      <c r="C1162" s="10" t="s">
        <v>16</v>
      </c>
      <c r="D1162" s="4" t="s">
        <v>23</v>
      </c>
      <c r="E1162" s="2" t="s">
        <v>228</v>
      </c>
      <c r="F1162" s="130">
        <v>39544.75</v>
      </c>
      <c r="G1162" s="4" t="s">
        <v>19</v>
      </c>
      <c r="H1162" s="4">
        <v>5.1543000000000001</v>
      </c>
      <c r="I1162" s="134">
        <v>5.7621791513882137E-3</v>
      </c>
      <c r="J1162" s="4">
        <v>5.1840000000000002</v>
      </c>
      <c r="K1162" s="135">
        <v>1174.4790750000025</v>
      </c>
      <c r="L1162" s="25" t="s">
        <v>275</v>
      </c>
      <c r="M1162" s="19" t="s">
        <v>276</v>
      </c>
      <c r="N1162" s="145">
        <v>704.6874450000015</v>
      </c>
      <c r="O1162" s="4" t="s">
        <v>20</v>
      </c>
      <c r="P1162" s="4">
        <v>52405</v>
      </c>
      <c r="Q1162" s="33">
        <v>0</v>
      </c>
      <c r="R1162" s="4" t="s">
        <v>21</v>
      </c>
    </row>
    <row r="1163" spans="1:18">
      <c r="A1163" s="183">
        <v>44733</v>
      </c>
      <c r="B1163" s="157">
        <v>44734</v>
      </c>
      <c r="C1163" s="10" t="s">
        <v>16</v>
      </c>
      <c r="D1163" s="10" t="s">
        <v>17</v>
      </c>
      <c r="E1163" s="2" t="s">
        <v>166</v>
      </c>
      <c r="F1163" s="130">
        <v>50000</v>
      </c>
      <c r="G1163" s="4" t="s">
        <v>19</v>
      </c>
      <c r="H1163" s="4">
        <v>5.1532999999999998</v>
      </c>
      <c r="I1163" s="134">
        <v>1.5271767605223863E-2</v>
      </c>
      <c r="J1163" s="4">
        <v>5.2320000000000002</v>
      </c>
      <c r="K1163" s="135">
        <v>3935.0000000000218</v>
      </c>
      <c r="L1163" s="25" t="s">
        <v>237</v>
      </c>
      <c r="M1163" s="19" t="s">
        <v>238</v>
      </c>
      <c r="N1163" s="145">
        <v>2361.0000000000132</v>
      </c>
      <c r="O1163" s="4" t="s">
        <v>20</v>
      </c>
      <c r="P1163" s="4">
        <v>67500</v>
      </c>
      <c r="Q1163" s="33">
        <v>0</v>
      </c>
      <c r="R1163" s="4" t="s">
        <v>21</v>
      </c>
    </row>
    <row r="1164" spans="1:18">
      <c r="A1164" s="183">
        <v>44733</v>
      </c>
      <c r="B1164" s="157">
        <v>44735</v>
      </c>
      <c r="C1164" s="4" t="s">
        <v>22</v>
      </c>
      <c r="D1164" s="4" t="s">
        <v>23</v>
      </c>
      <c r="E1164" s="2" t="s">
        <v>185</v>
      </c>
      <c r="F1164" s="130">
        <v>536.1</v>
      </c>
      <c r="G1164" s="4" t="s">
        <v>57</v>
      </c>
      <c r="H1164" s="4">
        <v>6.3197999999999999</v>
      </c>
      <c r="I1164" s="134">
        <v>2.4051394031456841E-3</v>
      </c>
      <c r="J1164" s="4">
        <v>6.335</v>
      </c>
      <c r="K1164" s="135">
        <v>8.1487200000000559</v>
      </c>
      <c r="L1164" s="25" t="s">
        <v>265</v>
      </c>
      <c r="M1164" s="19" t="s">
        <v>266</v>
      </c>
      <c r="N1164" s="145">
        <v>3.8849022600000267</v>
      </c>
      <c r="O1164" s="4" t="s">
        <v>20</v>
      </c>
      <c r="P1164" s="4">
        <v>12012</v>
      </c>
      <c r="Q1164" s="33">
        <v>0</v>
      </c>
      <c r="R1164" s="4" t="s">
        <v>25</v>
      </c>
    </row>
    <row r="1165" spans="1:18">
      <c r="A1165" s="183">
        <v>44734</v>
      </c>
      <c r="B1165" s="157">
        <v>44735</v>
      </c>
      <c r="C1165" s="10" t="s">
        <v>16</v>
      </c>
      <c r="D1165" s="4" t="s">
        <v>23</v>
      </c>
      <c r="E1165" s="2" t="s">
        <v>33</v>
      </c>
      <c r="F1165" s="130">
        <v>600</v>
      </c>
      <c r="G1165" s="4" t="s">
        <v>19</v>
      </c>
      <c r="H1165" s="4">
        <v>5.1619000000000002</v>
      </c>
      <c r="I1165" s="134">
        <v>6.4123675390843626E-3</v>
      </c>
      <c r="J1165" s="4">
        <v>5.1950000000000003</v>
      </c>
      <c r="K1165" s="135">
        <v>19.860000000000078</v>
      </c>
      <c r="L1165" s="25" t="s">
        <v>239</v>
      </c>
      <c r="M1165" s="19" t="s">
        <v>240</v>
      </c>
      <c r="N1165" s="145">
        <v>11.916000000000047</v>
      </c>
      <c r="O1165" s="4" t="s">
        <v>20</v>
      </c>
      <c r="P1165" s="4">
        <v>12012</v>
      </c>
      <c r="Q1165" s="33">
        <v>0</v>
      </c>
      <c r="R1165" s="4" t="s">
        <v>21</v>
      </c>
    </row>
    <row r="1166" spans="1:18">
      <c r="A1166" s="183">
        <v>44734</v>
      </c>
      <c r="B1166" s="157">
        <v>44735</v>
      </c>
      <c r="C1166" s="10" t="s">
        <v>16</v>
      </c>
      <c r="D1166" s="4" t="s">
        <v>23</v>
      </c>
      <c r="E1166" s="2" t="s">
        <v>326</v>
      </c>
      <c r="F1166" s="130">
        <v>26800</v>
      </c>
      <c r="G1166" s="4" t="s">
        <v>19</v>
      </c>
      <c r="H1166" s="4">
        <v>5.1619000000000002</v>
      </c>
      <c r="I1166" s="134">
        <v>6.4123675390843626E-3</v>
      </c>
      <c r="J1166" s="4">
        <v>5.1950000000000003</v>
      </c>
      <c r="K1166" s="135">
        <v>887.08000000000345</v>
      </c>
      <c r="L1166" s="25" t="s">
        <v>239</v>
      </c>
      <c r="M1166" s="19" t="s">
        <v>240</v>
      </c>
      <c r="N1166" s="145">
        <v>532.24800000000209</v>
      </c>
      <c r="O1166" s="4" t="s">
        <v>20</v>
      </c>
      <c r="P1166" s="4">
        <v>12012</v>
      </c>
      <c r="Q1166" s="33">
        <v>0</v>
      </c>
      <c r="R1166" s="4" t="s">
        <v>21</v>
      </c>
    </row>
    <row r="1167" spans="1:18">
      <c r="A1167" s="183">
        <v>44734</v>
      </c>
      <c r="B1167" s="157">
        <v>44735</v>
      </c>
      <c r="C1167" s="10" t="s">
        <v>16</v>
      </c>
      <c r="D1167" s="4" t="s">
        <v>17</v>
      </c>
      <c r="E1167" s="2" t="s">
        <v>317</v>
      </c>
      <c r="F1167" s="130">
        <v>14000</v>
      </c>
      <c r="G1167" s="4" t="s">
        <v>19</v>
      </c>
      <c r="H1167" s="4">
        <v>5.0949999999999998</v>
      </c>
      <c r="I1167" s="134">
        <v>1.1697742885181661E-2</v>
      </c>
      <c r="J1167" s="4">
        <v>5.1546000000000003</v>
      </c>
      <c r="K1167" s="135">
        <v>834.40000000000759</v>
      </c>
      <c r="L1167" s="25" t="s">
        <v>237</v>
      </c>
      <c r="M1167" s="19" t="s">
        <v>238</v>
      </c>
      <c r="N1167" s="145">
        <v>500.64000000000453</v>
      </c>
      <c r="O1167" s="4" t="s">
        <v>27</v>
      </c>
      <c r="P1167" s="4">
        <v>67500</v>
      </c>
      <c r="Q1167" s="33">
        <v>0</v>
      </c>
      <c r="R1167" s="4" t="s">
        <v>21</v>
      </c>
    </row>
    <row r="1168" spans="1:18">
      <c r="A1168" s="183">
        <v>44734</v>
      </c>
      <c r="B1168" s="157">
        <v>44735</v>
      </c>
      <c r="C1168" s="10" t="s">
        <v>16</v>
      </c>
      <c r="D1168" s="4" t="s">
        <v>23</v>
      </c>
      <c r="E1168" s="2" t="s">
        <v>305</v>
      </c>
      <c r="F1168" s="130">
        <v>1800</v>
      </c>
      <c r="G1168" s="4" t="s">
        <v>19</v>
      </c>
      <c r="H1168" s="4">
        <v>5.1616</v>
      </c>
      <c r="I1168" s="134">
        <v>1.7126472411655325E-2</v>
      </c>
      <c r="J1168" s="153">
        <v>5.25</v>
      </c>
      <c r="K1168" s="135">
        <v>159.12000000000006</v>
      </c>
      <c r="L1168" s="25" t="s">
        <v>273</v>
      </c>
      <c r="M1168" s="19" t="s">
        <v>274</v>
      </c>
      <c r="N1168" s="145">
        <v>95.472000000000037</v>
      </c>
      <c r="O1168" s="4" t="s">
        <v>20</v>
      </c>
      <c r="P1168" s="4">
        <v>47197</v>
      </c>
      <c r="Q1168" s="33">
        <v>0</v>
      </c>
      <c r="R1168" s="4" t="s">
        <v>21</v>
      </c>
    </row>
    <row r="1169" spans="1:18">
      <c r="A1169" s="183">
        <v>44734</v>
      </c>
      <c r="B1169" s="157">
        <v>44735</v>
      </c>
      <c r="C1169" s="4" t="s">
        <v>16</v>
      </c>
      <c r="D1169" s="4" t="s">
        <v>17</v>
      </c>
      <c r="E1169" s="2" t="s">
        <v>182</v>
      </c>
      <c r="F1169" s="130">
        <v>7150</v>
      </c>
      <c r="G1169" s="4" t="s">
        <v>19</v>
      </c>
      <c r="H1169" s="4">
        <v>5</v>
      </c>
      <c r="I1169" s="134">
        <v>2.8820000000000068E-2</v>
      </c>
      <c r="J1169" s="4">
        <v>5.1440999999999999</v>
      </c>
      <c r="K1169" s="135">
        <v>1030.3149999999991</v>
      </c>
      <c r="L1169" s="25" t="s">
        <v>110</v>
      </c>
      <c r="M1169" s="19" t="s">
        <v>230</v>
      </c>
      <c r="N1169" s="145">
        <v>618.18899999999951</v>
      </c>
      <c r="O1169" s="4" t="s">
        <v>27</v>
      </c>
      <c r="P1169" s="4">
        <v>67500</v>
      </c>
      <c r="Q1169" s="33">
        <v>0</v>
      </c>
      <c r="R1169" s="4" t="s">
        <v>21</v>
      </c>
    </row>
    <row r="1170" spans="1:18">
      <c r="A1170" s="183">
        <v>44734</v>
      </c>
      <c r="B1170" s="157">
        <v>44735</v>
      </c>
      <c r="C1170" s="4" t="s">
        <v>16</v>
      </c>
      <c r="D1170" s="4" t="s">
        <v>23</v>
      </c>
      <c r="E1170" s="2" t="s">
        <v>327</v>
      </c>
      <c r="F1170" s="130">
        <v>1252.31</v>
      </c>
      <c r="G1170" s="4" t="s">
        <v>19</v>
      </c>
      <c r="H1170" s="4">
        <v>5.1425999999999998</v>
      </c>
      <c r="I1170" s="134">
        <v>1.0889433360556922E-3</v>
      </c>
      <c r="J1170" s="4">
        <v>5.1482000000000001</v>
      </c>
      <c r="K1170" s="135">
        <v>7.01293600000034</v>
      </c>
      <c r="L1170" s="25" t="s">
        <v>409</v>
      </c>
      <c r="M1170" s="19" t="s">
        <v>410</v>
      </c>
      <c r="N1170" s="145">
        <v>4.2077616000002038</v>
      </c>
      <c r="O1170" s="4" t="s">
        <v>20</v>
      </c>
      <c r="P1170" s="4">
        <v>12012</v>
      </c>
      <c r="Q1170" s="33">
        <v>0</v>
      </c>
      <c r="R1170" s="4" t="s">
        <v>21</v>
      </c>
    </row>
    <row r="1171" spans="1:18">
      <c r="A1171" s="183">
        <v>44734</v>
      </c>
      <c r="B1171" s="157">
        <v>44735</v>
      </c>
      <c r="C1171" s="4" t="s">
        <v>16</v>
      </c>
      <c r="D1171" s="4" t="s">
        <v>23</v>
      </c>
      <c r="E1171" s="2" t="s">
        <v>327</v>
      </c>
      <c r="F1171" s="130">
        <v>2092.5</v>
      </c>
      <c r="G1171" s="4" t="s">
        <v>19</v>
      </c>
      <c r="H1171" s="4">
        <v>5.1425999999999998</v>
      </c>
      <c r="I1171" s="134">
        <v>1.0889433360556922E-3</v>
      </c>
      <c r="J1171" s="4">
        <v>5.1482000000000001</v>
      </c>
      <c r="K1171" s="135">
        <v>11.718000000000568</v>
      </c>
      <c r="L1171" s="25" t="s">
        <v>409</v>
      </c>
      <c r="M1171" s="19" t="s">
        <v>410</v>
      </c>
      <c r="N1171" s="145">
        <v>7.0308000000003412</v>
      </c>
      <c r="O1171" s="4" t="s">
        <v>20</v>
      </c>
      <c r="P1171" s="4">
        <v>12012</v>
      </c>
      <c r="Q1171" s="33">
        <v>0</v>
      </c>
      <c r="R1171" s="4" t="s">
        <v>21</v>
      </c>
    </row>
    <row r="1172" spans="1:18">
      <c r="A1172" s="183">
        <v>44734</v>
      </c>
      <c r="B1172" s="157">
        <v>44735</v>
      </c>
      <c r="C1172" s="4" t="s">
        <v>16</v>
      </c>
      <c r="D1172" s="4" t="s">
        <v>23</v>
      </c>
      <c r="E1172" s="2" t="s">
        <v>327</v>
      </c>
      <c r="F1172" s="130">
        <v>1350</v>
      </c>
      <c r="G1172" s="4" t="s">
        <v>19</v>
      </c>
      <c r="H1172" s="4">
        <v>5.1425999999999998</v>
      </c>
      <c r="I1172" s="134">
        <v>1.0889433360556922E-3</v>
      </c>
      <c r="J1172" s="4">
        <v>5.1482000000000001</v>
      </c>
      <c r="K1172" s="135">
        <v>7.5600000000003664</v>
      </c>
      <c r="L1172" s="25" t="s">
        <v>409</v>
      </c>
      <c r="M1172" s="19" t="s">
        <v>410</v>
      </c>
      <c r="N1172" s="145">
        <v>4.5360000000002199</v>
      </c>
      <c r="O1172" s="4" t="s">
        <v>20</v>
      </c>
      <c r="P1172" s="4">
        <v>12012</v>
      </c>
      <c r="Q1172" s="33">
        <v>0</v>
      </c>
      <c r="R1172" s="4" t="s">
        <v>21</v>
      </c>
    </row>
    <row r="1173" spans="1:18">
      <c r="A1173" s="183">
        <v>44734</v>
      </c>
      <c r="B1173" s="157">
        <v>44735</v>
      </c>
      <c r="C1173" s="4" t="s">
        <v>16</v>
      </c>
      <c r="D1173" s="4" t="s">
        <v>23</v>
      </c>
      <c r="E1173" s="2" t="s">
        <v>327</v>
      </c>
      <c r="F1173" s="130">
        <v>9202.4500000000007</v>
      </c>
      <c r="G1173" s="4" t="s">
        <v>19</v>
      </c>
      <c r="H1173" s="4">
        <v>5.1425999999999998</v>
      </c>
      <c r="I1173" s="134">
        <v>1.0889433360556922E-3</v>
      </c>
      <c r="J1173" s="4">
        <v>5.1482000000000001</v>
      </c>
      <c r="K1173" s="135">
        <v>51.533720000002504</v>
      </c>
      <c r="L1173" s="25" t="s">
        <v>409</v>
      </c>
      <c r="M1173" s="19" t="s">
        <v>410</v>
      </c>
      <c r="N1173" s="145">
        <v>30.920232000001501</v>
      </c>
      <c r="O1173" s="4" t="s">
        <v>20</v>
      </c>
      <c r="P1173" s="4">
        <v>12012</v>
      </c>
      <c r="Q1173" s="33">
        <v>0</v>
      </c>
      <c r="R1173" s="4" t="s">
        <v>21</v>
      </c>
    </row>
    <row r="1174" spans="1:18">
      <c r="A1174" s="183">
        <v>44734</v>
      </c>
      <c r="B1174" s="157">
        <v>44735</v>
      </c>
      <c r="C1174" s="4" t="s">
        <v>16</v>
      </c>
      <c r="D1174" s="4" t="s">
        <v>23</v>
      </c>
      <c r="E1174" s="2" t="s">
        <v>327</v>
      </c>
      <c r="F1174" s="130">
        <v>8879.1</v>
      </c>
      <c r="G1174" s="4" t="s">
        <v>19</v>
      </c>
      <c r="H1174" s="4">
        <v>5.1425999999999998</v>
      </c>
      <c r="I1174" s="134">
        <v>1.0889433360556922E-3</v>
      </c>
      <c r="J1174" s="4">
        <v>5.1482000000000001</v>
      </c>
      <c r="K1174" s="135">
        <v>49.722960000002409</v>
      </c>
      <c r="L1174" s="25" t="s">
        <v>409</v>
      </c>
      <c r="M1174" s="19" t="s">
        <v>410</v>
      </c>
      <c r="N1174" s="145">
        <v>29.833776000001443</v>
      </c>
      <c r="O1174" s="4" t="s">
        <v>20</v>
      </c>
      <c r="P1174" s="4">
        <v>12012</v>
      </c>
      <c r="Q1174" s="33">
        <v>0</v>
      </c>
      <c r="R1174" s="4" t="s">
        <v>21</v>
      </c>
    </row>
    <row r="1175" spans="1:18">
      <c r="A1175" s="183">
        <v>44734</v>
      </c>
      <c r="B1175" s="157">
        <v>44735</v>
      </c>
      <c r="C1175" s="4" t="s">
        <v>16</v>
      </c>
      <c r="D1175" s="4" t="s">
        <v>23</v>
      </c>
      <c r="E1175" s="2" t="s">
        <v>327</v>
      </c>
      <c r="F1175" s="133">
        <v>4078.75</v>
      </c>
      <c r="G1175" s="4" t="s">
        <v>19</v>
      </c>
      <c r="H1175" s="4">
        <v>5.1425999999999998</v>
      </c>
      <c r="I1175" s="134">
        <v>1.0889433360556922E-3</v>
      </c>
      <c r="J1175" s="4">
        <v>5.1482000000000001</v>
      </c>
      <c r="K1175" s="135">
        <v>22.841000000001106</v>
      </c>
      <c r="L1175" s="25" t="s">
        <v>409</v>
      </c>
      <c r="M1175" s="19" t="s">
        <v>410</v>
      </c>
      <c r="N1175" s="145">
        <v>13.704600000000664</v>
      </c>
      <c r="O1175" s="4" t="s">
        <v>20</v>
      </c>
      <c r="P1175" s="4">
        <v>12012</v>
      </c>
      <c r="Q1175" s="33">
        <v>0</v>
      </c>
      <c r="R1175" s="4" t="s">
        <v>21</v>
      </c>
    </row>
    <row r="1176" spans="1:18">
      <c r="A1176" s="183">
        <v>44734</v>
      </c>
      <c r="B1176" s="157">
        <v>44735</v>
      </c>
      <c r="C1176" s="4" t="s">
        <v>16</v>
      </c>
      <c r="D1176" s="4" t="s">
        <v>23</v>
      </c>
      <c r="E1176" s="2" t="s">
        <v>327</v>
      </c>
      <c r="F1176" s="130">
        <v>16423.05</v>
      </c>
      <c r="G1176" s="4" t="s">
        <v>19</v>
      </c>
      <c r="H1176" s="4">
        <v>5.1425999999999998</v>
      </c>
      <c r="I1176" s="134">
        <v>1.0889433360556922E-3</v>
      </c>
      <c r="J1176" s="4">
        <v>5.1482000000000001</v>
      </c>
      <c r="K1176" s="135">
        <v>91.969080000004453</v>
      </c>
      <c r="L1176" s="25" t="s">
        <v>409</v>
      </c>
      <c r="M1176" s="19" t="s">
        <v>410</v>
      </c>
      <c r="N1176" s="145">
        <v>55.181448000002668</v>
      </c>
      <c r="O1176" s="4" t="s">
        <v>20</v>
      </c>
      <c r="P1176" s="4">
        <v>12012</v>
      </c>
      <c r="Q1176" s="33">
        <v>0</v>
      </c>
      <c r="R1176" s="4" t="s">
        <v>21</v>
      </c>
    </row>
    <row r="1177" spans="1:18">
      <c r="A1177" s="183">
        <v>44734</v>
      </c>
      <c r="B1177" s="157">
        <v>44735</v>
      </c>
      <c r="C1177" s="4" t="s">
        <v>16</v>
      </c>
      <c r="D1177" s="4" t="s">
        <v>23</v>
      </c>
      <c r="E1177" s="2" t="s">
        <v>328</v>
      </c>
      <c r="F1177" s="130">
        <v>1119.92</v>
      </c>
      <c r="G1177" s="4" t="s">
        <v>19</v>
      </c>
      <c r="H1177" s="4">
        <v>5.14</v>
      </c>
      <c r="I1177" s="134">
        <v>1.7704280155641516E-3</v>
      </c>
      <c r="J1177" s="4">
        <v>5.1490999999999998</v>
      </c>
      <c r="K1177" s="135">
        <v>10.191272000000122</v>
      </c>
      <c r="L1177" s="25" t="s">
        <v>110</v>
      </c>
      <c r="M1177" s="19" t="s">
        <v>230</v>
      </c>
      <c r="N1177" s="162">
        <v>0</v>
      </c>
      <c r="O1177" s="4" t="s">
        <v>27</v>
      </c>
      <c r="P1177" s="25">
        <v>47609</v>
      </c>
      <c r="Q1177" s="33">
        <v>0</v>
      </c>
      <c r="R1177" s="4" t="s">
        <v>21</v>
      </c>
    </row>
    <row r="1178" spans="1:18">
      <c r="A1178" s="183">
        <v>44733</v>
      </c>
      <c r="B1178" s="157">
        <v>44735</v>
      </c>
      <c r="C1178" s="4" t="s">
        <v>16</v>
      </c>
      <c r="D1178" s="4" t="s">
        <v>17</v>
      </c>
      <c r="E1178" s="2" t="s">
        <v>116</v>
      </c>
      <c r="F1178" s="130">
        <v>2500</v>
      </c>
      <c r="G1178" s="4" t="s">
        <v>19</v>
      </c>
      <c r="H1178" s="4">
        <v>5.1363000000000003</v>
      </c>
      <c r="I1178" s="134">
        <v>4.9451940112530401E-3</v>
      </c>
      <c r="J1178" s="4">
        <v>5.1616999999999997</v>
      </c>
      <c r="K1178" s="135">
        <v>63.499999999998558</v>
      </c>
      <c r="L1178" s="25" t="s">
        <v>229</v>
      </c>
      <c r="M1178" s="19" t="s">
        <v>18</v>
      </c>
      <c r="N1178" s="145">
        <v>38.099999999999135</v>
      </c>
      <c r="O1178" s="4" t="s">
        <v>20</v>
      </c>
      <c r="P1178" s="25">
        <v>67043</v>
      </c>
      <c r="Q1178" s="33">
        <v>0</v>
      </c>
      <c r="R1178" s="4" t="s">
        <v>21</v>
      </c>
    </row>
    <row r="1179" spans="1:18">
      <c r="A1179" s="183">
        <v>44733</v>
      </c>
      <c r="B1179" s="157">
        <v>44735</v>
      </c>
      <c r="C1179" s="4" t="s">
        <v>16</v>
      </c>
      <c r="D1179" s="4" t="s">
        <v>17</v>
      </c>
      <c r="E1179" s="2" t="s">
        <v>116</v>
      </c>
      <c r="F1179" s="130">
        <v>2500</v>
      </c>
      <c r="G1179" s="4" t="s">
        <v>19</v>
      </c>
      <c r="H1179" s="4">
        <v>5.1363000000000003</v>
      </c>
      <c r="I1179" s="134">
        <v>4.9451940112530401E-3</v>
      </c>
      <c r="J1179" s="4">
        <v>5.1616999999999997</v>
      </c>
      <c r="K1179" s="135">
        <v>63.499999999998558</v>
      </c>
      <c r="L1179" s="25" t="s">
        <v>229</v>
      </c>
      <c r="M1179" s="19" t="s">
        <v>18</v>
      </c>
      <c r="N1179" s="145">
        <v>38.099999999999135</v>
      </c>
      <c r="O1179" s="4" t="s">
        <v>20</v>
      </c>
      <c r="P1179" s="4">
        <v>67407</v>
      </c>
      <c r="Q1179" s="33">
        <v>0</v>
      </c>
      <c r="R1179" s="4" t="s">
        <v>21</v>
      </c>
    </row>
    <row r="1180" spans="1:18">
      <c r="A1180" s="183">
        <v>44735</v>
      </c>
      <c r="B1180" s="157">
        <v>44736</v>
      </c>
      <c r="C1180" s="4" t="s">
        <v>67</v>
      </c>
      <c r="D1180" s="4" t="s">
        <v>23</v>
      </c>
      <c r="E1180" s="2" t="s">
        <v>99</v>
      </c>
      <c r="F1180" s="130">
        <v>3786.61</v>
      </c>
      <c r="G1180" s="4" t="s">
        <v>19</v>
      </c>
      <c r="H1180" s="4">
        <v>5.226</v>
      </c>
      <c r="I1180" s="134">
        <v>9.3761959433602549E-3</v>
      </c>
      <c r="J1180" s="4">
        <v>5.2750000000000004</v>
      </c>
      <c r="K1180" s="135">
        <v>185.54389000000143</v>
      </c>
      <c r="L1180" s="25" t="s">
        <v>110</v>
      </c>
      <c r="M1180" s="19" t="s">
        <v>230</v>
      </c>
      <c r="N1180" s="145">
        <v>88.458049557500686</v>
      </c>
      <c r="O1180" s="4" t="s">
        <v>20</v>
      </c>
      <c r="P1180" s="4">
        <v>22112</v>
      </c>
      <c r="Q1180" s="33">
        <v>0</v>
      </c>
      <c r="R1180" s="4" t="s">
        <v>219</v>
      </c>
    </row>
    <row r="1181" spans="1:18">
      <c r="A1181" s="183">
        <v>44735</v>
      </c>
      <c r="B1181" s="157">
        <v>44736</v>
      </c>
      <c r="C1181" s="4" t="s">
        <v>67</v>
      </c>
      <c r="D1181" s="4" t="s">
        <v>23</v>
      </c>
      <c r="E1181" s="2" t="s">
        <v>99</v>
      </c>
      <c r="F1181" s="130">
        <v>2496.8200000000002</v>
      </c>
      <c r="G1181" s="4" t="s">
        <v>32</v>
      </c>
      <c r="H1181" s="4">
        <v>5.4960000000000004</v>
      </c>
      <c r="I1181" s="134">
        <v>1.255458515283836E-2</v>
      </c>
      <c r="J1181" s="4">
        <v>5.5650000000000004</v>
      </c>
      <c r="K1181" s="135">
        <v>172.2805799999999</v>
      </c>
      <c r="L1181" s="25" t="s">
        <v>110</v>
      </c>
      <c r="M1181" s="19" t="s">
        <v>230</v>
      </c>
      <c r="N1181" s="145">
        <v>82.134766514999953</v>
      </c>
      <c r="O1181" s="4" t="s">
        <v>20</v>
      </c>
      <c r="P1181" s="4">
        <v>22112</v>
      </c>
      <c r="Q1181" s="33">
        <v>0</v>
      </c>
      <c r="R1181" s="4" t="s">
        <v>219</v>
      </c>
    </row>
    <row r="1182" spans="1:18">
      <c r="A1182" s="183">
        <v>44736</v>
      </c>
      <c r="B1182" s="157">
        <v>44736</v>
      </c>
      <c r="C1182" s="25" t="s">
        <v>16</v>
      </c>
      <c r="D1182" s="4" t="s">
        <v>17</v>
      </c>
      <c r="E1182" s="2" t="s">
        <v>18</v>
      </c>
      <c r="F1182" s="130">
        <v>50000</v>
      </c>
      <c r="G1182" s="4" t="s">
        <v>19</v>
      </c>
      <c r="H1182" s="4">
        <v>5.2096999999999998</v>
      </c>
      <c r="I1182" s="134">
        <v>3.0136092289383409E-3</v>
      </c>
      <c r="J1182" s="4">
        <v>5.2253999999999996</v>
      </c>
      <c r="K1182" s="135">
        <v>784.99999999999125</v>
      </c>
      <c r="L1182" s="25" t="s">
        <v>110</v>
      </c>
      <c r="M1182" s="19" t="s">
        <v>230</v>
      </c>
      <c r="N1182" s="145">
        <v>470.99999999999471</v>
      </c>
      <c r="O1182" s="4" t="s">
        <v>27</v>
      </c>
      <c r="P1182" s="4">
        <v>67407</v>
      </c>
      <c r="Q1182" s="33">
        <v>0</v>
      </c>
      <c r="R1182" s="4" t="s">
        <v>21</v>
      </c>
    </row>
    <row r="1183" spans="1:18">
      <c r="A1183" s="183">
        <v>44736</v>
      </c>
      <c r="B1183" s="157">
        <v>44739</v>
      </c>
      <c r="C1183" s="25" t="s">
        <v>16</v>
      </c>
      <c r="D1183" s="4" t="s">
        <v>23</v>
      </c>
      <c r="E1183" s="2" t="s">
        <v>26</v>
      </c>
      <c r="F1183" s="130">
        <v>4000</v>
      </c>
      <c r="G1183" s="4" t="s">
        <v>19</v>
      </c>
      <c r="H1183" s="4">
        <v>5.2</v>
      </c>
      <c r="I1183" s="134">
        <v>4.4999999999999485E-3</v>
      </c>
      <c r="J1183" s="4">
        <v>5.2233999999999998</v>
      </c>
      <c r="K1183" s="135">
        <v>93.599999999998573</v>
      </c>
      <c r="L1183" s="25" t="s">
        <v>110</v>
      </c>
      <c r="M1183" s="19" t="s">
        <v>230</v>
      </c>
      <c r="N1183" s="145">
        <v>56.159999999999144</v>
      </c>
      <c r="O1183" s="4" t="s">
        <v>27</v>
      </c>
      <c r="P1183" s="4">
        <v>47197</v>
      </c>
      <c r="Q1183" s="33">
        <v>0</v>
      </c>
      <c r="R1183" s="4" t="s">
        <v>21</v>
      </c>
    </row>
    <row r="1184" spans="1:18">
      <c r="A1184" s="183">
        <v>44736</v>
      </c>
      <c r="B1184" s="157">
        <v>44739</v>
      </c>
      <c r="C1184" s="25" t="s">
        <v>16</v>
      </c>
      <c r="D1184" s="4" t="s">
        <v>17</v>
      </c>
      <c r="E1184" s="2" t="s">
        <v>329</v>
      </c>
      <c r="F1184" s="130">
        <v>2100</v>
      </c>
      <c r="G1184" s="4" t="s">
        <v>19</v>
      </c>
      <c r="H1184" s="4">
        <v>5.0599999999999996</v>
      </c>
      <c r="I1184" s="134">
        <v>3.2885375494071223E-2</v>
      </c>
      <c r="J1184" s="4">
        <v>5.2263999999999999</v>
      </c>
      <c r="K1184" s="135">
        <v>349.44000000000068</v>
      </c>
      <c r="L1184" s="25" t="s">
        <v>111</v>
      </c>
      <c r="M1184" s="19" t="s">
        <v>112</v>
      </c>
      <c r="N1184" s="145">
        <v>209.66400000000041</v>
      </c>
      <c r="O1184" s="4" t="s">
        <v>27</v>
      </c>
      <c r="P1184" s="4">
        <v>47159</v>
      </c>
      <c r="Q1184" s="33">
        <v>0</v>
      </c>
      <c r="R1184" s="4" t="s">
        <v>21</v>
      </c>
    </row>
    <row r="1185" spans="1:18">
      <c r="A1185" s="183">
        <v>44736</v>
      </c>
      <c r="B1185" s="157">
        <v>44739</v>
      </c>
      <c r="C1185" s="25" t="s">
        <v>16</v>
      </c>
      <c r="D1185" s="4" t="s">
        <v>23</v>
      </c>
      <c r="E1185" s="2" t="s">
        <v>36</v>
      </c>
      <c r="F1185" s="130">
        <v>27024.41</v>
      </c>
      <c r="G1185" s="4" t="s">
        <v>19</v>
      </c>
      <c r="H1185" s="4">
        <v>5.1550000000000002</v>
      </c>
      <c r="I1185" s="134">
        <v>1.4044616876818683E-2</v>
      </c>
      <c r="J1185" s="4">
        <v>5.2274000000000003</v>
      </c>
      <c r="K1185" s="135">
        <v>1956.5672840000004</v>
      </c>
      <c r="L1185" s="25" t="s">
        <v>1497</v>
      </c>
      <c r="M1185" s="19" t="s">
        <v>264</v>
      </c>
      <c r="N1185" s="145">
        <v>1173.9403704000001</v>
      </c>
      <c r="O1185" s="4" t="s">
        <v>27</v>
      </c>
      <c r="P1185" s="4">
        <v>47197</v>
      </c>
      <c r="Q1185" s="33">
        <v>0</v>
      </c>
      <c r="R1185" s="4" t="s">
        <v>21</v>
      </c>
    </row>
    <row r="1186" spans="1:18">
      <c r="A1186" s="183">
        <v>44739</v>
      </c>
      <c r="B1186" s="157">
        <v>44740</v>
      </c>
      <c r="C1186" s="25" t="s">
        <v>16</v>
      </c>
      <c r="D1186" s="4" t="s">
        <v>23</v>
      </c>
      <c r="E1186" s="2" t="s">
        <v>92</v>
      </c>
      <c r="F1186" s="130">
        <v>348.73</v>
      </c>
      <c r="G1186" s="4" t="s">
        <v>32</v>
      </c>
      <c r="H1186" s="4">
        <v>5.5742000000000003</v>
      </c>
      <c r="I1186" s="134">
        <v>1.3598363890782617E-2</v>
      </c>
      <c r="J1186" s="4">
        <v>5.65</v>
      </c>
      <c r="K1186" s="135">
        <v>26.433734000000033</v>
      </c>
      <c r="L1186" s="25" t="s">
        <v>110</v>
      </c>
      <c r="M1186" s="19" t="s">
        <v>230</v>
      </c>
      <c r="N1186" s="145">
        <v>15.86024040000002</v>
      </c>
      <c r="O1186" s="4" t="s">
        <v>20</v>
      </c>
      <c r="P1186" s="4">
        <v>12036</v>
      </c>
      <c r="Q1186" s="33">
        <v>0</v>
      </c>
      <c r="R1186" s="4" t="s">
        <v>21</v>
      </c>
    </row>
    <row r="1187" spans="1:18">
      <c r="A1187" s="183">
        <v>44739</v>
      </c>
      <c r="B1187" s="157">
        <v>44740</v>
      </c>
      <c r="C1187" s="10" t="s">
        <v>41</v>
      </c>
      <c r="D1187" s="4" t="s">
        <v>23</v>
      </c>
      <c r="E1187" s="2" t="s">
        <v>63</v>
      </c>
      <c r="F1187" s="130">
        <v>47215</v>
      </c>
      <c r="G1187" s="4" t="s">
        <v>19</v>
      </c>
      <c r="H1187" s="4">
        <v>5.2240000000000002</v>
      </c>
      <c r="I1187" s="134">
        <v>7.8483920367533599E-3</v>
      </c>
      <c r="J1187" s="4">
        <v>5.2649999999999997</v>
      </c>
      <c r="K1187" s="135">
        <v>1935.8149999999755</v>
      </c>
      <c r="L1187" s="25" t="s">
        <v>239</v>
      </c>
      <c r="M1187" s="19" t="s">
        <v>240</v>
      </c>
      <c r="N1187" s="145">
        <v>1107.4797614999861</v>
      </c>
      <c r="O1187" s="4" t="s">
        <v>20</v>
      </c>
      <c r="P1187" s="4">
        <v>12012</v>
      </c>
      <c r="Q1187" s="33">
        <v>0</v>
      </c>
      <c r="R1187" s="4" t="s">
        <v>149</v>
      </c>
    </row>
    <row r="1188" spans="1:18">
      <c r="A1188" s="183">
        <v>44739</v>
      </c>
      <c r="B1188" s="9">
        <v>44739</v>
      </c>
      <c r="C1188" s="126" t="s">
        <v>22</v>
      </c>
      <c r="D1188" s="126" t="s">
        <v>23</v>
      </c>
      <c r="E1188" s="2" t="s">
        <v>185</v>
      </c>
      <c r="F1188" s="133">
        <v>129.07</v>
      </c>
      <c r="G1188" s="25" t="s">
        <v>19</v>
      </c>
      <c r="H1188" s="25">
        <v>5.2077999999999998</v>
      </c>
      <c r="I1188" s="134">
        <v>2.2466300549177642E-3</v>
      </c>
      <c r="J1188" s="25">
        <v>5.2195</v>
      </c>
      <c r="K1188" s="135">
        <v>1.5101190000000342</v>
      </c>
      <c r="L1188" s="25" t="s">
        <v>265</v>
      </c>
      <c r="M1188" s="19" t="s">
        <v>266</v>
      </c>
      <c r="N1188" s="145">
        <v>0.71994923325001636</v>
      </c>
      <c r="O1188" s="4" t="s">
        <v>20</v>
      </c>
      <c r="P1188" s="25">
        <v>12012</v>
      </c>
      <c r="Q1188" s="33">
        <v>0</v>
      </c>
      <c r="R1188" s="4" t="s">
        <v>25</v>
      </c>
    </row>
    <row r="1189" spans="1:18">
      <c r="A1189" s="183">
        <v>44739</v>
      </c>
      <c r="B1189" s="157">
        <v>44740</v>
      </c>
      <c r="C1189" s="126" t="s">
        <v>22</v>
      </c>
      <c r="D1189" s="126" t="s">
        <v>23</v>
      </c>
      <c r="E1189" s="19" t="s">
        <v>330</v>
      </c>
      <c r="F1189" s="130">
        <v>5821.55</v>
      </c>
      <c r="G1189" s="4" t="s">
        <v>32</v>
      </c>
      <c r="H1189" s="25">
        <v>5.52</v>
      </c>
      <c r="I1189" s="134">
        <v>5.5797101449275299E-3</v>
      </c>
      <c r="J1189" s="25">
        <v>5.5507999999999997</v>
      </c>
      <c r="K1189" s="135">
        <v>179.30374000000094</v>
      </c>
      <c r="L1189" s="25" t="s">
        <v>385</v>
      </c>
      <c r="M1189" s="19" t="s">
        <v>386</v>
      </c>
      <c r="N1189" s="145">
        <v>85.483058045000448</v>
      </c>
      <c r="O1189" s="4" t="s">
        <v>20</v>
      </c>
      <c r="P1189" s="25">
        <v>12012</v>
      </c>
      <c r="Q1189" s="33">
        <v>0</v>
      </c>
      <c r="R1189" s="4" t="s">
        <v>25</v>
      </c>
    </row>
    <row r="1190" spans="1:18">
      <c r="A1190" s="183">
        <v>44739</v>
      </c>
      <c r="B1190" s="157">
        <v>44740</v>
      </c>
      <c r="C1190" s="10" t="s">
        <v>41</v>
      </c>
      <c r="D1190" s="4" t="s">
        <v>23</v>
      </c>
      <c r="E1190" s="2" t="s">
        <v>63</v>
      </c>
      <c r="F1190" s="130">
        <v>7800</v>
      </c>
      <c r="G1190" s="4" t="s">
        <v>19</v>
      </c>
      <c r="H1190" s="4">
        <v>5.2275</v>
      </c>
      <c r="I1190" s="134">
        <v>8.5126733620277673E-3</v>
      </c>
      <c r="J1190" s="4">
        <v>5.2720000000000002</v>
      </c>
      <c r="K1190" s="135">
        <v>347.10000000000161</v>
      </c>
      <c r="L1190" s="25" t="s">
        <v>239</v>
      </c>
      <c r="M1190" s="19" t="s">
        <v>240</v>
      </c>
      <c r="N1190" s="145">
        <v>198.57591000000093</v>
      </c>
      <c r="O1190" s="4" t="s">
        <v>20</v>
      </c>
      <c r="P1190" s="4">
        <v>22112</v>
      </c>
      <c r="Q1190" s="33">
        <v>0</v>
      </c>
      <c r="R1190" s="4" t="s">
        <v>149</v>
      </c>
    </row>
    <row r="1191" spans="1:18">
      <c r="A1191" s="183">
        <v>44740</v>
      </c>
      <c r="B1191" s="157">
        <v>44740</v>
      </c>
      <c r="C1191" s="25" t="s">
        <v>16</v>
      </c>
      <c r="D1191" s="4" t="s">
        <v>17</v>
      </c>
      <c r="E1191" s="2" t="s">
        <v>18</v>
      </c>
      <c r="F1191" s="130">
        <v>10000</v>
      </c>
      <c r="G1191" s="4" t="s">
        <v>19</v>
      </c>
      <c r="H1191" s="4">
        <v>5.2160000000000002</v>
      </c>
      <c r="I1191" s="134">
        <v>3.0866564417177944E-3</v>
      </c>
      <c r="J1191" s="4">
        <v>5.2321</v>
      </c>
      <c r="K1191" s="135">
        <v>160.99999999999781</v>
      </c>
      <c r="L1191" s="25" t="s">
        <v>110</v>
      </c>
      <c r="M1191" s="19" t="s">
        <v>230</v>
      </c>
      <c r="N1191" s="145">
        <v>96.599999999998687</v>
      </c>
      <c r="O1191" s="4" t="s">
        <v>27</v>
      </c>
      <c r="P1191" s="4">
        <v>67407</v>
      </c>
      <c r="Q1191" s="33">
        <v>0</v>
      </c>
      <c r="R1191" s="4" t="s">
        <v>21</v>
      </c>
    </row>
    <row r="1192" spans="1:18">
      <c r="A1192" s="183">
        <v>44740</v>
      </c>
      <c r="B1192" s="157">
        <v>44740</v>
      </c>
      <c r="C1192" s="10" t="s">
        <v>16</v>
      </c>
      <c r="D1192" s="10" t="s">
        <v>17</v>
      </c>
      <c r="E1192" s="2" t="s">
        <v>322</v>
      </c>
      <c r="F1192" s="130">
        <v>9930</v>
      </c>
      <c r="G1192" s="4" t="s">
        <v>19</v>
      </c>
      <c r="H1192" s="4">
        <v>5.14</v>
      </c>
      <c r="I1192" s="134">
        <v>1.1108949416342551E-2</v>
      </c>
      <c r="J1192" s="4">
        <v>5.1970999999999998</v>
      </c>
      <c r="K1192" s="135">
        <v>567.00300000000152</v>
      </c>
      <c r="L1192" s="25" t="s">
        <v>108</v>
      </c>
      <c r="M1192" s="19" t="s">
        <v>358</v>
      </c>
      <c r="N1192" s="145">
        <v>340.2018000000009</v>
      </c>
      <c r="O1192" s="4" t="s">
        <v>27</v>
      </c>
      <c r="P1192" s="4">
        <v>67500</v>
      </c>
      <c r="Q1192" s="33">
        <v>0</v>
      </c>
      <c r="R1192" s="4" t="s">
        <v>21</v>
      </c>
    </row>
    <row r="1193" spans="1:18">
      <c r="A1193" s="183">
        <v>44740</v>
      </c>
      <c r="B1193" s="157">
        <v>44740</v>
      </c>
      <c r="C1193" s="10" t="s">
        <v>16</v>
      </c>
      <c r="D1193" s="4" t="s">
        <v>23</v>
      </c>
      <c r="E1193" s="2" t="s">
        <v>331</v>
      </c>
      <c r="F1193" s="133">
        <v>7234.43</v>
      </c>
      <c r="G1193" s="25" t="s">
        <v>32</v>
      </c>
      <c r="H1193" s="4">
        <v>5.4349999999999996</v>
      </c>
      <c r="I1193" s="134">
        <v>6.642134314627457E-3</v>
      </c>
      <c r="J1193" s="4">
        <v>5.4710999999999999</v>
      </c>
      <c r="K1193" s="135">
        <v>261.1629230000018</v>
      </c>
      <c r="L1193" s="25" t="s">
        <v>374</v>
      </c>
      <c r="M1193" s="19" t="s">
        <v>361</v>
      </c>
      <c r="N1193" s="145">
        <v>156.69775380000107</v>
      </c>
      <c r="O1193" s="4" t="s">
        <v>27</v>
      </c>
      <c r="P1193" s="25">
        <v>47142</v>
      </c>
      <c r="Q1193" s="33">
        <v>0</v>
      </c>
      <c r="R1193" s="4" t="s">
        <v>21</v>
      </c>
    </row>
    <row r="1194" spans="1:18">
      <c r="A1194" s="183">
        <v>44740</v>
      </c>
      <c r="B1194" s="157">
        <v>44740</v>
      </c>
      <c r="C1194" s="10" t="s">
        <v>16</v>
      </c>
      <c r="D1194" s="4" t="s">
        <v>23</v>
      </c>
      <c r="E1194" s="2" t="s">
        <v>227</v>
      </c>
      <c r="F1194" s="130">
        <v>6000</v>
      </c>
      <c r="G1194" s="25" t="s">
        <v>19</v>
      </c>
      <c r="H1194" s="4">
        <v>5.18</v>
      </c>
      <c r="I1194" s="134">
        <v>6.1969111969113477E-3</v>
      </c>
      <c r="J1194" s="4">
        <v>5.2121000000000004</v>
      </c>
      <c r="K1194" s="135">
        <v>192.60000000000412</v>
      </c>
      <c r="L1194" s="25" t="s">
        <v>110</v>
      </c>
      <c r="M1194" s="19" t="s">
        <v>230</v>
      </c>
      <c r="N1194" s="145">
        <v>115.56000000000246</v>
      </c>
      <c r="O1194" s="4" t="s">
        <v>27</v>
      </c>
      <c r="P1194" s="4">
        <v>22136</v>
      </c>
      <c r="Q1194" s="33">
        <v>0</v>
      </c>
      <c r="R1194" s="4" t="s">
        <v>21</v>
      </c>
    </row>
    <row r="1195" spans="1:18">
      <c r="A1195" s="183">
        <v>44740</v>
      </c>
      <c r="B1195" s="157">
        <v>44740</v>
      </c>
      <c r="C1195" s="10" t="s">
        <v>16</v>
      </c>
      <c r="D1195" s="4" t="s">
        <v>23</v>
      </c>
      <c r="E1195" s="2" t="s">
        <v>227</v>
      </c>
      <c r="F1195" s="130">
        <v>4032.87</v>
      </c>
      <c r="G1195" s="25" t="s">
        <v>19</v>
      </c>
      <c r="H1195" s="4">
        <v>5.18</v>
      </c>
      <c r="I1195" s="134">
        <v>6.1969111969113477E-3</v>
      </c>
      <c r="J1195" s="4">
        <v>5.2121000000000004</v>
      </c>
      <c r="K1195" s="135">
        <v>129.45512700000276</v>
      </c>
      <c r="L1195" s="25" t="s">
        <v>110</v>
      </c>
      <c r="M1195" s="19" t="s">
        <v>230</v>
      </c>
      <c r="N1195" s="145">
        <v>77.67307620000166</v>
      </c>
      <c r="O1195" s="4" t="s">
        <v>27</v>
      </c>
      <c r="P1195" s="25">
        <v>47609</v>
      </c>
      <c r="Q1195" s="33">
        <v>0</v>
      </c>
      <c r="R1195" s="4" t="s">
        <v>21</v>
      </c>
    </row>
    <row r="1196" spans="1:18">
      <c r="A1196" s="183">
        <v>44740</v>
      </c>
      <c r="B1196" s="157">
        <v>44741</v>
      </c>
      <c r="C1196" s="10" t="s">
        <v>16</v>
      </c>
      <c r="D1196" s="4" t="s">
        <v>23</v>
      </c>
      <c r="E1196" s="20" t="s">
        <v>228</v>
      </c>
      <c r="F1196" s="130">
        <v>38266.519999999997</v>
      </c>
      <c r="G1196" s="25" t="s">
        <v>19</v>
      </c>
      <c r="H1196" s="4">
        <v>5.2011000000000003</v>
      </c>
      <c r="I1196" s="134">
        <v>4.8835823191246686E-3</v>
      </c>
      <c r="J1196" s="4">
        <v>5.2264999999999997</v>
      </c>
      <c r="K1196" s="135">
        <v>971.96960799997782</v>
      </c>
      <c r="L1196" s="25" t="s">
        <v>275</v>
      </c>
      <c r="M1196" s="19" t="s">
        <v>276</v>
      </c>
      <c r="N1196" s="145">
        <v>583.18176479998669</v>
      </c>
      <c r="O1196" s="4" t="s">
        <v>20</v>
      </c>
      <c r="P1196" s="4">
        <v>52405</v>
      </c>
      <c r="Q1196" s="33">
        <v>0</v>
      </c>
      <c r="R1196" s="4" t="s">
        <v>21</v>
      </c>
    </row>
    <row r="1197" spans="1:18">
      <c r="A1197" s="183">
        <v>44740</v>
      </c>
      <c r="B1197" s="157">
        <v>44741</v>
      </c>
      <c r="C1197" s="10" t="s">
        <v>16</v>
      </c>
      <c r="D1197" s="4" t="s">
        <v>23</v>
      </c>
      <c r="E1197" s="2" t="s">
        <v>303</v>
      </c>
      <c r="F1197" s="130">
        <v>30000</v>
      </c>
      <c r="G1197" s="25" t="s">
        <v>19</v>
      </c>
      <c r="H1197" s="4">
        <v>5.2065999999999999</v>
      </c>
      <c r="I1197" s="134">
        <v>1.9974647562708281E-3</v>
      </c>
      <c r="J1197" s="4">
        <v>5.2169999999999996</v>
      </c>
      <c r="K1197" s="135">
        <v>311.99999999999227</v>
      </c>
      <c r="L1197" s="25" t="s">
        <v>111</v>
      </c>
      <c r="M1197" s="19" t="s">
        <v>112</v>
      </c>
      <c r="N1197" s="145">
        <v>187.19999999999536</v>
      </c>
      <c r="O1197" s="4" t="s">
        <v>20</v>
      </c>
      <c r="P1197" s="4">
        <v>12012</v>
      </c>
      <c r="Q1197" s="33">
        <v>0</v>
      </c>
      <c r="R1197" s="4" t="s">
        <v>21</v>
      </c>
    </row>
    <row r="1198" spans="1:18">
      <c r="A1198" s="183">
        <v>44740</v>
      </c>
      <c r="B1198" s="157">
        <v>44741</v>
      </c>
      <c r="C1198" s="10" t="s">
        <v>16</v>
      </c>
      <c r="D1198" s="10" t="s">
        <v>17</v>
      </c>
      <c r="E1198" s="2" t="s">
        <v>197</v>
      </c>
      <c r="F1198" s="133">
        <v>7121.51</v>
      </c>
      <c r="G1198" s="25" t="s">
        <v>19</v>
      </c>
      <c r="H1198" s="25">
        <v>5.2230999999999996</v>
      </c>
      <c r="I1198" s="134">
        <v>6.2989412417913115E-3</v>
      </c>
      <c r="J1198" s="25">
        <v>5.2560000000000002</v>
      </c>
      <c r="K1198" s="135">
        <v>234.29767900000425</v>
      </c>
      <c r="L1198" s="25" t="s">
        <v>246</v>
      </c>
      <c r="M1198" s="19" t="s">
        <v>247</v>
      </c>
      <c r="N1198" s="145">
        <v>140.57860740000254</v>
      </c>
      <c r="O1198" s="25" t="s">
        <v>20</v>
      </c>
      <c r="P1198" s="25">
        <v>67902</v>
      </c>
      <c r="Q1198" s="33">
        <v>0</v>
      </c>
      <c r="R1198" s="25" t="s">
        <v>21</v>
      </c>
    </row>
    <row r="1199" spans="1:18">
      <c r="A1199" s="183">
        <v>44740</v>
      </c>
      <c r="B1199" s="157">
        <v>44742</v>
      </c>
      <c r="C1199" s="126" t="s">
        <v>22</v>
      </c>
      <c r="D1199" s="126" t="s">
        <v>23</v>
      </c>
      <c r="E1199" s="2" t="s">
        <v>185</v>
      </c>
      <c r="F1199" s="130">
        <v>39147.47</v>
      </c>
      <c r="G1199" s="25" t="s">
        <v>57</v>
      </c>
      <c r="H1199" s="4">
        <v>6.4123000000000001</v>
      </c>
      <c r="I1199" s="134">
        <v>2.2924691608314784E-3</v>
      </c>
      <c r="J1199" s="4">
        <v>6.4269999999999996</v>
      </c>
      <c r="K1199" s="135">
        <v>575.46780899998009</v>
      </c>
      <c r="L1199" s="25" t="s">
        <v>265</v>
      </c>
      <c r="M1199" s="19" t="s">
        <v>266</v>
      </c>
      <c r="N1199" s="145">
        <v>274.35427794074053</v>
      </c>
      <c r="O1199" s="25" t="s">
        <v>20</v>
      </c>
      <c r="P1199" s="4">
        <v>12012</v>
      </c>
      <c r="Q1199" s="33">
        <v>0</v>
      </c>
      <c r="R1199" s="4" t="s">
        <v>25</v>
      </c>
    </row>
    <row r="1200" spans="1:18">
      <c r="A1200" s="183">
        <v>44740</v>
      </c>
      <c r="B1200" s="157">
        <v>44742</v>
      </c>
      <c r="C1200" s="163" t="s">
        <v>16</v>
      </c>
      <c r="D1200" s="25" t="s">
        <v>23</v>
      </c>
      <c r="E1200" s="20" t="s">
        <v>142</v>
      </c>
      <c r="F1200" s="130">
        <v>317756.46999999997</v>
      </c>
      <c r="G1200" s="4" t="s">
        <v>19</v>
      </c>
      <c r="H1200" s="4">
        <v>5.2618</v>
      </c>
      <c r="I1200" s="134">
        <v>1.9385001330343155E-3</v>
      </c>
      <c r="J1200" s="4">
        <v>5.2720000000000002</v>
      </c>
      <c r="K1200" s="135">
        <v>3241.1159940000662</v>
      </c>
      <c r="L1200" s="25" t="s">
        <v>110</v>
      </c>
      <c r="M1200" s="19" t="s">
        <v>230</v>
      </c>
      <c r="N1200" s="145">
        <v>1944.6695964000396</v>
      </c>
      <c r="O1200" s="4" t="s">
        <v>20</v>
      </c>
      <c r="P1200" s="4">
        <v>12012</v>
      </c>
      <c r="Q1200" s="33">
        <v>0</v>
      </c>
      <c r="R1200" s="4" t="s">
        <v>21</v>
      </c>
    </row>
    <row r="1201" spans="1:18">
      <c r="A1201" s="183">
        <v>44740</v>
      </c>
      <c r="B1201" s="157">
        <v>44741</v>
      </c>
      <c r="C1201" s="4" t="s">
        <v>22</v>
      </c>
      <c r="D1201" s="4" t="s">
        <v>23</v>
      </c>
      <c r="E1201" s="13" t="s">
        <v>332</v>
      </c>
      <c r="F1201" s="130">
        <v>49599</v>
      </c>
      <c r="G1201" s="4" t="s">
        <v>32</v>
      </c>
      <c r="H1201" s="4">
        <v>5.5425000000000004</v>
      </c>
      <c r="I1201" s="134">
        <v>4.0595399188092518E-3</v>
      </c>
      <c r="J1201" s="4">
        <v>5.5650000000000004</v>
      </c>
      <c r="K1201" s="135">
        <v>1115.9774999999981</v>
      </c>
      <c r="L1201" s="25" t="s">
        <v>239</v>
      </c>
      <c r="M1201" s="19" t="s">
        <v>240</v>
      </c>
      <c r="N1201" s="145">
        <v>532.04227312499916</v>
      </c>
      <c r="O1201" s="4" t="s">
        <v>20</v>
      </c>
      <c r="P1201" s="4">
        <v>12012</v>
      </c>
      <c r="Q1201" s="33">
        <v>0</v>
      </c>
      <c r="R1201" s="4" t="s">
        <v>25</v>
      </c>
    </row>
    <row r="1202" spans="1:18">
      <c r="A1202" s="183">
        <v>44740</v>
      </c>
      <c r="B1202" s="157">
        <v>44741</v>
      </c>
      <c r="C1202" s="4" t="s">
        <v>22</v>
      </c>
      <c r="D1202" s="4" t="s">
        <v>23</v>
      </c>
      <c r="E1202" s="2" t="s">
        <v>93</v>
      </c>
      <c r="F1202" s="130">
        <v>350</v>
      </c>
      <c r="G1202" s="4" t="s">
        <v>19</v>
      </c>
      <c r="H1202" s="4">
        <v>5.2720000000000002</v>
      </c>
      <c r="I1202" s="134">
        <v>9.4840667678299795E-3</v>
      </c>
      <c r="J1202" s="4">
        <v>5.3220000000000001</v>
      </c>
      <c r="K1202" s="135">
        <v>17.499999999999936</v>
      </c>
      <c r="L1202" s="25" t="s">
        <v>239</v>
      </c>
      <c r="M1202" s="19" t="s">
        <v>240</v>
      </c>
      <c r="N1202" s="145">
        <v>8.3431249999999704</v>
      </c>
      <c r="O1202" s="4" t="s">
        <v>20</v>
      </c>
      <c r="P1202" s="4">
        <v>22019</v>
      </c>
      <c r="Q1202" s="33">
        <v>0</v>
      </c>
      <c r="R1202" s="4" t="s">
        <v>25</v>
      </c>
    </row>
    <row r="1203" spans="1:18">
      <c r="A1203" s="183">
        <v>44740</v>
      </c>
      <c r="B1203" s="157">
        <v>44741</v>
      </c>
      <c r="C1203" s="4" t="s">
        <v>22</v>
      </c>
      <c r="D1203" s="4" t="s">
        <v>23</v>
      </c>
      <c r="E1203" s="2" t="s">
        <v>93</v>
      </c>
      <c r="F1203" s="130">
        <v>3535.14</v>
      </c>
      <c r="G1203" s="4" t="s">
        <v>32</v>
      </c>
      <c r="H1203" s="4">
        <v>5.5507</v>
      </c>
      <c r="I1203" s="134">
        <v>9.7825499486552392E-3</v>
      </c>
      <c r="J1203" s="4">
        <v>5.6050000000000004</v>
      </c>
      <c r="K1203" s="135">
        <v>191.95810200000162</v>
      </c>
      <c r="L1203" s="25" t="s">
        <v>239</v>
      </c>
      <c r="M1203" s="19" t="s">
        <v>240</v>
      </c>
      <c r="N1203" s="145">
        <v>91.516025128500772</v>
      </c>
      <c r="O1203" s="4" t="s">
        <v>20</v>
      </c>
      <c r="P1203" s="4">
        <v>22019</v>
      </c>
      <c r="Q1203" s="33">
        <v>0</v>
      </c>
      <c r="R1203" s="4" t="s">
        <v>25</v>
      </c>
    </row>
    <row r="1204" spans="1:18">
      <c r="A1204" s="183">
        <v>44741</v>
      </c>
      <c r="B1204" s="157">
        <v>44742</v>
      </c>
      <c r="C1204" s="10" t="s">
        <v>16</v>
      </c>
      <c r="D1204" s="4" t="s">
        <v>23</v>
      </c>
      <c r="E1204" s="2" t="s">
        <v>126</v>
      </c>
      <c r="F1204" s="130">
        <v>24480</v>
      </c>
      <c r="G1204" s="4" t="s">
        <v>19</v>
      </c>
      <c r="H1204" s="4">
        <v>5.2236000000000002</v>
      </c>
      <c r="I1204" s="134">
        <v>3.5224749215099216E-3</v>
      </c>
      <c r="J1204" s="4">
        <v>5.242</v>
      </c>
      <c r="K1204" s="135">
        <v>450.43199999999388</v>
      </c>
      <c r="L1204" s="25" t="s">
        <v>250</v>
      </c>
      <c r="M1204" s="19" t="s">
        <v>251</v>
      </c>
      <c r="N1204" s="145">
        <v>270.25919999999633</v>
      </c>
      <c r="O1204" s="4" t="s">
        <v>20</v>
      </c>
      <c r="P1204" s="4">
        <v>12012</v>
      </c>
      <c r="Q1204" s="33">
        <v>0</v>
      </c>
      <c r="R1204" s="4" t="s">
        <v>21</v>
      </c>
    </row>
    <row r="1205" spans="1:18">
      <c r="A1205" s="183">
        <v>44741</v>
      </c>
      <c r="B1205" s="157">
        <v>44742</v>
      </c>
      <c r="C1205" s="25" t="s">
        <v>16</v>
      </c>
      <c r="D1205" s="4" t="s">
        <v>23</v>
      </c>
      <c r="E1205" s="2" t="s">
        <v>36</v>
      </c>
      <c r="F1205" s="130">
        <v>2208.84</v>
      </c>
      <c r="G1205" s="4" t="s">
        <v>19</v>
      </c>
      <c r="H1205" s="4">
        <v>5.14</v>
      </c>
      <c r="I1205" s="134">
        <v>1.5389105058365882E-2</v>
      </c>
      <c r="J1205" s="4">
        <v>5.2191000000000001</v>
      </c>
      <c r="K1205" s="135">
        <v>174.71924400000088</v>
      </c>
      <c r="L1205" s="25" t="s">
        <v>1497</v>
      </c>
      <c r="M1205" s="19" t="s">
        <v>264</v>
      </c>
      <c r="N1205" s="145">
        <v>104.83154640000053</v>
      </c>
      <c r="O1205" s="4" t="s">
        <v>27</v>
      </c>
      <c r="P1205" s="4">
        <v>47197</v>
      </c>
      <c r="Q1205" s="33">
        <v>0</v>
      </c>
      <c r="R1205" s="4" t="s">
        <v>21</v>
      </c>
    </row>
    <row r="1206" spans="1:18">
      <c r="A1206" s="183">
        <v>44741</v>
      </c>
      <c r="B1206" s="157">
        <v>44742</v>
      </c>
      <c r="C1206" s="25" t="s">
        <v>16</v>
      </c>
      <c r="D1206" s="124" t="s">
        <v>17</v>
      </c>
      <c r="E1206" s="2" t="s">
        <v>52</v>
      </c>
      <c r="F1206" s="130">
        <v>2500</v>
      </c>
      <c r="G1206" s="4" t="s">
        <v>32</v>
      </c>
      <c r="H1206" s="4">
        <v>5.4866999999999999</v>
      </c>
      <c r="I1206" s="134">
        <v>7.8918111068584373E-3</v>
      </c>
      <c r="J1206" s="4">
        <v>5.53</v>
      </c>
      <c r="K1206" s="135">
        <v>108.25000000000085</v>
      </c>
      <c r="L1206" s="25" t="s">
        <v>110</v>
      </c>
      <c r="M1206" s="19" t="s">
        <v>230</v>
      </c>
      <c r="N1206" s="145">
        <v>64.950000000000514</v>
      </c>
      <c r="O1206" s="4" t="s">
        <v>20</v>
      </c>
      <c r="P1206" s="4">
        <v>37004</v>
      </c>
      <c r="Q1206" s="33">
        <v>0</v>
      </c>
      <c r="R1206" s="4" t="s">
        <v>21</v>
      </c>
    </row>
    <row r="1207" spans="1:18">
      <c r="A1207" s="183">
        <v>44741</v>
      </c>
      <c r="B1207" s="157">
        <v>44742</v>
      </c>
      <c r="C1207" s="25" t="s">
        <v>16</v>
      </c>
      <c r="D1207" s="4" t="s">
        <v>23</v>
      </c>
      <c r="E1207" s="2" t="s">
        <v>283</v>
      </c>
      <c r="F1207" s="130">
        <v>145</v>
      </c>
      <c r="G1207" s="4" t="s">
        <v>19</v>
      </c>
      <c r="H1207" s="4">
        <v>5.2428999999999997</v>
      </c>
      <c r="I1207" s="134">
        <v>4.7874268057754854E-3</v>
      </c>
      <c r="J1207" s="4">
        <v>5.2679999999999998</v>
      </c>
      <c r="K1207" s="135">
        <v>3.6395000000000177</v>
      </c>
      <c r="L1207" s="25" t="s">
        <v>275</v>
      </c>
      <c r="M1207" s="19" t="s">
        <v>276</v>
      </c>
      <c r="N1207" s="145">
        <v>2.1837000000000106</v>
      </c>
      <c r="O1207" s="4" t="s">
        <v>20</v>
      </c>
      <c r="P1207" s="4">
        <v>47128</v>
      </c>
      <c r="Q1207" s="33">
        <v>0</v>
      </c>
      <c r="R1207" s="4" t="s">
        <v>21</v>
      </c>
    </row>
    <row r="1208" spans="1:18">
      <c r="A1208" s="183">
        <v>44741</v>
      </c>
      <c r="B1208" s="157">
        <v>44742</v>
      </c>
      <c r="C1208" s="25" t="s">
        <v>16</v>
      </c>
      <c r="D1208" s="4" t="s">
        <v>23</v>
      </c>
      <c r="E1208" s="2" t="s">
        <v>303</v>
      </c>
      <c r="F1208" s="133">
        <v>15267.8</v>
      </c>
      <c r="G1208" s="4" t="s">
        <v>19</v>
      </c>
      <c r="H1208" s="25">
        <v>5.2275</v>
      </c>
      <c r="I1208" s="134">
        <v>2.1042563366810985E-3</v>
      </c>
      <c r="J1208" s="25">
        <v>5.2385000000000002</v>
      </c>
      <c r="K1208" s="135">
        <v>167.94580000000184</v>
      </c>
      <c r="L1208" s="25" t="s">
        <v>111</v>
      </c>
      <c r="M1208" s="19" t="s">
        <v>112</v>
      </c>
      <c r="N1208" s="145">
        <v>100.7674800000011</v>
      </c>
      <c r="O1208" s="4" t="s">
        <v>20</v>
      </c>
      <c r="P1208" s="25">
        <v>12012</v>
      </c>
      <c r="Q1208" s="33">
        <v>0</v>
      </c>
      <c r="R1208" s="4" t="s">
        <v>21</v>
      </c>
    </row>
    <row r="1209" spans="1:18">
      <c r="A1209" s="183">
        <v>44741</v>
      </c>
      <c r="B1209" s="157">
        <v>44742</v>
      </c>
      <c r="C1209" s="25" t="s">
        <v>16</v>
      </c>
      <c r="D1209" s="4" t="s">
        <v>23</v>
      </c>
      <c r="E1209" s="2" t="s">
        <v>303</v>
      </c>
      <c r="F1209" s="133">
        <v>25887.599999999999</v>
      </c>
      <c r="G1209" s="4" t="s">
        <v>19</v>
      </c>
      <c r="H1209" s="25">
        <v>5.2275</v>
      </c>
      <c r="I1209" s="134">
        <v>2.1042563366810985E-3</v>
      </c>
      <c r="J1209" s="25">
        <v>5.2385000000000002</v>
      </c>
      <c r="K1209" s="135">
        <v>284.76360000000312</v>
      </c>
      <c r="L1209" s="25" t="s">
        <v>111</v>
      </c>
      <c r="M1209" s="19" t="s">
        <v>112</v>
      </c>
      <c r="N1209" s="145">
        <v>170.85816000000187</v>
      </c>
      <c r="O1209" s="4" t="s">
        <v>20</v>
      </c>
      <c r="P1209" s="25">
        <v>12012</v>
      </c>
      <c r="Q1209" s="33">
        <v>0</v>
      </c>
      <c r="R1209" s="4" t="s">
        <v>21</v>
      </c>
    </row>
    <row r="1210" spans="1:18">
      <c r="A1210" s="183">
        <v>44741</v>
      </c>
      <c r="B1210" s="157">
        <v>44742</v>
      </c>
      <c r="C1210" s="10" t="s">
        <v>41</v>
      </c>
      <c r="D1210" s="4" t="s">
        <v>23</v>
      </c>
      <c r="E1210" s="2" t="s">
        <v>63</v>
      </c>
      <c r="F1210" s="133">
        <v>77050</v>
      </c>
      <c r="G1210" s="25" t="s">
        <v>19</v>
      </c>
      <c r="H1210" s="25">
        <v>5.2080000000000002</v>
      </c>
      <c r="I1210" s="134">
        <v>8.2565284178188758E-3</v>
      </c>
      <c r="J1210" s="25">
        <v>5.2510000000000003</v>
      </c>
      <c r="K1210" s="135">
        <v>3313.1500000000115</v>
      </c>
      <c r="L1210" s="25" t="s">
        <v>239</v>
      </c>
      <c r="M1210" s="19" t="s">
        <v>240</v>
      </c>
      <c r="N1210" s="145">
        <v>1895.4531150000066</v>
      </c>
      <c r="O1210" s="25" t="s">
        <v>20</v>
      </c>
      <c r="P1210" s="4">
        <v>12012</v>
      </c>
      <c r="Q1210" s="33">
        <v>0</v>
      </c>
      <c r="R1210" s="25" t="s">
        <v>149</v>
      </c>
    </row>
    <row r="1211" spans="1:18">
      <c r="A1211" s="183">
        <v>44741</v>
      </c>
      <c r="B1211" s="157">
        <v>44742</v>
      </c>
      <c r="C1211" s="4" t="s">
        <v>16</v>
      </c>
      <c r="D1211" s="4" t="s">
        <v>23</v>
      </c>
      <c r="E1211" s="2" t="s">
        <v>303</v>
      </c>
      <c r="F1211" s="130">
        <v>21643.200000000001</v>
      </c>
      <c r="G1211" s="4" t="s">
        <v>19</v>
      </c>
      <c r="H1211" s="4">
        <v>5.2004999999999999</v>
      </c>
      <c r="I1211" s="112">
        <v>2.2113258340543673E-3</v>
      </c>
      <c r="J1211" s="4">
        <v>5.2119999999999997</v>
      </c>
      <c r="K1211" s="119">
        <v>248.89679999999663</v>
      </c>
      <c r="L1211" s="4" t="s">
        <v>111</v>
      </c>
      <c r="M1211" s="19" t="s">
        <v>112</v>
      </c>
      <c r="N1211" s="145">
        <v>149.33807999999797</v>
      </c>
      <c r="O1211" s="25" t="s">
        <v>20</v>
      </c>
      <c r="P1211" s="4">
        <v>12012</v>
      </c>
      <c r="Q1211" s="33">
        <v>0</v>
      </c>
      <c r="R1211" s="25" t="s">
        <v>21</v>
      </c>
    </row>
    <row r="1212" spans="1:18">
      <c r="A1212" s="183">
        <v>44733</v>
      </c>
      <c r="B1212" s="183">
        <v>44733</v>
      </c>
      <c r="C1212" s="4" t="s">
        <v>22</v>
      </c>
      <c r="D1212" s="4" t="s">
        <v>23</v>
      </c>
      <c r="E1212" s="2" t="s">
        <v>321</v>
      </c>
      <c r="F1212" s="130">
        <v>3005</v>
      </c>
      <c r="G1212" s="4" t="s">
        <v>19</v>
      </c>
      <c r="H1212" s="4">
        <v>5.13</v>
      </c>
      <c r="I1212" s="112">
        <v>1.5594541910330939E-3</v>
      </c>
      <c r="J1212" s="4">
        <v>5.1379999999999999</v>
      </c>
      <c r="K1212" s="119">
        <v>24.04000000000002</v>
      </c>
      <c r="L1212" s="4" t="s">
        <v>408</v>
      </c>
      <c r="M1212" s="19" t="s">
        <v>356</v>
      </c>
      <c r="N1212" s="145">
        <v>11.46107000000001</v>
      </c>
      <c r="O1212" s="4" t="s">
        <v>27</v>
      </c>
      <c r="P1212" s="4"/>
      <c r="Q1212" s="33">
        <v>0</v>
      </c>
      <c r="R1212" s="25" t="s">
        <v>25</v>
      </c>
    </row>
    <row r="1213" spans="1:18">
      <c r="A1213" s="183">
        <v>44741</v>
      </c>
      <c r="B1213" s="183">
        <v>44741</v>
      </c>
      <c r="C1213" s="4" t="s">
        <v>22</v>
      </c>
      <c r="D1213" s="4" t="s">
        <v>17</v>
      </c>
      <c r="E1213" s="2" t="s">
        <v>324</v>
      </c>
      <c r="F1213" s="130">
        <v>7000</v>
      </c>
      <c r="G1213" s="4" t="s">
        <v>32</v>
      </c>
      <c r="H1213" s="4">
        <v>5.34</v>
      </c>
      <c r="I1213" s="112">
        <v>2.5880149812734121E-2</v>
      </c>
      <c r="J1213" s="4">
        <v>5.4782000000000002</v>
      </c>
      <c r="K1213" s="119">
        <v>967.40000000000225</v>
      </c>
      <c r="L1213" s="4" t="s">
        <v>110</v>
      </c>
      <c r="M1213" s="13" t="s">
        <v>230</v>
      </c>
      <c r="N1213" s="145">
        <v>461.20795000000106</v>
      </c>
      <c r="O1213" s="4" t="s">
        <v>27</v>
      </c>
      <c r="P1213" s="4">
        <v>67500</v>
      </c>
      <c r="Q1213" s="33">
        <v>0</v>
      </c>
      <c r="R1213" s="4" t="s">
        <v>25</v>
      </c>
    </row>
    <row r="1214" spans="1:18">
      <c r="A1214" s="183">
        <v>44742</v>
      </c>
      <c r="B1214" s="183">
        <v>44742</v>
      </c>
      <c r="C1214" s="4" t="s">
        <v>22</v>
      </c>
      <c r="D1214" s="4" t="s">
        <v>23</v>
      </c>
      <c r="E1214" s="2" t="s">
        <v>332</v>
      </c>
      <c r="F1214" s="130">
        <v>92169</v>
      </c>
      <c r="G1214" s="4" t="s">
        <v>32</v>
      </c>
      <c r="H1214" s="4">
        <v>5.4707999999999997</v>
      </c>
      <c r="I1214" s="112">
        <v>5.1546391752577136E-3</v>
      </c>
      <c r="J1214" s="4">
        <v>5.4989999999999997</v>
      </c>
      <c r="K1214" s="119">
        <v>2599.1658000000002</v>
      </c>
      <c r="L1214" s="4" t="s">
        <v>239</v>
      </c>
      <c r="M1214" s="13" t="s">
        <v>240</v>
      </c>
      <c r="N1214" s="145">
        <v>1239.1522951500001</v>
      </c>
      <c r="O1214" s="4" t="s">
        <v>20</v>
      </c>
      <c r="P1214" s="4">
        <v>12012</v>
      </c>
      <c r="Q1214" s="33">
        <v>0</v>
      </c>
      <c r="R1214" s="4" t="s">
        <v>25</v>
      </c>
    </row>
    <row r="1215" spans="1:18">
      <c r="A1215" s="183">
        <v>44742</v>
      </c>
      <c r="B1215" s="183">
        <v>44742</v>
      </c>
      <c r="C1215" s="4" t="s">
        <v>22</v>
      </c>
      <c r="D1215" s="4" t="s">
        <v>17</v>
      </c>
      <c r="E1215" s="2" t="s">
        <v>333</v>
      </c>
      <c r="F1215" s="130">
        <v>7500</v>
      </c>
      <c r="G1215" s="4" t="s">
        <v>19</v>
      </c>
      <c r="H1215" s="4">
        <v>5.2218</v>
      </c>
      <c r="I1215" s="112">
        <v>3.1023784901758056E-3</v>
      </c>
      <c r="J1215" s="4">
        <v>5.2380000000000004</v>
      </c>
      <c r="K1215" s="119">
        <v>121.50000000000327</v>
      </c>
      <c r="L1215" s="4" t="s">
        <v>408</v>
      </c>
      <c r="M1215" s="13" t="s">
        <v>356</v>
      </c>
      <c r="N1215" s="145">
        <v>57.925125000001557</v>
      </c>
      <c r="O1215" s="4" t="s">
        <v>27</v>
      </c>
      <c r="P1215" s="4">
        <v>67500</v>
      </c>
      <c r="Q1215" s="33">
        <v>0</v>
      </c>
      <c r="R1215" s="4" t="s">
        <v>25</v>
      </c>
    </row>
    <row r="1216" spans="1:18">
      <c r="A1216" s="183">
        <v>44742</v>
      </c>
      <c r="B1216" s="157">
        <v>44743</v>
      </c>
      <c r="C1216" s="4" t="s">
        <v>16</v>
      </c>
      <c r="D1216" s="4" t="s">
        <v>23</v>
      </c>
      <c r="E1216" s="2" t="s">
        <v>334</v>
      </c>
      <c r="F1216" s="130">
        <v>30000</v>
      </c>
      <c r="G1216" s="4" t="s">
        <v>32</v>
      </c>
      <c r="H1216" s="4">
        <v>5.4553000000000003</v>
      </c>
      <c r="I1216" s="134">
        <v>9.1104063937821333E-3</v>
      </c>
      <c r="J1216" s="4">
        <v>5.5049999999999999</v>
      </c>
      <c r="K1216" s="135">
        <v>1490.9999999999891</v>
      </c>
      <c r="L1216" s="25" t="s">
        <v>1496</v>
      </c>
      <c r="M1216" s="19" t="s">
        <v>354</v>
      </c>
      <c r="N1216" s="145">
        <v>969.14999999999293</v>
      </c>
      <c r="O1216" s="4" t="s">
        <v>20</v>
      </c>
      <c r="P1216" s="4">
        <v>12012</v>
      </c>
      <c r="Q1216" s="136">
        <v>0</v>
      </c>
      <c r="R1216" s="25" t="s">
        <v>21</v>
      </c>
    </row>
    <row r="1217" spans="1:18">
      <c r="A1217" s="183">
        <v>44742</v>
      </c>
      <c r="B1217" s="157">
        <v>44743</v>
      </c>
      <c r="C1217" s="4" t="s">
        <v>16</v>
      </c>
      <c r="D1217" s="4" t="s">
        <v>23</v>
      </c>
      <c r="E1217" s="2" t="s">
        <v>335</v>
      </c>
      <c r="F1217" s="130">
        <v>30000</v>
      </c>
      <c r="G1217" s="4" t="s">
        <v>32</v>
      </c>
      <c r="H1217" s="4">
        <v>5.4553000000000003</v>
      </c>
      <c r="I1217" s="134">
        <v>9.1104063937821333E-3</v>
      </c>
      <c r="J1217" s="4">
        <v>5.5049999999999999</v>
      </c>
      <c r="K1217" s="135">
        <v>1490.9999999999891</v>
      </c>
      <c r="L1217" s="25" t="s">
        <v>1496</v>
      </c>
      <c r="M1217" s="19" t="s">
        <v>354</v>
      </c>
      <c r="N1217" s="145">
        <v>969.14999999999293</v>
      </c>
      <c r="O1217" s="4" t="s">
        <v>20</v>
      </c>
      <c r="P1217" s="4">
        <v>12012</v>
      </c>
      <c r="Q1217" s="136">
        <v>0</v>
      </c>
      <c r="R1217" s="25" t="s">
        <v>21</v>
      </c>
    </row>
    <row r="1218" spans="1:18">
      <c r="A1218" s="183">
        <v>44741</v>
      </c>
      <c r="B1218" s="9">
        <v>44743</v>
      </c>
      <c r="C1218" s="25" t="s">
        <v>16</v>
      </c>
      <c r="D1218" s="4" t="s">
        <v>17</v>
      </c>
      <c r="E1218" s="2" t="s">
        <v>336</v>
      </c>
      <c r="F1218" s="133">
        <v>7000</v>
      </c>
      <c r="G1218" s="25" t="s">
        <v>32</v>
      </c>
      <c r="H1218" s="25">
        <v>5.4336000000000002</v>
      </c>
      <c r="I1218" s="134">
        <v>1.1852179034157917E-2</v>
      </c>
      <c r="J1218" s="4">
        <v>5.4980000000000002</v>
      </c>
      <c r="K1218" s="135">
        <v>450.80000000000007</v>
      </c>
      <c r="L1218" s="25" t="s">
        <v>396</v>
      </c>
      <c r="M1218" s="19" t="s">
        <v>313</v>
      </c>
      <c r="N1218" s="145">
        <v>293.02000000000004</v>
      </c>
      <c r="O1218" s="4" t="s">
        <v>20</v>
      </c>
      <c r="P1218" s="4">
        <v>67500</v>
      </c>
      <c r="Q1218" s="33">
        <v>0</v>
      </c>
      <c r="R1218" s="25" t="s">
        <v>21</v>
      </c>
    </row>
    <row r="1219" spans="1:18">
      <c r="A1219" s="183">
        <v>44742</v>
      </c>
      <c r="B1219" s="157">
        <v>44743</v>
      </c>
      <c r="C1219" s="4" t="s">
        <v>16</v>
      </c>
      <c r="D1219" s="4" t="s">
        <v>23</v>
      </c>
      <c r="E1219" s="2" t="s">
        <v>31</v>
      </c>
      <c r="F1219" s="133">
        <v>13539.31</v>
      </c>
      <c r="G1219" s="25" t="s">
        <v>19</v>
      </c>
      <c r="H1219" s="25">
        <v>5.2516999999999996</v>
      </c>
      <c r="I1219" s="134">
        <v>5.3887312679705701E-3</v>
      </c>
      <c r="J1219" s="25">
        <v>5.28</v>
      </c>
      <c r="K1219" s="135">
        <v>383.1624730000089</v>
      </c>
      <c r="L1219" s="25" t="s">
        <v>110</v>
      </c>
      <c r="M1219" s="19" t="s">
        <v>230</v>
      </c>
      <c r="N1219" s="145">
        <v>249.05560745000579</v>
      </c>
      <c r="O1219" s="25" t="s">
        <v>20</v>
      </c>
      <c r="P1219" s="25">
        <v>12012</v>
      </c>
      <c r="Q1219" s="33">
        <v>0</v>
      </c>
      <c r="R1219" s="25" t="s">
        <v>21</v>
      </c>
    </row>
    <row r="1220" spans="1:18">
      <c r="A1220" s="183">
        <v>44742</v>
      </c>
      <c r="B1220" s="157">
        <v>44743</v>
      </c>
      <c r="C1220" s="4" t="s">
        <v>22</v>
      </c>
      <c r="D1220" s="4" t="s">
        <v>23</v>
      </c>
      <c r="E1220" s="13" t="s">
        <v>332</v>
      </c>
      <c r="F1220" s="130">
        <v>0</v>
      </c>
      <c r="G1220" s="4" t="s">
        <v>32</v>
      </c>
      <c r="H1220" s="4">
        <v>5.4707999999999997</v>
      </c>
      <c r="I1220" s="134">
        <v>5.1546391752577136E-3</v>
      </c>
      <c r="J1220" s="4">
        <v>5.4989999999999997</v>
      </c>
      <c r="K1220" s="135">
        <v>0</v>
      </c>
      <c r="L1220" s="25" t="s">
        <v>239</v>
      </c>
      <c r="M1220" s="19" t="s">
        <v>240</v>
      </c>
      <c r="N1220" s="156">
        <v>0</v>
      </c>
      <c r="O1220" s="25" t="s">
        <v>20</v>
      </c>
      <c r="P1220" s="25">
        <v>12012</v>
      </c>
      <c r="Q1220" s="33">
        <v>0</v>
      </c>
      <c r="R1220" s="25" t="s">
        <v>25</v>
      </c>
    </row>
    <row r="1221" spans="1:18">
      <c r="A1221" s="183">
        <v>44742</v>
      </c>
      <c r="B1221" s="157">
        <v>44744</v>
      </c>
      <c r="C1221" s="4" t="s">
        <v>16</v>
      </c>
      <c r="D1221" s="25" t="s">
        <v>23</v>
      </c>
      <c r="E1221" s="2" t="s">
        <v>303</v>
      </c>
      <c r="F1221" s="133">
        <v>21254.400000000001</v>
      </c>
      <c r="G1221" s="25" t="s">
        <v>19</v>
      </c>
      <c r="H1221" s="25">
        <v>5.1976000000000004</v>
      </c>
      <c r="I1221" s="134">
        <v>1.9624442050176771E-3</v>
      </c>
      <c r="J1221" s="25">
        <v>5.2077999999999998</v>
      </c>
      <c r="K1221" s="135">
        <v>216.79487999998557</v>
      </c>
      <c r="L1221" s="25" t="s">
        <v>111</v>
      </c>
      <c r="M1221" s="19" t="s">
        <v>112</v>
      </c>
      <c r="N1221" s="145">
        <v>140.91667199999063</v>
      </c>
      <c r="O1221" s="25" t="s">
        <v>20</v>
      </c>
      <c r="P1221" s="25">
        <v>12012</v>
      </c>
      <c r="Q1221" s="33">
        <v>0</v>
      </c>
      <c r="R1221" s="25" t="s">
        <v>21</v>
      </c>
    </row>
    <row r="1222" spans="1:18">
      <c r="A1222" s="183">
        <v>44743</v>
      </c>
      <c r="B1222" s="157">
        <v>44743</v>
      </c>
      <c r="C1222" s="126" t="s">
        <v>16</v>
      </c>
      <c r="D1222" s="25" t="s">
        <v>17</v>
      </c>
      <c r="E1222" s="2" t="s">
        <v>79</v>
      </c>
      <c r="F1222" s="133">
        <v>9000</v>
      </c>
      <c r="G1222" s="25" t="s">
        <v>80</v>
      </c>
      <c r="H1222" s="25">
        <v>3.5943999999999998</v>
      </c>
      <c r="I1222" s="134">
        <v>3.2161139550411777E-2</v>
      </c>
      <c r="J1222" s="25">
        <v>3.71</v>
      </c>
      <c r="K1222" s="135">
        <v>1040.4000000000012</v>
      </c>
      <c r="L1222" s="25" t="s">
        <v>110</v>
      </c>
      <c r="M1222" s="19" t="s">
        <v>230</v>
      </c>
      <c r="N1222" s="145">
        <v>676.26000000000079</v>
      </c>
      <c r="O1222" s="25" t="s">
        <v>20</v>
      </c>
      <c r="P1222" s="25">
        <v>37217</v>
      </c>
      <c r="Q1222" s="33">
        <v>0</v>
      </c>
      <c r="R1222" s="25" t="s">
        <v>21</v>
      </c>
    </row>
    <row r="1223" spans="1:18">
      <c r="A1223" s="183">
        <v>44743</v>
      </c>
      <c r="B1223" s="157">
        <v>44718</v>
      </c>
      <c r="C1223" s="126" t="s">
        <v>16</v>
      </c>
      <c r="D1223" s="4" t="s">
        <v>23</v>
      </c>
      <c r="E1223" s="2" t="s">
        <v>142</v>
      </c>
      <c r="F1223" s="158">
        <v>999</v>
      </c>
      <c r="G1223" s="126" t="s">
        <v>19</v>
      </c>
      <c r="H1223" s="126">
        <v>5.3048999999999999</v>
      </c>
      <c r="I1223" s="134">
        <v>4.3544647401458914E-3</v>
      </c>
      <c r="J1223" s="126">
        <v>5.3280000000000003</v>
      </c>
      <c r="K1223" s="135">
        <v>23.076900000000343</v>
      </c>
      <c r="L1223" s="25" t="s">
        <v>110</v>
      </c>
      <c r="M1223" s="19" t="s">
        <v>230</v>
      </c>
      <c r="N1223" s="145">
        <v>14.999985000000223</v>
      </c>
      <c r="O1223" s="25" t="s">
        <v>20</v>
      </c>
      <c r="P1223" s="4">
        <v>47197</v>
      </c>
      <c r="Q1223" s="33">
        <v>0</v>
      </c>
      <c r="R1223" s="25" t="s">
        <v>21</v>
      </c>
    </row>
    <row r="1224" spans="1:18">
      <c r="A1224" s="183">
        <v>44743</v>
      </c>
      <c r="B1224" s="157">
        <v>44717</v>
      </c>
      <c r="C1224" s="126" t="s">
        <v>16</v>
      </c>
      <c r="D1224" s="4" t="s">
        <v>23</v>
      </c>
      <c r="E1224" s="20" t="s">
        <v>224</v>
      </c>
      <c r="F1224" s="185">
        <v>57121.45</v>
      </c>
      <c r="G1224" s="25" t="s">
        <v>19</v>
      </c>
      <c r="H1224" s="25">
        <v>5.3113999999999999</v>
      </c>
      <c r="I1224" s="134">
        <v>5.290507210904849E-3</v>
      </c>
      <c r="J1224" s="25">
        <v>5.3395000000000001</v>
      </c>
      <c r="K1224" s="135">
        <v>1605.1127450000133</v>
      </c>
      <c r="L1224" s="25" t="s">
        <v>275</v>
      </c>
      <c r="M1224" s="19" t="s">
        <v>276</v>
      </c>
      <c r="N1224" s="145">
        <v>1043.3232842500088</v>
      </c>
      <c r="O1224" s="25" t="s">
        <v>20</v>
      </c>
      <c r="P1224" s="25">
        <v>52405</v>
      </c>
      <c r="Q1224" s="136">
        <v>0</v>
      </c>
      <c r="R1224" s="25" t="s">
        <v>21</v>
      </c>
    </row>
    <row r="1225" spans="1:18">
      <c r="A1225" s="183">
        <v>44746</v>
      </c>
      <c r="B1225" s="157">
        <v>44716</v>
      </c>
      <c r="C1225" s="4" t="s">
        <v>16</v>
      </c>
      <c r="D1225" s="10" t="s">
        <v>17</v>
      </c>
      <c r="E1225" s="2" t="s">
        <v>163</v>
      </c>
      <c r="F1225" s="186">
        <v>7893.02</v>
      </c>
      <c r="G1225" s="155" t="s">
        <v>19</v>
      </c>
      <c r="H1225" s="3">
        <v>5.1550000000000002</v>
      </c>
      <c r="I1225" s="187">
        <v>3.2143549951503481E-2</v>
      </c>
      <c r="J1225" s="3">
        <v>5.3207000000000004</v>
      </c>
      <c r="K1225" s="188">
        <v>1307.8734140000015</v>
      </c>
      <c r="L1225" s="155" t="s">
        <v>269</v>
      </c>
      <c r="M1225" s="18" t="s">
        <v>270</v>
      </c>
      <c r="N1225" s="145">
        <v>850.11771910000095</v>
      </c>
      <c r="O1225" s="3" t="s">
        <v>27</v>
      </c>
      <c r="P1225" s="3">
        <v>47142</v>
      </c>
      <c r="Q1225" s="189">
        <v>0</v>
      </c>
      <c r="R1225" s="3" t="s">
        <v>21</v>
      </c>
    </row>
    <row r="1226" spans="1:18">
      <c r="A1226" s="183">
        <v>44746</v>
      </c>
      <c r="B1226" s="157">
        <v>44717</v>
      </c>
      <c r="C1226" s="4" t="s">
        <v>67</v>
      </c>
      <c r="D1226" s="10" t="s">
        <v>17</v>
      </c>
      <c r="E1226" s="2" t="s">
        <v>337</v>
      </c>
      <c r="F1226" s="130">
        <v>4000</v>
      </c>
      <c r="G1226" s="4" t="s">
        <v>19</v>
      </c>
      <c r="H1226" s="4">
        <v>5.3310000000000004</v>
      </c>
      <c r="I1226" s="134">
        <v>2.9637966610391864E-2</v>
      </c>
      <c r="J1226" s="4">
        <v>5.4889999999999999</v>
      </c>
      <c r="K1226" s="135">
        <v>631.99999999999795</v>
      </c>
      <c r="L1226" s="25" t="s">
        <v>255</v>
      </c>
      <c r="M1226" s="19" t="s">
        <v>256</v>
      </c>
      <c r="N1226" s="162">
        <v>301.30599999999902</v>
      </c>
      <c r="O1226" s="4" t="s">
        <v>20</v>
      </c>
      <c r="P1226" s="4">
        <v>67043</v>
      </c>
      <c r="Q1226" s="33">
        <v>0</v>
      </c>
      <c r="R1226" s="4" t="s">
        <v>292</v>
      </c>
    </row>
    <row r="1227" spans="1:18">
      <c r="A1227" s="183">
        <v>44746</v>
      </c>
      <c r="B1227" s="157">
        <v>44746</v>
      </c>
      <c r="C1227" s="126" t="s">
        <v>16</v>
      </c>
      <c r="D1227" s="4" t="s">
        <v>17</v>
      </c>
      <c r="E1227" s="2" t="s">
        <v>152</v>
      </c>
      <c r="F1227" s="110">
        <v>2084.1799999999998</v>
      </c>
      <c r="G1227" s="4" t="s">
        <v>32</v>
      </c>
      <c r="H1227" s="4">
        <v>5.5716000000000001</v>
      </c>
      <c r="I1227" s="134">
        <v>2.2148036470672761E-2</v>
      </c>
      <c r="J1227" s="4">
        <v>5.6950000000000003</v>
      </c>
      <c r="K1227" s="135">
        <v>257.18781200000035</v>
      </c>
      <c r="L1227" s="25" t="s">
        <v>110</v>
      </c>
      <c r="M1227" s="19" t="s">
        <v>230</v>
      </c>
      <c r="N1227" s="145">
        <v>167.17207780000024</v>
      </c>
      <c r="O1227" s="4" t="s">
        <v>20</v>
      </c>
      <c r="P1227" s="4">
        <v>67500</v>
      </c>
      <c r="Q1227" s="33">
        <v>0</v>
      </c>
      <c r="R1227" s="4" t="s">
        <v>21</v>
      </c>
    </row>
    <row r="1228" spans="1:18">
      <c r="A1228" s="183">
        <v>44749</v>
      </c>
      <c r="B1228" s="157">
        <v>44749</v>
      </c>
      <c r="C1228" s="10" t="s">
        <v>22</v>
      </c>
      <c r="D1228" s="10" t="s">
        <v>17</v>
      </c>
      <c r="E1228" s="2" t="s">
        <v>346</v>
      </c>
      <c r="F1228" s="130">
        <v>2738.58</v>
      </c>
      <c r="G1228" s="4" t="s">
        <v>19</v>
      </c>
      <c r="H1228" s="4">
        <v>5.3384999999999998</v>
      </c>
      <c r="I1228" s="134">
        <v>2.229090568511749E-2</v>
      </c>
      <c r="J1228" s="4">
        <v>5.4574999999999996</v>
      </c>
      <c r="K1228" s="135">
        <v>325.89101999999934</v>
      </c>
      <c r="L1228" s="25" t="s">
        <v>412</v>
      </c>
      <c r="M1228" s="19" t="s">
        <v>360</v>
      </c>
      <c r="N1228" s="156">
        <v>155.3685437849997</v>
      </c>
      <c r="O1228" s="4" t="s">
        <v>20</v>
      </c>
      <c r="P1228" s="4">
        <v>67043</v>
      </c>
      <c r="Q1228" s="33">
        <v>0</v>
      </c>
      <c r="R1228" s="4" t="s">
        <v>25</v>
      </c>
    </row>
    <row r="1229" spans="1:18">
      <c r="A1229" s="184">
        <v>44743</v>
      </c>
      <c r="B1229" s="157">
        <v>44743</v>
      </c>
      <c r="C1229" s="126" t="s">
        <v>22</v>
      </c>
      <c r="D1229" s="4" t="s">
        <v>17</v>
      </c>
      <c r="E1229" s="2" t="s">
        <v>338</v>
      </c>
      <c r="F1229" s="158">
        <v>49500</v>
      </c>
      <c r="G1229" s="126" t="s">
        <v>19</v>
      </c>
      <c r="H1229" s="126">
        <v>5.2930000000000001</v>
      </c>
      <c r="I1229" s="134">
        <v>3.0417532590212293E-3</v>
      </c>
      <c r="J1229" s="126">
        <v>5.3090999999999999</v>
      </c>
      <c r="K1229" s="135">
        <v>796.94999999998913</v>
      </c>
      <c r="L1229" s="25" t="s">
        <v>252</v>
      </c>
      <c r="M1229" s="19" t="s">
        <v>253</v>
      </c>
      <c r="N1229" s="145">
        <v>379.94591249999485</v>
      </c>
      <c r="O1229" s="4" t="s">
        <v>20</v>
      </c>
      <c r="P1229" s="4">
        <v>67500</v>
      </c>
      <c r="Q1229" s="33">
        <v>0</v>
      </c>
      <c r="R1229" s="4" t="s">
        <v>25</v>
      </c>
    </row>
    <row r="1230" spans="1:18">
      <c r="A1230" s="184">
        <v>44746</v>
      </c>
      <c r="B1230" s="157">
        <v>44747</v>
      </c>
      <c r="C1230" s="126" t="s">
        <v>67</v>
      </c>
      <c r="D1230" s="25" t="s">
        <v>17</v>
      </c>
      <c r="E1230" s="2" t="s">
        <v>339</v>
      </c>
      <c r="F1230" s="129">
        <v>14230</v>
      </c>
      <c r="G1230" s="126" t="s">
        <v>19</v>
      </c>
      <c r="H1230" s="126">
        <v>5.2934999999999999</v>
      </c>
      <c r="I1230" s="134">
        <v>1.0673467460092567E-2</v>
      </c>
      <c r="J1230" s="126">
        <v>5.35</v>
      </c>
      <c r="K1230" s="135">
        <v>803.99499999999671</v>
      </c>
      <c r="L1230" s="25" t="s">
        <v>372</v>
      </c>
      <c r="M1230" s="19" t="s">
        <v>355</v>
      </c>
      <c r="N1230" s="162">
        <v>383.30461624999845</v>
      </c>
      <c r="O1230" s="33" t="s">
        <v>20</v>
      </c>
      <c r="P1230" s="4">
        <v>67043</v>
      </c>
      <c r="Q1230" s="33">
        <v>0</v>
      </c>
      <c r="R1230" s="4" t="s">
        <v>95</v>
      </c>
    </row>
    <row r="1231" spans="1:18">
      <c r="A1231" s="184">
        <v>44746</v>
      </c>
      <c r="B1231" s="157">
        <v>44747</v>
      </c>
      <c r="C1231" s="126" t="s">
        <v>22</v>
      </c>
      <c r="D1231" s="4" t="s">
        <v>17</v>
      </c>
      <c r="E1231" s="2" t="s">
        <v>311</v>
      </c>
      <c r="F1231" s="129">
        <v>6600</v>
      </c>
      <c r="G1231" s="126" t="s">
        <v>19</v>
      </c>
      <c r="H1231" s="126">
        <v>5.2476000000000003</v>
      </c>
      <c r="I1231" s="134">
        <v>1.1414741977284759E-2</v>
      </c>
      <c r="J1231" s="126">
        <v>5.3075000000000001</v>
      </c>
      <c r="K1231" s="135">
        <v>395.33999999999895</v>
      </c>
      <c r="L1231" s="25" t="s">
        <v>111</v>
      </c>
      <c r="M1231" s="19" t="s">
        <v>112</v>
      </c>
      <c r="N1231" s="145">
        <v>188.47834499999951</v>
      </c>
      <c r="O1231" s="126" t="s">
        <v>27</v>
      </c>
      <c r="P1231" s="4">
        <v>67500</v>
      </c>
      <c r="Q1231" s="33">
        <v>0</v>
      </c>
      <c r="R1231" s="4" t="s">
        <v>25</v>
      </c>
    </row>
    <row r="1232" spans="1:18">
      <c r="A1232" s="184">
        <v>44746</v>
      </c>
      <c r="B1232" s="157">
        <v>44747</v>
      </c>
      <c r="C1232" s="4" t="s">
        <v>16</v>
      </c>
      <c r="D1232" s="4" t="s">
        <v>17</v>
      </c>
      <c r="E1232" s="2" t="s">
        <v>55</v>
      </c>
      <c r="F1232" s="129">
        <v>741.75</v>
      </c>
      <c r="G1232" s="126" t="s">
        <v>19</v>
      </c>
      <c r="H1232" s="126">
        <v>5.3029999999999999</v>
      </c>
      <c r="I1232" s="134">
        <v>5.8457476899866911E-3</v>
      </c>
      <c r="J1232" s="126">
        <v>5.3339999999999996</v>
      </c>
      <c r="K1232" s="135">
        <v>22.994249999999774</v>
      </c>
      <c r="L1232" s="25" t="s">
        <v>110</v>
      </c>
      <c r="M1232" s="19" t="s">
        <v>230</v>
      </c>
      <c r="N1232" s="145">
        <v>14.946262499999854</v>
      </c>
      <c r="O1232" s="25" t="s">
        <v>20</v>
      </c>
      <c r="P1232" s="25">
        <v>67500</v>
      </c>
      <c r="Q1232" s="33">
        <v>0</v>
      </c>
      <c r="R1232" s="25" t="s">
        <v>21</v>
      </c>
    </row>
    <row r="1233" spans="1:18">
      <c r="A1233" s="183">
        <v>44742</v>
      </c>
      <c r="B1233" s="157">
        <v>44742</v>
      </c>
      <c r="C1233" s="4" t="s">
        <v>16</v>
      </c>
      <c r="D1233" s="4" t="s">
        <v>17</v>
      </c>
      <c r="E1233" s="2" t="s">
        <v>340</v>
      </c>
      <c r="F1233" s="130">
        <v>2400</v>
      </c>
      <c r="G1233" s="4" t="s">
        <v>19</v>
      </c>
      <c r="H1233" s="4">
        <v>5.258</v>
      </c>
      <c r="I1233" s="134">
        <v>4.1460631418790417E-2</v>
      </c>
      <c r="J1233" s="4">
        <v>5.476</v>
      </c>
      <c r="K1233" s="135">
        <v>523.19999999999993</v>
      </c>
      <c r="L1233" s="25" t="s">
        <v>255</v>
      </c>
      <c r="M1233" s="19" t="s">
        <v>256</v>
      </c>
      <c r="N1233" s="145">
        <v>340.08</v>
      </c>
      <c r="O1233" s="4" t="s">
        <v>20</v>
      </c>
      <c r="P1233" s="4">
        <v>67043</v>
      </c>
      <c r="Q1233" s="33">
        <v>0</v>
      </c>
      <c r="R1233" s="4" t="s">
        <v>21</v>
      </c>
    </row>
    <row r="1234" spans="1:18">
      <c r="A1234" s="184">
        <v>44746</v>
      </c>
      <c r="B1234" s="157">
        <v>44746</v>
      </c>
      <c r="C1234" s="126" t="s">
        <v>22</v>
      </c>
      <c r="D1234" s="4" t="s">
        <v>23</v>
      </c>
      <c r="E1234" s="2" t="s">
        <v>321</v>
      </c>
      <c r="F1234" s="129">
        <v>4500</v>
      </c>
      <c r="G1234" s="126" t="s">
        <v>19</v>
      </c>
      <c r="H1234" s="126">
        <v>5.2706999999999997</v>
      </c>
      <c r="I1234" s="134">
        <v>2.8079761701482742E-3</v>
      </c>
      <c r="J1234" s="126">
        <v>5.2854999999999999</v>
      </c>
      <c r="K1234" s="135">
        <v>66.600000000000662</v>
      </c>
      <c r="L1234" s="25" t="s">
        <v>408</v>
      </c>
      <c r="M1234" s="19" t="s">
        <v>356</v>
      </c>
      <c r="N1234" s="145">
        <v>31.751550000000318</v>
      </c>
      <c r="O1234" s="33" t="s">
        <v>27</v>
      </c>
      <c r="P1234" s="4">
        <v>67500</v>
      </c>
      <c r="Q1234" s="33">
        <v>0</v>
      </c>
      <c r="R1234" s="4" t="s">
        <v>25</v>
      </c>
    </row>
    <row r="1235" spans="1:18">
      <c r="A1235" s="184">
        <v>44748</v>
      </c>
      <c r="B1235" s="157">
        <v>44749</v>
      </c>
      <c r="C1235" s="25" t="s">
        <v>16</v>
      </c>
      <c r="D1235" s="25" t="s">
        <v>23</v>
      </c>
      <c r="E1235" s="2" t="s">
        <v>33</v>
      </c>
      <c r="F1235" s="149">
        <v>1735</v>
      </c>
      <c r="G1235" s="126" t="s">
        <v>19</v>
      </c>
      <c r="H1235" s="144">
        <v>5.4073000000000002</v>
      </c>
      <c r="I1235" s="134">
        <v>7.8967321953655745E-3</v>
      </c>
      <c r="J1235" s="144">
        <v>5.45</v>
      </c>
      <c r="K1235" s="135">
        <v>74.084499999999935</v>
      </c>
      <c r="L1235" s="25" t="s">
        <v>239</v>
      </c>
      <c r="M1235" s="19" t="s">
        <v>240</v>
      </c>
      <c r="N1235" s="145">
        <v>48.154924999999956</v>
      </c>
      <c r="O1235" s="4" t="s">
        <v>20</v>
      </c>
      <c r="P1235" s="4">
        <v>12012</v>
      </c>
      <c r="Q1235" s="33">
        <v>0</v>
      </c>
      <c r="R1235" s="4" t="s">
        <v>21</v>
      </c>
    </row>
    <row r="1236" spans="1:18">
      <c r="A1236" s="184">
        <v>44748</v>
      </c>
      <c r="B1236" s="157">
        <v>44748</v>
      </c>
      <c r="C1236" s="25" t="s">
        <v>16</v>
      </c>
      <c r="D1236" s="25" t="s">
        <v>17</v>
      </c>
      <c r="E1236" s="2" t="s">
        <v>340</v>
      </c>
      <c r="F1236" s="130">
        <v>4800</v>
      </c>
      <c r="G1236" s="126" t="s">
        <v>19</v>
      </c>
      <c r="H1236" s="4">
        <v>5.4138000000000002</v>
      </c>
      <c r="I1236" s="134">
        <v>3.6970335069636873E-2</v>
      </c>
      <c r="J1236" s="4">
        <v>5.61395</v>
      </c>
      <c r="K1236" s="135">
        <v>960.71999999999912</v>
      </c>
      <c r="L1236" s="25" t="s">
        <v>255</v>
      </c>
      <c r="M1236" s="19" t="s">
        <v>256</v>
      </c>
      <c r="N1236" s="145">
        <v>624.46799999999939</v>
      </c>
      <c r="O1236" s="4" t="s">
        <v>20</v>
      </c>
      <c r="P1236" s="4">
        <v>67043</v>
      </c>
      <c r="Q1236" s="33">
        <v>0</v>
      </c>
      <c r="R1236" s="4" t="s">
        <v>21</v>
      </c>
    </row>
    <row r="1237" spans="1:18">
      <c r="A1237" s="184">
        <v>44748</v>
      </c>
      <c r="B1237" s="157">
        <v>44749</v>
      </c>
      <c r="C1237" s="25" t="s">
        <v>16</v>
      </c>
      <c r="D1237" s="25" t="s">
        <v>17</v>
      </c>
      <c r="E1237" s="2" t="s">
        <v>86</v>
      </c>
      <c r="F1237" s="130">
        <v>10000</v>
      </c>
      <c r="G1237" s="4" t="s">
        <v>32</v>
      </c>
      <c r="H1237" s="4">
        <v>5.5281000000000002</v>
      </c>
      <c r="I1237" s="134">
        <v>9.3883974602484432E-3</v>
      </c>
      <c r="J1237" s="4">
        <v>5.58</v>
      </c>
      <c r="K1237" s="135">
        <v>518.99999999999841</v>
      </c>
      <c r="L1237" s="25" t="s">
        <v>110</v>
      </c>
      <c r="M1237" s="19" t="s">
        <v>230</v>
      </c>
      <c r="N1237" s="145">
        <v>337.349999999999</v>
      </c>
      <c r="O1237" s="4" t="s">
        <v>20</v>
      </c>
      <c r="P1237" s="4">
        <v>67500</v>
      </c>
      <c r="Q1237" s="33">
        <v>0</v>
      </c>
      <c r="R1237" s="4" t="s">
        <v>21</v>
      </c>
    </row>
    <row r="1238" spans="1:18">
      <c r="A1238" s="184">
        <v>44748</v>
      </c>
      <c r="B1238" s="157">
        <v>44749</v>
      </c>
      <c r="C1238" s="25" t="s">
        <v>67</v>
      </c>
      <c r="D1238" s="25" t="s">
        <v>17</v>
      </c>
      <c r="E1238" s="2" t="s">
        <v>215</v>
      </c>
      <c r="F1238" s="130">
        <v>4097.46</v>
      </c>
      <c r="G1238" s="4" t="s">
        <v>32</v>
      </c>
      <c r="H1238" s="4">
        <v>5.45</v>
      </c>
      <c r="I1238" s="134">
        <v>8.8073394495413737E-3</v>
      </c>
      <c r="J1238" s="4">
        <v>5.4980000000000002</v>
      </c>
      <c r="K1238" s="135">
        <v>196.67808000000016</v>
      </c>
      <c r="L1238" s="25" t="s">
        <v>267</v>
      </c>
      <c r="M1238" s="19" t="s">
        <v>268</v>
      </c>
      <c r="N1238" s="162">
        <v>93.766274640000077</v>
      </c>
      <c r="O1238" s="4" t="s">
        <v>27</v>
      </c>
      <c r="P1238" s="4">
        <v>37059</v>
      </c>
      <c r="Q1238" s="33">
        <v>0</v>
      </c>
      <c r="R1238" s="4" t="s">
        <v>214</v>
      </c>
    </row>
    <row r="1239" spans="1:18">
      <c r="A1239" s="184">
        <v>44748</v>
      </c>
      <c r="B1239" s="157">
        <v>44749</v>
      </c>
      <c r="C1239" s="25" t="s">
        <v>67</v>
      </c>
      <c r="D1239" s="10" t="s">
        <v>17</v>
      </c>
      <c r="E1239" s="2" t="s">
        <v>215</v>
      </c>
      <c r="F1239" s="130">
        <v>2603.11</v>
      </c>
      <c r="G1239" s="4" t="s">
        <v>32</v>
      </c>
      <c r="H1239" s="4">
        <v>5.45</v>
      </c>
      <c r="I1239" s="134">
        <v>8.8073394495413737E-3</v>
      </c>
      <c r="J1239" s="4">
        <v>5.4980000000000002</v>
      </c>
      <c r="K1239" s="135">
        <v>124.94928000000012</v>
      </c>
      <c r="L1239" s="25" t="s">
        <v>267</v>
      </c>
      <c r="M1239" s="19" t="s">
        <v>268</v>
      </c>
      <c r="N1239" s="162">
        <v>59.569569240000057</v>
      </c>
      <c r="O1239" s="4" t="s">
        <v>27</v>
      </c>
      <c r="P1239" s="4">
        <v>37059</v>
      </c>
      <c r="Q1239" s="33">
        <v>0</v>
      </c>
      <c r="R1239" s="4" t="s">
        <v>214</v>
      </c>
    </row>
    <row r="1240" spans="1:18">
      <c r="A1240" s="184">
        <v>44748</v>
      </c>
      <c r="B1240" s="157">
        <v>44749</v>
      </c>
      <c r="C1240" s="10" t="s">
        <v>16</v>
      </c>
      <c r="D1240" s="10" t="s">
        <v>17</v>
      </c>
      <c r="E1240" s="2" t="s">
        <v>124</v>
      </c>
      <c r="F1240" s="133">
        <v>7607.55</v>
      </c>
      <c r="G1240" s="4" t="s">
        <v>19</v>
      </c>
      <c r="H1240" s="25">
        <v>5.3639999999999999</v>
      </c>
      <c r="I1240" s="134">
        <v>1.3627889634601154E-2</v>
      </c>
      <c r="J1240" s="25">
        <v>5.4371</v>
      </c>
      <c r="K1240" s="135">
        <v>556.11190500000123</v>
      </c>
      <c r="L1240" s="25" t="s">
        <v>110</v>
      </c>
      <c r="M1240" s="19" t="s">
        <v>230</v>
      </c>
      <c r="N1240" s="145">
        <v>361.47273825000082</v>
      </c>
      <c r="O1240" s="4" t="s">
        <v>27</v>
      </c>
      <c r="P1240" s="4">
        <v>37004</v>
      </c>
      <c r="Q1240" s="33">
        <v>0</v>
      </c>
      <c r="R1240" s="4" t="s">
        <v>21</v>
      </c>
    </row>
    <row r="1241" spans="1:18">
      <c r="A1241" s="184">
        <v>44747</v>
      </c>
      <c r="B1241" s="157">
        <v>44748</v>
      </c>
      <c r="C1241" s="10" t="s">
        <v>16</v>
      </c>
      <c r="D1241" s="10" t="s">
        <v>17</v>
      </c>
      <c r="E1241" s="2" t="s">
        <v>133</v>
      </c>
      <c r="F1241" s="130">
        <v>50000</v>
      </c>
      <c r="G1241" s="4" t="s">
        <v>19</v>
      </c>
      <c r="H1241" s="4">
        <v>5.3964999999999996</v>
      </c>
      <c r="I1241" s="134">
        <v>8.987306587603161E-3</v>
      </c>
      <c r="J1241" s="4">
        <v>5.4450000000000003</v>
      </c>
      <c r="K1241" s="135">
        <v>2425.0000000000327</v>
      </c>
      <c r="L1241" s="25" t="s">
        <v>246</v>
      </c>
      <c r="M1241" s="19" t="s">
        <v>247</v>
      </c>
      <c r="N1241" s="145">
        <v>1576.2500000000214</v>
      </c>
      <c r="O1241" s="4" t="s">
        <v>20</v>
      </c>
      <c r="P1241" s="4">
        <v>67500</v>
      </c>
      <c r="Q1241" s="33">
        <v>0</v>
      </c>
      <c r="R1241" s="4" t="s">
        <v>21</v>
      </c>
    </row>
    <row r="1242" spans="1:18">
      <c r="A1242" s="184">
        <v>44748</v>
      </c>
      <c r="B1242" s="157">
        <v>44749</v>
      </c>
      <c r="C1242" s="10" t="s">
        <v>16</v>
      </c>
      <c r="D1242" s="10" t="s">
        <v>17</v>
      </c>
      <c r="E1242" s="2" t="s">
        <v>142</v>
      </c>
      <c r="F1242" s="130">
        <v>96450</v>
      </c>
      <c r="G1242" s="4" t="s">
        <v>19</v>
      </c>
      <c r="H1242" s="4">
        <v>5.4221000000000004</v>
      </c>
      <c r="I1242" s="134">
        <v>2.0102912155806063E-3</v>
      </c>
      <c r="J1242" s="4">
        <v>5.4329999999999998</v>
      </c>
      <c r="K1242" s="135">
        <v>1051.3049999999484</v>
      </c>
      <c r="L1242" s="25" t="s">
        <v>110</v>
      </c>
      <c r="M1242" s="19" t="s">
        <v>230</v>
      </c>
      <c r="N1242" s="145">
        <v>683.34824999996647</v>
      </c>
      <c r="O1242" s="4" t="s">
        <v>20</v>
      </c>
      <c r="P1242" s="4">
        <v>12012</v>
      </c>
      <c r="Q1242" s="33">
        <v>0</v>
      </c>
      <c r="R1242" s="4" t="s">
        <v>195</v>
      </c>
    </row>
    <row r="1243" spans="1:18">
      <c r="A1243" s="184">
        <v>44748</v>
      </c>
      <c r="B1243" s="157">
        <v>44749</v>
      </c>
      <c r="C1243" s="10" t="s">
        <v>16</v>
      </c>
      <c r="D1243" s="10" t="s">
        <v>17</v>
      </c>
      <c r="E1243" s="2" t="s">
        <v>142</v>
      </c>
      <c r="F1243" s="130">
        <v>32709.599999999999</v>
      </c>
      <c r="G1243" s="4" t="s">
        <v>19</v>
      </c>
      <c r="H1243" s="4">
        <v>5.4221000000000004</v>
      </c>
      <c r="I1243" s="134">
        <v>2.0102912155806063E-3</v>
      </c>
      <c r="J1243" s="4">
        <v>5.4329999999999998</v>
      </c>
      <c r="K1243" s="135">
        <v>356.53463999998252</v>
      </c>
      <c r="L1243" s="25" t="s">
        <v>110</v>
      </c>
      <c r="M1243" s="19" t="s">
        <v>230</v>
      </c>
      <c r="N1243" s="145">
        <v>231.74751599998865</v>
      </c>
      <c r="O1243" s="4" t="s">
        <v>20</v>
      </c>
      <c r="P1243" s="4">
        <v>12012</v>
      </c>
      <c r="Q1243" s="33">
        <v>0</v>
      </c>
      <c r="R1243" s="4" t="s">
        <v>195</v>
      </c>
    </row>
    <row r="1244" spans="1:18">
      <c r="A1244" s="184">
        <v>44748</v>
      </c>
      <c r="B1244" s="157">
        <v>44749</v>
      </c>
      <c r="C1244" s="10" t="s">
        <v>16</v>
      </c>
      <c r="D1244" s="10" t="s">
        <v>17</v>
      </c>
      <c r="E1244" s="2" t="s">
        <v>142</v>
      </c>
      <c r="F1244" s="130">
        <v>62751</v>
      </c>
      <c r="G1244" s="4" t="s">
        <v>19</v>
      </c>
      <c r="H1244" s="4">
        <v>5.4221000000000004</v>
      </c>
      <c r="I1244" s="134">
        <v>2.0102912155806063E-3</v>
      </c>
      <c r="J1244" s="4">
        <v>5.4329999999999998</v>
      </c>
      <c r="K1244" s="135">
        <v>683.98589999996648</v>
      </c>
      <c r="L1244" s="25" t="s">
        <v>110</v>
      </c>
      <c r="M1244" s="19" t="s">
        <v>230</v>
      </c>
      <c r="N1244" s="145">
        <v>444.5908349999782</v>
      </c>
      <c r="O1244" s="4" t="s">
        <v>20</v>
      </c>
      <c r="P1244" s="4">
        <v>12012</v>
      </c>
      <c r="Q1244" s="33">
        <v>0</v>
      </c>
      <c r="R1244" s="4" t="s">
        <v>195</v>
      </c>
    </row>
    <row r="1245" spans="1:18">
      <c r="A1245" s="184">
        <v>44747</v>
      </c>
      <c r="B1245" s="157">
        <v>44749</v>
      </c>
      <c r="C1245" s="4" t="s">
        <v>16</v>
      </c>
      <c r="D1245" s="4" t="s">
        <v>17</v>
      </c>
      <c r="E1245" s="2" t="s">
        <v>341</v>
      </c>
      <c r="F1245" s="130">
        <v>2468.39</v>
      </c>
      <c r="G1245" s="4" t="s">
        <v>32</v>
      </c>
      <c r="H1245" s="4">
        <v>5.5354000000000001</v>
      </c>
      <c r="I1245" s="134">
        <v>1.347689417205622E-2</v>
      </c>
      <c r="J1245" s="4">
        <v>5.61</v>
      </c>
      <c r="K1245" s="135">
        <v>184.14189400000055</v>
      </c>
      <c r="L1245" s="25" t="s">
        <v>411</v>
      </c>
      <c r="M1245" s="19" t="s">
        <v>357</v>
      </c>
      <c r="N1245" s="145">
        <v>119.69223110000036</v>
      </c>
      <c r="O1245" s="4" t="s">
        <v>20</v>
      </c>
      <c r="P1245" s="4">
        <v>67500</v>
      </c>
      <c r="Q1245" s="33">
        <v>0</v>
      </c>
      <c r="R1245" s="4" t="s">
        <v>195</v>
      </c>
    </row>
    <row r="1246" spans="1:18">
      <c r="A1246" s="184">
        <v>44747</v>
      </c>
      <c r="B1246" s="157">
        <v>44748</v>
      </c>
      <c r="C1246" s="4" t="s">
        <v>22</v>
      </c>
      <c r="D1246" s="4" t="s">
        <v>17</v>
      </c>
      <c r="E1246" s="2" t="s">
        <v>324</v>
      </c>
      <c r="F1246" s="133">
        <v>7000</v>
      </c>
      <c r="G1246" s="126" t="s">
        <v>32</v>
      </c>
      <c r="H1246" s="126">
        <v>5.42</v>
      </c>
      <c r="I1246" s="134">
        <v>1.9206642066420532E-2</v>
      </c>
      <c r="J1246" s="126">
        <v>5.5240999999999998</v>
      </c>
      <c r="K1246" s="135">
        <v>728.69999999999902</v>
      </c>
      <c r="L1246" s="25" t="s">
        <v>110</v>
      </c>
      <c r="M1246" s="19" t="s">
        <v>230</v>
      </c>
      <c r="N1246" s="145">
        <v>347.40772499999952</v>
      </c>
      <c r="O1246" s="4" t="s">
        <v>27</v>
      </c>
      <c r="P1246" s="4">
        <v>67500</v>
      </c>
      <c r="Q1246" s="33">
        <v>0</v>
      </c>
      <c r="R1246" s="4" t="s">
        <v>25</v>
      </c>
    </row>
    <row r="1247" spans="1:18">
      <c r="A1247" s="184">
        <v>44749</v>
      </c>
      <c r="B1247" s="157">
        <v>44749</v>
      </c>
      <c r="C1247" s="4" t="s">
        <v>22</v>
      </c>
      <c r="D1247" s="4" t="s">
        <v>23</v>
      </c>
      <c r="E1247" s="2" t="s">
        <v>131</v>
      </c>
      <c r="F1247" s="130">
        <v>8200</v>
      </c>
      <c r="G1247" s="4" t="s">
        <v>19</v>
      </c>
      <c r="H1247" s="4">
        <v>5.21</v>
      </c>
      <c r="I1247" s="134">
        <v>3.1554702495201425E-2</v>
      </c>
      <c r="J1247" s="4">
        <v>5.3743999999999996</v>
      </c>
      <c r="K1247" s="135">
        <v>1348.0799999999972</v>
      </c>
      <c r="L1247" s="25" t="s">
        <v>111</v>
      </c>
      <c r="M1247" s="19" t="s">
        <v>112</v>
      </c>
      <c r="N1247" s="145">
        <v>642.69713999999863</v>
      </c>
      <c r="O1247" s="4" t="s">
        <v>27</v>
      </c>
      <c r="P1247" s="126">
        <v>47197</v>
      </c>
      <c r="Q1247" s="33">
        <v>0</v>
      </c>
      <c r="R1247" s="4" t="s">
        <v>25</v>
      </c>
    </row>
    <row r="1248" spans="1:18">
      <c r="A1248" s="184">
        <v>44748</v>
      </c>
      <c r="B1248" s="157">
        <v>44749</v>
      </c>
      <c r="C1248" s="4" t="s">
        <v>22</v>
      </c>
      <c r="D1248" s="4" t="s">
        <v>23</v>
      </c>
      <c r="E1248" s="2" t="s">
        <v>169</v>
      </c>
      <c r="F1248" s="130">
        <v>2902.85</v>
      </c>
      <c r="G1248" s="4" t="s">
        <v>19</v>
      </c>
      <c r="H1248" s="4">
        <v>5.4168000000000003</v>
      </c>
      <c r="I1248" s="134">
        <v>8.8982425047998692E-3</v>
      </c>
      <c r="J1248" s="4">
        <v>5.4649999999999999</v>
      </c>
      <c r="K1248" s="135">
        <v>139.91736999999875</v>
      </c>
      <c r="L1248" s="25" t="s">
        <v>239</v>
      </c>
      <c r="M1248" s="19" t="s">
        <v>240</v>
      </c>
      <c r="N1248" s="145">
        <v>66.70560614749941</v>
      </c>
      <c r="O1248" s="4" t="s">
        <v>20</v>
      </c>
      <c r="P1248" s="4">
        <v>12012</v>
      </c>
      <c r="Q1248" s="33">
        <v>0</v>
      </c>
      <c r="R1248" s="4" t="s">
        <v>25</v>
      </c>
    </row>
    <row r="1249" spans="1:18">
      <c r="A1249" s="184">
        <v>44748</v>
      </c>
      <c r="B1249" s="157">
        <v>44749</v>
      </c>
      <c r="C1249" s="4" t="s">
        <v>22</v>
      </c>
      <c r="D1249" s="4" t="s">
        <v>23</v>
      </c>
      <c r="E1249" s="2" t="s">
        <v>169</v>
      </c>
      <c r="F1249" s="130">
        <v>6033.95</v>
      </c>
      <c r="G1249" s="4" t="s">
        <v>19</v>
      </c>
      <c r="H1249" s="4">
        <v>5.4168000000000003</v>
      </c>
      <c r="I1249" s="134">
        <v>8.8982425047998692E-3</v>
      </c>
      <c r="J1249" s="4">
        <v>5.4649999999999999</v>
      </c>
      <c r="K1249" s="135">
        <v>290.83638999999744</v>
      </c>
      <c r="L1249" s="25" t="s">
        <v>239</v>
      </c>
      <c r="M1249" s="19" t="s">
        <v>240</v>
      </c>
      <c r="N1249" s="145">
        <v>138.65624893249878</v>
      </c>
      <c r="O1249" s="4" t="s">
        <v>20</v>
      </c>
      <c r="P1249" s="4">
        <v>12012</v>
      </c>
      <c r="Q1249" s="33">
        <v>0</v>
      </c>
      <c r="R1249" s="4" t="s">
        <v>25</v>
      </c>
    </row>
    <row r="1250" spans="1:18">
      <c r="A1250" s="184">
        <v>44748</v>
      </c>
      <c r="B1250" s="157">
        <v>44748</v>
      </c>
      <c r="C1250" s="4" t="s">
        <v>22</v>
      </c>
      <c r="D1250" s="25" t="s">
        <v>23</v>
      </c>
      <c r="E1250" s="19" t="s">
        <v>321</v>
      </c>
      <c r="F1250" s="130">
        <v>3500</v>
      </c>
      <c r="G1250" s="4" t="s">
        <v>19</v>
      </c>
      <c r="H1250" s="4">
        <v>5.41</v>
      </c>
      <c r="I1250" s="134">
        <v>3.7892791127542846E-3</v>
      </c>
      <c r="J1250" s="4">
        <v>5.4305000000000003</v>
      </c>
      <c r="K1250" s="135">
        <v>71.750000000000654</v>
      </c>
      <c r="L1250" s="25" t="s">
        <v>408</v>
      </c>
      <c r="M1250" s="19" t="s">
        <v>356</v>
      </c>
      <c r="N1250" s="145">
        <v>34.206812500000311</v>
      </c>
      <c r="O1250" s="4" t="s">
        <v>20</v>
      </c>
      <c r="P1250" s="4">
        <v>47025</v>
      </c>
      <c r="Q1250" s="33">
        <v>0</v>
      </c>
      <c r="R1250" s="4" t="s">
        <v>25</v>
      </c>
    </row>
    <row r="1251" spans="1:18">
      <c r="A1251" s="184">
        <v>44748</v>
      </c>
      <c r="B1251" s="157">
        <v>44748</v>
      </c>
      <c r="C1251" s="4" t="s">
        <v>22</v>
      </c>
      <c r="D1251" s="4" t="s">
        <v>17</v>
      </c>
      <c r="E1251" s="2" t="s">
        <v>342</v>
      </c>
      <c r="F1251" s="130">
        <v>605.57000000000005</v>
      </c>
      <c r="G1251" s="4" t="s">
        <v>19</v>
      </c>
      <c r="H1251" s="4">
        <v>5.38</v>
      </c>
      <c r="I1251" s="134">
        <v>2.9739776951673846E-3</v>
      </c>
      <c r="J1251" s="4">
        <v>5.3959999999999999</v>
      </c>
      <c r="K1251" s="135">
        <v>9.6891200000000097</v>
      </c>
      <c r="L1251" s="25" t="s">
        <v>408</v>
      </c>
      <c r="M1251" s="19" t="s">
        <v>356</v>
      </c>
      <c r="N1251" s="145">
        <v>4.6192879600000047</v>
      </c>
      <c r="O1251" s="4" t="s">
        <v>20</v>
      </c>
      <c r="P1251" s="4">
        <v>67500</v>
      </c>
      <c r="Q1251" s="33">
        <v>0</v>
      </c>
      <c r="R1251" s="4" t="s">
        <v>25</v>
      </c>
    </row>
    <row r="1252" spans="1:18">
      <c r="A1252" s="183">
        <v>44749</v>
      </c>
      <c r="B1252" s="157">
        <v>44749</v>
      </c>
      <c r="C1252" s="10" t="s">
        <v>22</v>
      </c>
      <c r="D1252" s="4" t="s">
        <v>17</v>
      </c>
      <c r="E1252" s="2" t="s">
        <v>138</v>
      </c>
      <c r="F1252" s="130">
        <v>1831.7</v>
      </c>
      <c r="G1252" s="4" t="s">
        <v>19</v>
      </c>
      <c r="H1252" s="4">
        <v>5.343</v>
      </c>
      <c r="I1252" s="134">
        <v>1.0668163952835652E-2</v>
      </c>
      <c r="J1252" s="4">
        <v>5.4</v>
      </c>
      <c r="K1252" s="135">
        <v>104.4069000000007</v>
      </c>
      <c r="L1252" s="25" t="s">
        <v>271</v>
      </c>
      <c r="M1252" s="19" t="s">
        <v>272</v>
      </c>
      <c r="N1252" s="145">
        <v>49.775989575000338</v>
      </c>
      <c r="O1252" s="4" t="s">
        <v>20</v>
      </c>
      <c r="P1252" s="4">
        <v>67500</v>
      </c>
      <c r="Q1252" s="33">
        <v>0</v>
      </c>
      <c r="R1252" s="4" t="s">
        <v>25</v>
      </c>
    </row>
    <row r="1253" spans="1:18">
      <c r="A1253" s="183">
        <v>44749</v>
      </c>
      <c r="B1253" s="157">
        <v>44750</v>
      </c>
      <c r="C1253" s="4" t="s">
        <v>67</v>
      </c>
      <c r="D1253" s="4" t="s">
        <v>17</v>
      </c>
      <c r="E1253" s="2" t="s">
        <v>344</v>
      </c>
      <c r="F1253" s="130">
        <v>34421.99</v>
      </c>
      <c r="G1253" s="4" t="s">
        <v>80</v>
      </c>
      <c r="H1253" s="4">
        <v>3.6549</v>
      </c>
      <c r="I1253" s="134">
        <v>2.8755916714547469E-2</v>
      </c>
      <c r="J1253" s="4">
        <v>3.76</v>
      </c>
      <c r="K1253" s="135">
        <v>3617.7511489999911</v>
      </c>
      <c r="L1253" s="25" t="s">
        <v>261</v>
      </c>
      <c r="M1253" s="19" t="s">
        <v>359</v>
      </c>
      <c r="N1253" s="162">
        <v>1724.7628602857458</v>
      </c>
      <c r="O1253" s="4" t="s">
        <v>20</v>
      </c>
      <c r="P1253" s="4">
        <v>37004</v>
      </c>
      <c r="Q1253" s="33">
        <v>0</v>
      </c>
      <c r="R1253" s="4" t="s">
        <v>95</v>
      </c>
    </row>
    <row r="1254" spans="1:18">
      <c r="A1254" s="183">
        <v>44749</v>
      </c>
      <c r="B1254" s="157">
        <v>44750</v>
      </c>
      <c r="C1254" s="10" t="s">
        <v>16</v>
      </c>
      <c r="D1254" s="10" t="s">
        <v>23</v>
      </c>
      <c r="E1254" s="2" t="s">
        <v>345</v>
      </c>
      <c r="F1254" s="130">
        <v>29310</v>
      </c>
      <c r="G1254" s="4" t="s">
        <v>19</v>
      </c>
      <c r="H1254" s="4">
        <v>5.3505000000000003</v>
      </c>
      <c r="I1254" s="134">
        <v>8.3356695635921074E-3</v>
      </c>
      <c r="J1254" s="4">
        <v>5.3951000000000002</v>
      </c>
      <c r="K1254" s="135">
        <v>1307.2259999999992</v>
      </c>
      <c r="L1254" s="25" t="s">
        <v>235</v>
      </c>
      <c r="M1254" s="19" t="s">
        <v>236</v>
      </c>
      <c r="N1254" s="145">
        <v>849.69689999999946</v>
      </c>
      <c r="O1254" s="25" t="s">
        <v>20</v>
      </c>
      <c r="P1254" s="25">
        <v>12012</v>
      </c>
      <c r="Q1254" s="33">
        <v>0</v>
      </c>
      <c r="R1254" s="25" t="s">
        <v>21</v>
      </c>
    </row>
    <row r="1255" spans="1:18">
      <c r="A1255" s="183">
        <v>44749</v>
      </c>
      <c r="B1255" s="157">
        <v>44749</v>
      </c>
      <c r="C1255" s="10" t="s">
        <v>22</v>
      </c>
      <c r="D1255" s="10" t="s">
        <v>17</v>
      </c>
      <c r="E1255" s="2" t="s">
        <v>343</v>
      </c>
      <c r="F1255" s="130">
        <v>2000</v>
      </c>
      <c r="G1255" s="4" t="s">
        <v>19</v>
      </c>
      <c r="H1255" s="4">
        <v>5.2619999999999996</v>
      </c>
      <c r="I1255" s="134">
        <v>1.6514633219308461E-2</v>
      </c>
      <c r="J1255" s="4">
        <v>5.3489000000000004</v>
      </c>
      <c r="K1255" s="135">
        <v>173.80000000000172</v>
      </c>
      <c r="L1255" s="25" t="s">
        <v>108</v>
      </c>
      <c r="M1255" s="19" t="s">
        <v>358</v>
      </c>
      <c r="N1255" s="145">
        <v>82.859150000000824</v>
      </c>
      <c r="O1255" s="4" t="s">
        <v>27</v>
      </c>
      <c r="P1255" s="4">
        <v>67043</v>
      </c>
      <c r="Q1255" s="33">
        <v>0</v>
      </c>
      <c r="R1255" s="4" t="s">
        <v>25</v>
      </c>
    </row>
    <row r="1256" spans="1:18">
      <c r="A1256" s="183">
        <v>44749</v>
      </c>
      <c r="B1256" s="157">
        <v>44749</v>
      </c>
      <c r="C1256" s="4" t="s">
        <v>22</v>
      </c>
      <c r="D1256" s="10" t="s">
        <v>23</v>
      </c>
      <c r="E1256" s="2" t="s">
        <v>321</v>
      </c>
      <c r="F1256" s="130">
        <v>2500</v>
      </c>
      <c r="G1256" s="4" t="s">
        <v>19</v>
      </c>
      <c r="H1256" s="4">
        <v>5.3231000000000002</v>
      </c>
      <c r="I1256" s="134">
        <v>1.7658882981719248E-3</v>
      </c>
      <c r="J1256" s="4">
        <v>5.3324999999999996</v>
      </c>
      <c r="K1256" s="135">
        <v>23.499999999998522</v>
      </c>
      <c r="L1256" s="25" t="s">
        <v>408</v>
      </c>
      <c r="M1256" s="19" t="s">
        <v>356</v>
      </c>
      <c r="N1256" s="145">
        <v>11.203624999999295</v>
      </c>
      <c r="O1256" s="25" t="s">
        <v>27</v>
      </c>
      <c r="P1256" s="4">
        <v>47025</v>
      </c>
      <c r="Q1256" s="33">
        <v>0</v>
      </c>
      <c r="R1256" s="25" t="s">
        <v>25</v>
      </c>
    </row>
    <row r="1257" spans="1:18">
      <c r="A1257" s="183">
        <v>44749</v>
      </c>
      <c r="B1257" s="157">
        <v>44750</v>
      </c>
      <c r="C1257" s="10" t="s">
        <v>16</v>
      </c>
      <c r="D1257" s="10" t="s">
        <v>23</v>
      </c>
      <c r="E1257" s="2" t="s">
        <v>56</v>
      </c>
      <c r="F1257" s="130">
        <v>3981.93</v>
      </c>
      <c r="G1257" s="4" t="s">
        <v>57</v>
      </c>
      <c r="H1257" s="4">
        <v>6.4330999999999996</v>
      </c>
      <c r="I1257" s="134">
        <v>1.1642909328317685E-2</v>
      </c>
      <c r="J1257" s="4">
        <v>6.508</v>
      </c>
      <c r="K1257" s="135">
        <v>298.24655700000164</v>
      </c>
      <c r="L1257" s="25" t="s">
        <v>259</v>
      </c>
      <c r="M1257" s="19" t="s">
        <v>260</v>
      </c>
      <c r="N1257" s="145">
        <v>193.86026205000107</v>
      </c>
      <c r="O1257" s="4" t="s">
        <v>20</v>
      </c>
      <c r="P1257" s="4">
        <v>12012</v>
      </c>
      <c r="Q1257" s="33">
        <v>0</v>
      </c>
      <c r="R1257" s="4" t="s">
        <v>21</v>
      </c>
    </row>
    <row r="1258" spans="1:18">
      <c r="A1258" s="183">
        <v>44750</v>
      </c>
      <c r="B1258" s="157">
        <v>44750</v>
      </c>
      <c r="C1258" s="10" t="s">
        <v>16</v>
      </c>
      <c r="D1258" s="10" t="s">
        <v>17</v>
      </c>
      <c r="E1258" s="2" t="s">
        <v>347</v>
      </c>
      <c r="F1258" s="130">
        <v>2995</v>
      </c>
      <c r="G1258" s="4" t="s">
        <v>19</v>
      </c>
      <c r="H1258" s="4">
        <v>5.2249999999999996</v>
      </c>
      <c r="I1258" s="134">
        <v>1.1387559808612613E-2</v>
      </c>
      <c r="J1258" s="4">
        <v>5.2845000000000004</v>
      </c>
      <c r="K1258" s="135">
        <v>178.20250000000232</v>
      </c>
      <c r="L1258" s="25" t="s">
        <v>261</v>
      </c>
      <c r="M1258" s="19" t="s">
        <v>359</v>
      </c>
      <c r="N1258" s="145">
        <v>115.83162500000151</v>
      </c>
      <c r="O1258" s="25" t="s">
        <v>27</v>
      </c>
      <c r="P1258" s="25">
        <v>47025</v>
      </c>
      <c r="Q1258" s="33">
        <v>0</v>
      </c>
      <c r="R1258" s="4" t="s">
        <v>21</v>
      </c>
    </row>
    <row r="1259" spans="1:18">
      <c r="A1259" s="183">
        <v>44750</v>
      </c>
      <c r="B1259" s="157">
        <v>44753</v>
      </c>
      <c r="C1259" s="10" t="s">
        <v>16</v>
      </c>
      <c r="D1259" s="10" t="s">
        <v>17</v>
      </c>
      <c r="E1259" s="2" t="s">
        <v>315</v>
      </c>
      <c r="F1259" s="130">
        <v>1000</v>
      </c>
      <c r="G1259" s="4" t="s">
        <v>19</v>
      </c>
      <c r="H1259" s="4">
        <v>5.3087999999999997</v>
      </c>
      <c r="I1259" s="134">
        <v>1.3411693791440582E-2</v>
      </c>
      <c r="J1259" s="4">
        <v>5.38</v>
      </c>
      <c r="K1259" s="135">
        <v>71.200000000000159</v>
      </c>
      <c r="L1259" s="25" t="s">
        <v>273</v>
      </c>
      <c r="M1259" s="19" t="s">
        <v>274</v>
      </c>
      <c r="N1259" s="145">
        <v>46.280000000000108</v>
      </c>
      <c r="O1259" s="4" t="s">
        <v>20</v>
      </c>
      <c r="P1259" s="4">
        <v>37004</v>
      </c>
      <c r="Q1259" s="33">
        <v>0</v>
      </c>
      <c r="R1259" s="4" t="s">
        <v>21</v>
      </c>
    </row>
    <row r="1260" spans="1:18">
      <c r="A1260" s="183">
        <v>44750</v>
      </c>
      <c r="B1260" s="157">
        <v>44753</v>
      </c>
      <c r="C1260" s="4" t="s">
        <v>22</v>
      </c>
      <c r="D1260" s="10" t="s">
        <v>17</v>
      </c>
      <c r="E1260" s="2" t="s">
        <v>324</v>
      </c>
      <c r="F1260" s="130">
        <v>7000</v>
      </c>
      <c r="G1260" s="4" t="s">
        <v>32</v>
      </c>
      <c r="H1260" s="4">
        <v>5.2850000000000001</v>
      </c>
      <c r="I1260" s="134">
        <v>1.9110690633869387E-2</v>
      </c>
      <c r="J1260" s="4">
        <v>5.3860000000000001</v>
      </c>
      <c r="K1260" s="135">
        <v>706.99999999999989</v>
      </c>
      <c r="L1260" s="25" t="s">
        <v>110</v>
      </c>
      <c r="M1260" s="19" t="s">
        <v>230</v>
      </c>
      <c r="N1260" s="145">
        <v>337.06224999999995</v>
      </c>
      <c r="O1260" s="4" t="s">
        <v>27</v>
      </c>
      <c r="P1260" s="4">
        <v>67500</v>
      </c>
      <c r="Q1260" s="33">
        <v>0</v>
      </c>
      <c r="R1260" s="4" t="s">
        <v>25</v>
      </c>
    </row>
    <row r="1261" spans="1:18">
      <c r="A1261" s="183">
        <v>44750</v>
      </c>
      <c r="B1261" s="157">
        <v>44753</v>
      </c>
      <c r="C1261" s="10" t="s">
        <v>16</v>
      </c>
      <c r="D1261" s="10" t="s">
        <v>23</v>
      </c>
      <c r="E1261" s="2" t="s">
        <v>303</v>
      </c>
      <c r="F1261" s="130">
        <v>43436.74</v>
      </c>
      <c r="G1261" s="4" t="s">
        <v>19</v>
      </c>
      <c r="H1261" s="4">
        <v>5.2892999999999999</v>
      </c>
      <c r="I1261" s="134">
        <v>1.833891063089732E-3</v>
      </c>
      <c r="J1261" s="4">
        <v>5.2990000000000004</v>
      </c>
      <c r="K1261" s="135">
        <v>421.33637800002111</v>
      </c>
      <c r="L1261" s="25" t="s">
        <v>111</v>
      </c>
      <c r="M1261" s="19" t="s">
        <v>112</v>
      </c>
      <c r="N1261" s="145">
        <v>273.86864570001376</v>
      </c>
      <c r="O1261" s="4" t="s">
        <v>20</v>
      </c>
      <c r="P1261" s="4">
        <v>12012</v>
      </c>
      <c r="Q1261" s="33">
        <v>0</v>
      </c>
      <c r="R1261" s="4" t="s">
        <v>21</v>
      </c>
    </row>
    <row r="1262" spans="1:18">
      <c r="A1262" s="183">
        <v>44753</v>
      </c>
      <c r="B1262" s="157">
        <v>44754</v>
      </c>
      <c r="C1262" s="10" t="s">
        <v>16</v>
      </c>
      <c r="D1262" s="10" t="s">
        <v>23</v>
      </c>
      <c r="E1262" s="2" t="s">
        <v>79</v>
      </c>
      <c r="F1262" s="130">
        <v>15000</v>
      </c>
      <c r="G1262" s="4" t="s">
        <v>80</v>
      </c>
      <c r="H1262" s="4">
        <v>3.6109</v>
      </c>
      <c r="I1262" s="134">
        <v>3.1598770389653641E-2</v>
      </c>
      <c r="J1262" s="4">
        <v>3.7250000000000001</v>
      </c>
      <c r="K1262" s="135">
        <v>1711.5000000000014</v>
      </c>
      <c r="L1262" s="25" t="s">
        <v>110</v>
      </c>
      <c r="M1262" s="19" t="s">
        <v>230</v>
      </c>
      <c r="N1262" s="145">
        <v>1112.4750000000008</v>
      </c>
      <c r="O1262" s="4" t="s">
        <v>20</v>
      </c>
      <c r="P1262" s="4">
        <v>37217</v>
      </c>
      <c r="Q1262" s="33">
        <v>0</v>
      </c>
      <c r="R1262" s="4" t="s">
        <v>21</v>
      </c>
    </row>
    <row r="1263" spans="1:18">
      <c r="A1263" s="183">
        <v>44753</v>
      </c>
      <c r="B1263" s="157">
        <v>44753</v>
      </c>
      <c r="C1263" s="10" t="s">
        <v>16</v>
      </c>
      <c r="D1263" s="10" t="s">
        <v>17</v>
      </c>
      <c r="E1263" s="2" t="s">
        <v>49</v>
      </c>
      <c r="F1263" s="130">
        <v>20000</v>
      </c>
      <c r="G1263" s="4" t="s">
        <v>19</v>
      </c>
      <c r="H1263" s="4">
        <v>5.3449999999999998</v>
      </c>
      <c r="I1263" s="134">
        <v>4.1159962581853726E-3</v>
      </c>
      <c r="J1263" s="4">
        <v>5.367</v>
      </c>
      <c r="K1263" s="135">
        <v>440.00000000000483</v>
      </c>
      <c r="L1263" s="25" t="s">
        <v>110</v>
      </c>
      <c r="M1263" s="19" t="s">
        <v>230</v>
      </c>
      <c r="N1263" s="145">
        <v>286.00000000000313</v>
      </c>
      <c r="O1263" s="4" t="s">
        <v>20</v>
      </c>
      <c r="P1263" s="4">
        <v>67500</v>
      </c>
      <c r="Q1263" s="33">
        <v>0</v>
      </c>
      <c r="R1263" s="4" t="s">
        <v>21</v>
      </c>
    </row>
    <row r="1264" spans="1:18">
      <c r="A1264" s="183">
        <v>44753</v>
      </c>
      <c r="B1264" s="157">
        <v>44754</v>
      </c>
      <c r="C1264" s="10" t="s">
        <v>16</v>
      </c>
      <c r="D1264" s="10" t="s">
        <v>17</v>
      </c>
      <c r="E1264" s="2" t="s">
        <v>245</v>
      </c>
      <c r="F1264" s="133">
        <v>1000</v>
      </c>
      <c r="G1264" s="25" t="s">
        <v>32</v>
      </c>
      <c r="H1264" s="25">
        <v>5.3906000000000001</v>
      </c>
      <c r="I1264" s="134">
        <v>4.5263978035841035E-3</v>
      </c>
      <c r="J1264" s="25">
        <v>5.415</v>
      </c>
      <c r="K1264" s="135">
        <v>24.399999999999977</v>
      </c>
      <c r="L1264" s="25" t="s">
        <v>110</v>
      </c>
      <c r="M1264" s="19" t="s">
        <v>230</v>
      </c>
      <c r="N1264" s="145">
        <v>15.859999999999985</v>
      </c>
      <c r="O1264" s="25" t="s">
        <v>20</v>
      </c>
      <c r="P1264" s="25">
        <v>67500</v>
      </c>
      <c r="Q1264" s="33">
        <v>0</v>
      </c>
      <c r="R1264" s="4" t="s">
        <v>21</v>
      </c>
    </row>
    <row r="1265" spans="1:18">
      <c r="A1265" s="183">
        <v>44753</v>
      </c>
      <c r="B1265" s="157">
        <v>44754</v>
      </c>
      <c r="C1265" s="10" t="s">
        <v>16</v>
      </c>
      <c r="D1265" s="10" t="s">
        <v>23</v>
      </c>
      <c r="E1265" s="19" t="s">
        <v>331</v>
      </c>
      <c r="F1265" s="92">
        <v>5599.52</v>
      </c>
      <c r="G1265" s="4" t="s">
        <v>32</v>
      </c>
      <c r="H1265" s="4">
        <v>5.34</v>
      </c>
      <c r="I1265" s="134">
        <v>7.3970037453183757E-3</v>
      </c>
      <c r="J1265" s="4">
        <v>5.3795000000000002</v>
      </c>
      <c r="K1265" s="135">
        <v>221.18104000000176</v>
      </c>
      <c r="L1265" s="25" t="s">
        <v>374</v>
      </c>
      <c r="M1265" s="19" t="s">
        <v>361</v>
      </c>
      <c r="N1265" s="145">
        <v>143.76767600000116</v>
      </c>
      <c r="O1265" s="4" t="s">
        <v>27</v>
      </c>
      <c r="P1265" s="4">
        <v>47142</v>
      </c>
      <c r="Q1265" s="33">
        <v>0</v>
      </c>
      <c r="R1265" s="4" t="s">
        <v>21</v>
      </c>
    </row>
    <row r="1266" spans="1:18">
      <c r="A1266" s="183">
        <v>44753</v>
      </c>
      <c r="B1266" s="157">
        <v>44754</v>
      </c>
      <c r="C1266" s="10" t="s">
        <v>16</v>
      </c>
      <c r="D1266" s="10" t="s">
        <v>17</v>
      </c>
      <c r="E1266" s="19" t="s">
        <v>120</v>
      </c>
      <c r="F1266" s="92">
        <v>40000</v>
      </c>
      <c r="G1266" s="4" t="s">
        <v>19</v>
      </c>
      <c r="H1266" s="4">
        <v>5.3564999999999996</v>
      </c>
      <c r="I1266" s="134">
        <v>6.2540838233922091E-3</v>
      </c>
      <c r="J1266" s="4">
        <v>5.39</v>
      </c>
      <c r="K1266" s="135">
        <v>1340.0000000000034</v>
      </c>
      <c r="L1266" s="25" t="s">
        <v>110</v>
      </c>
      <c r="M1266" s="19" t="s">
        <v>230</v>
      </c>
      <c r="N1266" s="145">
        <v>871.00000000000227</v>
      </c>
      <c r="O1266" s="4" t="s">
        <v>20</v>
      </c>
      <c r="P1266" s="4">
        <v>67500</v>
      </c>
      <c r="Q1266" s="33">
        <v>0</v>
      </c>
      <c r="R1266" s="4" t="s">
        <v>21</v>
      </c>
    </row>
    <row r="1267" spans="1:18">
      <c r="A1267" s="183">
        <v>44753</v>
      </c>
      <c r="B1267" s="157">
        <v>44754</v>
      </c>
      <c r="C1267" s="10" t="s">
        <v>16</v>
      </c>
      <c r="D1267" s="4" t="s">
        <v>23</v>
      </c>
      <c r="E1267" s="2" t="s">
        <v>31</v>
      </c>
      <c r="F1267" s="185">
        <v>3621.33</v>
      </c>
      <c r="G1267" s="25" t="s">
        <v>19</v>
      </c>
      <c r="H1267" s="25">
        <v>5.3550000000000004</v>
      </c>
      <c r="I1267" s="134">
        <v>4.5751633986927942E-3</v>
      </c>
      <c r="J1267" s="25">
        <v>5.3795000000000002</v>
      </c>
      <c r="K1267" s="135">
        <v>88.722584999999071</v>
      </c>
      <c r="L1267" s="25" t="s">
        <v>110</v>
      </c>
      <c r="M1267" s="19" t="s">
        <v>230</v>
      </c>
      <c r="N1267" s="145">
        <v>57.669680249999395</v>
      </c>
      <c r="O1267" s="4" t="s">
        <v>20</v>
      </c>
      <c r="P1267" s="4">
        <v>12012</v>
      </c>
      <c r="Q1267" s="33">
        <v>0</v>
      </c>
      <c r="R1267" s="4" t="s">
        <v>21</v>
      </c>
    </row>
    <row r="1268" spans="1:18">
      <c r="A1268" s="183">
        <v>44753</v>
      </c>
      <c r="B1268" s="157">
        <v>44754</v>
      </c>
      <c r="C1268" s="10" t="s">
        <v>16</v>
      </c>
      <c r="D1268" s="10" t="s">
        <v>23</v>
      </c>
      <c r="E1268" s="2" t="s">
        <v>31</v>
      </c>
      <c r="F1268" s="130">
        <v>9479.58</v>
      </c>
      <c r="G1268" s="4" t="s">
        <v>32</v>
      </c>
      <c r="H1268" s="4">
        <v>5.3920000000000003</v>
      </c>
      <c r="I1268" s="134">
        <v>5.1928783382788612E-3</v>
      </c>
      <c r="J1268" s="4">
        <v>5.42</v>
      </c>
      <c r="K1268" s="135">
        <v>265.42823999999604</v>
      </c>
      <c r="L1268" s="25" t="s">
        <v>110</v>
      </c>
      <c r="M1268" s="19" t="s">
        <v>230</v>
      </c>
      <c r="N1268" s="145">
        <v>172.52835599999744</v>
      </c>
      <c r="O1268" s="4" t="s">
        <v>20</v>
      </c>
      <c r="P1268" s="4">
        <v>12012</v>
      </c>
      <c r="Q1268" s="33">
        <v>0</v>
      </c>
      <c r="R1268" s="4" t="s">
        <v>21</v>
      </c>
    </row>
    <row r="1269" spans="1:18">
      <c r="A1269" s="183">
        <v>44753</v>
      </c>
      <c r="B1269" s="157">
        <v>44754</v>
      </c>
      <c r="C1269" s="10" t="s">
        <v>16</v>
      </c>
      <c r="D1269" s="10" t="s">
        <v>17</v>
      </c>
      <c r="E1269" s="2" t="s">
        <v>152</v>
      </c>
      <c r="F1269" s="130">
        <v>2000</v>
      </c>
      <c r="G1269" s="4" t="s">
        <v>32</v>
      </c>
      <c r="H1269" s="4">
        <v>5.3967999999999998</v>
      </c>
      <c r="I1269" s="134">
        <v>2.2828342721612715E-2</v>
      </c>
      <c r="J1269" s="4">
        <v>5.52</v>
      </c>
      <c r="K1269" s="135">
        <v>246.39999999999952</v>
      </c>
      <c r="L1269" s="25" t="s">
        <v>110</v>
      </c>
      <c r="M1269" s="19" t="s">
        <v>230</v>
      </c>
      <c r="N1269" s="145">
        <v>160.15999999999968</v>
      </c>
      <c r="O1269" s="4" t="s">
        <v>20</v>
      </c>
      <c r="P1269" s="4">
        <v>67500</v>
      </c>
      <c r="Q1269" s="33">
        <v>0</v>
      </c>
      <c r="R1269" s="4" t="s">
        <v>21</v>
      </c>
    </row>
    <row r="1270" spans="1:18">
      <c r="A1270" s="183">
        <v>44754</v>
      </c>
      <c r="B1270" s="157">
        <v>44755</v>
      </c>
      <c r="C1270" s="10" t="s">
        <v>16</v>
      </c>
      <c r="D1270" s="10" t="s">
        <v>17</v>
      </c>
      <c r="E1270" s="2" t="s">
        <v>85</v>
      </c>
      <c r="F1270" s="130">
        <v>5414.89</v>
      </c>
      <c r="G1270" s="4" t="s">
        <v>19</v>
      </c>
      <c r="H1270" s="4">
        <v>5.4298000000000002</v>
      </c>
      <c r="I1270" s="134">
        <v>9.2452760691001945E-3</v>
      </c>
      <c r="J1270" s="4">
        <v>5.48</v>
      </c>
      <c r="K1270" s="135">
        <v>271.82747800000135</v>
      </c>
      <c r="L1270" s="25" t="s">
        <v>110</v>
      </c>
      <c r="M1270" s="19" t="s">
        <v>230</v>
      </c>
      <c r="N1270" s="145">
        <v>176.6878607000009</v>
      </c>
      <c r="O1270" s="4" t="s">
        <v>20</v>
      </c>
      <c r="P1270" s="4">
        <v>67500</v>
      </c>
      <c r="Q1270" s="33">
        <v>0</v>
      </c>
      <c r="R1270" s="4" t="s">
        <v>21</v>
      </c>
    </row>
    <row r="1271" spans="1:18">
      <c r="A1271" s="183">
        <v>44754</v>
      </c>
      <c r="B1271" s="157">
        <v>44755</v>
      </c>
      <c r="C1271" s="10" t="s">
        <v>16</v>
      </c>
      <c r="D1271" s="4" t="s">
        <v>23</v>
      </c>
      <c r="E1271" s="2" t="s">
        <v>109</v>
      </c>
      <c r="F1271" s="130">
        <v>1385</v>
      </c>
      <c r="G1271" s="4" t="s">
        <v>32</v>
      </c>
      <c r="H1271" s="4">
        <v>5.4432999999999998</v>
      </c>
      <c r="I1271" s="134">
        <v>2.1439200484999921E-2</v>
      </c>
      <c r="J1271" s="4">
        <v>5.56</v>
      </c>
      <c r="K1271" s="135">
        <v>161.62949999999972</v>
      </c>
      <c r="L1271" s="25" t="s">
        <v>110</v>
      </c>
      <c r="M1271" s="19" t="s">
        <v>230</v>
      </c>
      <c r="N1271" s="145">
        <v>105.05917499999983</v>
      </c>
      <c r="O1271" s="4" t="s">
        <v>20</v>
      </c>
      <c r="P1271" s="4">
        <v>47197</v>
      </c>
      <c r="Q1271" s="33">
        <v>0</v>
      </c>
      <c r="R1271" s="4" t="s">
        <v>21</v>
      </c>
    </row>
    <row r="1272" spans="1:18">
      <c r="A1272" s="183">
        <v>44754</v>
      </c>
      <c r="B1272" s="157">
        <v>44755</v>
      </c>
      <c r="C1272" s="10" t="s">
        <v>16</v>
      </c>
      <c r="D1272" s="10" t="s">
        <v>17</v>
      </c>
      <c r="E1272" s="2" t="s">
        <v>52</v>
      </c>
      <c r="F1272" s="130">
        <v>1000</v>
      </c>
      <c r="G1272" s="4" t="s">
        <v>32</v>
      </c>
      <c r="H1272" s="4">
        <v>5.4518000000000004</v>
      </c>
      <c r="I1272" s="134">
        <v>4.8057522286215626E-3</v>
      </c>
      <c r="J1272" s="4">
        <v>5.4779999999999998</v>
      </c>
      <c r="K1272" s="135">
        <v>26.199999999999335</v>
      </c>
      <c r="L1272" s="25" t="s">
        <v>110</v>
      </c>
      <c r="M1272" s="19" t="s">
        <v>230</v>
      </c>
      <c r="N1272" s="145">
        <v>17.029999999999568</v>
      </c>
      <c r="O1272" s="4" t="s">
        <v>20</v>
      </c>
      <c r="P1272" s="4">
        <v>37004</v>
      </c>
      <c r="Q1272" s="33">
        <v>0</v>
      </c>
      <c r="R1272" s="4" t="s">
        <v>21</v>
      </c>
    </row>
    <row r="1273" spans="1:18">
      <c r="A1273" s="183">
        <v>44754</v>
      </c>
      <c r="B1273" s="157">
        <v>44754</v>
      </c>
      <c r="C1273" s="10" t="s">
        <v>16</v>
      </c>
      <c r="D1273" s="10" t="s">
        <v>17</v>
      </c>
      <c r="E1273" s="2" t="s">
        <v>118</v>
      </c>
      <c r="F1273" s="130">
        <v>9997</v>
      </c>
      <c r="G1273" s="4" t="s">
        <v>19</v>
      </c>
      <c r="H1273" s="4">
        <v>5.3</v>
      </c>
      <c r="I1273" s="134">
        <v>2.1830188679245355E-2</v>
      </c>
      <c r="J1273" s="4">
        <v>5.4157000000000002</v>
      </c>
      <c r="K1273" s="135">
        <v>1156.6529000000037</v>
      </c>
      <c r="L1273" s="25" t="s">
        <v>110</v>
      </c>
      <c r="M1273" s="19" t="s">
        <v>230</v>
      </c>
      <c r="N1273" s="145">
        <v>751.82438500000239</v>
      </c>
      <c r="O1273" s="4" t="s">
        <v>27</v>
      </c>
      <c r="P1273" s="4">
        <v>67500</v>
      </c>
      <c r="Q1273" s="33">
        <v>0</v>
      </c>
      <c r="R1273" s="4" t="s">
        <v>21</v>
      </c>
    </row>
    <row r="1274" spans="1:18">
      <c r="A1274" s="183">
        <v>44754</v>
      </c>
      <c r="B1274" s="157">
        <v>44754</v>
      </c>
      <c r="C1274" s="25" t="s">
        <v>22</v>
      </c>
      <c r="D1274" s="4" t="s">
        <v>23</v>
      </c>
      <c r="E1274" s="2" t="s">
        <v>348</v>
      </c>
      <c r="F1274" s="130">
        <v>1965.85</v>
      </c>
      <c r="G1274" s="4" t="s">
        <v>19</v>
      </c>
      <c r="H1274" s="4">
        <v>5.3978000000000002</v>
      </c>
      <c r="I1274" s="134">
        <v>1.0004075734557638E-3</v>
      </c>
      <c r="J1274" s="4">
        <v>5.4032</v>
      </c>
      <c r="K1274" s="135">
        <v>10.615589999999703</v>
      </c>
      <c r="L1274" s="25" t="s">
        <v>110</v>
      </c>
      <c r="M1274" s="19" t="s">
        <v>230</v>
      </c>
      <c r="N1274" s="145">
        <v>5.0609825324998585</v>
      </c>
      <c r="O1274" s="4" t="s">
        <v>27</v>
      </c>
      <c r="P1274" s="4"/>
      <c r="Q1274" s="33">
        <v>0</v>
      </c>
      <c r="R1274" s="4" t="s">
        <v>25</v>
      </c>
    </row>
    <row r="1275" spans="1:18">
      <c r="A1275" s="183">
        <v>44754</v>
      </c>
      <c r="B1275" s="157">
        <v>44754</v>
      </c>
      <c r="C1275" s="25" t="s">
        <v>22</v>
      </c>
      <c r="D1275" s="4" t="s">
        <v>23</v>
      </c>
      <c r="E1275" s="2" t="s">
        <v>349</v>
      </c>
      <c r="F1275" s="130">
        <v>2200</v>
      </c>
      <c r="G1275" s="4" t="s">
        <v>19</v>
      </c>
      <c r="H1275" s="4">
        <v>5.38</v>
      </c>
      <c r="I1275" s="134">
        <v>4.3866171003716925E-3</v>
      </c>
      <c r="J1275" s="4">
        <v>5.4036</v>
      </c>
      <c r="K1275" s="135">
        <v>51.920000000000144</v>
      </c>
      <c r="L1275" s="25" t="s">
        <v>408</v>
      </c>
      <c r="M1275" s="19" t="s">
        <v>356</v>
      </c>
      <c r="N1275" s="145">
        <v>24.752860000000069</v>
      </c>
      <c r="O1275" s="4" t="s">
        <v>27</v>
      </c>
      <c r="P1275" s="4">
        <v>47025</v>
      </c>
      <c r="Q1275" s="33">
        <v>0</v>
      </c>
      <c r="R1275" s="4" t="s">
        <v>25</v>
      </c>
    </row>
    <row r="1276" spans="1:18">
      <c r="A1276" s="183">
        <v>44754</v>
      </c>
      <c r="B1276" s="157">
        <v>44755</v>
      </c>
      <c r="C1276" s="4" t="s">
        <v>22</v>
      </c>
      <c r="D1276" s="10" t="s">
        <v>17</v>
      </c>
      <c r="E1276" s="2" t="s">
        <v>324</v>
      </c>
      <c r="F1276" s="130">
        <v>7000</v>
      </c>
      <c r="G1276" s="4" t="s">
        <v>32</v>
      </c>
      <c r="H1276" s="4">
        <v>5.3155000000000001</v>
      </c>
      <c r="I1276" s="134">
        <v>2.3911203085316357E-2</v>
      </c>
      <c r="J1276" s="4">
        <v>5.4425999999999997</v>
      </c>
      <c r="K1276" s="135">
        <v>889.69999999999686</v>
      </c>
      <c r="L1276" s="25" t="s">
        <v>110</v>
      </c>
      <c r="M1276" s="19" t="s">
        <v>230</v>
      </c>
      <c r="N1276" s="145">
        <v>424.1644749999985</v>
      </c>
      <c r="O1276" s="4" t="s">
        <v>27</v>
      </c>
      <c r="P1276" s="4">
        <v>67500</v>
      </c>
      <c r="Q1276" s="33">
        <v>0</v>
      </c>
      <c r="R1276" s="4" t="s">
        <v>25</v>
      </c>
    </row>
    <row r="1277" spans="1:18">
      <c r="A1277" s="183">
        <v>44755</v>
      </c>
      <c r="B1277" s="157">
        <v>44756</v>
      </c>
      <c r="C1277" s="10" t="s">
        <v>16</v>
      </c>
      <c r="D1277" s="4" t="s">
        <v>23</v>
      </c>
      <c r="E1277" s="2" t="s">
        <v>320</v>
      </c>
      <c r="F1277" s="133">
        <v>15000</v>
      </c>
      <c r="G1277" s="4" t="s">
        <v>19</v>
      </c>
      <c r="H1277" s="25">
        <v>5.4558</v>
      </c>
      <c r="I1277" s="134">
        <v>8.1014699952344227E-3</v>
      </c>
      <c r="J1277" s="25">
        <v>5.5</v>
      </c>
      <c r="K1277" s="135">
        <v>663.00000000000023</v>
      </c>
      <c r="L1277" s="25" t="s">
        <v>239</v>
      </c>
      <c r="M1277" s="19" t="s">
        <v>240</v>
      </c>
      <c r="N1277" s="145">
        <v>430.95000000000016</v>
      </c>
      <c r="O1277" s="4" t="s">
        <v>20</v>
      </c>
      <c r="P1277" s="25">
        <v>12012</v>
      </c>
      <c r="Q1277" s="33">
        <v>0</v>
      </c>
      <c r="R1277" s="25" t="s">
        <v>21</v>
      </c>
    </row>
    <row r="1278" spans="1:18">
      <c r="A1278" s="183">
        <v>44755</v>
      </c>
      <c r="B1278" s="157">
        <v>44755</v>
      </c>
      <c r="C1278" s="10" t="s">
        <v>16</v>
      </c>
      <c r="D1278" s="10" t="s">
        <v>17</v>
      </c>
      <c r="E1278" s="2" t="s">
        <v>350</v>
      </c>
      <c r="F1278" s="130">
        <v>2500</v>
      </c>
      <c r="G1278" s="4" t="s">
        <v>19</v>
      </c>
      <c r="H1278" s="4">
        <v>5.4348000000000001</v>
      </c>
      <c r="I1278" s="134">
        <v>2.4876720394494845E-2</v>
      </c>
      <c r="J1278" s="137">
        <v>5.57</v>
      </c>
      <c r="K1278" s="135">
        <v>338.00000000000051</v>
      </c>
      <c r="L1278" s="25" t="s">
        <v>273</v>
      </c>
      <c r="M1278" s="19" t="s">
        <v>274</v>
      </c>
      <c r="N1278" s="145">
        <v>219.70000000000033</v>
      </c>
      <c r="O1278" s="4" t="s">
        <v>20</v>
      </c>
      <c r="P1278" s="4">
        <v>37004</v>
      </c>
      <c r="Q1278" s="33">
        <v>0</v>
      </c>
      <c r="R1278" s="4" t="s">
        <v>21</v>
      </c>
    </row>
    <row r="1279" spans="1:18">
      <c r="A1279" s="183">
        <v>44755</v>
      </c>
      <c r="B1279" s="157">
        <v>44756</v>
      </c>
      <c r="C1279" s="10" t="s">
        <v>22</v>
      </c>
      <c r="D1279" s="4" t="s">
        <v>23</v>
      </c>
      <c r="E1279" s="2" t="s">
        <v>93</v>
      </c>
      <c r="F1279" s="133">
        <v>1315.47</v>
      </c>
      <c r="G1279" s="25" t="s">
        <v>32</v>
      </c>
      <c r="H1279" s="25">
        <v>5.4379999999999997</v>
      </c>
      <c r="I1279" s="134">
        <v>1.1033468186833595E-2</v>
      </c>
      <c r="J1279" s="25">
        <v>5.4980000000000002</v>
      </c>
      <c r="K1279" s="135">
        <v>78.928200000000658</v>
      </c>
      <c r="L1279" s="25" t="s">
        <v>239</v>
      </c>
      <c r="M1279" s="19" t="s">
        <v>240</v>
      </c>
      <c r="N1279" s="145">
        <v>37.629019350000313</v>
      </c>
      <c r="O1279" s="4" t="s">
        <v>20</v>
      </c>
      <c r="P1279" s="4">
        <v>22019</v>
      </c>
      <c r="Q1279" s="33">
        <v>0</v>
      </c>
      <c r="R1279" s="4" t="s">
        <v>25</v>
      </c>
    </row>
    <row r="1280" spans="1:18">
      <c r="A1280" s="183">
        <v>44755</v>
      </c>
      <c r="B1280" s="157">
        <v>44756</v>
      </c>
      <c r="C1280" s="10" t="s">
        <v>22</v>
      </c>
      <c r="D1280" s="4" t="s">
        <v>23</v>
      </c>
      <c r="E1280" s="2" t="s">
        <v>93</v>
      </c>
      <c r="F1280" s="130">
        <v>2389</v>
      </c>
      <c r="G1280" s="4" t="s">
        <v>19</v>
      </c>
      <c r="H1280" s="4">
        <v>5.3760000000000003</v>
      </c>
      <c r="I1280" s="134">
        <v>9.1145833333332593E-3</v>
      </c>
      <c r="J1280" s="4">
        <v>5.4249999999999998</v>
      </c>
      <c r="K1280" s="135">
        <v>117.06099999999878</v>
      </c>
      <c r="L1280" s="25" t="s">
        <v>239</v>
      </c>
      <c r="M1280" s="19" t="s">
        <v>240</v>
      </c>
      <c r="N1280" s="145">
        <v>55.80883174999942</v>
      </c>
      <c r="O1280" s="4" t="s">
        <v>20</v>
      </c>
      <c r="P1280" s="4">
        <v>22019</v>
      </c>
      <c r="Q1280" s="33">
        <v>0</v>
      </c>
      <c r="R1280" s="4" t="s">
        <v>25</v>
      </c>
    </row>
    <row r="1281" spans="1:18">
      <c r="A1281" s="183">
        <v>44755</v>
      </c>
      <c r="B1281" s="157">
        <v>44756</v>
      </c>
      <c r="C1281" s="10" t="s">
        <v>22</v>
      </c>
      <c r="D1281" s="4" t="s">
        <v>23</v>
      </c>
      <c r="E1281" s="2" t="s">
        <v>93</v>
      </c>
      <c r="F1281" s="133">
        <v>960.95</v>
      </c>
      <c r="G1281" s="25" t="s">
        <v>32</v>
      </c>
      <c r="H1281" s="25">
        <v>5.4379999999999997</v>
      </c>
      <c r="I1281" s="134">
        <v>1.1033468186833595E-2</v>
      </c>
      <c r="J1281" s="25">
        <v>5.4980000000000002</v>
      </c>
      <c r="K1281" s="135">
        <v>57.65700000000048</v>
      </c>
      <c r="L1281" s="25" t="s">
        <v>239</v>
      </c>
      <c r="M1281" s="19" t="s">
        <v>240</v>
      </c>
      <c r="N1281" s="145">
        <v>27.48797475000023</v>
      </c>
      <c r="O1281" s="4" t="s">
        <v>20</v>
      </c>
      <c r="P1281" s="4">
        <v>22019</v>
      </c>
      <c r="Q1281" s="33">
        <v>0</v>
      </c>
      <c r="R1281" s="4" t="s">
        <v>25</v>
      </c>
    </row>
    <row r="1282" spans="1:18">
      <c r="A1282" s="183">
        <v>44755</v>
      </c>
      <c r="B1282" s="157">
        <v>44756</v>
      </c>
      <c r="C1282" s="10" t="s">
        <v>22</v>
      </c>
      <c r="D1282" s="4" t="s">
        <v>23</v>
      </c>
      <c r="E1282" s="2" t="s">
        <v>93</v>
      </c>
      <c r="F1282" s="130">
        <v>100</v>
      </c>
      <c r="G1282" s="4" t="s">
        <v>19</v>
      </c>
      <c r="H1282" s="4">
        <v>5.3760000000000003</v>
      </c>
      <c r="I1282" s="134">
        <v>9.1145833333332593E-3</v>
      </c>
      <c r="J1282" s="4">
        <v>5.4249999999999998</v>
      </c>
      <c r="K1282" s="135">
        <v>4.8999999999999488</v>
      </c>
      <c r="L1282" s="25" t="s">
        <v>239</v>
      </c>
      <c r="M1282" s="19" t="s">
        <v>240</v>
      </c>
      <c r="N1282" s="145">
        <v>2.3360749999999757</v>
      </c>
      <c r="O1282" s="4" t="s">
        <v>20</v>
      </c>
      <c r="P1282" s="4">
        <v>22019</v>
      </c>
      <c r="Q1282" s="33">
        <v>0</v>
      </c>
      <c r="R1282" s="4" t="s">
        <v>25</v>
      </c>
    </row>
    <row r="1283" spans="1:18">
      <c r="A1283" s="183">
        <v>44755</v>
      </c>
      <c r="B1283" s="157">
        <v>44756</v>
      </c>
      <c r="C1283" s="10" t="s">
        <v>22</v>
      </c>
      <c r="D1283" s="4" t="s">
        <v>23</v>
      </c>
      <c r="E1283" s="2" t="s">
        <v>93</v>
      </c>
      <c r="F1283" s="133">
        <v>105.33</v>
      </c>
      <c r="G1283" s="25" t="s">
        <v>32</v>
      </c>
      <c r="H1283" s="25">
        <v>5.4379999999999997</v>
      </c>
      <c r="I1283" s="134">
        <v>1.1033468186833595E-2</v>
      </c>
      <c r="J1283" s="25">
        <v>5.4980000000000002</v>
      </c>
      <c r="K1283" s="135">
        <v>6.3198000000000523</v>
      </c>
      <c r="L1283" s="25" t="s">
        <v>239</v>
      </c>
      <c r="M1283" s="19" t="s">
        <v>240</v>
      </c>
      <c r="N1283" s="145">
        <v>3.0129646500000251</v>
      </c>
      <c r="O1283" s="4" t="s">
        <v>20</v>
      </c>
      <c r="P1283" s="4">
        <v>22019</v>
      </c>
      <c r="Q1283" s="33">
        <v>0</v>
      </c>
      <c r="R1283" s="4" t="s">
        <v>25</v>
      </c>
    </row>
    <row r="1284" spans="1:18">
      <c r="A1284" s="183">
        <v>44755</v>
      </c>
      <c r="B1284" s="157">
        <v>44756</v>
      </c>
      <c r="C1284" s="10" t="s">
        <v>22</v>
      </c>
      <c r="D1284" s="4" t="s">
        <v>23</v>
      </c>
      <c r="E1284" s="2" t="s">
        <v>93</v>
      </c>
      <c r="F1284" s="133">
        <v>1158</v>
      </c>
      <c r="G1284" s="25" t="s">
        <v>19</v>
      </c>
      <c r="H1284" s="4">
        <v>5.3760000000000003</v>
      </c>
      <c r="I1284" s="134">
        <v>9.1145833333332593E-3</v>
      </c>
      <c r="J1284" s="4">
        <v>5.4249999999999998</v>
      </c>
      <c r="K1284" s="135">
        <v>56.741999999999408</v>
      </c>
      <c r="L1284" s="25" t="s">
        <v>239</v>
      </c>
      <c r="M1284" s="19" t="s">
        <v>240</v>
      </c>
      <c r="N1284" s="145">
        <v>27.051748499999718</v>
      </c>
      <c r="O1284" s="4" t="s">
        <v>20</v>
      </c>
      <c r="P1284" s="4">
        <v>22019</v>
      </c>
      <c r="Q1284" s="33">
        <v>0</v>
      </c>
      <c r="R1284" s="4" t="s">
        <v>25</v>
      </c>
    </row>
    <row r="1285" spans="1:18">
      <c r="A1285" s="183">
        <v>44755</v>
      </c>
      <c r="B1285" s="157">
        <v>44756</v>
      </c>
      <c r="C1285" s="10" t="s">
        <v>22</v>
      </c>
      <c r="D1285" s="4" t="s">
        <v>23</v>
      </c>
      <c r="E1285" s="2" t="s">
        <v>93</v>
      </c>
      <c r="F1285" s="130">
        <v>1530</v>
      </c>
      <c r="G1285" s="4" t="s">
        <v>19</v>
      </c>
      <c r="H1285" s="4">
        <v>5.3760000000000003</v>
      </c>
      <c r="I1285" s="134">
        <v>9.1145833333332593E-3</v>
      </c>
      <c r="J1285" s="4">
        <v>5.4249999999999998</v>
      </c>
      <c r="K1285" s="135">
        <v>74.969999999999217</v>
      </c>
      <c r="L1285" s="25" t="s">
        <v>239</v>
      </c>
      <c r="M1285" s="19" t="s">
        <v>240</v>
      </c>
      <c r="N1285" s="145">
        <v>35.741947499999625</v>
      </c>
      <c r="O1285" s="4" t="s">
        <v>20</v>
      </c>
      <c r="P1285" s="4">
        <v>22019</v>
      </c>
      <c r="Q1285" s="33">
        <v>0</v>
      </c>
      <c r="R1285" s="4" t="s">
        <v>25</v>
      </c>
    </row>
    <row r="1286" spans="1:18">
      <c r="A1286" s="183">
        <v>44755</v>
      </c>
      <c r="B1286" s="157">
        <v>44756</v>
      </c>
      <c r="C1286" s="4" t="s">
        <v>16</v>
      </c>
      <c r="D1286" s="25" t="s">
        <v>23</v>
      </c>
      <c r="E1286" s="2" t="s">
        <v>224</v>
      </c>
      <c r="F1286" s="130">
        <v>15000</v>
      </c>
      <c r="G1286" s="4" t="s">
        <v>32</v>
      </c>
      <c r="H1286" s="4">
        <v>5.4272</v>
      </c>
      <c r="I1286" s="134">
        <v>4.4774469339623479E-3</v>
      </c>
      <c r="J1286" s="4">
        <v>5.4515000000000002</v>
      </c>
      <c r="K1286" s="135">
        <v>364.50000000000318</v>
      </c>
      <c r="L1286" s="25" t="s">
        <v>275</v>
      </c>
      <c r="M1286" s="19" t="s">
        <v>276</v>
      </c>
      <c r="N1286" s="145">
        <v>236.92500000000209</v>
      </c>
      <c r="O1286" s="4" t="s">
        <v>20</v>
      </c>
      <c r="P1286" s="4">
        <v>52405</v>
      </c>
      <c r="Q1286" s="33">
        <v>0</v>
      </c>
      <c r="R1286" s="4" t="s">
        <v>151</v>
      </c>
    </row>
    <row r="1287" spans="1:18">
      <c r="A1287" s="183">
        <v>44755</v>
      </c>
      <c r="B1287" s="157">
        <v>44756</v>
      </c>
      <c r="C1287" s="4" t="s">
        <v>16</v>
      </c>
      <c r="D1287" s="25" t="s">
        <v>23</v>
      </c>
      <c r="E1287" s="2" t="s">
        <v>224</v>
      </c>
      <c r="F1287" s="130">
        <v>59979.7</v>
      </c>
      <c r="G1287" s="4" t="s">
        <v>19</v>
      </c>
      <c r="H1287" s="4">
        <v>5.3940999999999999</v>
      </c>
      <c r="I1287" s="134">
        <v>4.5234608183015723E-3</v>
      </c>
      <c r="J1287" s="4">
        <v>5.4184999999999999</v>
      </c>
      <c r="K1287" s="135">
        <v>1463.5046799999986</v>
      </c>
      <c r="L1287" s="25" t="s">
        <v>275</v>
      </c>
      <c r="M1287" s="19" t="s">
        <v>276</v>
      </c>
      <c r="N1287" s="145">
        <v>951.27804199999912</v>
      </c>
      <c r="O1287" s="4" t="s">
        <v>20</v>
      </c>
      <c r="P1287" s="4">
        <v>52405</v>
      </c>
      <c r="Q1287" s="33">
        <v>0</v>
      </c>
      <c r="R1287" s="4" t="s">
        <v>21</v>
      </c>
    </row>
    <row r="1288" spans="1:18">
      <c r="A1288" s="183">
        <v>44756</v>
      </c>
      <c r="B1288" s="157">
        <v>44757</v>
      </c>
      <c r="C1288" s="4" t="s">
        <v>16</v>
      </c>
      <c r="D1288" s="25" t="s">
        <v>23</v>
      </c>
      <c r="E1288" s="20" t="s">
        <v>196</v>
      </c>
      <c r="F1288" s="130">
        <v>88800</v>
      </c>
      <c r="G1288" s="4" t="s">
        <v>19</v>
      </c>
      <c r="H1288" s="4">
        <v>5.4858000000000002</v>
      </c>
      <c r="I1288" s="134">
        <v>5.5051223157971396E-3</v>
      </c>
      <c r="J1288" s="4">
        <v>5.516</v>
      </c>
      <c r="K1288" s="135">
        <v>2681.7599999999807</v>
      </c>
      <c r="L1288" s="25" t="s">
        <v>244</v>
      </c>
      <c r="M1288" s="19" t="s">
        <v>245</v>
      </c>
      <c r="N1288" s="145">
        <v>1743.1439999999875</v>
      </c>
      <c r="O1288" s="4" t="s">
        <v>20</v>
      </c>
      <c r="P1288" s="4">
        <v>12012</v>
      </c>
      <c r="Q1288" s="33">
        <v>0</v>
      </c>
      <c r="R1288" s="4" t="s">
        <v>21</v>
      </c>
    </row>
    <row r="1289" spans="1:18">
      <c r="A1289" s="183">
        <v>44756</v>
      </c>
      <c r="B1289" s="157">
        <v>44756</v>
      </c>
      <c r="C1289" s="4" t="s">
        <v>16</v>
      </c>
      <c r="D1289" s="10" t="s">
        <v>17</v>
      </c>
      <c r="E1289" s="2" t="s">
        <v>351</v>
      </c>
      <c r="F1289" s="130">
        <v>569892</v>
      </c>
      <c r="G1289" s="4" t="s">
        <v>32</v>
      </c>
      <c r="H1289" s="4">
        <v>5.4340000000000002</v>
      </c>
      <c r="I1289" s="134">
        <v>3.82775119617218E-3</v>
      </c>
      <c r="J1289" s="4">
        <v>5.4547999999999996</v>
      </c>
      <c r="K1289" s="135">
        <v>11853.753599999707</v>
      </c>
      <c r="L1289" s="25" t="s">
        <v>110</v>
      </c>
      <c r="M1289" s="19" t="s">
        <v>230</v>
      </c>
      <c r="N1289" s="145">
        <v>7704.9398399998099</v>
      </c>
      <c r="O1289" s="4" t="s">
        <v>27</v>
      </c>
      <c r="P1289" s="4">
        <v>67500</v>
      </c>
      <c r="Q1289" s="33">
        <v>0</v>
      </c>
      <c r="R1289" s="4" t="s">
        <v>21</v>
      </c>
    </row>
    <row r="1290" spans="1:18">
      <c r="A1290" s="183">
        <v>44756</v>
      </c>
      <c r="B1290" s="157">
        <v>44757</v>
      </c>
      <c r="C1290" s="4" t="s">
        <v>16</v>
      </c>
      <c r="D1290" s="25" t="s">
        <v>23</v>
      </c>
      <c r="E1290" s="19" t="s">
        <v>31</v>
      </c>
      <c r="F1290" s="130">
        <v>20904</v>
      </c>
      <c r="G1290" s="4" t="s">
        <v>32</v>
      </c>
      <c r="H1290" s="4">
        <v>5.4535</v>
      </c>
      <c r="I1290" s="134">
        <v>4.8592646923995009E-3</v>
      </c>
      <c r="J1290" s="4">
        <v>5.48</v>
      </c>
      <c r="K1290" s="135">
        <v>553.95600000000866</v>
      </c>
      <c r="L1290" s="25" t="s">
        <v>110</v>
      </c>
      <c r="M1290" s="19" t="s">
        <v>230</v>
      </c>
      <c r="N1290" s="145">
        <v>360.07140000000567</v>
      </c>
      <c r="O1290" s="4" t="s">
        <v>20</v>
      </c>
      <c r="P1290" s="4">
        <v>12012</v>
      </c>
      <c r="Q1290" s="33">
        <v>0</v>
      </c>
      <c r="R1290" s="4" t="s">
        <v>21</v>
      </c>
    </row>
    <row r="1291" spans="1:18">
      <c r="A1291" s="183">
        <v>44757</v>
      </c>
      <c r="B1291" s="157">
        <v>44760</v>
      </c>
      <c r="C1291" s="10" t="s">
        <v>16</v>
      </c>
      <c r="D1291" s="4" t="s">
        <v>23</v>
      </c>
      <c r="E1291" s="2" t="s">
        <v>109</v>
      </c>
      <c r="F1291" s="130">
        <v>1385</v>
      </c>
      <c r="G1291" s="4" t="s">
        <v>32</v>
      </c>
      <c r="H1291" s="177">
        <v>5.4549000000000003</v>
      </c>
      <c r="I1291" s="134">
        <v>2.1100295147482129E-2</v>
      </c>
      <c r="J1291" s="4">
        <v>5.57</v>
      </c>
      <c r="K1291" s="135">
        <v>159.41349999999997</v>
      </c>
      <c r="L1291" s="25" t="s">
        <v>110</v>
      </c>
      <c r="M1291" s="19" t="s">
        <v>230</v>
      </c>
      <c r="N1291" s="145">
        <v>103.61877499999999</v>
      </c>
      <c r="O1291" s="4" t="s">
        <v>20</v>
      </c>
      <c r="P1291" s="4">
        <v>47197</v>
      </c>
      <c r="Q1291" s="33">
        <v>0</v>
      </c>
      <c r="R1291" s="4" t="s">
        <v>21</v>
      </c>
    </row>
    <row r="1292" spans="1:18">
      <c r="A1292" s="183">
        <v>44757</v>
      </c>
      <c r="B1292" s="157">
        <v>44757</v>
      </c>
      <c r="C1292" s="10" t="s">
        <v>16</v>
      </c>
      <c r="D1292" s="4" t="s">
        <v>23</v>
      </c>
      <c r="E1292" s="2" t="s">
        <v>352</v>
      </c>
      <c r="F1292" s="130">
        <v>40000</v>
      </c>
      <c r="G1292" s="4" t="s">
        <v>19</v>
      </c>
      <c r="H1292" s="177">
        <v>5.4459999999999997</v>
      </c>
      <c r="I1292" s="134">
        <v>8.9974293059127408E-3</v>
      </c>
      <c r="J1292" s="4">
        <v>5.4950000000000001</v>
      </c>
      <c r="K1292" s="135">
        <v>1960.000000000015</v>
      </c>
      <c r="L1292" s="25" t="s">
        <v>237</v>
      </c>
      <c r="M1292" s="19" t="s">
        <v>238</v>
      </c>
      <c r="N1292" s="145">
        <v>1274.0000000000098</v>
      </c>
      <c r="O1292" s="4" t="s">
        <v>20</v>
      </c>
      <c r="P1292" s="4">
        <v>47142</v>
      </c>
      <c r="Q1292" s="33">
        <v>0</v>
      </c>
      <c r="R1292" s="4" t="s">
        <v>21</v>
      </c>
    </row>
    <row r="1293" spans="1:18">
      <c r="A1293" s="183">
        <v>44757</v>
      </c>
      <c r="B1293" s="157">
        <v>44760</v>
      </c>
      <c r="C1293" s="10" t="s">
        <v>22</v>
      </c>
      <c r="D1293" s="4" t="s">
        <v>23</v>
      </c>
      <c r="E1293" s="2" t="s">
        <v>66</v>
      </c>
      <c r="F1293" s="130">
        <v>70498.080000000002</v>
      </c>
      <c r="G1293" s="4" t="s">
        <v>19</v>
      </c>
      <c r="H1293" s="4">
        <v>5.3989000000000003</v>
      </c>
      <c r="I1293" s="134">
        <v>6.6865472596269182E-3</v>
      </c>
      <c r="J1293" s="4">
        <v>5.4349999999999996</v>
      </c>
      <c r="K1293" s="135">
        <v>2544.9806879999546</v>
      </c>
      <c r="L1293" s="25" t="s">
        <v>239</v>
      </c>
      <c r="M1293" s="19" t="s">
        <v>240</v>
      </c>
      <c r="N1293" s="145">
        <v>1213.3195430039784</v>
      </c>
      <c r="O1293" s="4" t="s">
        <v>20</v>
      </c>
      <c r="P1293" s="4">
        <v>12012</v>
      </c>
      <c r="Q1293" s="33">
        <v>0</v>
      </c>
      <c r="R1293" s="4" t="s">
        <v>25</v>
      </c>
    </row>
    <row r="1294" spans="1:18">
      <c r="A1294" s="183">
        <v>44757</v>
      </c>
      <c r="B1294" s="157">
        <v>44760</v>
      </c>
      <c r="C1294" s="10" t="s">
        <v>22</v>
      </c>
      <c r="D1294" s="4" t="s">
        <v>23</v>
      </c>
      <c r="E1294" s="2" t="s">
        <v>185</v>
      </c>
      <c r="F1294" s="130">
        <v>3699.77</v>
      </c>
      <c r="G1294" s="4" t="s">
        <v>57</v>
      </c>
      <c r="H1294" s="4">
        <v>6.4077999999999999</v>
      </c>
      <c r="I1294" s="134">
        <v>2.6842285963981638E-3</v>
      </c>
      <c r="J1294" s="4">
        <v>6.4249999999999998</v>
      </c>
      <c r="K1294" s="135">
        <v>63.636043999999565</v>
      </c>
      <c r="L1294" s="25" t="s">
        <v>265</v>
      </c>
      <c r="M1294" s="19" t="s">
        <v>266</v>
      </c>
      <c r="N1294" s="145">
        <v>30.338483976999793</v>
      </c>
      <c r="O1294" s="4" t="s">
        <v>20</v>
      </c>
      <c r="P1294" s="4"/>
      <c r="Q1294" s="33">
        <v>0</v>
      </c>
      <c r="R1294" s="4" t="s">
        <v>25</v>
      </c>
    </row>
    <row r="1295" spans="1:18">
      <c r="A1295" s="183">
        <v>44757</v>
      </c>
      <c r="B1295" s="157">
        <v>44760</v>
      </c>
      <c r="C1295" s="25" t="s">
        <v>22</v>
      </c>
      <c r="D1295" s="4" t="s">
        <v>23</v>
      </c>
      <c r="E1295" s="2" t="s">
        <v>349</v>
      </c>
      <c r="F1295" s="130">
        <v>2000</v>
      </c>
      <c r="G1295" s="4" t="s">
        <v>19</v>
      </c>
      <c r="H1295" s="4">
        <v>5.41</v>
      </c>
      <c r="I1295" s="134">
        <v>2.3844731977820111E-3</v>
      </c>
      <c r="J1295" s="4">
        <v>5.4229000000000003</v>
      </c>
      <c r="K1295" s="135">
        <v>25.800000000000267</v>
      </c>
      <c r="L1295" s="25" t="s">
        <v>408</v>
      </c>
      <c r="M1295" s="19" t="s">
        <v>356</v>
      </c>
      <c r="N1295" s="145">
        <v>12.300150000000128</v>
      </c>
      <c r="O1295" s="4" t="s">
        <v>27</v>
      </c>
      <c r="P1295" s="4">
        <v>47025</v>
      </c>
      <c r="Q1295" s="33">
        <v>0</v>
      </c>
      <c r="R1295" s="4" t="s">
        <v>25</v>
      </c>
    </row>
    <row r="1296" spans="1:18">
      <c r="A1296" s="183">
        <v>44757</v>
      </c>
      <c r="B1296" s="157">
        <v>44760</v>
      </c>
      <c r="C1296" s="10" t="s">
        <v>16</v>
      </c>
      <c r="D1296" s="4" t="s">
        <v>23</v>
      </c>
      <c r="E1296" s="2" t="s">
        <v>224</v>
      </c>
      <c r="F1296" s="130">
        <v>37788.019999999997</v>
      </c>
      <c r="G1296" s="4" t="s">
        <v>19</v>
      </c>
      <c r="H1296" s="4">
        <v>5.4042000000000003</v>
      </c>
      <c r="I1296" s="134">
        <v>3.8488582953997152E-3</v>
      </c>
      <c r="J1296" s="4">
        <v>5.4249999999999998</v>
      </c>
      <c r="K1296" s="135">
        <v>785.99081599998044</v>
      </c>
      <c r="L1296" s="25" t="s">
        <v>275</v>
      </c>
      <c r="M1296" s="19" t="s">
        <v>276</v>
      </c>
      <c r="N1296" s="145">
        <v>510.89403039998729</v>
      </c>
      <c r="O1296" s="4" t="s">
        <v>20</v>
      </c>
      <c r="P1296" s="4">
        <v>52405</v>
      </c>
      <c r="Q1296" s="33">
        <v>0</v>
      </c>
      <c r="R1296" s="4" t="s">
        <v>21</v>
      </c>
    </row>
    <row r="1297" spans="1:18">
      <c r="A1297" s="190">
        <v>44760</v>
      </c>
      <c r="B1297" s="190">
        <v>44761</v>
      </c>
      <c r="C1297" s="54" t="s">
        <v>16</v>
      </c>
      <c r="D1297" s="57" t="s">
        <v>23</v>
      </c>
      <c r="E1297" s="166" t="s">
        <v>320</v>
      </c>
      <c r="F1297" s="191"/>
      <c r="G1297" s="57" t="s">
        <v>19</v>
      </c>
      <c r="H1297" s="57">
        <v>5.3830999999999998</v>
      </c>
      <c r="I1297" s="167">
        <v>6.8547862755661271E-3</v>
      </c>
      <c r="J1297" s="57">
        <v>5.42</v>
      </c>
      <c r="K1297" s="168">
        <v>0</v>
      </c>
      <c r="L1297" s="57" t="s">
        <v>239</v>
      </c>
      <c r="M1297" s="169" t="s">
        <v>240</v>
      </c>
      <c r="N1297" s="170">
        <v>0</v>
      </c>
      <c r="O1297" s="57" t="s">
        <v>20</v>
      </c>
      <c r="P1297" s="57">
        <v>47128</v>
      </c>
      <c r="Q1297" s="143">
        <v>0</v>
      </c>
      <c r="R1297" s="57" t="s">
        <v>21</v>
      </c>
    </row>
    <row r="1298" spans="1:18">
      <c r="A1298" s="183">
        <v>44760</v>
      </c>
      <c r="B1298" s="157">
        <v>44761</v>
      </c>
      <c r="C1298" s="10" t="s">
        <v>16</v>
      </c>
      <c r="D1298" s="10" t="s">
        <v>23</v>
      </c>
      <c r="E1298" s="2" t="s">
        <v>79</v>
      </c>
      <c r="F1298" s="130">
        <v>37142.480000000003</v>
      </c>
      <c r="G1298" s="4" t="s">
        <v>80</v>
      </c>
      <c r="H1298" s="4">
        <v>3.6772</v>
      </c>
      <c r="I1298" s="134">
        <v>2.1157402371369427E-2</v>
      </c>
      <c r="J1298" s="4">
        <v>3.7549999999999999</v>
      </c>
      <c r="K1298" s="135">
        <v>2889.6849439999955</v>
      </c>
      <c r="L1298" s="25" t="s">
        <v>110</v>
      </c>
      <c r="M1298" s="19" t="s">
        <v>230</v>
      </c>
      <c r="N1298" s="145">
        <v>1878.2952135999972</v>
      </c>
      <c r="O1298" s="4" t="s">
        <v>20</v>
      </c>
      <c r="P1298" s="4">
        <v>37217</v>
      </c>
      <c r="Q1298" s="33">
        <v>0</v>
      </c>
      <c r="R1298" s="4" t="s">
        <v>21</v>
      </c>
    </row>
    <row r="1299" spans="1:18">
      <c r="A1299" s="183">
        <v>44760</v>
      </c>
      <c r="B1299" s="157">
        <v>44761</v>
      </c>
      <c r="C1299" s="10" t="s">
        <v>16</v>
      </c>
      <c r="D1299" s="10" t="s">
        <v>23</v>
      </c>
      <c r="E1299" s="2" t="s">
        <v>159</v>
      </c>
      <c r="F1299" s="130">
        <v>3626700</v>
      </c>
      <c r="G1299" s="4" t="s">
        <v>353</v>
      </c>
      <c r="H1299" s="4">
        <v>3.8965E-2</v>
      </c>
      <c r="I1299" s="134">
        <v>6.0310535095597917E-3</v>
      </c>
      <c r="J1299" s="4">
        <v>3.9199999999999999E-2</v>
      </c>
      <c r="K1299" s="135">
        <v>852.27449999999669</v>
      </c>
      <c r="L1299" s="25" t="s">
        <v>239</v>
      </c>
      <c r="M1299" s="19" t="s">
        <v>240</v>
      </c>
      <c r="N1299" s="145">
        <v>553.97842499999786</v>
      </c>
      <c r="O1299" s="4" t="s">
        <v>20</v>
      </c>
      <c r="P1299" s="4">
        <v>12012</v>
      </c>
      <c r="Q1299" s="33">
        <v>0</v>
      </c>
      <c r="R1299" s="4" t="s">
        <v>21</v>
      </c>
    </row>
    <row r="1300" spans="1:18">
      <c r="A1300" s="183">
        <v>44760</v>
      </c>
      <c r="B1300" s="157">
        <v>44762</v>
      </c>
      <c r="C1300" s="10" t="s">
        <v>22</v>
      </c>
      <c r="D1300" s="4" t="s">
        <v>23</v>
      </c>
      <c r="E1300" s="2" t="s">
        <v>155</v>
      </c>
      <c r="F1300" s="130">
        <v>311539.96999999997</v>
      </c>
      <c r="G1300" s="4" t="s">
        <v>19</v>
      </c>
      <c r="H1300" s="4">
        <v>5.3765000000000001</v>
      </c>
      <c r="I1300" s="134">
        <v>1.4135590067887893E-2</v>
      </c>
      <c r="J1300" s="113">
        <v>5.4524999999999997</v>
      </c>
      <c r="K1300" s="135">
        <v>23677.03771999988</v>
      </c>
      <c r="L1300" s="25" t="s">
        <v>1434</v>
      </c>
      <c r="M1300" s="19" t="s">
        <v>1435</v>
      </c>
      <c r="N1300" s="145">
        <v>11288.027733009943</v>
      </c>
      <c r="O1300" s="4" t="s">
        <v>20</v>
      </c>
      <c r="P1300" s="4">
        <v>72351</v>
      </c>
      <c r="Q1300" s="33">
        <v>0</v>
      </c>
      <c r="R1300" s="4" t="s">
        <v>25</v>
      </c>
    </row>
    <row r="1301" spans="1:18">
      <c r="A1301" s="183">
        <v>44760</v>
      </c>
      <c r="B1301" s="157">
        <v>44762</v>
      </c>
      <c r="C1301" s="10" t="s">
        <v>22</v>
      </c>
      <c r="D1301" s="4" t="s">
        <v>23</v>
      </c>
      <c r="E1301" s="2" t="s">
        <v>155</v>
      </c>
      <c r="F1301" s="130">
        <v>9244.16</v>
      </c>
      <c r="G1301" s="4" t="s">
        <v>19</v>
      </c>
      <c r="H1301" s="4">
        <v>5.3765000000000001</v>
      </c>
      <c r="I1301" s="134">
        <v>1.4135590067887893E-2</v>
      </c>
      <c r="J1301" s="4">
        <v>5.4524999999999997</v>
      </c>
      <c r="K1301" s="135">
        <v>702.55615999999645</v>
      </c>
      <c r="L1301" s="25" t="s">
        <v>1434</v>
      </c>
      <c r="M1301" s="19" t="s">
        <v>1435</v>
      </c>
      <c r="N1301" s="145">
        <v>334.94364927999834</v>
      </c>
      <c r="O1301" s="4" t="s">
        <v>20</v>
      </c>
      <c r="P1301" s="4">
        <v>52302</v>
      </c>
      <c r="Q1301" s="33">
        <v>0</v>
      </c>
      <c r="R1301" s="4" t="s">
        <v>25</v>
      </c>
    </row>
    <row r="1302" spans="1:18">
      <c r="A1302" s="183">
        <v>44761</v>
      </c>
      <c r="B1302" s="157">
        <v>44761</v>
      </c>
      <c r="C1302" s="4" t="s">
        <v>22</v>
      </c>
      <c r="D1302" s="4" t="s">
        <v>17</v>
      </c>
      <c r="E1302" s="2" t="s">
        <v>223</v>
      </c>
      <c r="F1302" s="130">
        <v>9136.27</v>
      </c>
      <c r="G1302" s="4" t="s">
        <v>19</v>
      </c>
      <c r="H1302" s="4">
        <v>5.2251000000000003</v>
      </c>
      <c r="I1302" s="134">
        <v>3.4334271114428327E-2</v>
      </c>
      <c r="J1302" s="4">
        <v>5.4044999999999996</v>
      </c>
      <c r="K1302" s="135">
        <v>1639.0468379999941</v>
      </c>
      <c r="L1302" s="25" t="s">
        <v>273</v>
      </c>
      <c r="M1302" s="19" t="s">
        <v>274</v>
      </c>
      <c r="N1302" s="145">
        <v>781.41558001649719</v>
      </c>
      <c r="O1302" s="4" t="s">
        <v>27</v>
      </c>
      <c r="P1302" s="4">
        <v>47719</v>
      </c>
      <c r="Q1302" s="33">
        <v>0</v>
      </c>
      <c r="R1302" s="4" t="s">
        <v>25</v>
      </c>
    </row>
    <row r="1303" spans="1:18">
      <c r="A1303" s="183">
        <v>44761</v>
      </c>
      <c r="B1303" s="157">
        <v>44763</v>
      </c>
      <c r="C1303" s="4" t="s">
        <v>16</v>
      </c>
      <c r="D1303" s="4" t="s">
        <v>23</v>
      </c>
      <c r="E1303" s="2" t="s">
        <v>89</v>
      </c>
      <c r="F1303" s="130">
        <v>5877.75</v>
      </c>
      <c r="G1303" s="4" t="s">
        <v>19</v>
      </c>
      <c r="H1303" s="4">
        <v>5.4103000000000003</v>
      </c>
      <c r="I1303" s="134">
        <v>1.1958671423026423E-2</v>
      </c>
      <c r="J1303" s="4">
        <v>5.4749999999999996</v>
      </c>
      <c r="K1303" s="135">
        <v>380.29042499999599</v>
      </c>
      <c r="L1303" s="25" t="s">
        <v>235</v>
      </c>
      <c r="M1303" s="19" t="s">
        <v>236</v>
      </c>
      <c r="N1303" s="145">
        <v>247.1887762499974</v>
      </c>
      <c r="O1303" s="4" t="s">
        <v>20</v>
      </c>
      <c r="P1303" s="4">
        <v>47575</v>
      </c>
      <c r="Q1303" s="33">
        <v>0</v>
      </c>
      <c r="R1303" s="4" t="s">
        <v>21</v>
      </c>
    </row>
    <row r="1304" spans="1:18">
      <c r="A1304" s="183">
        <v>44761</v>
      </c>
      <c r="B1304" s="157">
        <v>44762</v>
      </c>
      <c r="C1304" s="4" t="s">
        <v>16</v>
      </c>
      <c r="D1304" s="4" t="s">
        <v>23</v>
      </c>
      <c r="E1304" s="2" t="s">
        <v>228</v>
      </c>
      <c r="F1304" s="130">
        <v>46040.51</v>
      </c>
      <c r="G1304" s="4" t="s">
        <v>19</v>
      </c>
      <c r="H1304" s="4">
        <v>5.4010999999999996</v>
      </c>
      <c r="I1304" s="134">
        <v>5.3507618818389169E-3</v>
      </c>
      <c r="J1304" s="4">
        <v>5.43</v>
      </c>
      <c r="K1304" s="135">
        <v>1330.5707390000068</v>
      </c>
      <c r="L1304" s="25" t="s">
        <v>275</v>
      </c>
      <c r="M1304" s="19" t="s">
        <v>276</v>
      </c>
      <c r="N1304" s="145">
        <v>864.87098035000452</v>
      </c>
      <c r="O1304" s="4" t="s">
        <v>20</v>
      </c>
      <c r="P1304" s="4">
        <v>52405</v>
      </c>
      <c r="Q1304" s="33">
        <v>0</v>
      </c>
      <c r="R1304" s="4" t="s">
        <v>21</v>
      </c>
    </row>
    <row r="1305" spans="1:18">
      <c r="A1305" s="183">
        <v>44761</v>
      </c>
      <c r="B1305" s="157">
        <v>44762</v>
      </c>
      <c r="C1305" s="4" t="s">
        <v>16</v>
      </c>
      <c r="D1305" s="4" t="s">
        <v>17</v>
      </c>
      <c r="E1305" s="2" t="s">
        <v>209</v>
      </c>
      <c r="F1305" s="130">
        <v>500</v>
      </c>
      <c r="G1305" s="4" t="s">
        <v>19</v>
      </c>
      <c r="H1305" s="4">
        <v>5.2850000000000001</v>
      </c>
      <c r="I1305" s="134">
        <v>2.4900662251655659E-2</v>
      </c>
      <c r="J1305" s="4">
        <v>5.4165999999999999</v>
      </c>
      <c r="K1305" s="135">
        <v>65.799999999999855</v>
      </c>
      <c r="L1305" s="25" t="s">
        <v>1497</v>
      </c>
      <c r="M1305" s="19" t="s">
        <v>264</v>
      </c>
      <c r="N1305" s="145">
        <v>42.769999999999911</v>
      </c>
      <c r="O1305" s="4" t="s">
        <v>27</v>
      </c>
      <c r="P1305" s="4">
        <v>67500</v>
      </c>
      <c r="Q1305" s="33">
        <v>0</v>
      </c>
      <c r="R1305" s="4" t="s">
        <v>21</v>
      </c>
    </row>
    <row r="1306" spans="1:18">
      <c r="A1306" s="183">
        <v>44762</v>
      </c>
      <c r="B1306" s="157">
        <v>44762</v>
      </c>
      <c r="C1306" s="4" t="s">
        <v>16</v>
      </c>
      <c r="D1306" s="4" t="s">
        <v>17</v>
      </c>
      <c r="E1306" s="2" t="s">
        <v>1483</v>
      </c>
      <c r="F1306" s="130">
        <v>8500</v>
      </c>
      <c r="G1306" s="4" t="s">
        <v>19</v>
      </c>
      <c r="H1306" s="4">
        <v>5.4401000000000002</v>
      </c>
      <c r="I1306" s="134">
        <v>3.6102277531663063E-2</v>
      </c>
      <c r="J1306" s="4">
        <v>5.6364999999999998</v>
      </c>
      <c r="K1306" s="135">
        <v>1669.3999999999974</v>
      </c>
      <c r="L1306" s="25" t="s">
        <v>255</v>
      </c>
      <c r="M1306" s="19" t="s">
        <v>256</v>
      </c>
      <c r="N1306" s="145">
        <v>1085.1099999999983</v>
      </c>
      <c r="O1306" s="4" t="s">
        <v>20</v>
      </c>
      <c r="P1306" s="4">
        <v>67043</v>
      </c>
      <c r="Q1306" s="33">
        <v>0</v>
      </c>
      <c r="R1306" s="4" t="s">
        <v>21</v>
      </c>
    </row>
    <row r="1307" spans="1:18">
      <c r="A1307" s="183">
        <v>44762</v>
      </c>
      <c r="B1307" s="157">
        <v>44763</v>
      </c>
      <c r="C1307" s="4" t="s">
        <v>41</v>
      </c>
      <c r="D1307" s="4" t="s">
        <v>23</v>
      </c>
      <c r="E1307" s="2" t="s">
        <v>63</v>
      </c>
      <c r="F1307" s="133">
        <v>20064</v>
      </c>
      <c r="G1307" s="4" t="s">
        <v>19</v>
      </c>
      <c r="H1307" s="4">
        <v>5.4630000000000001</v>
      </c>
      <c r="I1307" s="134">
        <v>8.6033315028373192E-3</v>
      </c>
      <c r="J1307" s="4">
        <v>5.51</v>
      </c>
      <c r="K1307" s="135">
        <v>943.00799999999413</v>
      </c>
      <c r="L1307" s="25" t="s">
        <v>239</v>
      </c>
      <c r="M1307" s="19" t="s">
        <v>240</v>
      </c>
      <c r="N1307" s="145">
        <v>539.49487679999675</v>
      </c>
      <c r="O1307" s="4" t="s">
        <v>20</v>
      </c>
      <c r="P1307" s="4">
        <v>12012</v>
      </c>
      <c r="Q1307" s="33">
        <v>0</v>
      </c>
      <c r="R1307" s="4" t="s">
        <v>43</v>
      </c>
    </row>
    <row r="1308" spans="1:18">
      <c r="A1308" s="183">
        <v>44763</v>
      </c>
      <c r="B1308" s="157">
        <v>44764</v>
      </c>
      <c r="C1308" s="4" t="s">
        <v>16</v>
      </c>
      <c r="D1308" s="4" t="s">
        <v>23</v>
      </c>
      <c r="E1308" s="2" t="s">
        <v>303</v>
      </c>
      <c r="F1308" s="130">
        <v>22014.720000000001</v>
      </c>
      <c r="G1308" s="4" t="s">
        <v>19</v>
      </c>
      <c r="H1308" s="4">
        <v>5.4892000000000003</v>
      </c>
      <c r="I1308" s="134">
        <v>1.7853239087661787E-3</v>
      </c>
      <c r="J1308" s="4">
        <v>5.4989999999999997</v>
      </c>
      <c r="K1308" s="135">
        <v>215.74425599998602</v>
      </c>
      <c r="L1308" s="25" t="s">
        <v>111</v>
      </c>
      <c r="M1308" s="19" t="s">
        <v>112</v>
      </c>
      <c r="N1308" s="145">
        <v>140.23376639999091</v>
      </c>
      <c r="O1308" s="4" t="s">
        <v>20</v>
      </c>
      <c r="P1308" s="4">
        <v>12012</v>
      </c>
      <c r="Q1308" s="33">
        <v>0</v>
      </c>
      <c r="R1308" s="4" t="s">
        <v>21</v>
      </c>
    </row>
    <row r="1309" spans="1:18">
      <c r="A1309" s="183">
        <v>44763</v>
      </c>
      <c r="B1309" s="157">
        <v>44764</v>
      </c>
      <c r="C1309" s="4" t="s">
        <v>16</v>
      </c>
      <c r="D1309" s="4" t="s">
        <v>23</v>
      </c>
      <c r="E1309" s="2" t="s">
        <v>159</v>
      </c>
      <c r="F1309" s="130">
        <v>5976</v>
      </c>
      <c r="G1309" s="4" t="s">
        <v>32</v>
      </c>
      <c r="H1309" s="4">
        <v>5.6161000000000003</v>
      </c>
      <c r="I1309" s="134">
        <v>5.6800982888480789E-3</v>
      </c>
      <c r="J1309" s="4">
        <v>5.6479999999999997</v>
      </c>
      <c r="K1309" s="135">
        <v>190.63439999999625</v>
      </c>
      <c r="L1309" s="25" t="s">
        <v>239</v>
      </c>
      <c r="M1309" s="19" t="s">
        <v>240</v>
      </c>
      <c r="N1309" s="145">
        <v>123.91235999999756</v>
      </c>
      <c r="O1309" s="4" t="s">
        <v>20</v>
      </c>
      <c r="P1309" s="25">
        <v>12012</v>
      </c>
      <c r="Q1309" s="33">
        <v>0</v>
      </c>
      <c r="R1309" s="4" t="s">
        <v>21</v>
      </c>
    </row>
    <row r="1310" spans="1:18">
      <c r="A1310" s="183">
        <v>44763</v>
      </c>
      <c r="B1310" s="157">
        <v>44764</v>
      </c>
      <c r="C1310" s="4" t="s">
        <v>16</v>
      </c>
      <c r="D1310" s="4" t="s">
        <v>23</v>
      </c>
      <c r="E1310" s="2" t="s">
        <v>56</v>
      </c>
      <c r="F1310" s="130">
        <v>6388.46</v>
      </c>
      <c r="G1310" s="4" t="s">
        <v>57</v>
      </c>
      <c r="H1310" s="4">
        <v>6.5922000000000001</v>
      </c>
      <c r="I1310" s="134">
        <v>1.1498437547404539E-2</v>
      </c>
      <c r="J1310" s="4">
        <v>6.6680000000000001</v>
      </c>
      <c r="K1310" s="135">
        <v>484.24526800000058</v>
      </c>
      <c r="L1310" s="25" t="s">
        <v>259</v>
      </c>
      <c r="M1310" s="19" t="s">
        <v>260</v>
      </c>
      <c r="N1310" s="145">
        <v>314.75942420000041</v>
      </c>
      <c r="O1310" s="4" t="s">
        <v>20</v>
      </c>
      <c r="P1310" s="25">
        <v>12012</v>
      </c>
      <c r="Q1310" s="33">
        <v>0</v>
      </c>
      <c r="R1310" s="4" t="s">
        <v>21</v>
      </c>
    </row>
    <row r="1311" spans="1:18">
      <c r="A1311" s="183">
        <v>44763</v>
      </c>
      <c r="B1311" s="157">
        <v>44764</v>
      </c>
      <c r="C1311" s="4" t="s">
        <v>16</v>
      </c>
      <c r="D1311" s="4" t="s">
        <v>23</v>
      </c>
      <c r="E1311" s="2" t="s">
        <v>303</v>
      </c>
      <c r="F1311" s="130">
        <v>44827.78</v>
      </c>
      <c r="G1311" s="4" t="s">
        <v>19</v>
      </c>
      <c r="H1311" s="4">
        <v>5.4977</v>
      </c>
      <c r="I1311" s="134">
        <v>1.6006693708277009E-3</v>
      </c>
      <c r="J1311" s="4">
        <v>5.5065</v>
      </c>
      <c r="K1311" s="135">
        <v>394.48446399999636</v>
      </c>
      <c r="L1311" s="25" t="s">
        <v>111</v>
      </c>
      <c r="M1311" s="19" t="s">
        <v>112</v>
      </c>
      <c r="N1311" s="145">
        <v>256.41490159999762</v>
      </c>
      <c r="O1311" s="4" t="s">
        <v>20</v>
      </c>
      <c r="P1311" s="4">
        <v>12012</v>
      </c>
      <c r="Q1311" s="33">
        <v>0</v>
      </c>
      <c r="R1311" s="4" t="s">
        <v>195</v>
      </c>
    </row>
    <row r="1312" spans="1:18">
      <c r="A1312" s="183">
        <v>44764</v>
      </c>
      <c r="B1312" s="157">
        <v>44767</v>
      </c>
      <c r="C1312" s="10" t="s">
        <v>16</v>
      </c>
      <c r="D1312" s="4" t="s">
        <v>23</v>
      </c>
      <c r="E1312" s="2" t="s">
        <v>320</v>
      </c>
      <c r="F1312" s="130">
        <v>10000</v>
      </c>
      <c r="G1312" s="4" t="s">
        <v>19</v>
      </c>
      <c r="H1312" s="4">
        <v>5.4598000000000004</v>
      </c>
      <c r="I1312" s="134">
        <v>9.1944759881312788E-3</v>
      </c>
      <c r="J1312" s="4">
        <v>5.51</v>
      </c>
      <c r="K1312" s="135">
        <v>501.99999999999358</v>
      </c>
      <c r="L1312" s="25" t="s">
        <v>239</v>
      </c>
      <c r="M1312" s="19" t="s">
        <v>240</v>
      </c>
      <c r="N1312" s="145">
        <v>326.29999999999586</v>
      </c>
      <c r="O1312" s="4" t="s">
        <v>20</v>
      </c>
      <c r="P1312" s="4">
        <v>12012</v>
      </c>
      <c r="Q1312" s="33">
        <v>0</v>
      </c>
      <c r="R1312" s="4" t="s">
        <v>21</v>
      </c>
    </row>
    <row r="1313" spans="1:18">
      <c r="A1313" s="183">
        <v>44764</v>
      </c>
      <c r="B1313" s="157">
        <v>44767</v>
      </c>
      <c r="C1313" s="4" t="s">
        <v>22</v>
      </c>
      <c r="D1313" s="4" t="s">
        <v>23</v>
      </c>
      <c r="E1313" s="19" t="s">
        <v>330</v>
      </c>
      <c r="F1313" s="130">
        <v>198</v>
      </c>
      <c r="G1313" s="4" t="s">
        <v>32</v>
      </c>
      <c r="H1313" s="4">
        <v>5.5716000000000001</v>
      </c>
      <c r="I1313" s="134">
        <v>8.148467226649414E-3</v>
      </c>
      <c r="J1313" s="4">
        <v>5.617</v>
      </c>
      <c r="K1313" s="135">
        <v>8.9891999999999772</v>
      </c>
      <c r="L1313" s="25" t="s">
        <v>385</v>
      </c>
      <c r="M1313" s="19" t="s">
        <v>386</v>
      </c>
      <c r="N1313" s="145">
        <v>4.2856010999999894</v>
      </c>
      <c r="O1313" s="4" t="s">
        <v>20</v>
      </c>
      <c r="P1313" s="4">
        <v>12012</v>
      </c>
      <c r="Q1313" s="33">
        <v>0</v>
      </c>
      <c r="R1313" s="4" t="s">
        <v>25</v>
      </c>
    </row>
    <row r="1314" spans="1:18">
      <c r="A1314" s="183">
        <v>44764</v>
      </c>
      <c r="B1314" s="157">
        <v>44767</v>
      </c>
      <c r="C1314" s="10" t="s">
        <v>16</v>
      </c>
      <c r="D1314" s="4" t="s">
        <v>17</v>
      </c>
      <c r="E1314" s="2" t="s">
        <v>1484</v>
      </c>
      <c r="F1314" s="130">
        <v>202.21</v>
      </c>
      <c r="G1314" s="4" t="s">
        <v>19</v>
      </c>
      <c r="H1314" s="4">
        <v>5.4</v>
      </c>
      <c r="I1314" s="134">
        <v>1.0777777777777553E-2</v>
      </c>
      <c r="J1314" s="4">
        <v>5.4581999999999997</v>
      </c>
      <c r="K1314" s="135">
        <v>11.768621999999871</v>
      </c>
      <c r="L1314" s="25" t="s">
        <v>1434</v>
      </c>
      <c r="M1314" s="19" t="s">
        <v>1435</v>
      </c>
      <c r="N1314" s="145">
        <v>7.6496042999999165</v>
      </c>
      <c r="O1314" s="4" t="s">
        <v>27</v>
      </c>
      <c r="P1314" s="4">
        <v>47159</v>
      </c>
      <c r="Q1314" s="33">
        <v>0</v>
      </c>
      <c r="R1314" s="4" t="s">
        <v>21</v>
      </c>
    </row>
    <row r="1315" spans="1:18">
      <c r="A1315" s="183">
        <v>44764</v>
      </c>
      <c r="B1315" s="157">
        <v>44767</v>
      </c>
      <c r="C1315" s="10" t="s">
        <v>16</v>
      </c>
      <c r="D1315" s="4" t="s">
        <v>23</v>
      </c>
      <c r="E1315" s="2" t="s">
        <v>224</v>
      </c>
      <c r="F1315" s="130">
        <v>20000</v>
      </c>
      <c r="G1315" s="4" t="s">
        <v>32</v>
      </c>
      <c r="H1315" s="4">
        <v>5.6143999999999998</v>
      </c>
      <c r="I1315" s="134">
        <v>4.2034767740097845E-3</v>
      </c>
      <c r="J1315" s="4">
        <v>5.6379999999999999</v>
      </c>
      <c r="K1315" s="135">
        <v>472.00000000000131</v>
      </c>
      <c r="L1315" s="25" t="s">
        <v>275</v>
      </c>
      <c r="M1315" s="19" t="s">
        <v>276</v>
      </c>
      <c r="N1315" s="145">
        <v>306.80000000000086</v>
      </c>
      <c r="O1315" s="4" t="s">
        <v>20</v>
      </c>
      <c r="P1315" s="4">
        <v>52405</v>
      </c>
      <c r="Q1315" s="33">
        <v>0</v>
      </c>
      <c r="R1315" s="4" t="s">
        <v>21</v>
      </c>
    </row>
    <row r="1316" spans="1:18">
      <c r="A1316" s="183">
        <v>44764</v>
      </c>
      <c r="B1316" s="157">
        <v>44768</v>
      </c>
      <c r="C1316" s="10" t="s">
        <v>16</v>
      </c>
      <c r="D1316" s="4" t="s">
        <v>17</v>
      </c>
      <c r="E1316" s="20" t="s">
        <v>1485</v>
      </c>
      <c r="F1316" s="130">
        <v>1670</v>
      </c>
      <c r="G1316" s="4" t="s">
        <v>32</v>
      </c>
      <c r="H1316" s="4">
        <v>5.5754999999999999</v>
      </c>
      <c r="I1316" s="134">
        <v>2.0894986996681908E-2</v>
      </c>
      <c r="J1316" s="4">
        <v>5.6920000000000002</v>
      </c>
      <c r="K1316" s="135">
        <v>194.55500000000046</v>
      </c>
      <c r="L1316" s="25" t="s">
        <v>381</v>
      </c>
      <c r="M1316" s="19" t="s">
        <v>382</v>
      </c>
      <c r="N1316" s="145">
        <v>126.4607500000003</v>
      </c>
      <c r="O1316" s="4" t="s">
        <v>20</v>
      </c>
      <c r="P1316" s="4">
        <v>47702</v>
      </c>
      <c r="Q1316" s="33">
        <v>0</v>
      </c>
      <c r="R1316" s="4" t="s">
        <v>21</v>
      </c>
    </row>
    <row r="1317" spans="1:18">
      <c r="A1317" s="183">
        <v>44764</v>
      </c>
      <c r="B1317" s="157">
        <v>44768</v>
      </c>
      <c r="C1317" s="10" t="s">
        <v>16</v>
      </c>
      <c r="D1317" s="4" t="s">
        <v>17</v>
      </c>
      <c r="E1317" s="20" t="s">
        <v>1486</v>
      </c>
      <c r="F1317" s="130">
        <v>1670</v>
      </c>
      <c r="G1317" s="4" t="s">
        <v>32</v>
      </c>
      <c r="H1317" s="4">
        <v>5.5754999999999999</v>
      </c>
      <c r="I1317" s="134">
        <v>2.0894986996681908E-2</v>
      </c>
      <c r="J1317" s="4">
        <v>5.6920000000000002</v>
      </c>
      <c r="K1317" s="135">
        <v>194.55500000000046</v>
      </c>
      <c r="L1317" s="25" t="s">
        <v>381</v>
      </c>
      <c r="M1317" s="19" t="s">
        <v>382</v>
      </c>
      <c r="N1317" s="145">
        <v>126.4607500000003</v>
      </c>
      <c r="O1317" s="4" t="s">
        <v>20</v>
      </c>
      <c r="P1317" s="4">
        <v>47702</v>
      </c>
      <c r="Q1317" s="33">
        <v>0</v>
      </c>
      <c r="R1317" s="4" t="s">
        <v>21</v>
      </c>
    </row>
    <row r="1318" spans="1:18">
      <c r="A1318" s="183">
        <v>44764</v>
      </c>
      <c r="B1318" s="157">
        <v>44764</v>
      </c>
      <c r="C1318" s="10" t="s">
        <v>16</v>
      </c>
      <c r="D1318" s="4" t="s">
        <v>17</v>
      </c>
      <c r="E1318" s="2" t="s">
        <v>1487</v>
      </c>
      <c r="F1318" s="130">
        <v>250</v>
      </c>
      <c r="G1318" s="4" t="s">
        <v>32</v>
      </c>
      <c r="H1318" s="4">
        <v>5.6158000000000001</v>
      </c>
      <c r="I1318" s="134">
        <v>6.0899604686777131E-3</v>
      </c>
      <c r="J1318" s="4">
        <v>5.65</v>
      </c>
      <c r="K1318" s="135">
        <v>8.5500000000000576</v>
      </c>
      <c r="L1318" s="25" t="s">
        <v>110</v>
      </c>
      <c r="M1318" s="19" t="s">
        <v>230</v>
      </c>
      <c r="N1318" s="145">
        <v>5.5575000000000374</v>
      </c>
      <c r="O1318" s="4" t="s">
        <v>20</v>
      </c>
      <c r="P1318" s="4">
        <v>47197</v>
      </c>
      <c r="Q1318" s="33">
        <v>0</v>
      </c>
      <c r="R1318" s="4" t="s">
        <v>21</v>
      </c>
    </row>
    <row r="1319" spans="1:18">
      <c r="A1319" s="183">
        <v>44767</v>
      </c>
      <c r="B1319" s="157">
        <v>44768</v>
      </c>
      <c r="C1319" s="10" t="s">
        <v>16</v>
      </c>
      <c r="D1319" s="4" t="s">
        <v>17</v>
      </c>
      <c r="E1319" s="2" t="s">
        <v>86</v>
      </c>
      <c r="F1319" s="130">
        <v>5000</v>
      </c>
      <c r="G1319" s="4" t="s">
        <v>32</v>
      </c>
      <c r="H1319" s="4">
        <v>5.5526</v>
      </c>
      <c r="I1319" s="134">
        <v>8.5365414400460082E-3</v>
      </c>
      <c r="J1319" s="4">
        <v>5.6</v>
      </c>
      <c r="K1319" s="135">
        <v>236.99999999999832</v>
      </c>
      <c r="L1319" s="25" t="s">
        <v>110</v>
      </c>
      <c r="M1319" s="19" t="s">
        <v>230</v>
      </c>
      <c r="N1319" s="145">
        <v>154.0499999999989</v>
      </c>
      <c r="O1319" s="4" t="s">
        <v>20</v>
      </c>
      <c r="P1319" s="4">
        <v>67500</v>
      </c>
      <c r="Q1319" s="33">
        <v>0</v>
      </c>
      <c r="R1319" s="4" t="s">
        <v>21</v>
      </c>
    </row>
    <row r="1320" spans="1:18">
      <c r="A1320" s="183">
        <v>44767</v>
      </c>
      <c r="B1320" s="157">
        <v>44768</v>
      </c>
      <c r="C1320" s="10" t="s">
        <v>16</v>
      </c>
      <c r="D1320" s="126" t="s">
        <v>23</v>
      </c>
      <c r="E1320" s="2" t="s">
        <v>31</v>
      </c>
      <c r="F1320" s="133">
        <v>15990.92</v>
      </c>
      <c r="G1320" s="25" t="s">
        <v>19</v>
      </c>
      <c r="H1320" s="25">
        <v>5.4114000000000004</v>
      </c>
      <c r="I1320" s="134">
        <v>6.2091140924713795E-3</v>
      </c>
      <c r="J1320" s="25">
        <v>5.4450000000000003</v>
      </c>
      <c r="K1320" s="135">
        <v>537.29491199999768</v>
      </c>
      <c r="L1320" s="25" t="s">
        <v>110</v>
      </c>
      <c r="M1320" s="19" t="s">
        <v>230</v>
      </c>
      <c r="N1320" s="145">
        <v>349.24169279999853</v>
      </c>
      <c r="O1320" s="4" t="s">
        <v>20</v>
      </c>
      <c r="P1320" s="25">
        <v>12012</v>
      </c>
      <c r="Q1320" s="33">
        <v>0</v>
      </c>
      <c r="R1320" s="4" t="s">
        <v>21</v>
      </c>
    </row>
    <row r="1321" spans="1:18">
      <c r="A1321" s="183">
        <v>44767</v>
      </c>
      <c r="B1321" s="157">
        <v>44767</v>
      </c>
      <c r="C1321" s="126" t="s">
        <v>22</v>
      </c>
      <c r="D1321" s="126" t="s">
        <v>23</v>
      </c>
      <c r="E1321" s="19" t="s">
        <v>1488</v>
      </c>
      <c r="F1321" s="130">
        <v>270936.99</v>
      </c>
      <c r="G1321" s="4" t="s">
        <v>19</v>
      </c>
      <c r="H1321" s="25">
        <v>5.4039999999999999</v>
      </c>
      <c r="I1321" s="134">
        <v>1.8504811250925624E-3</v>
      </c>
      <c r="J1321" s="25">
        <v>5.4139999999999997</v>
      </c>
      <c r="K1321" s="135">
        <v>2709.3698999999419</v>
      </c>
      <c r="L1321" s="25" t="s">
        <v>246</v>
      </c>
      <c r="M1321" s="19" t="s">
        <v>247</v>
      </c>
      <c r="N1321" s="145">
        <v>1291.6920998249723</v>
      </c>
      <c r="O1321" s="4" t="s">
        <v>20</v>
      </c>
      <c r="P1321" s="25">
        <v>12012</v>
      </c>
      <c r="Q1321" s="33">
        <v>0</v>
      </c>
      <c r="R1321" s="4" t="s">
        <v>38</v>
      </c>
    </row>
    <row r="1322" spans="1:18">
      <c r="A1322" s="183">
        <v>44767</v>
      </c>
      <c r="B1322" s="157">
        <v>44767</v>
      </c>
      <c r="C1322" s="10" t="s">
        <v>16</v>
      </c>
      <c r="D1322" s="4" t="s">
        <v>17</v>
      </c>
      <c r="E1322" s="2" t="s">
        <v>287</v>
      </c>
      <c r="F1322" s="130">
        <v>48000</v>
      </c>
      <c r="G1322" s="4" t="s">
        <v>19</v>
      </c>
      <c r="H1322" s="4">
        <v>5.4104000000000001</v>
      </c>
      <c r="I1322" s="134">
        <v>1.9906106757356046E-2</v>
      </c>
      <c r="J1322" s="4">
        <v>5.5180999999999996</v>
      </c>
      <c r="K1322" s="135">
        <v>5169.599999999974</v>
      </c>
      <c r="L1322" s="25" t="s">
        <v>111</v>
      </c>
      <c r="M1322" s="19" t="s">
        <v>112</v>
      </c>
      <c r="N1322" s="145">
        <v>3360.2399999999834</v>
      </c>
      <c r="O1322" s="4" t="s">
        <v>20</v>
      </c>
      <c r="P1322" s="4">
        <v>67407</v>
      </c>
      <c r="Q1322" s="33">
        <v>0</v>
      </c>
      <c r="R1322" s="4" t="s">
        <v>21</v>
      </c>
    </row>
    <row r="1323" spans="1:18">
      <c r="A1323" s="183">
        <v>44767</v>
      </c>
      <c r="B1323" s="157">
        <v>44768</v>
      </c>
      <c r="C1323" s="10" t="s">
        <v>16</v>
      </c>
      <c r="D1323" s="4" t="s">
        <v>17</v>
      </c>
      <c r="E1323" s="2" t="s">
        <v>336</v>
      </c>
      <c r="F1323" s="130">
        <v>5000</v>
      </c>
      <c r="G1323" s="4" t="s">
        <v>32</v>
      </c>
      <c r="H1323" s="4">
        <v>5.5007999999999999</v>
      </c>
      <c r="I1323" s="134">
        <v>1.4034322280395584E-2</v>
      </c>
      <c r="J1323" s="4">
        <v>5.5780000000000003</v>
      </c>
      <c r="K1323" s="135">
        <v>386.00000000000188</v>
      </c>
      <c r="L1323" s="25" t="s">
        <v>396</v>
      </c>
      <c r="M1323" s="19" t="s">
        <v>313</v>
      </c>
      <c r="N1323" s="145">
        <v>250.90000000000123</v>
      </c>
      <c r="O1323" s="4" t="s">
        <v>20</v>
      </c>
      <c r="P1323" s="4">
        <v>67500</v>
      </c>
      <c r="Q1323" s="33">
        <v>0</v>
      </c>
      <c r="R1323" s="4" t="s">
        <v>21</v>
      </c>
    </row>
    <row r="1324" spans="1:18">
      <c r="A1324" s="183">
        <v>44768</v>
      </c>
      <c r="B1324" s="157">
        <v>44768</v>
      </c>
      <c r="C1324" s="10" t="s">
        <v>22</v>
      </c>
      <c r="D1324" s="4" t="s">
        <v>17</v>
      </c>
      <c r="E1324" s="2" t="s">
        <v>175</v>
      </c>
      <c r="F1324" s="130">
        <v>6463.08</v>
      </c>
      <c r="G1324" s="4" t="s">
        <v>19</v>
      </c>
      <c r="H1324" s="4">
        <v>5.3680000000000003</v>
      </c>
      <c r="I1324" s="134">
        <v>5.0298062593143733E-3</v>
      </c>
      <c r="J1324" s="4">
        <v>5.3949999999999996</v>
      </c>
      <c r="K1324" s="135">
        <v>174.50315999999512</v>
      </c>
      <c r="L1324" s="25" t="s">
        <v>239</v>
      </c>
      <c r="M1324" s="19" t="s">
        <v>240</v>
      </c>
      <c r="N1324" s="145">
        <v>83.194381529997671</v>
      </c>
      <c r="O1324" s="4" t="s">
        <v>20</v>
      </c>
      <c r="P1324" s="4">
        <v>67500</v>
      </c>
      <c r="Q1324" s="33">
        <v>0</v>
      </c>
      <c r="R1324" s="4" t="s">
        <v>25</v>
      </c>
    </row>
    <row r="1325" spans="1:18">
      <c r="A1325" s="183">
        <v>44768</v>
      </c>
      <c r="B1325" s="157">
        <v>44769</v>
      </c>
      <c r="C1325" s="10" t="s">
        <v>16</v>
      </c>
      <c r="D1325" s="4" t="s">
        <v>17</v>
      </c>
      <c r="E1325" s="2" t="s">
        <v>336</v>
      </c>
      <c r="F1325" s="133">
        <v>5000</v>
      </c>
      <c r="G1325" s="25" t="s">
        <v>32</v>
      </c>
      <c r="H1325" s="4">
        <v>5.4527000000000001</v>
      </c>
      <c r="I1325" s="134">
        <v>1.3259486126139475E-2</v>
      </c>
      <c r="J1325" s="4">
        <v>5.5250000000000004</v>
      </c>
      <c r="K1325" s="135">
        <v>361.50000000000125</v>
      </c>
      <c r="L1325" s="25" t="s">
        <v>396</v>
      </c>
      <c r="M1325" s="19" t="s">
        <v>313</v>
      </c>
      <c r="N1325" s="145">
        <v>234.97500000000082</v>
      </c>
      <c r="O1325" s="4" t="s">
        <v>20</v>
      </c>
      <c r="P1325" s="4">
        <v>67500</v>
      </c>
      <c r="Q1325" s="33">
        <v>0</v>
      </c>
      <c r="R1325" s="4" t="s">
        <v>21</v>
      </c>
    </row>
    <row r="1326" spans="1:18">
      <c r="A1326" s="183">
        <v>44768</v>
      </c>
      <c r="B1326" s="157">
        <v>44768</v>
      </c>
      <c r="C1326" s="10" t="s">
        <v>16</v>
      </c>
      <c r="D1326" s="4" t="s">
        <v>17</v>
      </c>
      <c r="E1326" s="2" t="s">
        <v>152</v>
      </c>
      <c r="F1326" s="130">
        <v>2138.63</v>
      </c>
      <c r="G1326" s="25" t="s">
        <v>32</v>
      </c>
      <c r="H1326" s="4">
        <v>5.4431000000000003</v>
      </c>
      <c r="I1326" s="134">
        <v>1.9639543642409496E-2</v>
      </c>
      <c r="J1326" s="4">
        <v>5.55</v>
      </c>
      <c r="K1326" s="135">
        <v>228.61954699999905</v>
      </c>
      <c r="L1326" s="25" t="s">
        <v>110</v>
      </c>
      <c r="M1326" s="19" t="s">
        <v>230</v>
      </c>
      <c r="N1326" s="145">
        <v>148.60270554999937</v>
      </c>
      <c r="O1326" s="4" t="s">
        <v>20</v>
      </c>
      <c r="P1326" s="4">
        <v>67500</v>
      </c>
      <c r="Q1326" s="33">
        <v>0</v>
      </c>
      <c r="R1326" s="4" t="s">
        <v>21</v>
      </c>
    </row>
    <row r="1327" spans="1:18">
      <c r="A1327" s="183">
        <v>44768</v>
      </c>
      <c r="B1327" s="157">
        <v>44769</v>
      </c>
      <c r="C1327" s="10" t="s">
        <v>16</v>
      </c>
      <c r="D1327" s="4" t="s">
        <v>17</v>
      </c>
      <c r="E1327" s="2" t="s">
        <v>49</v>
      </c>
      <c r="F1327" s="130">
        <v>50000</v>
      </c>
      <c r="G1327" s="25" t="s">
        <v>19</v>
      </c>
      <c r="H1327" s="4">
        <v>5.3895</v>
      </c>
      <c r="I1327" s="134">
        <v>3.8036923647835064E-3</v>
      </c>
      <c r="J1327" s="4">
        <v>5.41</v>
      </c>
      <c r="K1327" s="135">
        <v>1025.0000000000093</v>
      </c>
      <c r="L1327" s="25" t="s">
        <v>110</v>
      </c>
      <c r="M1327" s="19" t="s">
        <v>230</v>
      </c>
      <c r="N1327" s="145">
        <v>666.25000000000614</v>
      </c>
      <c r="O1327" s="4" t="s">
        <v>20</v>
      </c>
      <c r="P1327" s="25">
        <v>67500</v>
      </c>
      <c r="Q1327" s="33">
        <v>0</v>
      </c>
      <c r="R1327" s="4" t="s">
        <v>21</v>
      </c>
    </row>
    <row r="1328" spans="1:18">
      <c r="A1328" s="183">
        <v>44768</v>
      </c>
      <c r="B1328" s="157">
        <v>44768</v>
      </c>
      <c r="C1328" s="10" t="s">
        <v>16</v>
      </c>
      <c r="D1328" s="4" t="s">
        <v>23</v>
      </c>
      <c r="E1328" s="13" t="s">
        <v>1489</v>
      </c>
      <c r="F1328" s="130">
        <v>8000</v>
      </c>
      <c r="G1328" s="25" t="s">
        <v>19</v>
      </c>
      <c r="H1328" s="4">
        <v>5.2850000000000001</v>
      </c>
      <c r="I1328" s="134">
        <v>1.0879848628192912E-2</v>
      </c>
      <c r="J1328" s="4">
        <v>5.3425000000000002</v>
      </c>
      <c r="K1328" s="135">
        <v>460.00000000000085</v>
      </c>
      <c r="L1328" s="25" t="s">
        <v>501</v>
      </c>
      <c r="M1328" s="19" t="s">
        <v>502</v>
      </c>
      <c r="N1328" s="145">
        <v>299.00000000000057</v>
      </c>
      <c r="O1328" s="4" t="s">
        <v>27</v>
      </c>
      <c r="P1328" s="4">
        <v>47197</v>
      </c>
      <c r="Q1328" s="33">
        <v>0</v>
      </c>
      <c r="R1328" s="4" t="s">
        <v>21</v>
      </c>
    </row>
    <row r="1329" spans="1:18">
      <c r="A1329" s="183">
        <v>44768</v>
      </c>
      <c r="B1329" s="157">
        <v>44769</v>
      </c>
      <c r="C1329" s="10" t="s">
        <v>67</v>
      </c>
      <c r="D1329" s="4" t="s">
        <v>23</v>
      </c>
      <c r="E1329" s="2" t="s">
        <v>1490</v>
      </c>
      <c r="F1329" s="130">
        <v>510.34</v>
      </c>
      <c r="G1329" s="25" t="s">
        <v>19</v>
      </c>
      <c r="H1329" s="4">
        <v>5.3579999999999997</v>
      </c>
      <c r="I1329" s="134">
        <v>6.3456513624489119E-3</v>
      </c>
      <c r="J1329" s="4">
        <v>5.3920000000000003</v>
      </c>
      <c r="K1329" s="135">
        <v>17.351560000000354</v>
      </c>
      <c r="L1329" s="25" t="s">
        <v>110</v>
      </c>
      <c r="M1329" s="19" t="s">
        <v>230</v>
      </c>
      <c r="N1329" s="162">
        <v>8.2723562300001685</v>
      </c>
      <c r="O1329" s="4" t="s">
        <v>20</v>
      </c>
      <c r="P1329" s="4">
        <v>22112</v>
      </c>
      <c r="Q1329" s="33">
        <v>0</v>
      </c>
      <c r="R1329" s="4" t="s">
        <v>1498</v>
      </c>
    </row>
    <row r="1330" spans="1:18">
      <c r="A1330" s="183">
        <v>44768</v>
      </c>
      <c r="B1330" s="157">
        <v>44769</v>
      </c>
      <c r="C1330" s="10" t="s">
        <v>67</v>
      </c>
      <c r="D1330" s="4" t="s">
        <v>23</v>
      </c>
      <c r="E1330" s="2" t="s">
        <v>1490</v>
      </c>
      <c r="F1330" s="133">
        <v>293.39999999999998</v>
      </c>
      <c r="G1330" s="25" t="s">
        <v>32</v>
      </c>
      <c r="H1330" s="25">
        <v>5.4260000000000002</v>
      </c>
      <c r="I1330" s="134">
        <v>6.8190195355695149E-3</v>
      </c>
      <c r="J1330" s="25">
        <v>5.4630000000000001</v>
      </c>
      <c r="K1330" s="135">
        <v>10.855799999999975</v>
      </c>
      <c r="L1330" s="25" t="s">
        <v>110</v>
      </c>
      <c r="M1330" s="19" t="s">
        <v>230</v>
      </c>
      <c r="N1330" s="162">
        <v>5.1755026499999888</v>
      </c>
      <c r="O1330" s="25" t="s">
        <v>20</v>
      </c>
      <c r="P1330" s="25">
        <v>22112</v>
      </c>
      <c r="Q1330" s="33">
        <v>0</v>
      </c>
      <c r="R1330" s="25" t="s">
        <v>1498</v>
      </c>
    </row>
    <row r="1331" spans="1:18">
      <c r="A1331" s="183">
        <v>44768</v>
      </c>
      <c r="B1331" s="157">
        <v>44769</v>
      </c>
      <c r="C1331" s="10" t="s">
        <v>16</v>
      </c>
      <c r="D1331" s="4" t="s">
        <v>17</v>
      </c>
      <c r="E1331" s="2" t="s">
        <v>85</v>
      </c>
      <c r="F1331" s="130">
        <v>1000</v>
      </c>
      <c r="G1331" s="25" t="s">
        <v>19</v>
      </c>
      <c r="H1331" s="4">
        <v>5.3630000000000004</v>
      </c>
      <c r="I1331" s="134">
        <v>1.4357635651687461E-2</v>
      </c>
      <c r="J1331" s="4">
        <v>5.44</v>
      </c>
      <c r="K1331" s="135">
        <v>76.999999999999957</v>
      </c>
      <c r="L1331" s="25" t="s">
        <v>110</v>
      </c>
      <c r="M1331" s="19" t="s">
        <v>230</v>
      </c>
      <c r="N1331" s="145">
        <v>50.049999999999976</v>
      </c>
      <c r="O1331" s="25" t="s">
        <v>20</v>
      </c>
      <c r="P1331" s="4">
        <v>67500</v>
      </c>
      <c r="Q1331" s="33">
        <v>0</v>
      </c>
      <c r="R1331" s="4" t="s">
        <v>21</v>
      </c>
    </row>
    <row r="1332" spans="1:18">
      <c r="A1332" s="183">
        <v>44768</v>
      </c>
      <c r="B1332" s="157">
        <v>44769</v>
      </c>
      <c r="C1332" s="10" t="s">
        <v>16</v>
      </c>
      <c r="D1332" s="4" t="s">
        <v>23</v>
      </c>
      <c r="E1332" s="20" t="s">
        <v>224</v>
      </c>
      <c r="F1332" s="130">
        <v>85311.57</v>
      </c>
      <c r="G1332" s="4" t="s">
        <v>19</v>
      </c>
      <c r="H1332" s="4">
        <v>5.3659999999999997</v>
      </c>
      <c r="I1332" s="134">
        <v>4.8453224002982243E-3</v>
      </c>
      <c r="J1332" s="4">
        <v>5.3920000000000003</v>
      </c>
      <c r="K1332" s="135">
        <v>2218.1008200000588</v>
      </c>
      <c r="L1332" s="25" t="s">
        <v>275</v>
      </c>
      <c r="M1332" s="19" t="s">
        <v>276</v>
      </c>
      <c r="N1332" s="145">
        <v>1441.7655330000382</v>
      </c>
      <c r="O1332" s="4" t="s">
        <v>20</v>
      </c>
      <c r="P1332" s="4">
        <v>52405</v>
      </c>
      <c r="Q1332" s="33">
        <v>0</v>
      </c>
      <c r="R1332" s="4" t="s">
        <v>21</v>
      </c>
    </row>
    <row r="1333" spans="1:18">
      <c r="A1333" s="183">
        <v>44768</v>
      </c>
      <c r="B1333" s="157">
        <v>44770</v>
      </c>
      <c r="C1333" s="4" t="s">
        <v>16</v>
      </c>
      <c r="D1333" s="4" t="s">
        <v>23</v>
      </c>
      <c r="E1333" s="13" t="s">
        <v>1491</v>
      </c>
      <c r="F1333" s="130">
        <v>3323.7</v>
      </c>
      <c r="G1333" s="4" t="s">
        <v>19</v>
      </c>
      <c r="H1333" s="4">
        <v>5.3650000000000002</v>
      </c>
      <c r="I1333" s="134">
        <v>4.9953401677538256E-3</v>
      </c>
      <c r="J1333" s="4">
        <v>5.3917999999999999</v>
      </c>
      <c r="K1333" s="135">
        <v>89.075159999999045</v>
      </c>
      <c r="L1333" s="25" t="s">
        <v>262</v>
      </c>
      <c r="M1333" s="19" t="s">
        <v>263</v>
      </c>
      <c r="N1333" s="145">
        <v>57.898853999999382</v>
      </c>
      <c r="O1333" s="4" t="s">
        <v>20</v>
      </c>
      <c r="P1333" s="4">
        <v>12012</v>
      </c>
      <c r="Q1333" s="33">
        <v>0</v>
      </c>
      <c r="R1333" s="4" t="s">
        <v>21</v>
      </c>
    </row>
    <row r="1334" spans="1:18">
      <c r="A1334" s="183">
        <v>44768</v>
      </c>
      <c r="B1334" s="157">
        <v>44769</v>
      </c>
      <c r="C1334" s="4" t="s">
        <v>22</v>
      </c>
      <c r="D1334" s="4" t="s">
        <v>23</v>
      </c>
      <c r="E1334" s="13" t="s">
        <v>131</v>
      </c>
      <c r="F1334" s="130">
        <v>299404</v>
      </c>
      <c r="G1334" s="4" t="s">
        <v>19</v>
      </c>
      <c r="H1334" s="4">
        <v>5.2249999999999996</v>
      </c>
      <c r="I1334" s="134">
        <v>2.4421052631578899E-2</v>
      </c>
      <c r="J1334" s="4">
        <v>5.3525999999999998</v>
      </c>
      <c r="K1334" s="135">
        <v>38203.950400000045</v>
      </c>
      <c r="L1334" s="25" t="s">
        <v>111</v>
      </c>
      <c r="M1334" s="19" t="s">
        <v>112</v>
      </c>
      <c r="N1334" s="145">
        <v>18213.733353200023</v>
      </c>
      <c r="O1334" s="4" t="s">
        <v>27</v>
      </c>
      <c r="P1334" s="4">
        <v>47197</v>
      </c>
      <c r="Q1334" s="33">
        <v>0</v>
      </c>
      <c r="R1334" s="4" t="s">
        <v>25</v>
      </c>
    </row>
    <row r="1335" spans="1:18">
      <c r="A1335" s="183">
        <v>44768</v>
      </c>
      <c r="B1335" s="157">
        <v>44769</v>
      </c>
      <c r="C1335" s="4" t="s">
        <v>41</v>
      </c>
      <c r="D1335" s="4" t="s">
        <v>23</v>
      </c>
      <c r="E1335" s="2" t="s">
        <v>63</v>
      </c>
      <c r="F1335" s="130">
        <v>52434.64</v>
      </c>
      <c r="G1335" s="4" t="s">
        <v>19</v>
      </c>
      <c r="H1335" s="4">
        <v>5.3659999999999997</v>
      </c>
      <c r="I1335" s="134">
        <v>9.1315691390234655E-3</v>
      </c>
      <c r="J1335" s="4">
        <v>5.415</v>
      </c>
      <c r="K1335" s="135">
        <v>2569.2973600000196</v>
      </c>
      <c r="L1335" s="25" t="s">
        <v>239</v>
      </c>
      <c r="M1335" s="19" t="s">
        <v>240</v>
      </c>
      <c r="N1335" s="145">
        <v>1469.8950196560113</v>
      </c>
      <c r="O1335" s="4" t="s">
        <v>20</v>
      </c>
      <c r="P1335" s="4">
        <v>12012</v>
      </c>
      <c r="Q1335" s="33">
        <v>0</v>
      </c>
      <c r="R1335" s="4" t="s">
        <v>51</v>
      </c>
    </row>
    <row r="1336" spans="1:18">
      <c r="A1336" s="183">
        <v>44769</v>
      </c>
      <c r="B1336" s="157">
        <v>44771</v>
      </c>
      <c r="C1336" s="10" t="s">
        <v>16</v>
      </c>
      <c r="D1336" s="4" t="s">
        <v>17</v>
      </c>
      <c r="E1336" s="2" t="s">
        <v>133</v>
      </c>
      <c r="F1336" s="130">
        <v>60000</v>
      </c>
      <c r="G1336" s="4" t="s">
        <v>19</v>
      </c>
      <c r="H1336" s="4">
        <v>5.319</v>
      </c>
      <c r="I1336" s="134">
        <v>9.5882684715171695E-3</v>
      </c>
      <c r="J1336" s="4">
        <v>5.37</v>
      </c>
      <c r="K1336" s="135">
        <v>3060.0000000000095</v>
      </c>
      <c r="L1336" s="25" t="s">
        <v>246</v>
      </c>
      <c r="M1336" s="19" t="s">
        <v>247</v>
      </c>
      <c r="N1336" s="145">
        <v>1989.0000000000064</v>
      </c>
      <c r="O1336" s="4" t="s">
        <v>20</v>
      </c>
      <c r="P1336" s="4">
        <v>67500</v>
      </c>
      <c r="Q1336" s="33">
        <v>0</v>
      </c>
      <c r="R1336" s="4" t="s">
        <v>21</v>
      </c>
    </row>
    <row r="1337" spans="1:18">
      <c r="A1337" s="183">
        <v>44769</v>
      </c>
      <c r="B1337" s="157">
        <v>44770</v>
      </c>
      <c r="C1337" s="25" t="s">
        <v>67</v>
      </c>
      <c r="D1337" s="4" t="s">
        <v>17</v>
      </c>
      <c r="E1337" s="2" t="s">
        <v>344</v>
      </c>
      <c r="F1337" s="130">
        <v>21488.31</v>
      </c>
      <c r="G1337" s="4" t="s">
        <v>80</v>
      </c>
      <c r="H1337" s="4">
        <v>3.69</v>
      </c>
      <c r="I1337" s="134">
        <v>2.8455284552845628E-2</v>
      </c>
      <c r="J1337" s="4">
        <v>3.7949999999999999</v>
      </c>
      <c r="K1337" s="135">
        <v>2256.2725499999997</v>
      </c>
      <c r="L1337" s="25" t="s">
        <v>261</v>
      </c>
      <c r="M1337" s="19" t="s">
        <v>359</v>
      </c>
      <c r="N1337" s="162">
        <v>1075.6779382124998</v>
      </c>
      <c r="O1337" s="4" t="s">
        <v>20</v>
      </c>
      <c r="P1337" s="4">
        <v>37004</v>
      </c>
      <c r="Q1337" s="33">
        <v>0</v>
      </c>
      <c r="R1337" s="4"/>
    </row>
    <row r="1338" spans="1:18">
      <c r="A1338" s="183">
        <v>44769</v>
      </c>
      <c r="B1338" s="157">
        <v>44770</v>
      </c>
      <c r="C1338" s="10" t="s">
        <v>67</v>
      </c>
      <c r="D1338" s="4" t="s">
        <v>23</v>
      </c>
      <c r="E1338" s="2" t="s">
        <v>1490</v>
      </c>
      <c r="F1338" s="130">
        <v>1365.44</v>
      </c>
      <c r="G1338" s="4" t="s">
        <v>19</v>
      </c>
      <c r="H1338" s="4">
        <v>5.3090000000000002</v>
      </c>
      <c r="I1338" s="134">
        <v>5.462422301751646E-3</v>
      </c>
      <c r="J1338" s="4">
        <v>5.3380000000000001</v>
      </c>
      <c r="K1338" s="135">
        <v>39.597759999999887</v>
      </c>
      <c r="L1338" s="25" t="s">
        <v>110</v>
      </c>
      <c r="M1338" s="19" t="s">
        <v>230</v>
      </c>
      <c r="N1338" s="162">
        <v>18.878232079999947</v>
      </c>
      <c r="O1338" s="4" t="s">
        <v>20</v>
      </c>
      <c r="P1338" s="4">
        <v>22112</v>
      </c>
      <c r="Q1338" s="33">
        <v>0</v>
      </c>
      <c r="R1338" s="4" t="s">
        <v>214</v>
      </c>
    </row>
    <row r="1339" spans="1:18">
      <c r="A1339" s="183">
        <v>44769</v>
      </c>
      <c r="B1339" s="157">
        <v>44770</v>
      </c>
      <c r="C1339" s="10" t="s">
        <v>67</v>
      </c>
      <c r="D1339" s="4" t="s">
        <v>23</v>
      </c>
      <c r="E1339" s="2" t="s">
        <v>1490</v>
      </c>
      <c r="F1339" s="130">
        <v>1000</v>
      </c>
      <c r="G1339" s="4" t="s">
        <v>32</v>
      </c>
      <c r="H1339" s="4">
        <v>5.3840000000000003</v>
      </c>
      <c r="I1339" s="134">
        <v>6.1292719167904686E-3</v>
      </c>
      <c r="J1339" s="4">
        <v>5.4169999999999998</v>
      </c>
      <c r="K1339" s="135">
        <v>32.999999999999474</v>
      </c>
      <c r="L1339" s="25" t="s">
        <v>110</v>
      </c>
      <c r="M1339" s="19" t="s">
        <v>230</v>
      </c>
      <c r="N1339" s="162">
        <v>15.732749999999749</v>
      </c>
      <c r="O1339" s="4" t="s">
        <v>20</v>
      </c>
      <c r="P1339" s="4">
        <v>22112</v>
      </c>
      <c r="Q1339" s="33">
        <v>0</v>
      </c>
      <c r="R1339" s="4" t="s">
        <v>214</v>
      </c>
    </row>
    <row r="1340" spans="1:18">
      <c r="A1340" s="183">
        <v>44769</v>
      </c>
      <c r="B1340" s="157">
        <v>44770</v>
      </c>
      <c r="C1340" s="25" t="s">
        <v>16</v>
      </c>
      <c r="D1340" s="4" t="s">
        <v>23</v>
      </c>
      <c r="E1340" s="2" t="s">
        <v>1491</v>
      </c>
      <c r="F1340" s="133">
        <v>7560</v>
      </c>
      <c r="G1340" s="4" t="s">
        <v>19</v>
      </c>
      <c r="H1340" s="25">
        <v>5.3266999999999998</v>
      </c>
      <c r="I1340" s="134">
        <v>5.3691779150317753E-3</v>
      </c>
      <c r="J1340" s="25">
        <v>5.3552999999999997</v>
      </c>
      <c r="K1340" s="135">
        <v>216.2159999999997</v>
      </c>
      <c r="L1340" s="25" t="s">
        <v>262</v>
      </c>
      <c r="M1340" s="19" t="s">
        <v>263</v>
      </c>
      <c r="N1340" s="145">
        <v>140.54039999999981</v>
      </c>
      <c r="O1340" s="4" t="s">
        <v>20</v>
      </c>
      <c r="P1340" s="25">
        <v>12012</v>
      </c>
      <c r="Q1340" s="33">
        <v>0</v>
      </c>
      <c r="R1340" s="4" t="s">
        <v>21</v>
      </c>
    </row>
    <row r="1341" spans="1:18">
      <c r="A1341" s="183">
        <v>44769</v>
      </c>
      <c r="B1341" s="157">
        <v>44770</v>
      </c>
      <c r="C1341" s="25" t="s">
        <v>16</v>
      </c>
      <c r="D1341" s="4" t="s">
        <v>17</v>
      </c>
      <c r="E1341" s="2" t="s">
        <v>1492</v>
      </c>
      <c r="F1341" s="133">
        <v>2400</v>
      </c>
      <c r="G1341" s="4" t="s">
        <v>19</v>
      </c>
      <c r="H1341" s="25">
        <v>5.306</v>
      </c>
      <c r="I1341" s="134">
        <v>4.3509234828496002E-2</v>
      </c>
      <c r="J1341" s="25">
        <v>5.5368599999999999</v>
      </c>
      <c r="K1341" s="135">
        <v>554.06399999999962</v>
      </c>
      <c r="L1341" s="25" t="s">
        <v>255</v>
      </c>
      <c r="M1341" s="19" t="s">
        <v>256</v>
      </c>
      <c r="N1341" s="145">
        <v>360.14159999999976</v>
      </c>
      <c r="O1341" s="4" t="s">
        <v>20</v>
      </c>
      <c r="P1341" s="25">
        <v>67043</v>
      </c>
      <c r="Q1341" s="33">
        <v>0</v>
      </c>
      <c r="R1341" s="4" t="s">
        <v>21</v>
      </c>
    </row>
    <row r="1342" spans="1:18">
      <c r="A1342" s="183">
        <v>44769</v>
      </c>
      <c r="B1342" s="157">
        <v>44770</v>
      </c>
      <c r="C1342" s="25" t="s">
        <v>16</v>
      </c>
      <c r="D1342" s="4" t="s">
        <v>17</v>
      </c>
      <c r="E1342" s="2" t="s">
        <v>1493</v>
      </c>
      <c r="F1342" s="133">
        <v>2400</v>
      </c>
      <c r="G1342" s="4" t="s">
        <v>19</v>
      </c>
      <c r="H1342" s="25">
        <v>5.306</v>
      </c>
      <c r="I1342" s="134">
        <v>4.3509234828496002E-2</v>
      </c>
      <c r="J1342" s="25">
        <v>5.5368599999999999</v>
      </c>
      <c r="K1342" s="135">
        <v>554.06399999999962</v>
      </c>
      <c r="L1342" s="25" t="s">
        <v>255</v>
      </c>
      <c r="M1342" s="19" t="s">
        <v>256</v>
      </c>
      <c r="N1342" s="145">
        <v>360.14159999999976</v>
      </c>
      <c r="O1342" s="25" t="s">
        <v>20</v>
      </c>
      <c r="P1342" s="25">
        <v>67043</v>
      </c>
      <c r="Q1342" s="33">
        <v>0</v>
      </c>
      <c r="R1342" s="25" t="s">
        <v>21</v>
      </c>
    </row>
    <row r="1343" spans="1:18">
      <c r="A1343" s="183">
        <v>44769</v>
      </c>
      <c r="B1343" s="157">
        <v>44770</v>
      </c>
      <c r="C1343" s="25" t="s">
        <v>16</v>
      </c>
      <c r="D1343" s="4" t="s">
        <v>17</v>
      </c>
      <c r="E1343" s="2" t="s">
        <v>81</v>
      </c>
      <c r="F1343" s="130">
        <v>1000</v>
      </c>
      <c r="G1343" s="4" t="s">
        <v>19</v>
      </c>
      <c r="H1343" s="4">
        <v>5.22</v>
      </c>
      <c r="I1343" s="112">
        <v>8.7164750957855475E-3</v>
      </c>
      <c r="J1343" s="4">
        <v>5.2655000000000003</v>
      </c>
      <c r="K1343" s="119">
        <v>45.50000000000054</v>
      </c>
      <c r="L1343" s="4" t="s">
        <v>110</v>
      </c>
      <c r="M1343" s="19" t="s">
        <v>230</v>
      </c>
      <c r="N1343" s="145">
        <v>29.575000000000351</v>
      </c>
      <c r="O1343" s="25" t="s">
        <v>27</v>
      </c>
      <c r="P1343" s="4">
        <v>47142</v>
      </c>
      <c r="Q1343" s="33">
        <v>0</v>
      </c>
      <c r="R1343" s="25" t="s">
        <v>21</v>
      </c>
    </row>
    <row r="1344" spans="1:18">
      <c r="A1344" s="183">
        <v>44769</v>
      </c>
      <c r="B1344" s="157">
        <v>44770</v>
      </c>
      <c r="C1344" s="4" t="s">
        <v>41</v>
      </c>
      <c r="D1344" s="4" t="s">
        <v>23</v>
      </c>
      <c r="E1344" s="2" t="s">
        <v>63</v>
      </c>
      <c r="F1344" s="130">
        <v>30492</v>
      </c>
      <c r="G1344" s="4" t="s">
        <v>19</v>
      </c>
      <c r="H1344" s="4">
        <v>5.2595000000000001</v>
      </c>
      <c r="I1344" s="112">
        <v>7.7003517444622638E-3</v>
      </c>
      <c r="J1344" s="4">
        <v>5.3</v>
      </c>
      <c r="K1344" s="119">
        <v>1234.9259999999927</v>
      </c>
      <c r="L1344" s="4" t="s">
        <v>239</v>
      </c>
      <c r="M1344" s="19" t="s">
        <v>240</v>
      </c>
      <c r="N1344" s="145">
        <v>706.50116459999583</v>
      </c>
      <c r="O1344" s="4" t="s">
        <v>20</v>
      </c>
      <c r="P1344" s="4">
        <v>12012</v>
      </c>
      <c r="Q1344" s="33">
        <v>0</v>
      </c>
      <c r="R1344" s="4" t="s">
        <v>43</v>
      </c>
    </row>
    <row r="1345" spans="1:18">
      <c r="A1345" s="183">
        <v>44770</v>
      </c>
      <c r="B1345" s="157">
        <v>44770</v>
      </c>
      <c r="C1345" s="4" t="s">
        <v>16</v>
      </c>
      <c r="D1345" s="4" t="s">
        <v>23</v>
      </c>
      <c r="E1345" s="20" t="s">
        <v>228</v>
      </c>
      <c r="F1345" s="130">
        <v>34424.06</v>
      </c>
      <c r="G1345" s="4" t="s">
        <v>19</v>
      </c>
      <c r="H1345" s="4">
        <v>5.2504999999999997</v>
      </c>
      <c r="I1345" s="112">
        <v>6.9517188839158806E-3</v>
      </c>
      <c r="J1345" s="4">
        <v>5.2869999999999999</v>
      </c>
      <c r="K1345" s="119">
        <v>1256.4781900000069</v>
      </c>
      <c r="L1345" s="4" t="s">
        <v>275</v>
      </c>
      <c r="M1345" s="13" t="s">
        <v>276</v>
      </c>
      <c r="N1345" s="145">
        <v>816.71082350000449</v>
      </c>
      <c r="O1345" s="4" t="s">
        <v>20</v>
      </c>
      <c r="P1345" s="4">
        <v>52405</v>
      </c>
      <c r="Q1345" s="33">
        <v>0</v>
      </c>
      <c r="R1345" s="4" t="s">
        <v>21</v>
      </c>
    </row>
    <row r="1346" spans="1:18">
      <c r="A1346" s="183">
        <v>44770</v>
      </c>
      <c r="B1346" s="157">
        <v>44771</v>
      </c>
      <c r="C1346" s="4" t="s">
        <v>22</v>
      </c>
      <c r="D1346" s="4" t="s">
        <v>23</v>
      </c>
      <c r="E1346" s="2" t="s">
        <v>93</v>
      </c>
      <c r="F1346" s="130">
        <v>10357.89</v>
      </c>
      <c r="G1346" s="4" t="s">
        <v>32</v>
      </c>
      <c r="H1346" s="4">
        <v>5.2895000000000003</v>
      </c>
      <c r="I1346" s="112">
        <v>1.2004915398430738E-2</v>
      </c>
      <c r="J1346" s="4">
        <v>5.3529999999999998</v>
      </c>
      <c r="K1346" s="119">
        <v>657.72601499999428</v>
      </c>
      <c r="L1346" s="4" t="s">
        <v>239</v>
      </c>
      <c r="M1346" s="13" t="s">
        <v>240</v>
      </c>
      <c r="N1346" s="145">
        <v>313.57087765124726</v>
      </c>
      <c r="O1346" s="4" t="s">
        <v>20</v>
      </c>
      <c r="P1346" s="4">
        <v>22112</v>
      </c>
      <c r="Q1346" s="33">
        <v>0</v>
      </c>
      <c r="R1346" s="4" t="s">
        <v>25</v>
      </c>
    </row>
    <row r="1347" spans="1:18">
      <c r="A1347" s="183">
        <v>44770</v>
      </c>
      <c r="B1347" s="157">
        <v>44771</v>
      </c>
      <c r="C1347" s="4" t="s">
        <v>22</v>
      </c>
      <c r="D1347" s="4" t="s">
        <v>23</v>
      </c>
      <c r="E1347" s="2" t="s">
        <v>93</v>
      </c>
      <c r="F1347" s="130">
        <v>4267.24</v>
      </c>
      <c r="G1347" s="4" t="s">
        <v>19</v>
      </c>
      <c r="H1347" s="4">
        <v>5.2081999999999997</v>
      </c>
      <c r="I1347" s="112">
        <v>1.0329864444529768E-2</v>
      </c>
      <c r="J1347" s="4">
        <v>5.2619999999999996</v>
      </c>
      <c r="K1347" s="119">
        <v>229.57751199999933</v>
      </c>
      <c r="L1347" s="4" t="s">
        <v>239</v>
      </c>
      <c r="M1347" s="13" t="s">
        <v>240</v>
      </c>
      <c r="N1347" s="145">
        <v>109.45107884599969</v>
      </c>
      <c r="O1347" s="4" t="s">
        <v>20</v>
      </c>
      <c r="P1347" s="4">
        <v>22112</v>
      </c>
      <c r="Q1347" s="33">
        <v>0</v>
      </c>
      <c r="R1347" s="4" t="s">
        <v>25</v>
      </c>
    </row>
    <row r="1348" spans="1:18">
      <c r="A1348" s="183">
        <v>44770</v>
      </c>
      <c r="B1348" s="157">
        <v>44771</v>
      </c>
      <c r="C1348" s="4" t="s">
        <v>16</v>
      </c>
      <c r="D1348" s="4" t="s">
        <v>17</v>
      </c>
      <c r="E1348" s="2" t="s">
        <v>47</v>
      </c>
      <c r="F1348" s="130">
        <v>546.48</v>
      </c>
      <c r="G1348" s="4" t="s">
        <v>32</v>
      </c>
      <c r="H1348" s="4">
        <v>5.2910000000000004</v>
      </c>
      <c r="I1348" s="112">
        <v>2.6271026271026177E-2</v>
      </c>
      <c r="J1348" s="4">
        <v>5.43</v>
      </c>
      <c r="K1348" s="119">
        <v>75.96071999999964</v>
      </c>
      <c r="L1348" s="4" t="s">
        <v>110</v>
      </c>
      <c r="M1348" s="13" t="s">
        <v>230</v>
      </c>
      <c r="N1348" s="145">
        <v>49.374467999999766</v>
      </c>
      <c r="O1348" s="4" t="s">
        <v>20</v>
      </c>
      <c r="P1348" s="4">
        <v>67500</v>
      </c>
      <c r="Q1348" s="33">
        <v>0</v>
      </c>
      <c r="R1348" s="4" t="s">
        <v>21</v>
      </c>
    </row>
    <row r="1349" spans="1:18">
      <c r="A1349" s="183">
        <v>44770</v>
      </c>
      <c r="B1349" s="157">
        <v>44771</v>
      </c>
      <c r="C1349" s="4" t="s">
        <v>16</v>
      </c>
      <c r="D1349" s="4" t="s">
        <v>23</v>
      </c>
      <c r="E1349" s="2" t="s">
        <v>303</v>
      </c>
      <c r="F1349" s="130">
        <v>70422</v>
      </c>
      <c r="G1349" s="4" t="s">
        <v>19</v>
      </c>
      <c r="H1349" s="4">
        <v>5.1965000000000003</v>
      </c>
      <c r="I1349" s="112">
        <v>2.2130279996150914E-3</v>
      </c>
      <c r="J1349" s="4">
        <v>5.2080000000000002</v>
      </c>
      <c r="K1349" s="119">
        <v>809.85299999998904</v>
      </c>
      <c r="L1349" s="4" t="s">
        <v>111</v>
      </c>
      <c r="M1349" s="13" t="s">
        <v>112</v>
      </c>
      <c r="N1349" s="145">
        <v>526.40444999999295</v>
      </c>
      <c r="O1349" s="4" t="s">
        <v>20</v>
      </c>
      <c r="P1349" s="4">
        <v>12012</v>
      </c>
      <c r="Q1349" s="33">
        <v>0</v>
      </c>
      <c r="R1349" s="4" t="s">
        <v>21</v>
      </c>
    </row>
    <row r="1350" spans="1:18">
      <c r="A1350" s="183">
        <v>44770</v>
      </c>
      <c r="B1350" s="157">
        <v>44774</v>
      </c>
      <c r="C1350" s="4" t="s">
        <v>22</v>
      </c>
      <c r="D1350" s="4" t="s">
        <v>23</v>
      </c>
      <c r="E1350" s="2" t="s">
        <v>185</v>
      </c>
      <c r="F1350" s="130">
        <v>5194.1899999999996</v>
      </c>
      <c r="G1350" s="4" t="s">
        <v>32</v>
      </c>
      <c r="H1350" s="4">
        <v>5.2850999999999999</v>
      </c>
      <c r="I1350" s="112">
        <v>2.2326919074378004E-3</v>
      </c>
      <c r="J1350" s="4">
        <v>5.2968999999999999</v>
      </c>
      <c r="K1350" s="119">
        <v>61.291442000000167</v>
      </c>
      <c r="L1350" s="4" t="s">
        <v>265</v>
      </c>
      <c r="M1350" s="13" t="s">
        <v>266</v>
      </c>
      <c r="N1350" s="145">
        <v>29.22069497350008</v>
      </c>
      <c r="O1350" s="4" t="s">
        <v>20</v>
      </c>
      <c r="P1350" s="4">
        <v>12012</v>
      </c>
      <c r="Q1350" s="33">
        <v>0</v>
      </c>
      <c r="R1350" s="4" t="s">
        <v>25</v>
      </c>
    </row>
    <row r="1351" spans="1:18">
      <c r="A1351" s="183">
        <v>44746</v>
      </c>
      <c r="B1351" s="157">
        <v>44746</v>
      </c>
      <c r="C1351" s="4" t="s">
        <v>22</v>
      </c>
      <c r="D1351" s="4" t="s">
        <v>23</v>
      </c>
      <c r="E1351" s="2" t="s">
        <v>65</v>
      </c>
      <c r="F1351" s="130">
        <v>2000</v>
      </c>
      <c r="G1351" s="4" t="s">
        <v>32</v>
      </c>
      <c r="H1351" s="4">
        <v>5.5423</v>
      </c>
      <c r="I1351" s="112">
        <v>3.9153420060262789E-3</v>
      </c>
      <c r="J1351" s="4">
        <v>5.5640000000000001</v>
      </c>
      <c r="K1351" s="119">
        <v>43.400000000000105</v>
      </c>
      <c r="L1351" s="4" t="s">
        <v>239</v>
      </c>
      <c r="M1351" s="13" t="s">
        <v>240</v>
      </c>
      <c r="N1351" s="145">
        <v>20.690950000000051</v>
      </c>
      <c r="O1351" s="4"/>
      <c r="P1351" s="4"/>
      <c r="Q1351" s="33"/>
      <c r="R1351" s="4"/>
    </row>
    <row r="1352" spans="1:18">
      <c r="A1352" s="183">
        <v>44747</v>
      </c>
      <c r="B1352" s="157">
        <v>44747</v>
      </c>
      <c r="C1352" s="4" t="s">
        <v>22</v>
      </c>
      <c r="D1352" s="4" t="s">
        <v>23</v>
      </c>
      <c r="E1352" s="192" t="s">
        <v>333</v>
      </c>
      <c r="F1352" s="130">
        <v>7500</v>
      </c>
      <c r="G1352" s="4" t="s">
        <v>19</v>
      </c>
      <c r="H1352" s="4">
        <v>5.36</v>
      </c>
      <c r="I1352" s="112">
        <v>2.9999999999998916E-3</v>
      </c>
      <c r="J1352" s="4">
        <v>5.37608</v>
      </c>
      <c r="K1352" s="119">
        <v>120.59999999999738</v>
      </c>
      <c r="L1352" s="4" t="s">
        <v>408</v>
      </c>
      <c r="M1352" s="13" t="s">
        <v>356</v>
      </c>
      <c r="N1352" s="145">
        <v>57.496049999998753</v>
      </c>
      <c r="O1352" s="4"/>
      <c r="P1352" s="4"/>
      <c r="Q1352" s="33"/>
      <c r="R1352" s="4"/>
    </row>
    <row r="1353" spans="1:18">
      <c r="A1353" s="183">
        <v>44747</v>
      </c>
      <c r="B1353" s="157">
        <v>44747</v>
      </c>
      <c r="C1353" s="4" t="s">
        <v>22</v>
      </c>
      <c r="D1353" s="4" t="s">
        <v>23</v>
      </c>
      <c r="E1353" s="2" t="s">
        <v>349</v>
      </c>
      <c r="F1353" s="130">
        <v>4705</v>
      </c>
      <c r="G1353" s="4" t="s">
        <v>19</v>
      </c>
      <c r="H1353" s="4">
        <v>5.3636999999999997</v>
      </c>
      <c r="I1353" s="112">
        <v>4.6982493428044947E-3</v>
      </c>
      <c r="J1353" s="4">
        <v>5.3888999999999996</v>
      </c>
      <c r="K1353" s="119">
        <v>118.56599999999948</v>
      </c>
      <c r="L1353" s="4" t="s">
        <v>408</v>
      </c>
      <c r="M1353" s="13" t="s">
        <v>356</v>
      </c>
      <c r="N1353" s="145">
        <v>56.526340499999755</v>
      </c>
      <c r="O1353" s="4"/>
      <c r="P1353" s="4"/>
      <c r="Q1353" s="33"/>
      <c r="R1353" s="4"/>
    </row>
    <row r="1354" spans="1:18">
      <c r="A1354" s="183">
        <v>44747</v>
      </c>
      <c r="B1354" s="157">
        <v>44747</v>
      </c>
      <c r="C1354" s="4" t="s">
        <v>22</v>
      </c>
      <c r="D1354" s="4" t="s">
        <v>23</v>
      </c>
      <c r="E1354" s="192" t="s">
        <v>222</v>
      </c>
      <c r="F1354" s="130">
        <v>4000</v>
      </c>
      <c r="G1354" s="4" t="s">
        <v>19</v>
      </c>
      <c r="H1354" s="4">
        <v>5.3987999999999996</v>
      </c>
      <c r="I1354" s="112">
        <v>2.9080536415500013E-3</v>
      </c>
      <c r="J1354" s="4">
        <v>5.4145000000000003</v>
      </c>
      <c r="K1354" s="119">
        <v>62.800000000002854</v>
      </c>
      <c r="L1354" s="4" t="s">
        <v>252</v>
      </c>
      <c r="M1354" s="13" t="s">
        <v>253</v>
      </c>
      <c r="N1354" s="145">
        <v>29.939900000001362</v>
      </c>
      <c r="O1354" s="4"/>
      <c r="P1354" s="4"/>
      <c r="Q1354" s="33"/>
      <c r="R1354" s="4"/>
    </row>
    <row r="1355" spans="1:18">
      <c r="A1355" s="183">
        <v>44754</v>
      </c>
      <c r="B1355" s="157">
        <v>44754</v>
      </c>
      <c r="C1355" s="4" t="s">
        <v>22</v>
      </c>
      <c r="D1355" s="4" t="s">
        <v>23</v>
      </c>
      <c r="E1355" s="2" t="s">
        <v>328</v>
      </c>
      <c r="F1355" s="130">
        <v>1965.85</v>
      </c>
      <c r="G1355" s="4" t="s">
        <v>19</v>
      </c>
      <c r="H1355" s="4">
        <v>5.3978000000000002</v>
      </c>
      <c r="I1355" s="112">
        <v>1.0004075734557638E-3</v>
      </c>
      <c r="J1355" s="4">
        <v>5.4032</v>
      </c>
      <c r="K1355" s="119">
        <v>10.615589999999703</v>
      </c>
      <c r="L1355" s="4" t="s">
        <v>110</v>
      </c>
      <c r="M1355" s="13" t="s">
        <v>230</v>
      </c>
      <c r="N1355" s="145">
        <v>5.0609825324998585</v>
      </c>
      <c r="O1355" s="4"/>
      <c r="P1355" s="4"/>
      <c r="Q1355" s="33"/>
      <c r="R1355" s="4"/>
    </row>
    <row r="1356" spans="1:18">
      <c r="A1356" s="183">
        <v>44770</v>
      </c>
      <c r="B1356" s="157">
        <v>44774</v>
      </c>
      <c r="C1356" s="4" t="s">
        <v>22</v>
      </c>
      <c r="D1356" s="4" t="s">
        <v>23</v>
      </c>
      <c r="E1356" s="2" t="s">
        <v>185</v>
      </c>
      <c r="F1356" s="133">
        <v>35068.199999999997</v>
      </c>
      <c r="G1356" s="4" t="s">
        <v>57</v>
      </c>
      <c r="H1356" s="25">
        <v>6.3178000000000001</v>
      </c>
      <c r="I1356" s="134">
        <v>2.5008705562061806E-3</v>
      </c>
      <c r="J1356" s="25">
        <v>6.3335999999999997</v>
      </c>
      <c r="K1356" s="135">
        <v>554.07755999998562</v>
      </c>
      <c r="L1356" s="25" t="s">
        <v>265</v>
      </c>
      <c r="M1356" s="19" t="s">
        <v>266</v>
      </c>
      <c r="N1356" s="145">
        <v>264.15647672999313</v>
      </c>
      <c r="O1356" s="4" t="s">
        <v>20</v>
      </c>
      <c r="P1356" s="25">
        <v>12012</v>
      </c>
      <c r="Q1356" s="136">
        <v>0</v>
      </c>
      <c r="R1356" s="25" t="s">
        <v>25</v>
      </c>
    </row>
    <row r="1357" spans="1:18">
      <c r="A1357" s="183">
        <v>44770</v>
      </c>
      <c r="B1357" s="157">
        <v>44771</v>
      </c>
      <c r="C1357" s="25" t="s">
        <v>16</v>
      </c>
      <c r="D1357" s="25" t="s">
        <v>17</v>
      </c>
      <c r="E1357" s="2" t="s">
        <v>336</v>
      </c>
      <c r="F1357" s="130">
        <v>5000</v>
      </c>
      <c r="G1357" s="4" t="s">
        <v>32</v>
      </c>
      <c r="H1357" s="4">
        <v>5.2846000000000002</v>
      </c>
      <c r="I1357" s="112">
        <v>1.0672520152896992E-2</v>
      </c>
      <c r="J1357" s="4">
        <v>5.3410000000000002</v>
      </c>
      <c r="K1357" s="119">
        <v>282</v>
      </c>
      <c r="L1357" s="4" t="s">
        <v>396</v>
      </c>
      <c r="M1357" s="13" t="s">
        <v>313</v>
      </c>
      <c r="N1357" s="145">
        <v>183.3</v>
      </c>
      <c r="O1357" s="4" t="s">
        <v>20</v>
      </c>
      <c r="P1357" s="4">
        <v>67500</v>
      </c>
      <c r="Q1357" s="33">
        <v>0</v>
      </c>
      <c r="R1357" s="4" t="s">
        <v>21</v>
      </c>
    </row>
    <row r="1358" spans="1:18">
      <c r="A1358" s="183">
        <v>44747</v>
      </c>
      <c r="B1358" s="157">
        <v>44747</v>
      </c>
      <c r="C1358" s="25" t="s">
        <v>16</v>
      </c>
      <c r="D1358" s="25" t="s">
        <v>17</v>
      </c>
      <c r="E1358" s="2" t="s">
        <v>1494</v>
      </c>
      <c r="F1358" s="130">
        <v>2400</v>
      </c>
      <c r="G1358" s="4" t="s">
        <v>19</v>
      </c>
      <c r="H1358" s="4">
        <v>5.3970000000000002</v>
      </c>
      <c r="I1358" s="112">
        <v>4.1523068371317473E-2</v>
      </c>
      <c r="J1358" s="4">
        <v>5.6211000000000002</v>
      </c>
      <c r="K1358" s="119">
        <v>537.83999999999992</v>
      </c>
      <c r="L1358" s="4" t="s">
        <v>255</v>
      </c>
      <c r="M1358" s="13" t="s">
        <v>256</v>
      </c>
      <c r="N1358" s="145">
        <v>349.59599999999995</v>
      </c>
      <c r="O1358" s="4" t="s">
        <v>20</v>
      </c>
      <c r="P1358" s="4">
        <v>67043</v>
      </c>
      <c r="Q1358" s="33">
        <v>0</v>
      </c>
      <c r="R1358" s="4" t="s">
        <v>21</v>
      </c>
    </row>
    <row r="1359" spans="1:18">
      <c r="A1359" s="183">
        <v>44770</v>
      </c>
      <c r="B1359" s="157">
        <v>44771</v>
      </c>
      <c r="C1359" s="4" t="s">
        <v>16</v>
      </c>
      <c r="D1359" s="4" t="s">
        <v>17</v>
      </c>
      <c r="E1359" s="19" t="s">
        <v>166</v>
      </c>
      <c r="F1359" s="130">
        <v>50000</v>
      </c>
      <c r="G1359" s="4" t="s">
        <v>19</v>
      </c>
      <c r="H1359" s="4">
        <v>5.17</v>
      </c>
      <c r="I1359" s="112">
        <v>1.5473887814313469E-2</v>
      </c>
      <c r="J1359" s="4">
        <v>5.25</v>
      </c>
      <c r="K1359" s="119">
        <v>4000.0000000000036</v>
      </c>
      <c r="L1359" s="4" t="s">
        <v>237</v>
      </c>
      <c r="M1359" s="13" t="s">
        <v>238</v>
      </c>
      <c r="N1359" s="145">
        <v>2600.0000000000023</v>
      </c>
      <c r="O1359" s="4" t="s">
        <v>20</v>
      </c>
      <c r="P1359" s="4">
        <v>67500</v>
      </c>
      <c r="Q1359" s="33">
        <v>0</v>
      </c>
      <c r="R1359" s="4" t="s">
        <v>195</v>
      </c>
    </row>
    <row r="1360" spans="1:18">
      <c r="A1360" s="183">
        <v>44771</v>
      </c>
      <c r="B1360" s="157">
        <v>44771</v>
      </c>
      <c r="C1360" s="4" t="s">
        <v>16</v>
      </c>
      <c r="D1360" s="25" t="s">
        <v>17</v>
      </c>
      <c r="E1360" s="19" t="s">
        <v>217</v>
      </c>
      <c r="F1360" s="130">
        <v>1000</v>
      </c>
      <c r="G1360" s="4" t="s">
        <v>19</v>
      </c>
      <c r="H1360" s="4">
        <v>5.1669999999999998</v>
      </c>
      <c r="I1360" s="112">
        <v>1.6063479775498379E-2</v>
      </c>
      <c r="J1360" s="4">
        <v>5.25</v>
      </c>
      <c r="K1360" s="119">
        <v>83.000000000000185</v>
      </c>
      <c r="L1360" s="4" t="s">
        <v>235</v>
      </c>
      <c r="M1360" s="13" t="s">
        <v>236</v>
      </c>
      <c r="N1360" s="145">
        <v>53.950000000000124</v>
      </c>
      <c r="O1360" s="4" t="s">
        <v>20</v>
      </c>
      <c r="P1360" s="4">
        <v>37004</v>
      </c>
      <c r="Q1360" s="33">
        <v>0</v>
      </c>
      <c r="R1360" s="4" t="s">
        <v>21</v>
      </c>
    </row>
    <row r="1361" spans="1:18">
      <c r="A1361" s="183">
        <v>44771</v>
      </c>
      <c r="B1361" s="157">
        <v>44771</v>
      </c>
      <c r="C1361" s="126" t="s">
        <v>16</v>
      </c>
      <c r="D1361" s="25" t="s">
        <v>17</v>
      </c>
      <c r="E1361" s="2" t="s">
        <v>79</v>
      </c>
      <c r="F1361" s="133">
        <v>41733.300000000003</v>
      </c>
      <c r="G1361" s="25" t="s">
        <v>80</v>
      </c>
      <c r="H1361" s="4">
        <v>3.5975000000000001</v>
      </c>
      <c r="I1361" s="112">
        <v>2.8492008339124464E-2</v>
      </c>
      <c r="J1361" s="4">
        <v>3.7</v>
      </c>
      <c r="K1361" s="119">
        <v>4277.6632500000014</v>
      </c>
      <c r="L1361" s="4" t="s">
        <v>110</v>
      </c>
      <c r="M1361" s="13" t="s">
        <v>230</v>
      </c>
      <c r="N1361" s="145">
        <v>2780.481112500001</v>
      </c>
      <c r="O1361" s="4" t="s">
        <v>20</v>
      </c>
      <c r="P1361" s="4">
        <v>37217</v>
      </c>
      <c r="Q1361" s="33">
        <v>0</v>
      </c>
      <c r="R1361" s="4" t="s">
        <v>21</v>
      </c>
    </row>
    <row r="1362" spans="1:18">
      <c r="A1362" s="183">
        <v>44771</v>
      </c>
      <c r="B1362" s="157">
        <v>44771</v>
      </c>
      <c r="C1362" s="126" t="s">
        <v>16</v>
      </c>
      <c r="D1362" s="4" t="s">
        <v>23</v>
      </c>
      <c r="E1362" s="19" t="s">
        <v>31</v>
      </c>
      <c r="F1362" s="130">
        <v>18404.38</v>
      </c>
      <c r="G1362" s="4" t="s">
        <v>19</v>
      </c>
      <c r="H1362" s="4">
        <v>5.2069999999999999</v>
      </c>
      <c r="I1362" s="112">
        <v>7.1058190896868823E-3</v>
      </c>
      <c r="J1362" s="4">
        <v>5.2439999999999998</v>
      </c>
      <c r="K1362" s="119">
        <v>680.96205999999859</v>
      </c>
      <c r="L1362" s="4" t="s">
        <v>110</v>
      </c>
      <c r="M1362" s="13" t="s">
        <v>230</v>
      </c>
      <c r="N1362" s="145">
        <v>442.62533899999909</v>
      </c>
      <c r="O1362" s="4" t="s">
        <v>20</v>
      </c>
      <c r="P1362" s="4">
        <v>12012</v>
      </c>
      <c r="Q1362" s="33">
        <v>0</v>
      </c>
      <c r="R1362" s="4" t="s">
        <v>21</v>
      </c>
    </row>
    <row r="1363" spans="1:18">
      <c r="A1363" s="183">
        <v>44771</v>
      </c>
      <c r="B1363" s="157">
        <v>44771</v>
      </c>
      <c r="C1363" s="126" t="s">
        <v>16</v>
      </c>
      <c r="D1363" s="25" t="s">
        <v>17</v>
      </c>
      <c r="E1363" s="2" t="s">
        <v>210</v>
      </c>
      <c r="F1363" s="130">
        <v>2200</v>
      </c>
      <c r="G1363" s="4" t="s">
        <v>19</v>
      </c>
      <c r="H1363" s="4">
        <v>5.1848000000000001</v>
      </c>
      <c r="I1363" s="112">
        <v>8.7177904644346604E-3</v>
      </c>
      <c r="J1363" s="4">
        <v>5.23</v>
      </c>
      <c r="K1363" s="119">
        <v>99.440000000000765</v>
      </c>
      <c r="L1363" s="4" t="s">
        <v>110</v>
      </c>
      <c r="M1363" s="13" t="s">
        <v>230</v>
      </c>
      <c r="N1363" s="145">
        <v>64.636000000000493</v>
      </c>
      <c r="O1363" s="4" t="s">
        <v>20</v>
      </c>
      <c r="P1363" s="4">
        <v>37004</v>
      </c>
      <c r="Q1363" s="33">
        <v>0</v>
      </c>
      <c r="R1363" s="4" t="s">
        <v>21</v>
      </c>
    </row>
    <row r="1364" spans="1:18">
      <c r="A1364" s="184">
        <v>44770</v>
      </c>
      <c r="B1364" s="183">
        <v>44770</v>
      </c>
      <c r="C1364" s="25" t="s">
        <v>22</v>
      </c>
      <c r="D1364" s="25" t="s">
        <v>17</v>
      </c>
      <c r="E1364" s="193" t="s">
        <v>1495</v>
      </c>
      <c r="F1364" s="133">
        <v>257.52</v>
      </c>
      <c r="G1364" s="25" t="s">
        <v>19</v>
      </c>
      <c r="H1364" s="25">
        <v>5.2</v>
      </c>
      <c r="I1364" s="112">
        <v>1.9807692307692193E-2</v>
      </c>
      <c r="J1364" s="4">
        <v>5.3029999999999999</v>
      </c>
      <c r="K1364" s="119">
        <v>26.524559999999937</v>
      </c>
      <c r="L1364" s="4" t="s">
        <v>561</v>
      </c>
      <c r="M1364" s="13" t="s">
        <v>562</v>
      </c>
      <c r="N1364" s="162">
        <v>12.645583979999969</v>
      </c>
      <c r="O1364" s="4"/>
      <c r="P1364" s="4"/>
      <c r="Q1364" s="33">
        <v>0</v>
      </c>
      <c r="R1364" s="4"/>
    </row>
    <row r="1365" spans="1:18">
      <c r="A1365" s="184">
        <v>44771</v>
      </c>
      <c r="B1365" s="183">
        <v>44771</v>
      </c>
      <c r="C1365" s="25" t="s">
        <v>22</v>
      </c>
      <c r="D1365" s="25" t="s">
        <v>17</v>
      </c>
      <c r="E1365" s="193" t="s">
        <v>138</v>
      </c>
      <c r="F1365" s="130">
        <v>2500</v>
      </c>
      <c r="G1365" s="4" t="s">
        <v>19</v>
      </c>
      <c r="H1365" s="4">
        <v>5.1925999999999997</v>
      </c>
      <c r="I1365" s="112">
        <v>1.2980010014250976E-2</v>
      </c>
      <c r="J1365" s="4">
        <v>5.26</v>
      </c>
      <c r="K1365" s="119">
        <v>168.50000000000031</v>
      </c>
      <c r="L1365" s="4" t="s">
        <v>271</v>
      </c>
      <c r="M1365" s="13" t="s">
        <v>272</v>
      </c>
      <c r="N1365" s="162">
        <v>80.332375000000155</v>
      </c>
      <c r="O1365" s="4"/>
      <c r="P1365" s="4"/>
      <c r="Q1365" s="33">
        <v>0</v>
      </c>
      <c r="R1365" s="4"/>
    </row>
    <row r="1366" spans="1:18">
      <c r="A1366" s="141">
        <v>44770</v>
      </c>
      <c r="B1366" s="141">
        <v>44771</v>
      </c>
      <c r="C1366" s="25" t="s">
        <v>16</v>
      </c>
      <c r="D1366" s="25" t="s">
        <v>17</v>
      </c>
      <c r="E1366" s="2" t="s">
        <v>1499</v>
      </c>
      <c r="F1366" s="130">
        <v>2000</v>
      </c>
      <c r="G1366" s="4" t="s">
        <v>88</v>
      </c>
      <c r="H1366" s="4">
        <v>4.0369999999999999</v>
      </c>
      <c r="I1366" s="134">
        <v>1.312856081248448E-2</v>
      </c>
      <c r="J1366" s="25">
        <v>4.09</v>
      </c>
      <c r="K1366" s="135">
        <v>105.99999999999987</v>
      </c>
      <c r="L1366" s="25" t="s">
        <v>248</v>
      </c>
      <c r="M1366" s="19" t="s">
        <v>249</v>
      </c>
      <c r="N1366" s="145">
        <v>68.89999999999992</v>
      </c>
      <c r="O1366" s="4" t="s">
        <v>20</v>
      </c>
      <c r="P1366" s="4">
        <v>37004</v>
      </c>
      <c r="Q1366" s="33">
        <v>0</v>
      </c>
      <c r="R1366" s="4" t="s">
        <v>195</v>
      </c>
    </row>
    <row r="1367" spans="1:18">
      <c r="A1367" s="183">
        <v>44774</v>
      </c>
      <c r="B1367" s="157">
        <v>44775</v>
      </c>
      <c r="C1367" s="25" t="s">
        <v>16</v>
      </c>
      <c r="D1367" s="25" t="s">
        <v>17</v>
      </c>
      <c r="E1367" s="20" t="s">
        <v>85</v>
      </c>
      <c r="F1367" s="133">
        <v>1500</v>
      </c>
      <c r="G1367" s="25" t="s">
        <v>19</v>
      </c>
      <c r="H1367" s="25">
        <v>5.1710000000000003</v>
      </c>
      <c r="I1367" s="134">
        <v>9.4759234190677777E-3</v>
      </c>
      <c r="J1367" s="4">
        <v>5.22</v>
      </c>
      <c r="K1367" s="135">
        <v>73.499999999999233</v>
      </c>
      <c r="L1367" s="25" t="s">
        <v>110</v>
      </c>
      <c r="M1367" s="19" t="s">
        <v>230</v>
      </c>
      <c r="N1367" s="145">
        <v>47.774999999999501</v>
      </c>
      <c r="O1367" s="4" t="s">
        <v>20</v>
      </c>
      <c r="P1367" s="4">
        <v>67500</v>
      </c>
      <c r="Q1367" s="136">
        <v>0</v>
      </c>
      <c r="R1367" s="25" t="s">
        <v>21</v>
      </c>
    </row>
    <row r="1368" spans="1:18">
      <c r="A1368" s="183">
        <v>44774</v>
      </c>
      <c r="B1368" s="157">
        <v>44775</v>
      </c>
      <c r="C1368" s="25" t="s">
        <v>16</v>
      </c>
      <c r="D1368" s="25" t="s">
        <v>17</v>
      </c>
      <c r="E1368" s="20" t="s">
        <v>91</v>
      </c>
      <c r="F1368" s="133">
        <v>2000</v>
      </c>
      <c r="G1368" s="25" t="s">
        <v>19</v>
      </c>
      <c r="H1368" s="25">
        <v>5.1771000000000003</v>
      </c>
      <c r="I1368" s="134">
        <v>8.2864924378511784E-3</v>
      </c>
      <c r="J1368" s="4">
        <v>5.22</v>
      </c>
      <c r="K1368" s="135">
        <v>85.799999999998988</v>
      </c>
      <c r="L1368" s="25" t="s">
        <v>110</v>
      </c>
      <c r="M1368" s="19" t="s">
        <v>230</v>
      </c>
      <c r="N1368" s="145">
        <v>55.769999999999342</v>
      </c>
      <c r="O1368" s="4" t="s">
        <v>20</v>
      </c>
      <c r="P1368" s="4">
        <v>67500</v>
      </c>
      <c r="Q1368" s="136">
        <v>0</v>
      </c>
      <c r="R1368" s="25" t="s">
        <v>21</v>
      </c>
    </row>
    <row r="1369" spans="1:18">
      <c r="A1369" s="183">
        <v>44774</v>
      </c>
      <c r="B1369" s="157">
        <v>44776</v>
      </c>
      <c r="C1369" s="25" t="s">
        <v>16</v>
      </c>
      <c r="D1369" s="25" t="s">
        <v>23</v>
      </c>
      <c r="E1369" s="20" t="s">
        <v>142</v>
      </c>
      <c r="F1369" s="133">
        <v>28800</v>
      </c>
      <c r="G1369" s="25" t="s">
        <v>19</v>
      </c>
      <c r="H1369" s="25">
        <v>5.1860999999999997</v>
      </c>
      <c r="I1369" s="134">
        <v>2.0053604828291771E-3</v>
      </c>
      <c r="J1369" s="4">
        <v>5.1965000000000003</v>
      </c>
      <c r="K1369" s="135">
        <v>299.52000000001817</v>
      </c>
      <c r="L1369" s="25" t="s">
        <v>110</v>
      </c>
      <c r="M1369" s="19" t="s">
        <v>230</v>
      </c>
      <c r="N1369" s="145">
        <v>194.68800000001181</v>
      </c>
      <c r="O1369" s="4" t="s">
        <v>20</v>
      </c>
      <c r="P1369" s="4">
        <v>12012</v>
      </c>
      <c r="Q1369" s="33">
        <v>0</v>
      </c>
      <c r="R1369" s="25" t="s">
        <v>21</v>
      </c>
    </row>
    <row r="1370" spans="1:18">
      <c r="A1370" s="183">
        <v>44774</v>
      </c>
      <c r="B1370" s="157">
        <v>44776</v>
      </c>
      <c r="C1370" s="25" t="s">
        <v>16</v>
      </c>
      <c r="D1370" s="25" t="s">
        <v>23</v>
      </c>
      <c r="E1370" s="20" t="s">
        <v>142</v>
      </c>
      <c r="F1370" s="133">
        <v>20178</v>
      </c>
      <c r="G1370" s="25" t="s">
        <v>19</v>
      </c>
      <c r="H1370" s="25">
        <v>5.1860999999999997</v>
      </c>
      <c r="I1370" s="134">
        <v>2.0053604828291771E-3</v>
      </c>
      <c r="J1370" s="4">
        <v>5.1965000000000003</v>
      </c>
      <c r="K1370" s="135">
        <v>209.85120000001274</v>
      </c>
      <c r="L1370" s="25" t="s">
        <v>110</v>
      </c>
      <c r="M1370" s="19" t="s">
        <v>230</v>
      </c>
      <c r="N1370" s="145">
        <v>136.40328000000829</v>
      </c>
      <c r="O1370" s="4" t="s">
        <v>20</v>
      </c>
      <c r="P1370" s="4">
        <v>12012</v>
      </c>
      <c r="Q1370" s="33">
        <v>0</v>
      </c>
      <c r="R1370" s="25" t="s">
        <v>21</v>
      </c>
    </row>
    <row r="1371" spans="1:18">
      <c r="A1371" s="183">
        <v>44775</v>
      </c>
      <c r="B1371" s="157">
        <v>44775</v>
      </c>
      <c r="C1371" s="25" t="s">
        <v>16</v>
      </c>
      <c r="D1371" s="25" t="s">
        <v>17</v>
      </c>
      <c r="E1371" s="20" t="s">
        <v>152</v>
      </c>
      <c r="F1371" s="133">
        <v>2198.86</v>
      </c>
      <c r="G1371" s="25" t="s">
        <v>32</v>
      </c>
      <c r="H1371" s="25">
        <v>5.3391000000000002</v>
      </c>
      <c r="I1371" s="134">
        <v>1.1031821842632628E-2</v>
      </c>
      <c r="J1371" s="25">
        <v>5.3979999999999997</v>
      </c>
      <c r="K1371" s="135">
        <v>129.51285399999892</v>
      </c>
      <c r="L1371" s="25" t="s">
        <v>110</v>
      </c>
      <c r="M1371" s="19" t="s">
        <v>230</v>
      </c>
      <c r="N1371" s="145">
        <v>84.183355099999304</v>
      </c>
      <c r="O1371" s="25" t="s">
        <v>20</v>
      </c>
      <c r="P1371" s="25">
        <v>67500</v>
      </c>
      <c r="Q1371" s="33">
        <v>0</v>
      </c>
      <c r="R1371" s="25" t="s">
        <v>21</v>
      </c>
    </row>
    <row r="1372" spans="1:18">
      <c r="A1372" s="183">
        <v>44775</v>
      </c>
      <c r="B1372" s="157">
        <v>44776</v>
      </c>
      <c r="C1372" s="144" t="s">
        <v>16</v>
      </c>
      <c r="D1372" s="25" t="s">
        <v>23</v>
      </c>
      <c r="E1372" s="2" t="s">
        <v>102</v>
      </c>
      <c r="F1372" s="133">
        <v>1385</v>
      </c>
      <c r="G1372" s="25" t="s">
        <v>32</v>
      </c>
      <c r="H1372" s="25">
        <v>5.3497000000000003</v>
      </c>
      <c r="I1372" s="134">
        <v>2.4356505972297438E-2</v>
      </c>
      <c r="J1372" s="25">
        <v>5.48</v>
      </c>
      <c r="K1372" s="135">
        <v>180.46550000000011</v>
      </c>
      <c r="L1372" s="25" t="s">
        <v>110</v>
      </c>
      <c r="M1372" s="19" t="s">
        <v>230</v>
      </c>
      <c r="N1372" s="145">
        <v>117.30257500000008</v>
      </c>
      <c r="O1372" s="25" t="s">
        <v>20</v>
      </c>
      <c r="P1372" s="25">
        <v>47197</v>
      </c>
      <c r="Q1372" s="33">
        <v>0</v>
      </c>
      <c r="R1372" s="25" t="s">
        <v>21</v>
      </c>
    </row>
    <row r="1373" spans="1:18">
      <c r="A1373" s="183">
        <v>44775</v>
      </c>
      <c r="B1373" s="157">
        <v>44776</v>
      </c>
      <c r="C1373" s="10" t="s">
        <v>16</v>
      </c>
      <c r="D1373" s="4" t="s">
        <v>23</v>
      </c>
      <c r="E1373" s="2" t="s">
        <v>109</v>
      </c>
      <c r="F1373" s="133">
        <v>1385</v>
      </c>
      <c r="G1373" s="25" t="s">
        <v>32</v>
      </c>
      <c r="H1373" s="25">
        <v>5.3497000000000003</v>
      </c>
      <c r="I1373" s="134">
        <v>2.4356505972297438E-2</v>
      </c>
      <c r="J1373" s="126">
        <v>5.48</v>
      </c>
      <c r="K1373" s="135">
        <v>180.46550000000011</v>
      </c>
      <c r="L1373" s="25" t="s">
        <v>110</v>
      </c>
      <c r="M1373" s="19" t="s">
        <v>230</v>
      </c>
      <c r="N1373" s="145">
        <v>117.30257500000008</v>
      </c>
      <c r="O1373" s="25" t="s">
        <v>20</v>
      </c>
      <c r="P1373" s="25">
        <v>47197</v>
      </c>
      <c r="Q1373" s="33">
        <v>0</v>
      </c>
      <c r="R1373" s="25" t="s">
        <v>21</v>
      </c>
    </row>
    <row r="1374" spans="1:18">
      <c r="A1374" s="183">
        <v>44775</v>
      </c>
      <c r="B1374" s="157">
        <v>44776</v>
      </c>
      <c r="C1374" s="10" t="s">
        <v>16</v>
      </c>
      <c r="D1374" s="25" t="s">
        <v>17</v>
      </c>
      <c r="E1374" s="20" t="s">
        <v>124</v>
      </c>
      <c r="F1374" s="133">
        <v>7651.1</v>
      </c>
      <c r="G1374" s="25" t="s">
        <v>19</v>
      </c>
      <c r="H1374" s="25">
        <v>5.1849999999999996</v>
      </c>
      <c r="I1374" s="187">
        <v>7.849566055930568E-3</v>
      </c>
      <c r="J1374" s="3">
        <v>5.2256999999999998</v>
      </c>
      <c r="K1374" s="188">
        <v>311.39977000000141</v>
      </c>
      <c r="L1374" s="155" t="s">
        <v>110</v>
      </c>
      <c r="M1374" s="18" t="s">
        <v>230</v>
      </c>
      <c r="N1374" s="145">
        <v>202.40985050000091</v>
      </c>
      <c r="O1374" s="3" t="s">
        <v>27</v>
      </c>
      <c r="P1374" s="3">
        <v>37004</v>
      </c>
      <c r="Q1374" s="189">
        <v>0</v>
      </c>
      <c r="R1374" s="3" t="s">
        <v>21</v>
      </c>
    </row>
    <row r="1375" spans="1:18">
      <c r="A1375" s="183">
        <v>44775</v>
      </c>
      <c r="B1375" s="157">
        <v>44777</v>
      </c>
      <c r="C1375" s="25" t="s">
        <v>16</v>
      </c>
      <c r="D1375" s="25" t="s">
        <v>17</v>
      </c>
      <c r="E1375" s="2" t="s">
        <v>1500</v>
      </c>
      <c r="F1375" s="133">
        <v>100000</v>
      </c>
      <c r="G1375" s="25" t="s">
        <v>19</v>
      </c>
      <c r="H1375" s="25">
        <v>5.14</v>
      </c>
      <c r="I1375" s="134">
        <v>1.1828793774319113E-2</v>
      </c>
      <c r="J1375" s="4">
        <v>5.2008000000000001</v>
      </c>
      <c r="K1375" s="135">
        <v>6080.0000000000409</v>
      </c>
      <c r="L1375" s="25" t="s">
        <v>1196</v>
      </c>
      <c r="M1375" s="19" t="s">
        <v>1539</v>
      </c>
      <c r="N1375" s="145">
        <v>3952.0000000000268</v>
      </c>
      <c r="O1375" s="25" t="s">
        <v>27</v>
      </c>
      <c r="P1375" s="25">
        <v>67407</v>
      </c>
      <c r="Q1375" s="33">
        <v>0</v>
      </c>
      <c r="R1375" s="25" t="s">
        <v>21</v>
      </c>
    </row>
    <row r="1376" spans="1:18">
      <c r="A1376" s="183">
        <v>44775</v>
      </c>
      <c r="B1376" s="157">
        <v>44776</v>
      </c>
      <c r="C1376" s="10" t="s">
        <v>16</v>
      </c>
      <c r="D1376" s="25" t="s">
        <v>17</v>
      </c>
      <c r="E1376" s="20" t="s">
        <v>315</v>
      </c>
      <c r="F1376" s="185">
        <v>1000</v>
      </c>
      <c r="G1376" s="25" t="s">
        <v>19</v>
      </c>
      <c r="H1376" s="25">
        <v>5.2351999999999999</v>
      </c>
      <c r="I1376" s="134">
        <v>2.1928484107579527E-2</v>
      </c>
      <c r="J1376" s="25">
        <v>5.35</v>
      </c>
      <c r="K1376" s="135">
        <v>114.79999999999978</v>
      </c>
      <c r="L1376" s="25" t="s">
        <v>273</v>
      </c>
      <c r="M1376" s="19" t="s">
        <v>274</v>
      </c>
      <c r="N1376" s="145">
        <v>74.619999999999862</v>
      </c>
      <c r="O1376" s="25" t="s">
        <v>20</v>
      </c>
      <c r="P1376" s="25">
        <v>37004</v>
      </c>
      <c r="Q1376" s="136">
        <v>0</v>
      </c>
      <c r="R1376" s="25" t="s">
        <v>21</v>
      </c>
    </row>
    <row r="1377" spans="1:18">
      <c r="A1377" s="183">
        <v>44775</v>
      </c>
      <c r="B1377" s="157">
        <v>44777</v>
      </c>
      <c r="C1377" s="25" t="s">
        <v>16</v>
      </c>
      <c r="D1377" s="25" t="s">
        <v>17</v>
      </c>
      <c r="E1377" s="2" t="s">
        <v>1500</v>
      </c>
      <c r="F1377" s="133">
        <v>50000</v>
      </c>
      <c r="G1377" s="25" t="s">
        <v>19</v>
      </c>
      <c r="H1377" s="25">
        <v>5.2</v>
      </c>
      <c r="I1377" s="134">
        <v>1.3288461538461416E-2</v>
      </c>
      <c r="J1377" s="4">
        <v>5.2690999999999999</v>
      </c>
      <c r="K1377" s="135">
        <v>3454.9999999999859</v>
      </c>
      <c r="L1377" s="25" t="s">
        <v>1196</v>
      </c>
      <c r="M1377" s="19" t="s">
        <v>1539</v>
      </c>
      <c r="N1377" s="145">
        <v>2245.7499999999909</v>
      </c>
      <c r="O1377" s="4" t="s">
        <v>27</v>
      </c>
      <c r="P1377" s="4">
        <v>67407</v>
      </c>
      <c r="Q1377" s="33">
        <v>0</v>
      </c>
      <c r="R1377" s="4" t="s">
        <v>21</v>
      </c>
    </row>
    <row r="1378" spans="1:18">
      <c r="A1378" s="183">
        <v>44776</v>
      </c>
      <c r="B1378" s="157">
        <v>44777</v>
      </c>
      <c r="C1378" s="25" t="s">
        <v>16</v>
      </c>
      <c r="D1378" s="25" t="s">
        <v>23</v>
      </c>
      <c r="E1378" s="2" t="s">
        <v>26</v>
      </c>
      <c r="F1378" s="194">
        <v>4000</v>
      </c>
      <c r="G1378" s="25" t="s">
        <v>19</v>
      </c>
      <c r="H1378" s="25">
        <v>5.24</v>
      </c>
      <c r="I1378" s="134">
        <v>6.3167938931298906E-3</v>
      </c>
      <c r="J1378" s="4">
        <v>5.2731000000000003</v>
      </c>
      <c r="K1378" s="135">
        <v>132.40000000000052</v>
      </c>
      <c r="L1378" s="25" t="s">
        <v>110</v>
      </c>
      <c r="M1378" s="19" t="s">
        <v>230</v>
      </c>
      <c r="N1378" s="145">
        <v>86.060000000000343</v>
      </c>
      <c r="O1378" s="4" t="s">
        <v>27</v>
      </c>
      <c r="P1378" s="4">
        <v>47197</v>
      </c>
      <c r="Q1378" s="33">
        <v>0</v>
      </c>
      <c r="R1378" s="4" t="s">
        <v>21</v>
      </c>
    </row>
    <row r="1379" spans="1:18">
      <c r="A1379" s="183">
        <v>44776</v>
      </c>
      <c r="B1379" s="157">
        <v>44777</v>
      </c>
      <c r="C1379" s="25" t="s">
        <v>16</v>
      </c>
      <c r="D1379" s="25" t="s">
        <v>17</v>
      </c>
      <c r="E1379" s="2" t="s">
        <v>55</v>
      </c>
      <c r="F1379" s="149">
        <v>742.3</v>
      </c>
      <c r="G1379" s="144" t="s">
        <v>19</v>
      </c>
      <c r="H1379" s="144">
        <v>5.2709999999999999</v>
      </c>
      <c r="I1379" s="134">
        <v>1.1193321950293988E-2</v>
      </c>
      <c r="J1379" s="126">
        <v>5.33</v>
      </c>
      <c r="K1379" s="135">
        <v>43.795700000000117</v>
      </c>
      <c r="L1379" s="25" t="s">
        <v>110</v>
      </c>
      <c r="M1379" s="19" t="s">
        <v>230</v>
      </c>
      <c r="N1379" s="145">
        <v>28.467205000000078</v>
      </c>
      <c r="O1379" s="126" t="s">
        <v>20</v>
      </c>
      <c r="P1379" s="4">
        <v>67500</v>
      </c>
      <c r="Q1379" s="33">
        <v>0</v>
      </c>
      <c r="R1379" s="4" t="s">
        <v>21</v>
      </c>
    </row>
    <row r="1380" spans="1:18">
      <c r="A1380" s="183">
        <v>44776</v>
      </c>
      <c r="B1380" s="157">
        <v>44778</v>
      </c>
      <c r="C1380" s="144" t="s">
        <v>16</v>
      </c>
      <c r="D1380" s="25" t="s">
        <v>23</v>
      </c>
      <c r="E1380" s="20" t="s">
        <v>142</v>
      </c>
      <c r="F1380" s="149">
        <v>54082.18</v>
      </c>
      <c r="G1380" s="144" t="s">
        <v>19</v>
      </c>
      <c r="H1380" s="144">
        <v>5.28</v>
      </c>
      <c r="I1380" s="134">
        <v>1.7045454545454586E-3</v>
      </c>
      <c r="J1380" s="126">
        <v>5.2889999999999997</v>
      </c>
      <c r="K1380" s="135">
        <v>486.73961999997039</v>
      </c>
      <c r="L1380" s="25" t="s">
        <v>110</v>
      </c>
      <c r="M1380" s="19" t="s">
        <v>230</v>
      </c>
      <c r="N1380" s="145">
        <v>316.38075299998076</v>
      </c>
      <c r="O1380" s="33" t="s">
        <v>20</v>
      </c>
      <c r="P1380" s="4">
        <v>12012</v>
      </c>
      <c r="Q1380" s="33">
        <v>0</v>
      </c>
      <c r="R1380" s="4" t="s">
        <v>21</v>
      </c>
    </row>
    <row r="1381" spans="1:18">
      <c r="A1381" s="183">
        <v>44776</v>
      </c>
      <c r="B1381" s="157">
        <v>44778</v>
      </c>
      <c r="C1381" s="25" t="s">
        <v>16</v>
      </c>
      <c r="D1381" s="25" t="s">
        <v>23</v>
      </c>
      <c r="E1381" s="20" t="s">
        <v>142</v>
      </c>
      <c r="F1381" s="149">
        <v>41731.199999999997</v>
      </c>
      <c r="G1381" s="144" t="s">
        <v>19</v>
      </c>
      <c r="H1381" s="144">
        <v>5.2675000000000001</v>
      </c>
      <c r="I1381" s="134">
        <v>1.6516373991457556E-3</v>
      </c>
      <c r="J1381" s="126">
        <v>5.2762000000000002</v>
      </c>
      <c r="K1381" s="135">
        <v>363.06144000000631</v>
      </c>
      <c r="L1381" s="25" t="s">
        <v>110</v>
      </c>
      <c r="M1381" s="19" t="s">
        <v>230</v>
      </c>
      <c r="N1381" s="145">
        <v>235.98993600000412</v>
      </c>
      <c r="O1381" s="25" t="s">
        <v>20</v>
      </c>
      <c r="P1381" s="25">
        <v>37004</v>
      </c>
      <c r="Q1381" s="33">
        <v>0</v>
      </c>
      <c r="R1381" s="25" t="s">
        <v>21</v>
      </c>
    </row>
    <row r="1382" spans="1:18">
      <c r="A1382" s="183">
        <v>44776</v>
      </c>
      <c r="B1382" s="157">
        <v>44778</v>
      </c>
      <c r="C1382" s="25" t="s">
        <v>16</v>
      </c>
      <c r="D1382" s="25" t="s">
        <v>23</v>
      </c>
      <c r="E1382" s="20" t="s">
        <v>142</v>
      </c>
      <c r="F1382" s="149">
        <v>81385</v>
      </c>
      <c r="G1382" s="144" t="s">
        <v>19</v>
      </c>
      <c r="H1382" s="144">
        <v>5.28</v>
      </c>
      <c r="I1382" s="134">
        <v>1.7045454545454586E-3</v>
      </c>
      <c r="J1382" s="126">
        <v>5.2889999999999997</v>
      </c>
      <c r="K1382" s="135">
        <v>732.46499999995547</v>
      </c>
      <c r="L1382" s="25" t="s">
        <v>110</v>
      </c>
      <c r="M1382" s="19" t="s">
        <v>230</v>
      </c>
      <c r="N1382" s="145">
        <v>476.10224999997109</v>
      </c>
      <c r="O1382" s="25" t="s">
        <v>20</v>
      </c>
      <c r="P1382" s="25">
        <v>37004</v>
      </c>
      <c r="Q1382" s="33">
        <v>0</v>
      </c>
      <c r="R1382" s="25" t="s">
        <v>21</v>
      </c>
    </row>
    <row r="1383" spans="1:18">
      <c r="A1383" s="183">
        <v>44776</v>
      </c>
      <c r="B1383" s="157">
        <v>44778</v>
      </c>
      <c r="C1383" s="25" t="s">
        <v>16</v>
      </c>
      <c r="D1383" s="25" t="s">
        <v>23</v>
      </c>
      <c r="E1383" s="20" t="s">
        <v>142</v>
      </c>
      <c r="F1383" s="149">
        <v>78559.94</v>
      </c>
      <c r="G1383" s="144" t="s">
        <v>19</v>
      </c>
      <c r="H1383" s="144">
        <v>5.28</v>
      </c>
      <c r="I1383" s="134">
        <v>1.7045454545454586E-3</v>
      </c>
      <c r="J1383" s="126">
        <v>5.2889999999999997</v>
      </c>
      <c r="K1383" s="135">
        <v>707.03945999995699</v>
      </c>
      <c r="L1383" s="25" t="s">
        <v>110</v>
      </c>
      <c r="M1383" s="19" t="s">
        <v>230</v>
      </c>
      <c r="N1383" s="145">
        <v>459.57564899997203</v>
      </c>
      <c r="O1383" s="25" t="s">
        <v>20</v>
      </c>
      <c r="P1383" s="25">
        <v>37004</v>
      </c>
      <c r="Q1383" s="33">
        <v>0</v>
      </c>
      <c r="R1383" s="25" t="s">
        <v>21</v>
      </c>
    </row>
    <row r="1384" spans="1:18">
      <c r="A1384" s="183">
        <v>44776</v>
      </c>
      <c r="B1384" s="157">
        <v>44777</v>
      </c>
      <c r="C1384" s="25" t="s">
        <v>16</v>
      </c>
      <c r="D1384" s="25" t="s">
        <v>23</v>
      </c>
      <c r="E1384" s="20" t="s">
        <v>1501</v>
      </c>
      <c r="F1384" s="195">
        <v>26000</v>
      </c>
      <c r="G1384" s="25" t="s">
        <v>19</v>
      </c>
      <c r="H1384" s="144">
        <v>5.25</v>
      </c>
      <c r="I1384" s="134">
        <v>1.0114285714285742E-2</v>
      </c>
      <c r="J1384" s="126">
        <v>5.3030999999999997</v>
      </c>
      <c r="K1384" s="135">
        <v>1380.5999999999922</v>
      </c>
      <c r="L1384" s="25" t="s">
        <v>108</v>
      </c>
      <c r="M1384" s="19" t="s">
        <v>358</v>
      </c>
      <c r="N1384" s="145">
        <v>897.38999999999498</v>
      </c>
      <c r="O1384" s="4" t="s">
        <v>27</v>
      </c>
      <c r="P1384" s="4">
        <v>47142</v>
      </c>
      <c r="Q1384" s="33">
        <v>0</v>
      </c>
      <c r="R1384" s="4" t="s">
        <v>21</v>
      </c>
    </row>
    <row r="1385" spans="1:18">
      <c r="A1385" s="183">
        <v>44776</v>
      </c>
      <c r="B1385" s="157">
        <v>44777</v>
      </c>
      <c r="C1385" s="144" t="s">
        <v>67</v>
      </c>
      <c r="D1385" s="25" t="s">
        <v>23</v>
      </c>
      <c r="E1385" s="2" t="s">
        <v>1502</v>
      </c>
      <c r="F1385" s="149">
        <v>22524.5</v>
      </c>
      <c r="G1385" s="144" t="s">
        <v>19</v>
      </c>
      <c r="H1385" s="144">
        <v>5.2670000000000003</v>
      </c>
      <c r="I1385" s="134">
        <v>7.5944560470855293E-3</v>
      </c>
      <c r="J1385" s="126">
        <v>5.3070000000000004</v>
      </c>
      <c r="K1385" s="135">
        <v>900.98000000000081</v>
      </c>
      <c r="L1385" s="25" t="s">
        <v>1188</v>
      </c>
      <c r="M1385" s="19" t="s">
        <v>443</v>
      </c>
      <c r="N1385" s="162">
        <v>429.5422150000004</v>
      </c>
      <c r="O1385" s="33" t="s">
        <v>20</v>
      </c>
      <c r="P1385" s="4">
        <v>12012</v>
      </c>
      <c r="Q1385" s="33">
        <v>0</v>
      </c>
      <c r="R1385" s="4"/>
    </row>
    <row r="1386" spans="1:18">
      <c r="A1386" s="190">
        <v>44777</v>
      </c>
      <c r="B1386" s="190">
        <v>44778</v>
      </c>
      <c r="C1386" s="57" t="s">
        <v>16</v>
      </c>
      <c r="D1386" s="54" t="s">
        <v>23</v>
      </c>
      <c r="E1386" s="166" t="s">
        <v>142</v>
      </c>
      <c r="F1386" s="191"/>
      <c r="G1386" s="57" t="s">
        <v>19</v>
      </c>
      <c r="H1386" s="57">
        <v>5.2675000000000001</v>
      </c>
      <c r="I1386" s="167">
        <v>1.6516373991457556E-3</v>
      </c>
      <c r="J1386" s="57">
        <v>5.2762000000000002</v>
      </c>
      <c r="K1386" s="168">
        <v>0</v>
      </c>
      <c r="L1386" s="57" t="s">
        <v>110</v>
      </c>
      <c r="M1386" s="169" t="s">
        <v>230</v>
      </c>
      <c r="N1386" s="170">
        <v>0</v>
      </c>
      <c r="O1386" s="57" t="s">
        <v>20</v>
      </c>
      <c r="P1386" s="57">
        <v>12012</v>
      </c>
      <c r="Q1386" s="143">
        <v>0</v>
      </c>
      <c r="R1386" s="57" t="s">
        <v>21</v>
      </c>
    </row>
    <row r="1387" spans="1:18">
      <c r="A1387" s="190">
        <v>44777</v>
      </c>
      <c r="B1387" s="190">
        <v>44778</v>
      </c>
      <c r="C1387" s="57" t="s">
        <v>16</v>
      </c>
      <c r="D1387" s="57" t="s">
        <v>17</v>
      </c>
      <c r="E1387" s="166" t="s">
        <v>1503</v>
      </c>
      <c r="F1387" s="196">
        <v>0</v>
      </c>
      <c r="G1387" s="197" t="s">
        <v>19</v>
      </c>
      <c r="H1387" s="197">
        <v>5.2069999999999999</v>
      </c>
      <c r="I1387" s="167">
        <v>8.258114077203782E-3</v>
      </c>
      <c r="J1387" s="197">
        <v>5.25</v>
      </c>
      <c r="K1387" s="168">
        <v>0</v>
      </c>
      <c r="L1387" s="57" t="s">
        <v>262</v>
      </c>
      <c r="M1387" s="169" t="s">
        <v>263</v>
      </c>
      <c r="N1387" s="170">
        <v>0</v>
      </c>
      <c r="O1387" s="57" t="s">
        <v>20</v>
      </c>
      <c r="P1387" s="57">
        <v>37004</v>
      </c>
      <c r="Q1387" s="143">
        <v>0</v>
      </c>
      <c r="R1387" s="57" t="s">
        <v>21</v>
      </c>
    </row>
    <row r="1388" spans="1:18">
      <c r="A1388" s="183">
        <v>44777</v>
      </c>
      <c r="B1388" s="157">
        <v>44778</v>
      </c>
      <c r="C1388" s="4" t="s">
        <v>16</v>
      </c>
      <c r="D1388" s="25" t="s">
        <v>17</v>
      </c>
      <c r="E1388" s="19" t="s">
        <v>1504</v>
      </c>
      <c r="F1388" s="133">
        <v>1635</v>
      </c>
      <c r="G1388" s="25" t="s">
        <v>32</v>
      </c>
      <c r="H1388" s="25">
        <v>5.3578000000000001</v>
      </c>
      <c r="I1388" s="134">
        <v>2.3517115233864461E-2</v>
      </c>
      <c r="J1388" s="4">
        <v>5.4837999999999996</v>
      </c>
      <c r="K1388" s="135">
        <v>206.00999999999908</v>
      </c>
      <c r="L1388" s="25" t="s">
        <v>246</v>
      </c>
      <c r="M1388" s="19" t="s">
        <v>247</v>
      </c>
      <c r="N1388" s="145">
        <v>133.9064999999994</v>
      </c>
      <c r="O1388" s="4" t="s">
        <v>20</v>
      </c>
      <c r="P1388" s="4">
        <v>37004</v>
      </c>
      <c r="Q1388" s="33">
        <v>0</v>
      </c>
      <c r="R1388" s="4" t="s">
        <v>21</v>
      </c>
    </row>
    <row r="1389" spans="1:18">
      <c r="A1389" s="183">
        <v>44777</v>
      </c>
      <c r="B1389" s="157">
        <v>44778</v>
      </c>
      <c r="C1389" s="25" t="s">
        <v>16</v>
      </c>
      <c r="D1389" s="25" t="s">
        <v>23</v>
      </c>
      <c r="E1389" s="2" t="s">
        <v>305</v>
      </c>
      <c r="F1389" s="149">
        <v>7480</v>
      </c>
      <c r="G1389" s="144" t="s">
        <v>19</v>
      </c>
      <c r="H1389" s="144">
        <v>5.2164999999999999</v>
      </c>
      <c r="I1389" s="134">
        <v>1.8882392408703152E-2</v>
      </c>
      <c r="J1389" s="126">
        <v>5.3150000000000004</v>
      </c>
      <c r="K1389" s="135">
        <v>736.78000000000361</v>
      </c>
      <c r="L1389" s="25" t="s">
        <v>273</v>
      </c>
      <c r="M1389" s="19" t="s">
        <v>274</v>
      </c>
      <c r="N1389" s="145">
        <v>478.90700000000237</v>
      </c>
      <c r="O1389" s="4" t="s">
        <v>20</v>
      </c>
      <c r="P1389" s="4">
        <v>47197</v>
      </c>
      <c r="Q1389" s="33">
        <v>0</v>
      </c>
      <c r="R1389" s="4" t="s">
        <v>21</v>
      </c>
    </row>
    <row r="1390" spans="1:18">
      <c r="A1390" s="183">
        <v>44777</v>
      </c>
      <c r="B1390" s="157">
        <v>44778</v>
      </c>
      <c r="C1390" s="4" t="s">
        <v>16</v>
      </c>
      <c r="D1390" s="25" t="s">
        <v>23</v>
      </c>
      <c r="E1390" s="2" t="s">
        <v>224</v>
      </c>
      <c r="F1390" s="133">
        <v>20041.990000000002</v>
      </c>
      <c r="G1390" s="25" t="s">
        <v>19</v>
      </c>
      <c r="H1390" s="25">
        <v>5.2115</v>
      </c>
      <c r="I1390" s="134">
        <v>5.2767917106399942E-3</v>
      </c>
      <c r="J1390" s="4">
        <v>5.2389999999999999</v>
      </c>
      <c r="K1390" s="135">
        <v>551.15472499999714</v>
      </c>
      <c r="L1390" s="25" t="s">
        <v>275</v>
      </c>
      <c r="M1390" s="19" t="s">
        <v>276</v>
      </c>
      <c r="N1390" s="145">
        <v>358.25057124999813</v>
      </c>
      <c r="O1390" s="4" t="s">
        <v>20</v>
      </c>
      <c r="P1390" s="4">
        <v>52405</v>
      </c>
      <c r="Q1390" s="33">
        <v>0</v>
      </c>
      <c r="R1390" s="4" t="s">
        <v>21</v>
      </c>
    </row>
    <row r="1391" spans="1:18">
      <c r="A1391" s="183">
        <v>44777</v>
      </c>
      <c r="B1391" s="157">
        <v>44778</v>
      </c>
      <c r="C1391" s="25" t="s">
        <v>22</v>
      </c>
      <c r="D1391" s="25" t="s">
        <v>23</v>
      </c>
      <c r="E1391" s="2" t="s">
        <v>65</v>
      </c>
      <c r="F1391" s="133">
        <v>2000</v>
      </c>
      <c r="G1391" s="25" t="s">
        <v>32</v>
      </c>
      <c r="H1391" s="25">
        <v>5.3343999999999996</v>
      </c>
      <c r="I1391" s="134">
        <v>4.0491901619676973E-3</v>
      </c>
      <c r="J1391" s="4">
        <v>5.3559999999999999</v>
      </c>
      <c r="K1391" s="135">
        <v>43.200000000000571</v>
      </c>
      <c r="L1391" s="25" t="s">
        <v>239</v>
      </c>
      <c r="M1391" s="19" t="s">
        <v>240</v>
      </c>
      <c r="N1391" s="162">
        <v>20.595600000000271</v>
      </c>
      <c r="O1391" s="4" t="s">
        <v>20</v>
      </c>
      <c r="P1391" s="4">
        <v>47908</v>
      </c>
      <c r="Q1391" s="33">
        <v>0</v>
      </c>
      <c r="R1391" s="4" t="s">
        <v>21</v>
      </c>
    </row>
    <row r="1392" spans="1:18">
      <c r="A1392" s="183">
        <v>44778</v>
      </c>
      <c r="B1392" s="157">
        <v>44781</v>
      </c>
      <c r="C1392" s="4" t="s">
        <v>16</v>
      </c>
      <c r="D1392" s="25" t="s">
        <v>17</v>
      </c>
      <c r="E1392" s="20" t="s">
        <v>47</v>
      </c>
      <c r="F1392" s="133">
        <v>1530.13</v>
      </c>
      <c r="G1392" s="25" t="s">
        <v>19</v>
      </c>
      <c r="H1392" s="25">
        <v>5.3506</v>
      </c>
      <c r="I1392" s="134">
        <v>1.4839457257129984E-2</v>
      </c>
      <c r="J1392" s="4">
        <v>5.43</v>
      </c>
      <c r="K1392" s="135">
        <v>121.49232199999953</v>
      </c>
      <c r="L1392" s="25" t="s">
        <v>110</v>
      </c>
      <c r="M1392" s="19" t="s">
        <v>230</v>
      </c>
      <c r="N1392" s="145">
        <v>78.970009299999703</v>
      </c>
      <c r="O1392" s="4" t="s">
        <v>20</v>
      </c>
      <c r="P1392" s="4">
        <v>67500</v>
      </c>
      <c r="Q1392" s="33">
        <v>0</v>
      </c>
      <c r="R1392" s="4" t="s">
        <v>21</v>
      </c>
    </row>
    <row r="1393" spans="1:18">
      <c r="A1393" s="183">
        <v>44778</v>
      </c>
      <c r="B1393" s="157">
        <v>44781</v>
      </c>
      <c r="C1393" s="4" t="s">
        <v>16</v>
      </c>
      <c r="D1393" s="163" t="s">
        <v>23</v>
      </c>
      <c r="E1393" s="2" t="s">
        <v>31</v>
      </c>
      <c r="F1393" s="133">
        <v>10269.799999999999</v>
      </c>
      <c r="G1393" s="25" t="s">
        <v>32</v>
      </c>
      <c r="H1393" s="25">
        <v>5.3449999999999998</v>
      </c>
      <c r="I1393" s="134">
        <v>7.4836295603368796E-3</v>
      </c>
      <c r="J1393" s="4">
        <v>5.3849999999999998</v>
      </c>
      <c r="K1393" s="135">
        <v>410.79200000000031</v>
      </c>
      <c r="L1393" s="25" t="s">
        <v>110</v>
      </c>
      <c r="M1393" s="19" t="s">
        <v>230</v>
      </c>
      <c r="N1393" s="145">
        <v>267.01480000000021</v>
      </c>
      <c r="O1393" s="4" t="s">
        <v>20</v>
      </c>
      <c r="P1393" s="4">
        <v>12012</v>
      </c>
      <c r="Q1393" s="33">
        <v>0</v>
      </c>
      <c r="R1393" s="4" t="s">
        <v>21</v>
      </c>
    </row>
    <row r="1394" spans="1:18">
      <c r="A1394" s="183">
        <v>44778</v>
      </c>
      <c r="B1394" s="157">
        <v>44782</v>
      </c>
      <c r="C1394" s="4" t="s">
        <v>16</v>
      </c>
      <c r="D1394" s="163" t="s">
        <v>23</v>
      </c>
      <c r="E1394" s="20" t="s">
        <v>142</v>
      </c>
      <c r="F1394" s="133">
        <v>10863</v>
      </c>
      <c r="G1394" s="25" t="s">
        <v>19</v>
      </c>
      <c r="H1394" s="25">
        <v>5.1727999999999996</v>
      </c>
      <c r="I1394" s="134">
        <v>2.9384472626043934E-3</v>
      </c>
      <c r="J1394" s="4">
        <v>5.1879999999999997</v>
      </c>
      <c r="K1394" s="135">
        <v>165.11760000000112</v>
      </c>
      <c r="L1394" s="25" t="s">
        <v>110</v>
      </c>
      <c r="M1394" s="19" t="s">
        <v>230</v>
      </c>
      <c r="N1394" s="145">
        <v>107.32644000000073</v>
      </c>
      <c r="O1394" s="4" t="s">
        <v>20</v>
      </c>
      <c r="P1394" s="4">
        <v>12012</v>
      </c>
      <c r="Q1394" s="33">
        <v>0</v>
      </c>
      <c r="R1394" s="4" t="s">
        <v>21</v>
      </c>
    </row>
    <row r="1395" spans="1:18">
      <c r="A1395" s="183">
        <v>44778</v>
      </c>
      <c r="B1395" s="157">
        <v>44781</v>
      </c>
      <c r="C1395" s="4" t="s">
        <v>16</v>
      </c>
      <c r="D1395" s="163" t="s">
        <v>23</v>
      </c>
      <c r="E1395" s="2" t="s">
        <v>163</v>
      </c>
      <c r="F1395" s="133">
        <v>7893.02</v>
      </c>
      <c r="G1395" s="25" t="s">
        <v>19</v>
      </c>
      <c r="H1395" s="25">
        <v>5.0149999999999997</v>
      </c>
      <c r="I1395" s="134">
        <v>3.1365902293120751E-2</v>
      </c>
      <c r="J1395" s="4">
        <v>5.1722999999999999</v>
      </c>
      <c r="K1395" s="135">
        <v>1241.5720460000018</v>
      </c>
      <c r="L1395" s="25" t="s">
        <v>269</v>
      </c>
      <c r="M1395" s="19" t="s">
        <v>270</v>
      </c>
      <c r="N1395" s="145">
        <v>807.02182990000119</v>
      </c>
      <c r="O1395" s="4" t="s">
        <v>27</v>
      </c>
      <c r="P1395" s="3">
        <v>47142</v>
      </c>
      <c r="Q1395" s="33">
        <v>0</v>
      </c>
      <c r="R1395" s="4" t="s">
        <v>21</v>
      </c>
    </row>
    <row r="1396" spans="1:18">
      <c r="A1396" s="183">
        <v>44778</v>
      </c>
      <c r="B1396" s="157">
        <v>44781</v>
      </c>
      <c r="C1396" s="4" t="s">
        <v>16</v>
      </c>
      <c r="D1396" s="4" t="s">
        <v>23</v>
      </c>
      <c r="E1396" s="20" t="s">
        <v>228</v>
      </c>
      <c r="F1396" s="133">
        <v>28278.79</v>
      </c>
      <c r="G1396" s="25" t="s">
        <v>19</v>
      </c>
      <c r="H1396" s="25">
        <v>5.1981999999999999</v>
      </c>
      <c r="I1396" s="134">
        <v>5.3480050786811617E-3</v>
      </c>
      <c r="J1396" s="4">
        <v>5.226</v>
      </c>
      <c r="K1396" s="135">
        <v>786.15036200000134</v>
      </c>
      <c r="L1396" s="25" t="s">
        <v>275</v>
      </c>
      <c r="M1396" s="19" t="s">
        <v>276</v>
      </c>
      <c r="N1396" s="145">
        <v>510.9977353000009</v>
      </c>
      <c r="O1396" s="4" t="s">
        <v>20</v>
      </c>
      <c r="P1396" s="4">
        <v>52405</v>
      </c>
      <c r="Q1396" s="33">
        <v>0</v>
      </c>
      <c r="R1396" s="4" t="s">
        <v>21</v>
      </c>
    </row>
    <row r="1397" spans="1:18">
      <c r="A1397" s="183">
        <v>44778</v>
      </c>
      <c r="B1397" s="157">
        <v>44781</v>
      </c>
      <c r="C1397" s="4" t="s">
        <v>16</v>
      </c>
      <c r="D1397" s="4" t="s">
        <v>23</v>
      </c>
      <c r="E1397" s="20" t="s">
        <v>228</v>
      </c>
      <c r="F1397" s="133">
        <v>7000</v>
      </c>
      <c r="G1397" s="25" t="s">
        <v>32</v>
      </c>
      <c r="H1397" s="25">
        <v>5.2789000000000001</v>
      </c>
      <c r="I1397" s="134">
        <v>7.1037526757466996E-3</v>
      </c>
      <c r="J1397" s="4">
        <v>5.3163999999999998</v>
      </c>
      <c r="K1397" s="135">
        <v>262.4999999999975</v>
      </c>
      <c r="L1397" s="25" t="s">
        <v>275</v>
      </c>
      <c r="M1397" s="19" t="s">
        <v>276</v>
      </c>
      <c r="N1397" s="145">
        <v>170.62499999999838</v>
      </c>
      <c r="O1397" s="4" t="s">
        <v>20</v>
      </c>
      <c r="P1397" s="4">
        <v>52405</v>
      </c>
      <c r="Q1397" s="33">
        <v>0</v>
      </c>
      <c r="R1397" s="4" t="s">
        <v>21</v>
      </c>
    </row>
    <row r="1398" spans="1:18">
      <c r="A1398" s="183">
        <v>44778</v>
      </c>
      <c r="B1398" s="157">
        <v>44781</v>
      </c>
      <c r="C1398" s="4" t="s">
        <v>16</v>
      </c>
      <c r="D1398" s="163" t="s">
        <v>23</v>
      </c>
      <c r="E1398" s="20" t="s">
        <v>1505</v>
      </c>
      <c r="F1398" s="133">
        <v>1225</v>
      </c>
      <c r="G1398" s="25" t="s">
        <v>19</v>
      </c>
      <c r="H1398" s="25">
        <v>5.2328000000000001</v>
      </c>
      <c r="I1398" s="134">
        <v>3.2869591805533283E-3</v>
      </c>
      <c r="J1398" s="4">
        <v>5.25</v>
      </c>
      <c r="K1398" s="135">
        <v>21.069999999999855</v>
      </c>
      <c r="L1398" s="25" t="s">
        <v>409</v>
      </c>
      <c r="M1398" s="19" t="s">
        <v>410</v>
      </c>
      <c r="N1398" s="145">
        <v>13.695499999999907</v>
      </c>
      <c r="O1398" s="4" t="s">
        <v>20</v>
      </c>
      <c r="P1398" s="4">
        <v>12036</v>
      </c>
      <c r="Q1398" s="33">
        <v>0</v>
      </c>
      <c r="R1398" s="4" t="s">
        <v>21</v>
      </c>
    </row>
    <row r="1399" spans="1:18">
      <c r="A1399" s="183">
        <v>44778</v>
      </c>
      <c r="B1399" s="157">
        <v>44781</v>
      </c>
      <c r="C1399" s="4" t="s">
        <v>16</v>
      </c>
      <c r="D1399" s="4" t="s">
        <v>23</v>
      </c>
      <c r="E1399" s="2" t="s">
        <v>177</v>
      </c>
      <c r="F1399" s="133">
        <v>254</v>
      </c>
      <c r="G1399" s="25" t="s">
        <v>19</v>
      </c>
      <c r="H1399" s="25">
        <v>5.1855000000000002</v>
      </c>
      <c r="I1399" s="134">
        <v>1.0895767042715221E-2</v>
      </c>
      <c r="J1399" s="4">
        <v>5.242</v>
      </c>
      <c r="K1399" s="135">
        <v>14.350999999999942</v>
      </c>
      <c r="L1399" s="25" t="s">
        <v>257</v>
      </c>
      <c r="M1399" s="19" t="s">
        <v>258</v>
      </c>
      <c r="N1399" s="145">
        <v>9.3281499999999635</v>
      </c>
      <c r="O1399" s="4" t="s">
        <v>20</v>
      </c>
      <c r="P1399" s="126">
        <v>12036</v>
      </c>
      <c r="Q1399" s="33">
        <v>0</v>
      </c>
      <c r="R1399" s="4" t="s">
        <v>21</v>
      </c>
    </row>
    <row r="1400" spans="1:18">
      <c r="A1400" s="183">
        <v>44781</v>
      </c>
      <c r="B1400" s="157">
        <v>44781</v>
      </c>
      <c r="C1400" s="25" t="s">
        <v>16</v>
      </c>
      <c r="D1400" s="25" t="s">
        <v>17</v>
      </c>
      <c r="E1400" s="19" t="s">
        <v>152</v>
      </c>
      <c r="F1400" s="133">
        <v>9000</v>
      </c>
      <c r="G1400" s="25" t="s">
        <v>32</v>
      </c>
      <c r="H1400" s="25">
        <v>5.2358000000000002</v>
      </c>
      <c r="I1400" s="134">
        <v>2.1620382749532041E-2</v>
      </c>
      <c r="J1400" s="4">
        <v>5.3490000000000002</v>
      </c>
      <c r="K1400" s="135">
        <v>1018.7999999999997</v>
      </c>
      <c r="L1400" s="25" t="s">
        <v>110</v>
      </c>
      <c r="M1400" s="19" t="s">
        <v>230</v>
      </c>
      <c r="N1400" s="145">
        <v>662.2199999999998</v>
      </c>
      <c r="O1400" s="4" t="s">
        <v>20</v>
      </c>
      <c r="P1400" s="4">
        <v>67500</v>
      </c>
      <c r="Q1400" s="33">
        <v>0</v>
      </c>
      <c r="R1400" s="4" t="s">
        <v>21</v>
      </c>
    </row>
    <row r="1401" spans="1:18">
      <c r="A1401" s="183">
        <v>44781</v>
      </c>
      <c r="B1401" s="157">
        <v>44783</v>
      </c>
      <c r="C1401" s="163" t="s">
        <v>16</v>
      </c>
      <c r="D1401" s="25" t="s">
        <v>17</v>
      </c>
      <c r="E1401" s="2" t="s">
        <v>18</v>
      </c>
      <c r="F1401" s="133">
        <v>9661.2900000000009</v>
      </c>
      <c r="G1401" s="25" t="s">
        <v>19</v>
      </c>
      <c r="H1401" s="25">
        <v>5.1272000000000002</v>
      </c>
      <c r="I1401" s="134">
        <v>5.5585894835388228E-3</v>
      </c>
      <c r="J1401" s="4">
        <v>5.1557000000000004</v>
      </c>
      <c r="K1401" s="135">
        <v>275.34676500000188</v>
      </c>
      <c r="L1401" s="25" t="s">
        <v>110</v>
      </c>
      <c r="M1401" s="19" t="s">
        <v>230</v>
      </c>
      <c r="N1401" s="145">
        <v>178.97539725000124</v>
      </c>
      <c r="O1401" s="4" t="s">
        <v>20</v>
      </c>
      <c r="P1401" s="4">
        <v>67407</v>
      </c>
      <c r="Q1401" s="33">
        <v>0</v>
      </c>
      <c r="R1401" s="4" t="s">
        <v>21</v>
      </c>
    </row>
    <row r="1402" spans="1:18">
      <c r="A1402" s="183">
        <v>44781</v>
      </c>
      <c r="B1402" s="157">
        <v>44782</v>
      </c>
      <c r="C1402" s="10" t="s">
        <v>67</v>
      </c>
      <c r="D1402" s="4" t="s">
        <v>23</v>
      </c>
      <c r="E1402" s="2" t="s">
        <v>1490</v>
      </c>
      <c r="F1402" s="133">
        <v>26638.2</v>
      </c>
      <c r="G1402" s="25" t="s">
        <v>19</v>
      </c>
      <c r="H1402" s="25">
        <v>5.1289999999999996</v>
      </c>
      <c r="I1402" s="134">
        <v>5.0692142717880806E-3</v>
      </c>
      <c r="J1402" s="4">
        <v>5.1550000000000002</v>
      </c>
      <c r="K1402" s="135">
        <v>692.59320000001833</v>
      </c>
      <c r="L1402" s="25" t="s">
        <v>110</v>
      </c>
      <c r="M1402" s="19" t="s">
        <v>230</v>
      </c>
      <c r="N1402" s="162">
        <v>330.19380810000877</v>
      </c>
      <c r="O1402" s="25" t="s">
        <v>20</v>
      </c>
      <c r="P1402" s="25">
        <v>22112</v>
      </c>
      <c r="Q1402" s="33">
        <v>0</v>
      </c>
      <c r="R1402" s="25" t="s">
        <v>219</v>
      </c>
    </row>
    <row r="1403" spans="1:18">
      <c r="A1403" s="183">
        <v>44781</v>
      </c>
      <c r="B1403" s="157">
        <v>44782</v>
      </c>
      <c r="C1403" s="10" t="s">
        <v>67</v>
      </c>
      <c r="D1403" s="4" t="s">
        <v>23</v>
      </c>
      <c r="E1403" s="2" t="s">
        <v>1490</v>
      </c>
      <c r="F1403" s="133">
        <v>2594.7600000000002</v>
      </c>
      <c r="G1403" s="25" t="s">
        <v>19</v>
      </c>
      <c r="H1403" s="25">
        <v>5.1210000000000004</v>
      </c>
      <c r="I1403" s="134">
        <v>6.0535051747705459E-3</v>
      </c>
      <c r="J1403" s="4">
        <v>5.1520000000000001</v>
      </c>
      <c r="K1403" s="135">
        <v>80.437559999999209</v>
      </c>
      <c r="L1403" s="25" t="s">
        <v>110</v>
      </c>
      <c r="M1403" s="19" t="s">
        <v>230</v>
      </c>
      <c r="N1403" s="162">
        <v>38.348606729999624</v>
      </c>
      <c r="O1403" s="25" t="s">
        <v>20</v>
      </c>
      <c r="P1403" s="4">
        <v>22112</v>
      </c>
      <c r="Q1403" s="33">
        <v>0</v>
      </c>
      <c r="R1403" s="25" t="s">
        <v>1531</v>
      </c>
    </row>
    <row r="1404" spans="1:18">
      <c r="A1404" s="183">
        <v>44781</v>
      </c>
      <c r="B1404" s="157">
        <v>44782</v>
      </c>
      <c r="C1404" s="163" t="s">
        <v>16</v>
      </c>
      <c r="D1404" s="163" t="s">
        <v>17</v>
      </c>
      <c r="E1404" s="20" t="s">
        <v>206</v>
      </c>
      <c r="F1404" s="133">
        <v>5500</v>
      </c>
      <c r="G1404" s="25" t="s">
        <v>19</v>
      </c>
      <c r="H1404" s="25">
        <v>5.1269999999999998</v>
      </c>
      <c r="I1404" s="134">
        <v>4.4860542227425082E-3</v>
      </c>
      <c r="J1404" s="4">
        <v>5.15</v>
      </c>
      <c r="K1404" s="135">
        <v>126.50000000000317</v>
      </c>
      <c r="L1404" s="25" t="s">
        <v>110</v>
      </c>
      <c r="M1404" s="19" t="s">
        <v>230</v>
      </c>
      <c r="N1404" s="145">
        <v>82.225000000002069</v>
      </c>
      <c r="O1404" s="4" t="s">
        <v>20</v>
      </c>
      <c r="P1404" s="4">
        <v>67500</v>
      </c>
      <c r="Q1404" s="33">
        <v>0</v>
      </c>
      <c r="R1404" s="4" t="s">
        <v>21</v>
      </c>
    </row>
    <row r="1405" spans="1:18">
      <c r="A1405" s="183">
        <v>44781</v>
      </c>
      <c r="B1405" s="157">
        <v>44782</v>
      </c>
      <c r="C1405" s="10" t="s">
        <v>16</v>
      </c>
      <c r="D1405" s="4" t="s">
        <v>23</v>
      </c>
      <c r="E1405" s="2" t="s">
        <v>109</v>
      </c>
      <c r="F1405" s="133">
        <v>1385</v>
      </c>
      <c r="G1405" s="25" t="s">
        <v>32</v>
      </c>
      <c r="H1405" s="25">
        <v>5.2489999999999997</v>
      </c>
      <c r="I1405" s="134">
        <v>2.8767384263669316E-2</v>
      </c>
      <c r="J1405" s="4">
        <v>5.4</v>
      </c>
      <c r="K1405" s="135">
        <v>209.13500000000096</v>
      </c>
      <c r="L1405" s="25" t="s">
        <v>110</v>
      </c>
      <c r="M1405" s="19" t="s">
        <v>230</v>
      </c>
      <c r="N1405" s="145">
        <v>135.93775000000062</v>
      </c>
      <c r="O1405" s="25" t="s">
        <v>20</v>
      </c>
      <c r="P1405" s="25">
        <v>47197</v>
      </c>
      <c r="Q1405" s="33">
        <v>0</v>
      </c>
      <c r="R1405" s="4" t="s">
        <v>21</v>
      </c>
    </row>
    <row r="1406" spans="1:18">
      <c r="A1406" s="183">
        <v>44781</v>
      </c>
      <c r="B1406" s="157">
        <v>44782</v>
      </c>
      <c r="C1406" s="10" t="s">
        <v>16</v>
      </c>
      <c r="D1406" s="163" t="s">
        <v>23</v>
      </c>
      <c r="E1406" s="20" t="s">
        <v>208</v>
      </c>
      <c r="F1406" s="133">
        <v>4260</v>
      </c>
      <c r="G1406" s="25" t="s">
        <v>19</v>
      </c>
      <c r="H1406" s="25">
        <v>5.05</v>
      </c>
      <c r="I1406" s="134">
        <v>1.1841584158415852E-2</v>
      </c>
      <c r="J1406" s="4">
        <v>5.1097999999999999</v>
      </c>
      <c r="K1406" s="135">
        <v>254.74800000000033</v>
      </c>
      <c r="L1406" s="25" t="s">
        <v>110</v>
      </c>
      <c r="M1406" s="19" t="s">
        <v>230</v>
      </c>
      <c r="N1406" s="145">
        <v>165.58620000000022</v>
      </c>
      <c r="O1406" s="4" t="s">
        <v>27</v>
      </c>
      <c r="P1406" s="4">
        <v>12036</v>
      </c>
      <c r="Q1406" s="33">
        <v>0</v>
      </c>
      <c r="R1406" s="4" t="s">
        <v>21</v>
      </c>
    </row>
    <row r="1407" spans="1:18">
      <c r="A1407" s="183">
        <v>44781</v>
      </c>
      <c r="B1407" s="157">
        <v>44782</v>
      </c>
      <c r="C1407" s="10" t="s">
        <v>16</v>
      </c>
      <c r="D1407" s="163" t="s">
        <v>17</v>
      </c>
      <c r="E1407" s="20" t="s">
        <v>53</v>
      </c>
      <c r="F1407" s="133">
        <v>30000</v>
      </c>
      <c r="G1407" s="25" t="s">
        <v>19</v>
      </c>
      <c r="H1407" s="25">
        <v>5.1182999999999996</v>
      </c>
      <c r="I1407" s="134">
        <v>5.9980853017604918E-3</v>
      </c>
      <c r="J1407" s="4">
        <v>5.149</v>
      </c>
      <c r="K1407" s="135">
        <v>921.00000000001182</v>
      </c>
      <c r="L1407" s="25" t="s">
        <v>110</v>
      </c>
      <c r="M1407" s="19" t="s">
        <v>230</v>
      </c>
      <c r="N1407" s="156">
        <v>598.65000000000771</v>
      </c>
      <c r="O1407" s="4" t="s">
        <v>20</v>
      </c>
      <c r="P1407" s="4">
        <v>67043</v>
      </c>
      <c r="Q1407" s="33">
        <v>0</v>
      </c>
      <c r="R1407" s="4" t="s">
        <v>21</v>
      </c>
    </row>
    <row r="1408" spans="1:18">
      <c r="A1408" s="183">
        <v>44781</v>
      </c>
      <c r="B1408" s="157">
        <v>44782</v>
      </c>
      <c r="C1408" s="163" t="s">
        <v>16</v>
      </c>
      <c r="D1408" s="163" t="s">
        <v>23</v>
      </c>
      <c r="E1408" s="20" t="s">
        <v>352</v>
      </c>
      <c r="F1408" s="133">
        <v>40000</v>
      </c>
      <c r="G1408" s="25" t="s">
        <v>19</v>
      </c>
      <c r="H1408" s="25">
        <v>5.1310000000000002</v>
      </c>
      <c r="I1408" s="134">
        <v>1.052426427596953E-2</v>
      </c>
      <c r="J1408" s="4">
        <v>5.1849999999999996</v>
      </c>
      <c r="K1408" s="135">
        <v>2159.9999999999754</v>
      </c>
      <c r="L1408" s="25" t="s">
        <v>237</v>
      </c>
      <c r="M1408" s="19" t="s">
        <v>238</v>
      </c>
      <c r="N1408" s="145">
        <v>1403.9999999999841</v>
      </c>
      <c r="O1408" s="4" t="s">
        <v>20</v>
      </c>
      <c r="P1408" s="4">
        <v>47142</v>
      </c>
      <c r="Q1408" s="33">
        <v>0</v>
      </c>
      <c r="R1408" s="4" t="s">
        <v>21</v>
      </c>
    </row>
    <row r="1409" spans="1:18">
      <c r="A1409" s="183">
        <v>44781</v>
      </c>
      <c r="B1409" s="157">
        <v>44781</v>
      </c>
      <c r="C1409" s="10" t="s">
        <v>16</v>
      </c>
      <c r="D1409" s="4" t="s">
        <v>17</v>
      </c>
      <c r="E1409" s="2" t="s">
        <v>1484</v>
      </c>
      <c r="F1409" s="133">
        <v>631.12</v>
      </c>
      <c r="G1409" s="25" t="s">
        <v>19</v>
      </c>
      <c r="H1409" s="25">
        <v>5.0430000000000001</v>
      </c>
      <c r="I1409" s="134">
        <v>1.5704937537180275E-2</v>
      </c>
      <c r="J1409" s="4">
        <v>5.1222000000000003</v>
      </c>
      <c r="K1409" s="135">
        <v>49.9847040000001</v>
      </c>
      <c r="L1409" s="25" t="s">
        <v>1434</v>
      </c>
      <c r="M1409" s="19" t="s">
        <v>1435</v>
      </c>
      <c r="N1409" s="145">
        <v>32.490057600000064</v>
      </c>
      <c r="O1409" s="4" t="s">
        <v>27</v>
      </c>
      <c r="P1409" s="4">
        <v>67500</v>
      </c>
      <c r="Q1409" s="33">
        <v>0</v>
      </c>
      <c r="R1409" s="4" t="s">
        <v>21</v>
      </c>
    </row>
    <row r="1410" spans="1:18">
      <c r="A1410" s="183">
        <v>44781</v>
      </c>
      <c r="B1410" s="157">
        <v>44781</v>
      </c>
      <c r="C1410" s="163" t="s">
        <v>22</v>
      </c>
      <c r="D1410" s="25" t="s">
        <v>17</v>
      </c>
      <c r="E1410" s="19" t="s">
        <v>311</v>
      </c>
      <c r="F1410" s="133">
        <v>7000</v>
      </c>
      <c r="G1410" s="25" t="s">
        <v>19</v>
      </c>
      <c r="H1410" s="25">
        <v>5.0195999999999996</v>
      </c>
      <c r="I1410" s="134">
        <v>1.5798071559486981E-2</v>
      </c>
      <c r="J1410" s="4">
        <v>5.0989000000000004</v>
      </c>
      <c r="K1410" s="135">
        <v>555.10000000000571</v>
      </c>
      <c r="L1410" s="25" t="s">
        <v>111</v>
      </c>
      <c r="M1410" s="19" t="s">
        <v>112</v>
      </c>
      <c r="N1410" s="162">
        <v>264.64392500000275</v>
      </c>
      <c r="O1410" s="4" t="s">
        <v>27</v>
      </c>
      <c r="P1410" s="4">
        <v>67005</v>
      </c>
      <c r="Q1410" s="33">
        <v>0</v>
      </c>
      <c r="R1410" s="4" t="s">
        <v>25</v>
      </c>
    </row>
    <row r="1411" spans="1:18">
      <c r="A1411" s="183">
        <v>44781</v>
      </c>
      <c r="B1411" s="157">
        <v>44782</v>
      </c>
      <c r="C1411" s="10" t="s">
        <v>41</v>
      </c>
      <c r="D1411" s="163" t="s">
        <v>23</v>
      </c>
      <c r="E1411" s="20" t="s">
        <v>63</v>
      </c>
      <c r="F1411" s="133">
        <v>20064</v>
      </c>
      <c r="G1411" s="25" t="s">
        <v>19</v>
      </c>
      <c r="H1411" s="25">
        <v>5.1154999999999999</v>
      </c>
      <c r="I1411" s="134">
        <v>7.7216303391653973E-3</v>
      </c>
      <c r="J1411" s="4">
        <v>5.1550000000000002</v>
      </c>
      <c r="K1411" s="135">
        <v>792.52800000000627</v>
      </c>
      <c r="L1411" s="25" t="s">
        <v>239</v>
      </c>
      <c r="M1411" s="19" t="s">
        <v>240</v>
      </c>
      <c r="N1411" s="162">
        <v>453.40526880000363</v>
      </c>
      <c r="O1411" s="4" t="s">
        <v>20</v>
      </c>
      <c r="P1411" s="4">
        <v>12012</v>
      </c>
      <c r="Q1411" s="33">
        <v>0</v>
      </c>
      <c r="R1411" s="4" t="s">
        <v>149</v>
      </c>
    </row>
    <row r="1412" spans="1:18">
      <c r="A1412" s="183">
        <v>44781</v>
      </c>
      <c r="B1412" s="157">
        <v>44781</v>
      </c>
      <c r="C1412" s="25" t="s">
        <v>16</v>
      </c>
      <c r="D1412" s="4" t="s">
        <v>23</v>
      </c>
      <c r="E1412" s="2" t="s">
        <v>28</v>
      </c>
      <c r="F1412" s="133">
        <v>4504.6499999999996</v>
      </c>
      <c r="G1412" s="25" t="s">
        <v>19</v>
      </c>
      <c r="H1412" s="25">
        <v>5</v>
      </c>
      <c r="I1412" s="134">
        <v>2.2139999999999826E-2</v>
      </c>
      <c r="J1412" s="4">
        <v>5.1106999999999996</v>
      </c>
      <c r="K1412" s="135">
        <v>498.66475499999802</v>
      </c>
      <c r="L1412" s="25" t="s">
        <v>111</v>
      </c>
      <c r="M1412" s="19" t="s">
        <v>112</v>
      </c>
      <c r="N1412" s="145">
        <v>324.13209074999872</v>
      </c>
      <c r="O1412" s="4" t="s">
        <v>27</v>
      </c>
      <c r="P1412" s="4">
        <v>47197</v>
      </c>
      <c r="Q1412" s="33">
        <v>0</v>
      </c>
      <c r="R1412" s="4" t="s">
        <v>21</v>
      </c>
    </row>
    <row r="1413" spans="1:18">
      <c r="A1413" s="183">
        <v>44782</v>
      </c>
      <c r="B1413" s="157">
        <v>44783</v>
      </c>
      <c r="C1413" s="163" t="s">
        <v>16</v>
      </c>
      <c r="D1413" s="163" t="s">
        <v>17</v>
      </c>
      <c r="E1413" s="20" t="s">
        <v>181</v>
      </c>
      <c r="F1413" s="133">
        <v>10000</v>
      </c>
      <c r="G1413" s="25" t="s">
        <v>19</v>
      </c>
      <c r="H1413" s="25">
        <v>5.1234999999999999</v>
      </c>
      <c r="I1413" s="134">
        <v>7.1240363033082676E-3</v>
      </c>
      <c r="J1413" s="4">
        <v>5.16</v>
      </c>
      <c r="K1413" s="135">
        <v>365.00000000000199</v>
      </c>
      <c r="L1413" s="25" t="s">
        <v>110</v>
      </c>
      <c r="M1413" s="19" t="s">
        <v>230</v>
      </c>
      <c r="N1413" s="145">
        <v>237.25000000000131</v>
      </c>
      <c r="O1413" s="4" t="s">
        <v>20</v>
      </c>
      <c r="P1413" s="4">
        <v>67500</v>
      </c>
      <c r="Q1413" s="33">
        <v>0</v>
      </c>
      <c r="R1413" s="4" t="s">
        <v>21</v>
      </c>
    </row>
    <row r="1414" spans="1:18">
      <c r="A1414" s="183">
        <v>44782</v>
      </c>
      <c r="B1414" s="157">
        <v>44783</v>
      </c>
      <c r="C1414" s="10" t="s">
        <v>67</v>
      </c>
      <c r="D1414" s="4" t="s">
        <v>23</v>
      </c>
      <c r="E1414" s="2" t="s">
        <v>1490</v>
      </c>
      <c r="F1414" s="133">
        <v>424</v>
      </c>
      <c r="G1414" s="25" t="s">
        <v>32</v>
      </c>
      <c r="H1414" s="25">
        <v>5.2320000000000002</v>
      </c>
      <c r="I1414" s="134">
        <v>6.8807339449541427E-3</v>
      </c>
      <c r="J1414" s="25">
        <v>5.2679999999999998</v>
      </c>
      <c r="K1414" s="135">
        <v>15.263999999999825</v>
      </c>
      <c r="L1414" s="25" t="s">
        <v>110</v>
      </c>
      <c r="M1414" s="19" t="s">
        <v>230</v>
      </c>
      <c r="N1414" s="162">
        <v>7.2771119999999172</v>
      </c>
      <c r="O1414" s="25" t="s">
        <v>20</v>
      </c>
      <c r="P1414" s="4">
        <v>22112</v>
      </c>
      <c r="Q1414" s="33">
        <v>0</v>
      </c>
      <c r="R1414" s="4" t="s">
        <v>21</v>
      </c>
    </row>
    <row r="1415" spans="1:18">
      <c r="A1415" s="183">
        <v>44782</v>
      </c>
      <c r="B1415" s="157">
        <v>44783</v>
      </c>
      <c r="C1415" s="10" t="s">
        <v>16</v>
      </c>
      <c r="D1415" s="4" t="s">
        <v>17</v>
      </c>
      <c r="E1415" s="2" t="s">
        <v>1487</v>
      </c>
      <c r="F1415" s="185">
        <v>250</v>
      </c>
      <c r="G1415" s="25" t="s">
        <v>32</v>
      </c>
      <c r="H1415" s="25">
        <v>5.2310999999999996</v>
      </c>
      <c r="I1415" s="134">
        <v>7.818623234119082E-3</v>
      </c>
      <c r="J1415" s="25">
        <v>5.2720000000000002</v>
      </c>
      <c r="K1415" s="135">
        <v>10.225000000000151</v>
      </c>
      <c r="L1415" s="25" t="s">
        <v>110</v>
      </c>
      <c r="M1415" s="19" t="s">
        <v>230</v>
      </c>
      <c r="N1415" s="145">
        <v>6.6462500000000979</v>
      </c>
      <c r="O1415" s="4" t="s">
        <v>20</v>
      </c>
      <c r="P1415" s="4">
        <v>47197</v>
      </c>
      <c r="Q1415" s="33">
        <v>0</v>
      </c>
      <c r="R1415" s="4" t="s">
        <v>1532</v>
      </c>
    </row>
    <row r="1416" spans="1:18">
      <c r="A1416" s="183">
        <v>44782</v>
      </c>
      <c r="B1416" s="157">
        <v>44783</v>
      </c>
      <c r="C1416" s="163" t="s">
        <v>22</v>
      </c>
      <c r="D1416" s="163" t="s">
        <v>1506</v>
      </c>
      <c r="E1416" s="2" t="s">
        <v>328</v>
      </c>
      <c r="F1416" s="133">
        <v>7886.55</v>
      </c>
      <c r="G1416" s="25" t="s">
        <v>19</v>
      </c>
      <c r="H1416" s="25">
        <v>5.1184000000000003</v>
      </c>
      <c r="I1416" s="134">
        <v>9.9640512660204017E-4</v>
      </c>
      <c r="J1416" s="4">
        <v>5.1234999999999999</v>
      </c>
      <c r="K1416" s="135">
        <v>40.221404999997326</v>
      </c>
      <c r="L1416" s="25" t="s">
        <v>110</v>
      </c>
      <c r="M1416" s="19" t="s">
        <v>230</v>
      </c>
      <c r="N1416" s="162">
        <v>19.175554833748727</v>
      </c>
      <c r="O1416" s="4" t="s">
        <v>27</v>
      </c>
      <c r="P1416" s="4"/>
      <c r="Q1416" s="33">
        <v>0</v>
      </c>
      <c r="R1416" s="4" t="s">
        <v>25</v>
      </c>
    </row>
    <row r="1417" spans="1:18">
      <c r="A1417" s="183">
        <v>44782</v>
      </c>
      <c r="B1417" s="157">
        <v>44783</v>
      </c>
      <c r="C1417" s="163" t="s">
        <v>16</v>
      </c>
      <c r="D1417" s="163" t="s">
        <v>1506</v>
      </c>
      <c r="E1417" s="19" t="s">
        <v>1507</v>
      </c>
      <c r="F1417" s="185">
        <v>194609.32</v>
      </c>
      <c r="G1417" s="25" t="s">
        <v>19</v>
      </c>
      <c r="H1417" s="25">
        <v>5.1326999999999998</v>
      </c>
      <c r="I1417" s="134">
        <v>1.1300095466324489E-3</v>
      </c>
      <c r="J1417" s="4">
        <v>5.1384999999999996</v>
      </c>
      <c r="K1417" s="135">
        <v>1128.7340559999623</v>
      </c>
      <c r="L1417" s="25" t="s">
        <v>1196</v>
      </c>
      <c r="M1417" s="19" t="s">
        <v>1540</v>
      </c>
      <c r="N1417" s="145">
        <v>733.67713639997555</v>
      </c>
      <c r="O1417" s="4" t="s">
        <v>20</v>
      </c>
      <c r="P1417" s="4">
        <v>52405</v>
      </c>
      <c r="Q1417" s="33">
        <v>0</v>
      </c>
      <c r="R1417" s="4" t="s">
        <v>1532</v>
      </c>
    </row>
    <row r="1418" spans="1:18">
      <c r="A1418" s="183">
        <v>44782</v>
      </c>
      <c r="B1418" s="157">
        <v>44783</v>
      </c>
      <c r="C1418" s="163" t="s">
        <v>16</v>
      </c>
      <c r="D1418" s="163" t="s">
        <v>23</v>
      </c>
      <c r="E1418" s="2" t="s">
        <v>320</v>
      </c>
      <c r="F1418" s="133">
        <v>13825</v>
      </c>
      <c r="G1418" s="25" t="s">
        <v>19</v>
      </c>
      <c r="H1418" s="25">
        <v>5.1280000000000001</v>
      </c>
      <c r="I1418" s="134">
        <v>1.0140405616224646E-2</v>
      </c>
      <c r="J1418" s="4">
        <v>5.18</v>
      </c>
      <c r="K1418" s="135">
        <v>718.89999999999452</v>
      </c>
      <c r="L1418" s="25" t="s">
        <v>239</v>
      </c>
      <c r="M1418" s="19" t="s">
        <v>240</v>
      </c>
      <c r="N1418" s="145">
        <v>467.28499999999644</v>
      </c>
      <c r="O1418" s="4" t="s">
        <v>20</v>
      </c>
      <c r="P1418" s="4">
        <v>12012</v>
      </c>
      <c r="Q1418" s="33">
        <v>0</v>
      </c>
      <c r="R1418" s="4" t="s">
        <v>21</v>
      </c>
    </row>
    <row r="1419" spans="1:18">
      <c r="A1419" s="183">
        <v>44782</v>
      </c>
      <c r="B1419" s="157">
        <v>44784</v>
      </c>
      <c r="C1419" s="10" t="s">
        <v>67</v>
      </c>
      <c r="D1419" s="163" t="s">
        <v>23</v>
      </c>
      <c r="E1419" s="19" t="s">
        <v>1508</v>
      </c>
      <c r="F1419" s="185">
        <v>6314.9</v>
      </c>
      <c r="G1419" s="25" t="s">
        <v>19</v>
      </c>
      <c r="H1419" s="25">
        <v>5.13</v>
      </c>
      <c r="I1419" s="134">
        <v>6.530214424951275E-3</v>
      </c>
      <c r="J1419" s="4">
        <v>5.1635</v>
      </c>
      <c r="K1419" s="135">
        <v>211.54915000000054</v>
      </c>
      <c r="L1419" s="25" t="s">
        <v>398</v>
      </c>
      <c r="M1419" s="19" t="s">
        <v>399</v>
      </c>
      <c r="N1419" s="162">
        <v>100.85605726250026</v>
      </c>
      <c r="O1419" s="4" t="s">
        <v>20</v>
      </c>
      <c r="P1419" s="4">
        <v>12012</v>
      </c>
      <c r="Q1419" s="33">
        <v>0</v>
      </c>
      <c r="R1419" s="4" t="s">
        <v>64</v>
      </c>
    </row>
    <row r="1420" spans="1:18">
      <c r="A1420" s="183">
        <v>44782</v>
      </c>
      <c r="B1420" s="157">
        <v>44782</v>
      </c>
      <c r="C1420" s="163" t="s">
        <v>22</v>
      </c>
      <c r="D1420" s="163" t="s">
        <v>1506</v>
      </c>
      <c r="E1420" s="2" t="s">
        <v>349</v>
      </c>
      <c r="F1420" s="133">
        <v>2500</v>
      </c>
      <c r="G1420" s="25" t="s">
        <v>19</v>
      </c>
      <c r="H1420" s="25">
        <v>5.0999999999999996</v>
      </c>
      <c r="I1420" s="134">
        <v>4.1960784313725963E-3</v>
      </c>
      <c r="J1420" s="4">
        <v>5.1214000000000004</v>
      </c>
      <c r="K1420" s="135">
        <v>53.500000000001876</v>
      </c>
      <c r="L1420" s="25" t="s">
        <v>408</v>
      </c>
      <c r="M1420" s="19" t="s">
        <v>356</v>
      </c>
      <c r="N1420" s="162">
        <v>25.506125000000896</v>
      </c>
      <c r="O1420" s="4" t="s">
        <v>27</v>
      </c>
      <c r="P1420" s="4">
        <v>47025</v>
      </c>
      <c r="Q1420" s="33">
        <v>0</v>
      </c>
      <c r="R1420" s="4" t="s">
        <v>25</v>
      </c>
    </row>
    <row r="1421" spans="1:18">
      <c r="A1421" s="183">
        <v>44783</v>
      </c>
      <c r="B1421" s="157">
        <v>44784</v>
      </c>
      <c r="C1421" s="163" t="s">
        <v>16</v>
      </c>
      <c r="D1421" s="163" t="s">
        <v>17</v>
      </c>
      <c r="E1421" s="20" t="s">
        <v>206</v>
      </c>
      <c r="F1421" s="133">
        <v>3886.52</v>
      </c>
      <c r="G1421" s="25" t="s">
        <v>19</v>
      </c>
      <c r="H1421" s="25">
        <v>5.0603999999999996</v>
      </c>
      <c r="I1421" s="134">
        <v>5.8493399731247564E-3</v>
      </c>
      <c r="J1421" s="4">
        <v>5.09</v>
      </c>
      <c r="K1421" s="135">
        <v>115.04099200000114</v>
      </c>
      <c r="L1421" s="25" t="s">
        <v>110</v>
      </c>
      <c r="M1421" s="19" t="s">
        <v>230</v>
      </c>
      <c r="N1421" s="145">
        <v>74.776644800000739</v>
      </c>
      <c r="O1421" s="4" t="s">
        <v>20</v>
      </c>
      <c r="P1421" s="4">
        <v>67500</v>
      </c>
      <c r="Q1421" s="33">
        <v>0</v>
      </c>
      <c r="R1421" s="4" t="s">
        <v>21</v>
      </c>
    </row>
    <row r="1422" spans="1:18">
      <c r="A1422" s="183">
        <v>44783</v>
      </c>
      <c r="B1422" s="157">
        <v>44784</v>
      </c>
      <c r="C1422" s="163" t="s">
        <v>16</v>
      </c>
      <c r="D1422" s="163" t="s">
        <v>17</v>
      </c>
      <c r="E1422" s="2" t="s">
        <v>120</v>
      </c>
      <c r="F1422" s="133">
        <v>40000</v>
      </c>
      <c r="G1422" s="25" t="s">
        <v>19</v>
      </c>
      <c r="H1422" s="25">
        <v>5.0635000000000003</v>
      </c>
      <c r="I1422" s="134">
        <v>5.2335341167175642E-3</v>
      </c>
      <c r="J1422" s="4">
        <v>5.09</v>
      </c>
      <c r="K1422" s="135">
        <v>1059.9999999999809</v>
      </c>
      <c r="L1422" s="25" t="s">
        <v>110</v>
      </c>
      <c r="M1422" s="19" t="s">
        <v>230</v>
      </c>
      <c r="N1422" s="145">
        <v>688.99999999998761</v>
      </c>
      <c r="O1422" s="4" t="s">
        <v>20</v>
      </c>
      <c r="P1422" s="4">
        <v>67500</v>
      </c>
      <c r="Q1422" s="33">
        <v>0</v>
      </c>
      <c r="R1422" s="4" t="s">
        <v>21</v>
      </c>
    </row>
    <row r="1423" spans="1:18">
      <c r="A1423" s="183">
        <v>44783</v>
      </c>
      <c r="B1423" s="157">
        <v>44784</v>
      </c>
      <c r="C1423" s="163" t="s">
        <v>16</v>
      </c>
      <c r="D1423" s="163" t="s">
        <v>17</v>
      </c>
      <c r="E1423" s="2" t="s">
        <v>49</v>
      </c>
      <c r="F1423" s="133">
        <v>50000</v>
      </c>
      <c r="G1423" s="25" t="s">
        <v>19</v>
      </c>
      <c r="H1423" s="25">
        <v>5.0540000000000003</v>
      </c>
      <c r="I1423" s="134">
        <v>3.1658092599919918E-3</v>
      </c>
      <c r="J1423" s="4">
        <v>5.07</v>
      </c>
      <c r="K1423" s="135">
        <v>800.00000000000068</v>
      </c>
      <c r="L1423" s="25" t="s">
        <v>110</v>
      </c>
      <c r="M1423" s="19" t="s">
        <v>230</v>
      </c>
      <c r="N1423" s="145">
        <v>520.00000000000045</v>
      </c>
      <c r="O1423" s="4" t="s">
        <v>20</v>
      </c>
      <c r="P1423" s="4">
        <v>67500</v>
      </c>
      <c r="Q1423" s="33">
        <v>0</v>
      </c>
      <c r="R1423" s="4" t="s">
        <v>21</v>
      </c>
    </row>
    <row r="1424" spans="1:18">
      <c r="A1424" s="183">
        <v>44783</v>
      </c>
      <c r="B1424" s="157">
        <v>44785</v>
      </c>
      <c r="C1424" s="25" t="s">
        <v>16</v>
      </c>
      <c r="D1424" s="25" t="s">
        <v>23</v>
      </c>
      <c r="E1424" s="20" t="s">
        <v>1509</v>
      </c>
      <c r="F1424" s="133">
        <v>39000000</v>
      </c>
      <c r="G1424" s="25" t="s">
        <v>353</v>
      </c>
      <c r="H1424" s="25">
        <v>3.8306E-2</v>
      </c>
      <c r="I1424" s="134">
        <v>3.7592022137524772E-3</v>
      </c>
      <c r="J1424" s="4">
        <v>3.8449999999999998E-2</v>
      </c>
      <c r="K1424" s="135">
        <v>5615.9999999999336</v>
      </c>
      <c r="L1424" s="25" t="s">
        <v>1087</v>
      </c>
      <c r="M1424" s="19" t="s">
        <v>198</v>
      </c>
      <c r="N1424" s="145">
        <v>3650.3999999999569</v>
      </c>
      <c r="O1424" s="4" t="s">
        <v>20</v>
      </c>
      <c r="P1424" s="4">
        <v>12012</v>
      </c>
      <c r="Q1424" s="33">
        <v>0</v>
      </c>
      <c r="R1424" s="4" t="s">
        <v>21</v>
      </c>
    </row>
    <row r="1425" spans="1:18">
      <c r="A1425" s="183">
        <v>44783</v>
      </c>
      <c r="B1425" s="157">
        <v>44784</v>
      </c>
      <c r="C1425" s="163" t="s">
        <v>16</v>
      </c>
      <c r="D1425" s="163" t="s">
        <v>17</v>
      </c>
      <c r="E1425" s="20" t="s">
        <v>200</v>
      </c>
      <c r="F1425" s="133">
        <v>5000</v>
      </c>
      <c r="G1425" s="25" t="s">
        <v>19</v>
      </c>
      <c r="H1425" s="25">
        <v>5.0545</v>
      </c>
      <c r="I1425" s="134">
        <v>4.9460876446731916E-3</v>
      </c>
      <c r="J1425" s="4">
        <v>5.0795000000000003</v>
      </c>
      <c r="K1425" s="135">
        <v>125.00000000000178</v>
      </c>
      <c r="L1425" s="25" t="s">
        <v>252</v>
      </c>
      <c r="M1425" s="19" t="s">
        <v>253</v>
      </c>
      <c r="N1425" s="145">
        <v>81.250000000001151</v>
      </c>
      <c r="O1425" s="4" t="s">
        <v>20</v>
      </c>
      <c r="P1425" s="4">
        <v>67500</v>
      </c>
      <c r="Q1425" s="33">
        <v>0</v>
      </c>
      <c r="R1425" s="4" t="s">
        <v>21</v>
      </c>
    </row>
    <row r="1426" spans="1:18">
      <c r="A1426" s="183">
        <v>44783</v>
      </c>
      <c r="B1426" s="157">
        <v>44784</v>
      </c>
      <c r="C1426" s="25" t="s">
        <v>16</v>
      </c>
      <c r="D1426" s="25" t="s">
        <v>23</v>
      </c>
      <c r="E1426" s="2" t="s">
        <v>196</v>
      </c>
      <c r="F1426" s="133">
        <v>24117.5</v>
      </c>
      <c r="G1426" s="25" t="s">
        <v>32</v>
      </c>
      <c r="H1426" s="25">
        <v>5.2466999999999997</v>
      </c>
      <c r="I1426" s="134">
        <v>4.4408866525624813E-3</v>
      </c>
      <c r="J1426" s="25">
        <v>5.27</v>
      </c>
      <c r="K1426" s="135">
        <v>561.93774999999698</v>
      </c>
      <c r="L1426" s="25" t="s">
        <v>244</v>
      </c>
      <c r="M1426" s="19" t="s">
        <v>245</v>
      </c>
      <c r="N1426" s="145">
        <v>365.25953749999803</v>
      </c>
      <c r="O1426" s="4" t="s">
        <v>20</v>
      </c>
      <c r="P1426" s="25">
        <v>12012</v>
      </c>
      <c r="Q1426" s="33">
        <v>0</v>
      </c>
      <c r="R1426" s="25" t="s">
        <v>21</v>
      </c>
    </row>
    <row r="1427" spans="1:18">
      <c r="A1427" s="183">
        <v>44783</v>
      </c>
      <c r="B1427" s="157">
        <v>44784</v>
      </c>
      <c r="C1427" s="25" t="s">
        <v>16</v>
      </c>
      <c r="D1427" s="163" t="s">
        <v>1510</v>
      </c>
      <c r="E1427" s="2" t="s">
        <v>87</v>
      </c>
      <c r="F1427" s="133">
        <v>6600</v>
      </c>
      <c r="G1427" s="25" t="s">
        <v>88</v>
      </c>
      <c r="H1427" s="25">
        <v>3.9754999999999998</v>
      </c>
      <c r="I1427" s="134">
        <v>2.6160231417431845E-2</v>
      </c>
      <c r="J1427" s="4">
        <v>4.0795000000000003</v>
      </c>
      <c r="K1427" s="135">
        <v>686.4000000000035</v>
      </c>
      <c r="L1427" s="25" t="s">
        <v>248</v>
      </c>
      <c r="M1427" s="19" t="s">
        <v>249</v>
      </c>
      <c r="N1427" s="145">
        <v>446.1600000000023</v>
      </c>
      <c r="O1427" s="4" t="s">
        <v>20</v>
      </c>
      <c r="P1427" s="4">
        <v>67500</v>
      </c>
      <c r="Q1427" s="33">
        <v>0</v>
      </c>
      <c r="R1427" s="4" t="s">
        <v>1532</v>
      </c>
    </row>
    <row r="1428" spans="1:18">
      <c r="A1428" s="183">
        <v>44783</v>
      </c>
      <c r="B1428" s="157">
        <v>44784</v>
      </c>
      <c r="C1428" s="163" t="s">
        <v>16</v>
      </c>
      <c r="D1428" s="163" t="s">
        <v>17</v>
      </c>
      <c r="E1428" s="20" t="s">
        <v>1511</v>
      </c>
      <c r="F1428" s="133">
        <v>50000</v>
      </c>
      <c r="G1428" s="25" t="s">
        <v>32</v>
      </c>
      <c r="H1428" s="25">
        <v>5.2572000000000001</v>
      </c>
      <c r="I1428" s="134">
        <v>2.2445408202085293E-3</v>
      </c>
      <c r="J1428" s="4">
        <v>5.2690000000000001</v>
      </c>
      <c r="K1428" s="135">
        <v>590.00000000000159</v>
      </c>
      <c r="L1428" s="25" t="s">
        <v>252</v>
      </c>
      <c r="M1428" s="19" t="s">
        <v>253</v>
      </c>
      <c r="N1428" s="145">
        <v>383.50000000000102</v>
      </c>
      <c r="O1428" s="4" t="s">
        <v>1533</v>
      </c>
      <c r="P1428" s="4">
        <v>67500</v>
      </c>
      <c r="Q1428" s="33">
        <v>0</v>
      </c>
      <c r="R1428" s="4" t="s">
        <v>21</v>
      </c>
    </row>
    <row r="1429" spans="1:18">
      <c r="A1429" s="183">
        <v>44783</v>
      </c>
      <c r="B1429" s="157">
        <v>44784</v>
      </c>
      <c r="C1429" s="163" t="s">
        <v>16</v>
      </c>
      <c r="D1429" s="163" t="s">
        <v>17</v>
      </c>
      <c r="E1429" s="20" t="s">
        <v>1512</v>
      </c>
      <c r="F1429" s="133">
        <v>90</v>
      </c>
      <c r="G1429" s="25" t="s">
        <v>32</v>
      </c>
      <c r="H1429" s="25">
        <v>5.25</v>
      </c>
      <c r="I1429" s="134">
        <v>1.0095238095238157E-2</v>
      </c>
      <c r="J1429" s="25">
        <v>5.3029999999999999</v>
      </c>
      <c r="K1429" s="135">
        <v>4.7699999999999942</v>
      </c>
      <c r="L1429" s="25" t="s">
        <v>404</v>
      </c>
      <c r="M1429" s="19" t="s">
        <v>405</v>
      </c>
      <c r="N1429" s="145">
        <v>3.1004999999999963</v>
      </c>
      <c r="O1429" s="4" t="s">
        <v>20</v>
      </c>
      <c r="P1429" s="4">
        <v>47702</v>
      </c>
      <c r="Q1429" s="33">
        <v>0</v>
      </c>
      <c r="R1429" s="4" t="s">
        <v>1534</v>
      </c>
    </row>
    <row r="1430" spans="1:18">
      <c r="A1430" s="183">
        <v>44783</v>
      </c>
      <c r="B1430" s="157">
        <v>44783</v>
      </c>
      <c r="C1430" s="163" t="s">
        <v>16</v>
      </c>
      <c r="D1430" s="25" t="s">
        <v>23</v>
      </c>
      <c r="E1430" s="20" t="s">
        <v>331</v>
      </c>
      <c r="F1430" s="133">
        <v>7085.75</v>
      </c>
      <c r="G1430" s="25" t="s">
        <v>32</v>
      </c>
      <c r="H1430" s="25">
        <v>5.16</v>
      </c>
      <c r="I1430" s="134">
        <v>1.0213178294573577E-2</v>
      </c>
      <c r="J1430" s="4">
        <v>5.2126999999999999</v>
      </c>
      <c r="K1430" s="135">
        <v>373.41902499999821</v>
      </c>
      <c r="L1430" s="25" t="s">
        <v>374</v>
      </c>
      <c r="M1430" s="19" t="s">
        <v>361</v>
      </c>
      <c r="N1430" s="145">
        <v>242.72236624999886</v>
      </c>
      <c r="O1430" s="4" t="s">
        <v>27</v>
      </c>
      <c r="P1430" s="4">
        <v>47142</v>
      </c>
      <c r="Q1430" s="33">
        <v>0</v>
      </c>
      <c r="R1430" s="4" t="s">
        <v>21</v>
      </c>
    </row>
    <row r="1431" spans="1:18">
      <c r="A1431" s="183">
        <v>44784</v>
      </c>
      <c r="B1431" s="157">
        <v>44784</v>
      </c>
      <c r="C1431" s="163" t="s">
        <v>16</v>
      </c>
      <c r="D1431" s="163" t="s">
        <v>17</v>
      </c>
      <c r="E1431" s="2" t="s">
        <v>81</v>
      </c>
      <c r="F1431" s="133">
        <v>3636</v>
      </c>
      <c r="G1431" s="25" t="s">
        <v>19</v>
      </c>
      <c r="H1431" s="25">
        <v>5</v>
      </c>
      <c r="I1431" s="134">
        <v>1.3540000000000108E-2</v>
      </c>
      <c r="J1431" s="4">
        <v>5.0677000000000003</v>
      </c>
      <c r="K1431" s="135">
        <v>246.15720000000115</v>
      </c>
      <c r="L1431" s="25" t="s">
        <v>110</v>
      </c>
      <c r="M1431" s="19" t="s">
        <v>230</v>
      </c>
      <c r="N1431" s="145">
        <v>160.00218000000075</v>
      </c>
      <c r="O1431" s="4" t="s">
        <v>27</v>
      </c>
      <c r="P1431" s="4">
        <v>47142</v>
      </c>
      <c r="Q1431" s="33">
        <v>0</v>
      </c>
      <c r="R1431" s="4" t="s">
        <v>21</v>
      </c>
    </row>
    <row r="1432" spans="1:18">
      <c r="A1432" s="183">
        <v>44784</v>
      </c>
      <c r="B1432" s="157">
        <v>44785</v>
      </c>
      <c r="C1432" s="163" t="s">
        <v>16</v>
      </c>
      <c r="D1432" s="25" t="s">
        <v>23</v>
      </c>
      <c r="E1432" s="2" t="s">
        <v>224</v>
      </c>
      <c r="F1432" s="133">
        <v>35604.31</v>
      </c>
      <c r="G1432" s="25" t="s">
        <v>19</v>
      </c>
      <c r="H1432" s="25">
        <v>5.173</v>
      </c>
      <c r="I1432" s="134">
        <v>4.4461627682195193E-3</v>
      </c>
      <c r="J1432" s="4">
        <v>5.1959999999999997</v>
      </c>
      <c r="K1432" s="135">
        <v>818.89912999998876</v>
      </c>
      <c r="L1432" s="25" t="s">
        <v>275</v>
      </c>
      <c r="M1432" s="19" t="s">
        <v>276</v>
      </c>
      <c r="N1432" s="145">
        <v>532.2844344999927</v>
      </c>
      <c r="O1432" s="4" t="s">
        <v>1533</v>
      </c>
      <c r="P1432" s="4">
        <v>52405</v>
      </c>
      <c r="Q1432" s="33">
        <v>0</v>
      </c>
      <c r="R1432" s="4" t="s">
        <v>1532</v>
      </c>
    </row>
    <row r="1433" spans="1:18">
      <c r="A1433" s="183">
        <v>44784</v>
      </c>
      <c r="B1433" s="157">
        <v>44785</v>
      </c>
      <c r="C1433" s="163" t="s">
        <v>41</v>
      </c>
      <c r="D1433" s="25" t="s">
        <v>23</v>
      </c>
      <c r="E1433" s="2" t="s">
        <v>63</v>
      </c>
      <c r="F1433" s="133">
        <v>17317.8</v>
      </c>
      <c r="G1433" s="25" t="s">
        <v>19</v>
      </c>
      <c r="H1433" s="25">
        <v>5.1260000000000003</v>
      </c>
      <c r="I1433" s="134">
        <v>4.6820132657041658E-3</v>
      </c>
      <c r="J1433" s="4">
        <v>5.15</v>
      </c>
      <c r="K1433" s="135">
        <v>415.62720000000036</v>
      </c>
      <c r="L1433" s="25" t="s">
        <v>239</v>
      </c>
      <c r="M1433" s="19" t="s">
        <v>240</v>
      </c>
      <c r="N1433" s="162">
        <v>237.78032112000022</v>
      </c>
      <c r="O1433" s="4" t="s">
        <v>20</v>
      </c>
      <c r="P1433" s="4">
        <v>12012</v>
      </c>
      <c r="Q1433" s="33">
        <v>0</v>
      </c>
      <c r="R1433" s="4" t="s">
        <v>72</v>
      </c>
    </row>
    <row r="1434" spans="1:18">
      <c r="A1434" s="183">
        <v>44784</v>
      </c>
      <c r="B1434" s="157">
        <v>44785</v>
      </c>
      <c r="C1434" s="163" t="s">
        <v>16</v>
      </c>
      <c r="D1434" s="25" t="s">
        <v>23</v>
      </c>
      <c r="E1434" s="2" t="s">
        <v>1513</v>
      </c>
      <c r="F1434" s="133">
        <v>19448</v>
      </c>
      <c r="G1434" s="25" t="s">
        <v>19</v>
      </c>
      <c r="H1434" s="25">
        <v>5.1528</v>
      </c>
      <c r="I1434" s="134">
        <v>2.367644775655986E-3</v>
      </c>
      <c r="J1434" s="25">
        <v>5.165</v>
      </c>
      <c r="K1434" s="135">
        <v>237.26559999999978</v>
      </c>
      <c r="L1434" s="25" t="s">
        <v>275</v>
      </c>
      <c r="M1434" s="19" t="s">
        <v>276</v>
      </c>
      <c r="N1434" s="145">
        <v>154.22263999999987</v>
      </c>
      <c r="O1434" s="4" t="s">
        <v>1533</v>
      </c>
      <c r="P1434" s="4">
        <v>12012</v>
      </c>
      <c r="Q1434" s="33">
        <v>0</v>
      </c>
      <c r="R1434" s="4" t="s">
        <v>1532</v>
      </c>
    </row>
    <row r="1435" spans="1:18">
      <c r="A1435" s="183">
        <v>44784</v>
      </c>
      <c r="B1435" s="157">
        <v>44788</v>
      </c>
      <c r="C1435" s="25" t="s">
        <v>16</v>
      </c>
      <c r="D1435" s="25" t="s">
        <v>23</v>
      </c>
      <c r="E1435" s="20" t="s">
        <v>142</v>
      </c>
      <c r="F1435" s="133">
        <v>81072.3</v>
      </c>
      <c r="G1435" s="25" t="s">
        <v>19</v>
      </c>
      <c r="H1435" s="25">
        <v>5.1675000000000004</v>
      </c>
      <c r="I1435" s="134">
        <v>1.8384131591677733E-3</v>
      </c>
      <c r="J1435" s="4">
        <v>5.1769999999999996</v>
      </c>
      <c r="K1435" s="135">
        <v>770.1868499999332</v>
      </c>
      <c r="L1435" s="25" t="s">
        <v>110</v>
      </c>
      <c r="M1435" s="19" t="s">
        <v>230</v>
      </c>
      <c r="N1435" s="145">
        <v>500.6214524999566</v>
      </c>
      <c r="O1435" s="4" t="s">
        <v>20</v>
      </c>
      <c r="P1435" s="4">
        <v>12012</v>
      </c>
      <c r="Q1435" s="33">
        <v>0</v>
      </c>
      <c r="R1435" s="4" t="s">
        <v>1532</v>
      </c>
    </row>
    <row r="1436" spans="1:18">
      <c r="A1436" s="183">
        <v>44784</v>
      </c>
      <c r="B1436" s="157">
        <v>44785</v>
      </c>
      <c r="C1436" s="163" t="s">
        <v>22</v>
      </c>
      <c r="D1436" s="25" t="s">
        <v>23</v>
      </c>
      <c r="E1436" s="2" t="s">
        <v>185</v>
      </c>
      <c r="F1436" s="133">
        <v>9866.58</v>
      </c>
      <c r="G1436" s="25" t="s">
        <v>57</v>
      </c>
      <c r="H1436" s="25">
        <v>6.3018539999999996</v>
      </c>
      <c r="I1436" s="134">
        <v>1.292635468863601E-3</v>
      </c>
      <c r="J1436" s="4">
        <v>6.31</v>
      </c>
      <c r="K1436" s="135">
        <v>80.37316067999987</v>
      </c>
      <c r="L1436" s="25" t="s">
        <v>265</v>
      </c>
      <c r="M1436" s="19" t="s">
        <v>266</v>
      </c>
      <c r="N1436" s="162">
        <v>38.317904354189942</v>
      </c>
      <c r="O1436" s="4" t="s">
        <v>1533</v>
      </c>
      <c r="P1436" s="4">
        <v>12012</v>
      </c>
      <c r="Q1436" s="33">
        <v>0</v>
      </c>
      <c r="R1436" s="4" t="s">
        <v>25</v>
      </c>
    </row>
    <row r="1437" spans="1:18">
      <c r="A1437" s="183">
        <v>44784</v>
      </c>
      <c r="B1437" s="157">
        <v>44784</v>
      </c>
      <c r="C1437" s="163" t="s">
        <v>22</v>
      </c>
      <c r="D1437" s="163" t="s">
        <v>1506</v>
      </c>
      <c r="E1437" s="2" t="s">
        <v>349</v>
      </c>
      <c r="F1437" s="133">
        <v>2500</v>
      </c>
      <c r="G1437" s="25" t="s">
        <v>19</v>
      </c>
      <c r="H1437" s="25">
        <v>5.1106999999999996</v>
      </c>
      <c r="I1437" s="134">
        <v>4.7938638542666112E-3</v>
      </c>
      <c r="J1437" s="25">
        <v>5.1352000000000002</v>
      </c>
      <c r="K1437" s="135">
        <v>61.250000000001577</v>
      </c>
      <c r="L1437" s="25" t="s">
        <v>408</v>
      </c>
      <c r="M1437" s="19" t="s">
        <v>356</v>
      </c>
      <c r="N1437" s="162">
        <v>29.200937500000752</v>
      </c>
      <c r="O1437" s="4" t="s">
        <v>27</v>
      </c>
      <c r="P1437" s="4">
        <v>47025</v>
      </c>
      <c r="Q1437" s="33">
        <v>0</v>
      </c>
      <c r="R1437" s="4" t="s">
        <v>25</v>
      </c>
    </row>
    <row r="1438" spans="1:18">
      <c r="A1438" s="183">
        <v>44784</v>
      </c>
      <c r="B1438" s="157">
        <v>44785</v>
      </c>
      <c r="C1438" s="25" t="s">
        <v>22</v>
      </c>
      <c r="D1438" s="25" t="s">
        <v>23</v>
      </c>
      <c r="E1438" s="2" t="s">
        <v>349</v>
      </c>
      <c r="F1438" s="133">
        <v>2000</v>
      </c>
      <c r="G1438" s="25" t="s">
        <v>19</v>
      </c>
      <c r="H1438" s="25">
        <v>5.13</v>
      </c>
      <c r="I1438" s="134">
        <v>2.5999999999999357E-3</v>
      </c>
      <c r="J1438" s="4">
        <v>5.143338</v>
      </c>
      <c r="K1438" s="135">
        <v>26.676000000000144</v>
      </c>
      <c r="L1438" s="25" t="s">
        <v>408</v>
      </c>
      <c r="M1438" s="19" t="s">
        <v>356</v>
      </c>
      <c r="N1438" s="162">
        <v>12.717783000000068</v>
      </c>
      <c r="O1438" s="4" t="s">
        <v>1533</v>
      </c>
      <c r="P1438" s="4">
        <v>47025</v>
      </c>
      <c r="Q1438" s="33">
        <v>0</v>
      </c>
      <c r="R1438" s="4" t="s">
        <v>25</v>
      </c>
    </row>
    <row r="1439" spans="1:18">
      <c r="A1439" s="183">
        <v>44785</v>
      </c>
      <c r="B1439" s="157">
        <v>44788</v>
      </c>
      <c r="C1439" s="4" t="s">
        <v>16</v>
      </c>
      <c r="D1439" s="4" t="s">
        <v>23</v>
      </c>
      <c r="E1439" s="20" t="s">
        <v>228</v>
      </c>
      <c r="F1439" s="133">
        <v>47898.34</v>
      </c>
      <c r="G1439" s="25" t="s">
        <v>19</v>
      </c>
      <c r="H1439" s="25">
        <v>5.0888</v>
      </c>
      <c r="I1439" s="134">
        <v>5.1485615469266666E-3</v>
      </c>
      <c r="J1439" s="4">
        <v>5.1150000000000002</v>
      </c>
      <c r="K1439" s="135">
        <v>1254.9365080000107</v>
      </c>
      <c r="L1439" s="25" t="s">
        <v>275</v>
      </c>
      <c r="M1439" s="19" t="s">
        <v>276</v>
      </c>
      <c r="N1439" s="145">
        <v>815.70873020000693</v>
      </c>
      <c r="O1439" s="4" t="s">
        <v>20</v>
      </c>
      <c r="P1439" s="4">
        <v>52405</v>
      </c>
      <c r="Q1439" s="33">
        <v>0</v>
      </c>
      <c r="R1439" s="4" t="s">
        <v>21</v>
      </c>
    </row>
    <row r="1440" spans="1:18">
      <c r="A1440" s="183">
        <v>44785</v>
      </c>
      <c r="B1440" s="157">
        <v>44785</v>
      </c>
      <c r="C1440" s="25" t="s">
        <v>16</v>
      </c>
      <c r="D1440" s="25" t="s">
        <v>23</v>
      </c>
      <c r="E1440" s="2" t="s">
        <v>1514</v>
      </c>
      <c r="F1440" s="133">
        <v>20974</v>
      </c>
      <c r="G1440" s="25" t="s">
        <v>19</v>
      </c>
      <c r="H1440" s="25">
        <v>5.1040000000000001</v>
      </c>
      <c r="I1440" s="134">
        <v>2.9192789968652821E-3</v>
      </c>
      <c r="J1440" s="4">
        <v>5.1189</v>
      </c>
      <c r="K1440" s="135">
        <v>312.5125999999982</v>
      </c>
      <c r="L1440" s="25" t="s">
        <v>501</v>
      </c>
      <c r="M1440" s="19" t="s">
        <v>502</v>
      </c>
      <c r="N1440" s="145">
        <v>203.13318999999885</v>
      </c>
      <c r="O1440" s="4" t="s">
        <v>1535</v>
      </c>
      <c r="P1440" s="4">
        <v>47197</v>
      </c>
      <c r="Q1440" s="33">
        <v>0</v>
      </c>
      <c r="R1440" s="4" t="s">
        <v>1532</v>
      </c>
    </row>
    <row r="1441" spans="1:18">
      <c r="A1441" s="183">
        <v>44785</v>
      </c>
      <c r="B1441" s="157">
        <v>44788</v>
      </c>
      <c r="C1441" s="163" t="s">
        <v>16</v>
      </c>
      <c r="D1441" s="25" t="s">
        <v>1506</v>
      </c>
      <c r="E1441" s="2" t="s">
        <v>224</v>
      </c>
      <c r="F1441" s="133">
        <v>8592.7099999999991</v>
      </c>
      <c r="G1441" s="25" t="s">
        <v>32</v>
      </c>
      <c r="H1441" s="198">
        <v>5.2115</v>
      </c>
      <c r="I1441" s="134">
        <v>4.8930250407752673E-3</v>
      </c>
      <c r="J1441" s="4">
        <v>5.2370000000000001</v>
      </c>
      <c r="K1441" s="135">
        <v>219.11410500000065</v>
      </c>
      <c r="L1441" s="25" t="s">
        <v>275</v>
      </c>
      <c r="M1441" s="19" t="s">
        <v>276</v>
      </c>
      <c r="N1441" s="145">
        <v>142.42416825000043</v>
      </c>
      <c r="O1441" s="4" t="s">
        <v>20</v>
      </c>
      <c r="P1441" s="4">
        <v>52405</v>
      </c>
      <c r="Q1441" s="33">
        <v>0</v>
      </c>
      <c r="R1441" s="4" t="s">
        <v>21</v>
      </c>
    </row>
    <row r="1442" spans="1:18">
      <c r="A1442" s="183">
        <v>44785</v>
      </c>
      <c r="B1442" s="157">
        <v>44788</v>
      </c>
      <c r="C1442" s="4" t="s">
        <v>16</v>
      </c>
      <c r="D1442" s="163" t="s">
        <v>23</v>
      </c>
      <c r="E1442" s="2" t="s">
        <v>31</v>
      </c>
      <c r="F1442" s="133">
        <v>1602.09</v>
      </c>
      <c r="G1442" s="25" t="s">
        <v>19</v>
      </c>
      <c r="H1442" s="25">
        <v>5.1147999999999998</v>
      </c>
      <c r="I1442" s="134">
        <v>6.0999452569014956E-3</v>
      </c>
      <c r="J1442" s="4">
        <v>5.1459999999999999</v>
      </c>
      <c r="K1442" s="135">
        <v>49.985208000000185</v>
      </c>
      <c r="L1442" s="25" t="s">
        <v>110</v>
      </c>
      <c r="M1442" s="19" t="s">
        <v>230</v>
      </c>
      <c r="N1442" s="145">
        <v>32.490385200000119</v>
      </c>
      <c r="O1442" s="4" t="s">
        <v>20</v>
      </c>
      <c r="P1442" s="4">
        <v>12012</v>
      </c>
      <c r="Q1442" s="33">
        <v>0</v>
      </c>
      <c r="R1442" s="4" t="s">
        <v>1532</v>
      </c>
    </row>
    <row r="1443" spans="1:18">
      <c r="A1443" s="183">
        <v>44785</v>
      </c>
      <c r="B1443" s="157">
        <v>44788</v>
      </c>
      <c r="C1443" s="4" t="s">
        <v>16</v>
      </c>
      <c r="D1443" s="25" t="s">
        <v>17</v>
      </c>
      <c r="E1443" s="2" t="s">
        <v>101</v>
      </c>
      <c r="F1443" s="133">
        <v>1910.69</v>
      </c>
      <c r="G1443" s="25" t="s">
        <v>19</v>
      </c>
      <c r="H1443" s="25">
        <v>5.0837000000000003</v>
      </c>
      <c r="I1443" s="134">
        <v>8.1240041701908794E-3</v>
      </c>
      <c r="J1443" s="4">
        <v>5.125</v>
      </c>
      <c r="K1443" s="135">
        <v>78.911496999999372</v>
      </c>
      <c r="L1443" s="25" t="s">
        <v>110</v>
      </c>
      <c r="M1443" s="19" t="s">
        <v>230</v>
      </c>
      <c r="N1443" s="145">
        <v>51.292473049999593</v>
      </c>
      <c r="O1443" s="4" t="s">
        <v>20</v>
      </c>
      <c r="P1443" s="4">
        <v>67500</v>
      </c>
      <c r="Q1443" s="33">
        <v>0</v>
      </c>
      <c r="R1443" s="4" t="s">
        <v>21</v>
      </c>
    </row>
    <row r="1444" spans="1:18">
      <c r="A1444" s="183">
        <v>44788</v>
      </c>
      <c r="B1444" s="157">
        <v>44789</v>
      </c>
      <c r="C1444" s="163" t="s">
        <v>67</v>
      </c>
      <c r="D1444" s="163" t="s">
        <v>23</v>
      </c>
      <c r="E1444" s="20" t="s">
        <v>296</v>
      </c>
      <c r="F1444" s="133">
        <v>32937.800000000003</v>
      </c>
      <c r="G1444" s="25" t="s">
        <v>19</v>
      </c>
      <c r="H1444" s="25">
        <v>5.09</v>
      </c>
      <c r="I1444" s="134">
        <v>1.2377210216109935E-2</v>
      </c>
      <c r="J1444" s="4">
        <v>5.1529999999999996</v>
      </c>
      <c r="K1444" s="135">
        <v>2075.0813999999909</v>
      </c>
      <c r="L1444" s="25" t="s">
        <v>400</v>
      </c>
      <c r="M1444" s="19" t="s">
        <v>401</v>
      </c>
      <c r="N1444" s="162">
        <v>989.29505744999574</v>
      </c>
      <c r="O1444" s="4" t="s">
        <v>20</v>
      </c>
      <c r="P1444" s="4">
        <v>12012</v>
      </c>
      <c r="Q1444" s="33">
        <v>0</v>
      </c>
      <c r="R1444" s="4" t="s">
        <v>64</v>
      </c>
    </row>
    <row r="1445" spans="1:18">
      <c r="A1445" s="183">
        <v>44788</v>
      </c>
      <c r="B1445" s="157">
        <v>44789</v>
      </c>
      <c r="C1445" s="163" t="s">
        <v>22</v>
      </c>
      <c r="D1445" s="25" t="s">
        <v>23</v>
      </c>
      <c r="E1445" s="20" t="s">
        <v>165</v>
      </c>
      <c r="F1445" s="133">
        <v>19000</v>
      </c>
      <c r="G1445" s="25" t="s">
        <v>19</v>
      </c>
      <c r="H1445" s="25">
        <v>5.0904999999999996</v>
      </c>
      <c r="I1445" s="134">
        <v>6.9737746783224974E-3</v>
      </c>
      <c r="J1445" s="25">
        <v>5.1260000000000003</v>
      </c>
      <c r="K1445" s="135">
        <v>674.50000000001432</v>
      </c>
      <c r="L1445" s="25" t="s">
        <v>239</v>
      </c>
      <c r="M1445" s="19" t="s">
        <v>240</v>
      </c>
      <c r="N1445" s="162">
        <v>321.56787500000684</v>
      </c>
      <c r="O1445" s="4" t="s">
        <v>1533</v>
      </c>
      <c r="P1445" s="25">
        <v>12012</v>
      </c>
      <c r="Q1445" s="136">
        <v>0</v>
      </c>
      <c r="R1445" s="25" t="s">
        <v>25</v>
      </c>
    </row>
    <row r="1446" spans="1:18">
      <c r="A1446" s="183">
        <v>44788</v>
      </c>
      <c r="B1446" s="157">
        <v>44789</v>
      </c>
      <c r="C1446" s="25" t="s">
        <v>16</v>
      </c>
      <c r="D1446" s="25" t="s">
        <v>23</v>
      </c>
      <c r="E1446" s="20" t="s">
        <v>1491</v>
      </c>
      <c r="F1446" s="133">
        <v>9801</v>
      </c>
      <c r="G1446" s="25" t="s">
        <v>19</v>
      </c>
      <c r="H1446" s="25">
        <v>5.0922000000000001</v>
      </c>
      <c r="I1446" s="134">
        <v>6.441223832528209E-3</v>
      </c>
      <c r="J1446" s="4">
        <v>5.125</v>
      </c>
      <c r="K1446" s="135">
        <v>321.47279999999944</v>
      </c>
      <c r="L1446" s="25" t="s">
        <v>262</v>
      </c>
      <c r="M1446" s="19" t="s">
        <v>263</v>
      </c>
      <c r="N1446" s="145">
        <v>208.95731999999964</v>
      </c>
      <c r="O1446" s="4" t="s">
        <v>1533</v>
      </c>
      <c r="P1446" s="4">
        <v>12012</v>
      </c>
      <c r="Q1446" s="33">
        <v>0</v>
      </c>
      <c r="R1446" s="4" t="s">
        <v>1532</v>
      </c>
    </row>
    <row r="1447" spans="1:18">
      <c r="A1447" s="183">
        <v>44788</v>
      </c>
      <c r="B1447" s="157">
        <v>44789</v>
      </c>
      <c r="C1447" s="163" t="s">
        <v>22</v>
      </c>
      <c r="D1447" s="25" t="s">
        <v>23</v>
      </c>
      <c r="E1447" s="20" t="s">
        <v>165</v>
      </c>
      <c r="F1447" s="133">
        <v>6000</v>
      </c>
      <c r="G1447" s="25" t="s">
        <v>19</v>
      </c>
      <c r="H1447" s="25">
        <v>5.0910000000000002</v>
      </c>
      <c r="I1447" s="134">
        <v>6.8748772343352194E-3</v>
      </c>
      <c r="J1447" s="25">
        <v>5.1260000000000003</v>
      </c>
      <c r="K1447" s="135">
        <v>210.00000000000085</v>
      </c>
      <c r="L1447" s="25" t="s">
        <v>239</v>
      </c>
      <c r="M1447" s="19" t="s">
        <v>240</v>
      </c>
      <c r="N1447" s="162">
        <v>100.1175000000004</v>
      </c>
      <c r="O1447" s="4" t="s">
        <v>1533</v>
      </c>
      <c r="P1447" s="4">
        <v>12012</v>
      </c>
      <c r="Q1447" s="33">
        <v>0</v>
      </c>
      <c r="R1447" s="25" t="s">
        <v>25</v>
      </c>
    </row>
    <row r="1448" spans="1:18">
      <c r="A1448" s="183">
        <v>44788</v>
      </c>
      <c r="B1448" s="157">
        <v>44789</v>
      </c>
      <c r="C1448" s="25" t="s">
        <v>16</v>
      </c>
      <c r="D1448" s="25" t="s">
        <v>23</v>
      </c>
      <c r="E1448" s="2" t="s">
        <v>1513</v>
      </c>
      <c r="F1448" s="133">
        <v>22310</v>
      </c>
      <c r="G1448" s="25" t="s">
        <v>19</v>
      </c>
      <c r="H1448" s="25">
        <v>5.1144999999999996</v>
      </c>
      <c r="I1448" s="134">
        <v>1.6619415387624237E-3</v>
      </c>
      <c r="J1448" s="4">
        <v>5.1230000000000002</v>
      </c>
      <c r="K1448" s="135">
        <v>189.6350000000138</v>
      </c>
      <c r="L1448" s="25" t="s">
        <v>275</v>
      </c>
      <c r="M1448" s="19" t="s">
        <v>276</v>
      </c>
      <c r="N1448" s="145">
        <v>123.26275000000898</v>
      </c>
      <c r="O1448" s="4" t="s">
        <v>1533</v>
      </c>
      <c r="P1448" s="4">
        <v>12012</v>
      </c>
      <c r="Q1448" s="33">
        <v>0</v>
      </c>
      <c r="R1448" s="4" t="s">
        <v>1532</v>
      </c>
    </row>
    <row r="1449" spans="1:18">
      <c r="A1449" s="183">
        <v>44788</v>
      </c>
      <c r="B1449" s="157">
        <v>44788</v>
      </c>
      <c r="C1449" s="163" t="s">
        <v>16</v>
      </c>
      <c r="D1449" s="25" t="s">
        <v>23</v>
      </c>
      <c r="E1449" s="2" t="s">
        <v>327</v>
      </c>
      <c r="F1449" s="133">
        <v>2092.5</v>
      </c>
      <c r="G1449" s="25" t="s">
        <v>19</v>
      </c>
      <c r="H1449" s="25">
        <v>5.1115000000000004</v>
      </c>
      <c r="I1449" s="134">
        <v>9.7818644233593766E-4</v>
      </c>
      <c r="J1449" s="4">
        <v>5.1165000000000003</v>
      </c>
      <c r="K1449" s="135">
        <v>10.462499999999777</v>
      </c>
      <c r="L1449" s="25" t="s">
        <v>409</v>
      </c>
      <c r="M1449" s="19" t="s">
        <v>410</v>
      </c>
      <c r="N1449" s="145">
        <v>6.8006249999998554</v>
      </c>
      <c r="O1449" s="4" t="s">
        <v>20</v>
      </c>
      <c r="P1449" s="4">
        <v>12012</v>
      </c>
      <c r="Q1449" s="33">
        <v>0</v>
      </c>
      <c r="R1449" s="4" t="s">
        <v>21</v>
      </c>
    </row>
    <row r="1450" spans="1:18">
      <c r="A1450" s="183">
        <v>44788</v>
      </c>
      <c r="B1450" s="157">
        <v>44788</v>
      </c>
      <c r="C1450" s="163" t="s">
        <v>16</v>
      </c>
      <c r="D1450" s="25" t="s">
        <v>23</v>
      </c>
      <c r="E1450" s="2" t="s">
        <v>327</v>
      </c>
      <c r="F1450" s="133">
        <v>1116.25</v>
      </c>
      <c r="G1450" s="25" t="s">
        <v>19</v>
      </c>
      <c r="H1450" s="25">
        <v>5.1115000000000004</v>
      </c>
      <c r="I1450" s="134">
        <v>9.7818644233593766E-4</v>
      </c>
      <c r="J1450" s="4">
        <v>5.1165000000000003</v>
      </c>
      <c r="K1450" s="135">
        <v>5.5812499999998808</v>
      </c>
      <c r="L1450" s="25" t="s">
        <v>409</v>
      </c>
      <c r="M1450" s="19" t="s">
        <v>410</v>
      </c>
      <c r="N1450" s="145">
        <v>3.6278124999999228</v>
      </c>
      <c r="O1450" s="4" t="s">
        <v>20</v>
      </c>
      <c r="P1450" s="4">
        <v>12012</v>
      </c>
      <c r="Q1450" s="33">
        <v>0</v>
      </c>
      <c r="R1450" s="4" t="s">
        <v>21</v>
      </c>
    </row>
    <row r="1451" spans="1:18">
      <c r="A1451" s="183">
        <v>44788</v>
      </c>
      <c r="B1451" s="157">
        <v>44788</v>
      </c>
      <c r="C1451" s="163" t="s">
        <v>16</v>
      </c>
      <c r="D1451" s="25" t="s">
        <v>17</v>
      </c>
      <c r="E1451" s="20" t="s">
        <v>152</v>
      </c>
      <c r="F1451" s="133">
        <v>1301.47</v>
      </c>
      <c r="G1451" s="25" t="s">
        <v>32</v>
      </c>
      <c r="H1451" s="198">
        <v>5.2163000000000004</v>
      </c>
      <c r="I1451" s="134">
        <v>1.9879991564902388E-2</v>
      </c>
      <c r="J1451" s="4">
        <v>5.32</v>
      </c>
      <c r="K1451" s="135">
        <v>134.96243899999988</v>
      </c>
      <c r="L1451" s="25" t="s">
        <v>110</v>
      </c>
      <c r="M1451" s="19" t="s">
        <v>230</v>
      </c>
      <c r="N1451" s="145">
        <v>87.725585349999918</v>
      </c>
      <c r="O1451" s="4" t="s">
        <v>20</v>
      </c>
      <c r="P1451" s="4">
        <v>67500</v>
      </c>
      <c r="Q1451" s="33">
        <v>0</v>
      </c>
      <c r="R1451" s="4" t="s">
        <v>21</v>
      </c>
    </row>
    <row r="1452" spans="1:18">
      <c r="A1452" s="183">
        <v>44789</v>
      </c>
      <c r="B1452" s="157">
        <v>44790</v>
      </c>
      <c r="C1452" s="25" t="s">
        <v>16</v>
      </c>
      <c r="D1452" s="25" t="s">
        <v>23</v>
      </c>
      <c r="E1452" s="2" t="s">
        <v>126</v>
      </c>
      <c r="F1452" s="133">
        <v>81620</v>
      </c>
      <c r="G1452" s="25" t="s">
        <v>19</v>
      </c>
      <c r="H1452" s="25">
        <v>5.1337999999999999</v>
      </c>
      <c r="I1452" s="134">
        <v>2.1816198527406794E-3</v>
      </c>
      <c r="J1452" s="4">
        <v>5.1449999999999996</v>
      </c>
      <c r="K1452" s="135">
        <v>914.14399999997181</v>
      </c>
      <c r="L1452" s="25" t="s">
        <v>250</v>
      </c>
      <c r="M1452" s="19" t="s">
        <v>251</v>
      </c>
      <c r="N1452" s="145">
        <v>594.19359999998164</v>
      </c>
      <c r="O1452" s="4" t="s">
        <v>20</v>
      </c>
      <c r="P1452" s="4">
        <v>12012</v>
      </c>
      <c r="Q1452" s="33">
        <v>0</v>
      </c>
      <c r="R1452" s="4" t="s">
        <v>21</v>
      </c>
    </row>
    <row r="1453" spans="1:18">
      <c r="A1453" s="183">
        <v>44789</v>
      </c>
      <c r="B1453" s="157">
        <v>44790</v>
      </c>
      <c r="C1453" s="25" t="s">
        <v>16</v>
      </c>
      <c r="D1453" s="25" t="s">
        <v>23</v>
      </c>
      <c r="E1453" s="2" t="s">
        <v>56</v>
      </c>
      <c r="F1453" s="133">
        <v>6383.31</v>
      </c>
      <c r="G1453" s="25" t="s">
        <v>57</v>
      </c>
      <c r="H1453" s="25">
        <v>6.2186000000000003</v>
      </c>
      <c r="I1453" s="134">
        <v>1.3089762969156871E-2</v>
      </c>
      <c r="J1453" s="4">
        <v>6.3</v>
      </c>
      <c r="K1453" s="135">
        <v>519.60143399999663</v>
      </c>
      <c r="L1453" s="25" t="s">
        <v>259</v>
      </c>
      <c r="M1453" s="19" t="s">
        <v>260</v>
      </c>
      <c r="N1453" s="145">
        <v>337.74093209999785</v>
      </c>
      <c r="O1453" s="4" t="s">
        <v>1533</v>
      </c>
      <c r="P1453" s="25">
        <v>12012</v>
      </c>
      <c r="Q1453" s="33">
        <v>0</v>
      </c>
      <c r="R1453" s="4" t="s">
        <v>21</v>
      </c>
    </row>
    <row r="1454" spans="1:18">
      <c r="A1454" s="183">
        <v>44789</v>
      </c>
      <c r="B1454" s="157">
        <v>44790</v>
      </c>
      <c r="C1454" s="25" t="s">
        <v>22</v>
      </c>
      <c r="D1454" s="25" t="s">
        <v>23</v>
      </c>
      <c r="E1454" s="20" t="s">
        <v>332</v>
      </c>
      <c r="F1454" s="133">
        <v>7120</v>
      </c>
      <c r="G1454" s="25" t="s">
        <v>19</v>
      </c>
      <c r="H1454" s="25">
        <v>5.1313000000000004</v>
      </c>
      <c r="I1454" s="134">
        <v>7.5419484341199272E-3</v>
      </c>
      <c r="J1454" s="4">
        <v>5.17</v>
      </c>
      <c r="K1454" s="135">
        <v>275.54399999999652</v>
      </c>
      <c r="L1454" s="25" t="s">
        <v>239</v>
      </c>
      <c r="M1454" s="19" t="s">
        <v>240</v>
      </c>
      <c r="N1454" s="162">
        <v>131.36560199999835</v>
      </c>
      <c r="O1454" s="4" t="s">
        <v>1533</v>
      </c>
      <c r="P1454" s="4">
        <v>12012</v>
      </c>
      <c r="Q1454" s="33">
        <v>0</v>
      </c>
      <c r="R1454" s="4" t="s">
        <v>25</v>
      </c>
    </row>
    <row r="1455" spans="1:18">
      <c r="A1455" s="183">
        <v>44789</v>
      </c>
      <c r="B1455" s="157">
        <v>44790</v>
      </c>
      <c r="C1455" s="25" t="s">
        <v>16</v>
      </c>
      <c r="D1455" s="25" t="s">
        <v>23</v>
      </c>
      <c r="E1455" s="2" t="s">
        <v>56</v>
      </c>
      <c r="F1455" s="133">
        <v>3242.67</v>
      </c>
      <c r="G1455" s="25" t="s">
        <v>57</v>
      </c>
      <c r="H1455" s="25">
        <v>6.2186000000000003</v>
      </c>
      <c r="I1455" s="134">
        <v>1.3089762969156871E-2</v>
      </c>
      <c r="J1455" s="4">
        <v>6.3</v>
      </c>
      <c r="K1455" s="135">
        <v>263.95333799999827</v>
      </c>
      <c r="L1455" s="25" t="s">
        <v>259</v>
      </c>
      <c r="M1455" s="19" t="s">
        <v>260</v>
      </c>
      <c r="N1455" s="145">
        <v>171.56966969999888</v>
      </c>
      <c r="O1455" s="4" t="s">
        <v>1533</v>
      </c>
      <c r="P1455" s="25">
        <v>12012</v>
      </c>
      <c r="Q1455" s="33">
        <v>0</v>
      </c>
      <c r="R1455" s="4" t="s">
        <v>21</v>
      </c>
    </row>
    <row r="1456" spans="1:18">
      <c r="A1456" s="183">
        <v>44789</v>
      </c>
      <c r="B1456" s="157">
        <v>44789</v>
      </c>
      <c r="C1456" s="163" t="s">
        <v>22</v>
      </c>
      <c r="D1456" s="25" t="s">
        <v>17</v>
      </c>
      <c r="E1456" s="2" t="s">
        <v>343</v>
      </c>
      <c r="F1456" s="133">
        <v>2950</v>
      </c>
      <c r="G1456" s="25" t="s">
        <v>19</v>
      </c>
      <c r="H1456" s="25">
        <v>5.0650000000000004</v>
      </c>
      <c r="I1456" s="134">
        <v>1.2517275419545948E-2</v>
      </c>
      <c r="J1456" s="4">
        <v>5.1284000000000001</v>
      </c>
      <c r="K1456" s="135">
        <v>187.02999999999906</v>
      </c>
      <c r="L1456" s="25" t="s">
        <v>108</v>
      </c>
      <c r="M1456" s="19" t="s">
        <v>358</v>
      </c>
      <c r="N1456" s="162">
        <v>89.166552499999554</v>
      </c>
      <c r="O1456" s="4" t="s">
        <v>1535</v>
      </c>
      <c r="P1456" s="4">
        <v>67043</v>
      </c>
      <c r="Q1456" s="33">
        <v>0</v>
      </c>
      <c r="R1456" s="4" t="s">
        <v>1536</v>
      </c>
    </row>
    <row r="1457" spans="1:18">
      <c r="A1457" s="183">
        <v>44789</v>
      </c>
      <c r="B1457" s="157">
        <v>44790</v>
      </c>
      <c r="C1457" s="25" t="s">
        <v>16</v>
      </c>
      <c r="D1457" s="25" t="s">
        <v>17</v>
      </c>
      <c r="E1457" s="20" t="s">
        <v>1515</v>
      </c>
      <c r="F1457" s="133">
        <v>10000</v>
      </c>
      <c r="G1457" s="25" t="s">
        <v>19</v>
      </c>
      <c r="H1457" s="25">
        <v>5.0759999999999996</v>
      </c>
      <c r="I1457" s="134">
        <v>1.0756501182033196E-2</v>
      </c>
      <c r="J1457" s="4">
        <v>5.1306000000000003</v>
      </c>
      <c r="K1457" s="135">
        <v>546.00000000000648</v>
      </c>
      <c r="L1457" s="25" t="s">
        <v>690</v>
      </c>
      <c r="M1457" s="19" t="s">
        <v>691</v>
      </c>
      <c r="N1457" s="145">
        <v>354.90000000000424</v>
      </c>
      <c r="O1457" s="4" t="s">
        <v>27</v>
      </c>
      <c r="P1457" s="4">
        <v>67500</v>
      </c>
      <c r="Q1457" s="33">
        <v>0</v>
      </c>
      <c r="R1457" s="4" t="s">
        <v>21</v>
      </c>
    </row>
    <row r="1458" spans="1:18">
      <c r="A1458" s="183">
        <v>44789</v>
      </c>
      <c r="B1458" s="157">
        <v>44790</v>
      </c>
      <c r="C1458" s="25" t="s">
        <v>22</v>
      </c>
      <c r="D1458" s="25" t="s">
        <v>23</v>
      </c>
      <c r="E1458" s="2" t="s">
        <v>349</v>
      </c>
      <c r="F1458" s="133">
        <v>1760</v>
      </c>
      <c r="G1458" s="25" t="s">
        <v>19</v>
      </c>
      <c r="H1458" s="25">
        <v>5.07883</v>
      </c>
      <c r="I1458" s="134">
        <v>4.6211430585390012E-3</v>
      </c>
      <c r="J1458" s="4">
        <v>5.1022999999999996</v>
      </c>
      <c r="K1458" s="135">
        <v>41.307199999999398</v>
      </c>
      <c r="L1458" s="25" t="s">
        <v>408</v>
      </c>
      <c r="M1458" s="19" t="s">
        <v>356</v>
      </c>
      <c r="N1458" s="162">
        <v>19.693207599999713</v>
      </c>
      <c r="O1458" s="4" t="s">
        <v>27</v>
      </c>
      <c r="P1458" s="4">
        <v>47025</v>
      </c>
      <c r="Q1458" s="33">
        <v>0</v>
      </c>
      <c r="R1458" s="4" t="s">
        <v>25</v>
      </c>
    </row>
    <row r="1459" spans="1:18">
      <c r="A1459" s="183">
        <v>44789</v>
      </c>
      <c r="B1459" s="157">
        <v>44790</v>
      </c>
      <c r="C1459" s="25" t="s">
        <v>22</v>
      </c>
      <c r="D1459" s="25" t="s">
        <v>23</v>
      </c>
      <c r="E1459" s="20" t="s">
        <v>332</v>
      </c>
      <c r="F1459" s="133">
        <v>512.9</v>
      </c>
      <c r="G1459" s="25" t="s">
        <v>19</v>
      </c>
      <c r="H1459" s="25">
        <v>5.1313000000000004</v>
      </c>
      <c r="I1459" s="134">
        <v>7.5419484341199272E-3</v>
      </c>
      <c r="J1459" s="4">
        <v>5.17</v>
      </c>
      <c r="K1459" s="135">
        <v>19.84922999999975</v>
      </c>
      <c r="L1459" s="25" t="s">
        <v>239</v>
      </c>
      <c r="M1459" s="19" t="s">
        <v>240</v>
      </c>
      <c r="N1459" s="162">
        <v>9.4631204024998805</v>
      </c>
      <c r="O1459" s="4" t="s">
        <v>1533</v>
      </c>
      <c r="P1459" s="4">
        <v>12012</v>
      </c>
      <c r="Q1459" s="33">
        <v>0</v>
      </c>
      <c r="R1459" s="4" t="s">
        <v>25</v>
      </c>
    </row>
    <row r="1460" spans="1:18">
      <c r="A1460" s="183">
        <v>44789</v>
      </c>
      <c r="B1460" s="157">
        <v>44790</v>
      </c>
      <c r="C1460" s="25" t="s">
        <v>16</v>
      </c>
      <c r="D1460" s="25" t="s">
        <v>17</v>
      </c>
      <c r="E1460" s="20" t="s">
        <v>85</v>
      </c>
      <c r="F1460" s="133">
        <v>2869.78</v>
      </c>
      <c r="G1460" s="25" t="s">
        <v>19</v>
      </c>
      <c r="H1460" s="25">
        <v>5.1258999999999997</v>
      </c>
      <c r="I1460" s="134">
        <v>8.6033672135625849E-3</v>
      </c>
      <c r="J1460" s="113">
        <v>5.17</v>
      </c>
      <c r="K1460" s="135">
        <v>126.55729800000073</v>
      </c>
      <c r="L1460" s="25" t="s">
        <v>110</v>
      </c>
      <c r="M1460" s="19" t="s">
        <v>230</v>
      </c>
      <c r="N1460" s="145">
        <v>82.262243700000482</v>
      </c>
      <c r="O1460" s="4" t="s">
        <v>20</v>
      </c>
      <c r="P1460" s="4">
        <v>12012</v>
      </c>
      <c r="Q1460" s="33">
        <v>0</v>
      </c>
      <c r="R1460" s="4" t="s">
        <v>21</v>
      </c>
    </row>
    <row r="1461" spans="1:18">
      <c r="A1461" s="183">
        <v>44789</v>
      </c>
      <c r="B1461" s="157">
        <v>44790</v>
      </c>
      <c r="C1461" s="25" t="s">
        <v>16</v>
      </c>
      <c r="D1461" s="25" t="s">
        <v>17</v>
      </c>
      <c r="E1461" s="13" t="s">
        <v>1516</v>
      </c>
      <c r="F1461" s="133">
        <v>152.4</v>
      </c>
      <c r="G1461" s="25" t="s">
        <v>32</v>
      </c>
      <c r="H1461" s="25">
        <v>5.2276999999999996</v>
      </c>
      <c r="I1461" s="134">
        <v>2.3394609484094442E-2</v>
      </c>
      <c r="J1461" s="4">
        <v>5.35</v>
      </c>
      <c r="K1461" s="135">
        <v>18.63852000000001</v>
      </c>
      <c r="L1461" s="25" t="s">
        <v>110</v>
      </c>
      <c r="M1461" s="19" t="s">
        <v>230</v>
      </c>
      <c r="N1461" s="145">
        <v>12.115038000000007</v>
      </c>
      <c r="O1461" s="4" t="s">
        <v>20</v>
      </c>
      <c r="P1461" s="4">
        <v>37107</v>
      </c>
      <c r="Q1461" s="33">
        <v>0</v>
      </c>
      <c r="R1461" s="4" t="s">
        <v>21</v>
      </c>
    </row>
    <row r="1462" spans="1:18">
      <c r="A1462" s="183">
        <v>44790</v>
      </c>
      <c r="B1462" s="157">
        <v>44791</v>
      </c>
      <c r="C1462" s="25" t="s">
        <v>16</v>
      </c>
      <c r="D1462" s="25" t="s">
        <v>23</v>
      </c>
      <c r="E1462" s="20" t="s">
        <v>1502</v>
      </c>
      <c r="F1462" s="133">
        <v>27511.3</v>
      </c>
      <c r="G1462" s="25" t="s">
        <v>19</v>
      </c>
      <c r="H1462" s="25">
        <v>5.1669999999999998</v>
      </c>
      <c r="I1462" s="134">
        <v>7.9349719372945327E-3</v>
      </c>
      <c r="J1462" s="4">
        <v>5.2080000000000002</v>
      </c>
      <c r="K1462" s="135">
        <v>1127.9633000000101</v>
      </c>
      <c r="L1462" s="25" t="s">
        <v>1188</v>
      </c>
      <c r="M1462" s="19" t="s">
        <v>443</v>
      </c>
      <c r="N1462" s="145">
        <v>733.17614500000661</v>
      </c>
      <c r="O1462" s="4" t="s">
        <v>20</v>
      </c>
      <c r="P1462" s="4">
        <v>12012</v>
      </c>
      <c r="Q1462" s="33">
        <v>0</v>
      </c>
      <c r="R1462" s="4" t="s">
        <v>1532</v>
      </c>
    </row>
    <row r="1463" spans="1:18">
      <c r="A1463" s="183">
        <v>44790</v>
      </c>
      <c r="B1463" s="157">
        <v>44791</v>
      </c>
      <c r="C1463" s="25" t="s">
        <v>16</v>
      </c>
      <c r="D1463" s="25" t="s">
        <v>23</v>
      </c>
      <c r="E1463" s="20" t="s">
        <v>156</v>
      </c>
      <c r="F1463" s="133">
        <v>9953.7000000000007</v>
      </c>
      <c r="G1463" s="25" t="s">
        <v>19</v>
      </c>
      <c r="H1463" s="25">
        <v>5.1150000000000002</v>
      </c>
      <c r="I1463" s="134">
        <v>1.3333333333333419E-2</v>
      </c>
      <c r="J1463" s="4">
        <v>5.1832000000000003</v>
      </c>
      <c r="K1463" s="135">
        <v>678.84234000000038</v>
      </c>
      <c r="L1463" s="25" t="s">
        <v>252</v>
      </c>
      <c r="M1463" s="19" t="s">
        <v>253</v>
      </c>
      <c r="N1463" s="145">
        <v>441.24752100000023</v>
      </c>
      <c r="O1463" s="4" t="s">
        <v>27</v>
      </c>
      <c r="P1463" s="4">
        <v>67500</v>
      </c>
      <c r="Q1463" s="33">
        <v>0</v>
      </c>
      <c r="R1463" s="4" t="s">
        <v>1532</v>
      </c>
    </row>
    <row r="1464" spans="1:18">
      <c r="A1464" s="183">
        <v>44790</v>
      </c>
      <c r="B1464" s="157">
        <v>44792</v>
      </c>
      <c r="C1464" s="25" t="s">
        <v>22</v>
      </c>
      <c r="D1464" s="25" t="s">
        <v>1506</v>
      </c>
      <c r="E1464" s="20" t="s">
        <v>185</v>
      </c>
      <c r="F1464" s="133">
        <v>18140</v>
      </c>
      <c r="G1464" s="25" t="s">
        <v>57</v>
      </c>
      <c r="H1464" s="25">
        <v>6.2501530000000001</v>
      </c>
      <c r="I1464" s="134">
        <v>3.1434430485142162E-3</v>
      </c>
      <c r="J1464" s="4">
        <v>6.2698</v>
      </c>
      <c r="K1464" s="135">
        <v>356.39657999999946</v>
      </c>
      <c r="L1464" s="25" t="s">
        <v>265</v>
      </c>
      <c r="M1464" s="19" t="s">
        <v>266</v>
      </c>
      <c r="N1464" s="162">
        <v>169.91206951499976</v>
      </c>
      <c r="O1464" s="4" t="s">
        <v>1533</v>
      </c>
      <c r="P1464" s="25">
        <v>12012</v>
      </c>
      <c r="Q1464" s="33">
        <v>0</v>
      </c>
      <c r="R1464" s="4" t="s">
        <v>1536</v>
      </c>
    </row>
    <row r="1465" spans="1:18">
      <c r="A1465" s="183">
        <v>44790</v>
      </c>
      <c r="B1465" s="157">
        <v>44791</v>
      </c>
      <c r="C1465" s="199" t="s">
        <v>16</v>
      </c>
      <c r="D1465" s="25" t="s">
        <v>1506</v>
      </c>
      <c r="E1465" s="2" t="s">
        <v>1505</v>
      </c>
      <c r="F1465" s="133">
        <v>2124</v>
      </c>
      <c r="G1465" s="25" t="s">
        <v>19</v>
      </c>
      <c r="H1465" s="25">
        <v>5.1722000000000001</v>
      </c>
      <c r="I1465" s="134">
        <v>7.3083020764856954E-3</v>
      </c>
      <c r="J1465" s="4">
        <v>5.21</v>
      </c>
      <c r="K1465" s="135">
        <v>80.287199999999643</v>
      </c>
      <c r="L1465" s="25" t="s">
        <v>409</v>
      </c>
      <c r="M1465" s="19" t="s">
        <v>410</v>
      </c>
      <c r="N1465" s="145">
        <v>52.186679999999768</v>
      </c>
      <c r="O1465" s="4" t="s">
        <v>1533</v>
      </c>
      <c r="P1465" s="4">
        <v>12036</v>
      </c>
      <c r="Q1465" s="33">
        <v>0</v>
      </c>
      <c r="R1465" s="4" t="s">
        <v>195</v>
      </c>
    </row>
    <row r="1466" spans="1:18">
      <c r="A1466" s="183">
        <v>44790</v>
      </c>
      <c r="B1466" s="157">
        <v>44790</v>
      </c>
      <c r="C1466" s="199" t="s">
        <v>22</v>
      </c>
      <c r="D1466" s="25" t="s">
        <v>23</v>
      </c>
      <c r="E1466" s="2" t="s">
        <v>349</v>
      </c>
      <c r="F1466" s="133">
        <v>2000</v>
      </c>
      <c r="G1466" s="25" t="s">
        <v>19</v>
      </c>
      <c r="H1466" s="25">
        <v>5.1402999999999999</v>
      </c>
      <c r="I1466" s="134">
        <v>5.2915199501974985E-3</v>
      </c>
      <c r="J1466" s="4">
        <v>5.1675000000000004</v>
      </c>
      <c r="K1466" s="135">
        <v>54.400000000001114</v>
      </c>
      <c r="L1466" s="25" t="s">
        <v>408</v>
      </c>
      <c r="M1466" s="19" t="s">
        <v>356</v>
      </c>
      <c r="N1466" s="162">
        <v>25.935200000000531</v>
      </c>
      <c r="O1466" s="4" t="s">
        <v>27</v>
      </c>
      <c r="P1466" s="4">
        <v>47025</v>
      </c>
      <c r="Q1466" s="33">
        <v>0</v>
      </c>
      <c r="R1466" s="4" t="s">
        <v>25</v>
      </c>
    </row>
    <row r="1467" spans="1:18">
      <c r="A1467" s="183">
        <v>44790</v>
      </c>
      <c r="B1467" s="157">
        <v>44791</v>
      </c>
      <c r="C1467" s="25" t="s">
        <v>16</v>
      </c>
      <c r="D1467" s="25" t="s">
        <v>17</v>
      </c>
      <c r="E1467" s="2" t="s">
        <v>1517</v>
      </c>
      <c r="F1467" s="133">
        <v>2400</v>
      </c>
      <c r="G1467" s="25" t="s">
        <v>19</v>
      </c>
      <c r="H1467" s="25">
        <v>5.1837</v>
      </c>
      <c r="I1467" s="134">
        <v>4.3135212300094539E-2</v>
      </c>
      <c r="J1467" s="4">
        <v>5.4073000000000002</v>
      </c>
      <c r="K1467" s="135">
        <v>536.64000000000055</v>
      </c>
      <c r="L1467" s="25" t="s">
        <v>255</v>
      </c>
      <c r="M1467" s="19" t="s">
        <v>256</v>
      </c>
      <c r="N1467" s="145">
        <v>348.81600000000037</v>
      </c>
      <c r="O1467" s="4" t="s">
        <v>1533</v>
      </c>
      <c r="P1467" s="25">
        <v>67043</v>
      </c>
      <c r="Q1467" s="33">
        <v>0</v>
      </c>
      <c r="R1467" s="4" t="s">
        <v>1532</v>
      </c>
    </row>
    <row r="1468" spans="1:18">
      <c r="A1468" s="183">
        <v>44790</v>
      </c>
      <c r="B1468" s="157">
        <v>44791</v>
      </c>
      <c r="C1468" s="25" t="s">
        <v>16</v>
      </c>
      <c r="D1468" s="25" t="s">
        <v>23</v>
      </c>
      <c r="E1468" s="2" t="s">
        <v>1518</v>
      </c>
      <c r="F1468" s="133">
        <v>198</v>
      </c>
      <c r="G1468" s="25" t="s">
        <v>19</v>
      </c>
      <c r="H1468" s="25">
        <v>5.2028999999999996</v>
      </c>
      <c r="I1468" s="134">
        <v>6.1696361644469899E-3</v>
      </c>
      <c r="J1468" s="4">
        <v>5.2350000000000003</v>
      </c>
      <c r="K1468" s="135">
        <v>6.3558000000001353</v>
      </c>
      <c r="L1468" s="25" t="s">
        <v>409</v>
      </c>
      <c r="M1468" s="19" t="s">
        <v>410</v>
      </c>
      <c r="N1468" s="145">
        <v>4.1312700000000877</v>
      </c>
      <c r="O1468" s="4" t="s">
        <v>1533</v>
      </c>
      <c r="P1468" s="4">
        <v>12036</v>
      </c>
      <c r="Q1468" s="33">
        <v>0</v>
      </c>
      <c r="R1468" s="4" t="s">
        <v>1532</v>
      </c>
    </row>
    <row r="1469" spans="1:18">
      <c r="A1469" s="183">
        <v>44791</v>
      </c>
      <c r="B1469" s="157">
        <v>44792</v>
      </c>
      <c r="C1469" s="163" t="s">
        <v>22</v>
      </c>
      <c r="D1469" s="25" t="s">
        <v>23</v>
      </c>
      <c r="E1469" s="20" t="s">
        <v>77</v>
      </c>
      <c r="F1469" s="133">
        <v>25000</v>
      </c>
      <c r="G1469" s="25" t="s">
        <v>19</v>
      </c>
      <c r="H1469" s="25">
        <v>5.08</v>
      </c>
      <c r="I1469" s="134">
        <v>2.1948818897637778E-2</v>
      </c>
      <c r="J1469" s="4">
        <v>5.1914999999999996</v>
      </c>
      <c r="K1469" s="135">
        <v>2787.4999999999873</v>
      </c>
      <c r="L1469" s="25" t="s">
        <v>111</v>
      </c>
      <c r="M1469" s="19" t="s">
        <v>112</v>
      </c>
      <c r="N1469" s="162">
        <v>1328.940624999994</v>
      </c>
      <c r="O1469" s="4" t="s">
        <v>1535</v>
      </c>
      <c r="P1469" s="126">
        <v>47197</v>
      </c>
      <c r="Q1469" s="33">
        <v>0</v>
      </c>
      <c r="R1469" s="4" t="s">
        <v>25</v>
      </c>
    </row>
    <row r="1470" spans="1:18">
      <c r="A1470" s="183">
        <v>44791</v>
      </c>
      <c r="B1470" s="157">
        <v>44791</v>
      </c>
      <c r="C1470" s="163" t="s">
        <v>16</v>
      </c>
      <c r="D1470" s="25" t="s">
        <v>23</v>
      </c>
      <c r="E1470" s="20" t="s">
        <v>1519</v>
      </c>
      <c r="F1470" s="133">
        <v>24904</v>
      </c>
      <c r="G1470" s="25" t="s">
        <v>19</v>
      </c>
      <c r="H1470" s="25">
        <v>5.17</v>
      </c>
      <c r="I1470" s="134">
        <v>3.7524177949710413E-3</v>
      </c>
      <c r="J1470" s="4">
        <v>5.1894</v>
      </c>
      <c r="K1470" s="135">
        <v>483.13760000000207</v>
      </c>
      <c r="L1470" s="25" t="s">
        <v>229</v>
      </c>
      <c r="M1470" s="19" t="s">
        <v>18</v>
      </c>
      <c r="N1470" s="145">
        <v>314.03944000000138</v>
      </c>
      <c r="O1470" s="4" t="s">
        <v>1535</v>
      </c>
      <c r="P1470" s="4">
        <v>12005</v>
      </c>
      <c r="Q1470" s="33">
        <v>0</v>
      </c>
      <c r="R1470" s="4" t="s">
        <v>1532</v>
      </c>
    </row>
    <row r="1471" spans="1:18">
      <c r="A1471" s="183">
        <v>44791</v>
      </c>
      <c r="B1471" s="183">
        <v>44792</v>
      </c>
      <c r="C1471" s="163" t="s">
        <v>22</v>
      </c>
      <c r="D1471" s="25" t="s">
        <v>1506</v>
      </c>
      <c r="E1471" s="169" t="s">
        <v>131</v>
      </c>
      <c r="F1471" s="133"/>
      <c r="G1471" s="25" t="s">
        <v>19</v>
      </c>
      <c r="H1471" s="25">
        <v>5.08</v>
      </c>
      <c r="I1471" s="134">
        <v>2.1751968503937125E-2</v>
      </c>
      <c r="J1471" s="4">
        <v>5.1905000000000001</v>
      </c>
      <c r="K1471" s="135">
        <v>0</v>
      </c>
      <c r="L1471" s="25" t="s">
        <v>111</v>
      </c>
      <c r="M1471" s="19" t="s">
        <v>112</v>
      </c>
      <c r="N1471" s="162">
        <v>0</v>
      </c>
      <c r="O1471" s="4" t="s">
        <v>27</v>
      </c>
      <c r="P1471" s="126">
        <v>47197</v>
      </c>
      <c r="Q1471" s="33">
        <v>0</v>
      </c>
      <c r="R1471" s="4" t="s">
        <v>25</v>
      </c>
    </row>
    <row r="1472" spans="1:18">
      <c r="A1472" s="183">
        <v>44791</v>
      </c>
      <c r="B1472" s="157">
        <v>44791</v>
      </c>
      <c r="C1472" s="163" t="s">
        <v>22</v>
      </c>
      <c r="D1472" s="25" t="s">
        <v>23</v>
      </c>
      <c r="E1472" s="2" t="s">
        <v>349</v>
      </c>
      <c r="F1472" s="133">
        <v>2000</v>
      </c>
      <c r="G1472" s="25" t="s">
        <v>19</v>
      </c>
      <c r="H1472" s="25">
        <v>5.15</v>
      </c>
      <c r="I1472" s="134">
        <v>3.5922330097086785E-3</v>
      </c>
      <c r="J1472" s="4">
        <v>5.1684999999999999</v>
      </c>
      <c r="K1472" s="135">
        <v>36.999999999999034</v>
      </c>
      <c r="L1472" s="25" t="s">
        <v>408</v>
      </c>
      <c r="M1472" s="19" t="s">
        <v>356</v>
      </c>
      <c r="N1472" s="162">
        <v>17.639749999999541</v>
      </c>
      <c r="O1472" s="4" t="s">
        <v>1535</v>
      </c>
      <c r="P1472" s="4">
        <v>47025</v>
      </c>
      <c r="Q1472" s="33">
        <v>0</v>
      </c>
      <c r="R1472" s="4" t="s">
        <v>25</v>
      </c>
    </row>
    <row r="1473" spans="1:18">
      <c r="A1473" s="183">
        <v>44791</v>
      </c>
      <c r="B1473" s="157">
        <v>44792</v>
      </c>
      <c r="C1473" s="163" t="s">
        <v>16</v>
      </c>
      <c r="D1473" s="25" t="s">
        <v>23</v>
      </c>
      <c r="E1473" s="20" t="s">
        <v>31</v>
      </c>
      <c r="F1473" s="133">
        <v>4274</v>
      </c>
      <c r="G1473" s="25" t="s">
        <v>32</v>
      </c>
      <c r="H1473" s="25">
        <v>5.2548000000000004</v>
      </c>
      <c r="I1473" s="134">
        <v>6.127730836568368E-3</v>
      </c>
      <c r="J1473" s="4">
        <v>5.2869999999999999</v>
      </c>
      <c r="K1473" s="135">
        <v>137.62279999999814</v>
      </c>
      <c r="L1473" s="25" t="s">
        <v>110</v>
      </c>
      <c r="M1473" s="19" t="s">
        <v>230</v>
      </c>
      <c r="N1473" s="145">
        <v>89.45481999999879</v>
      </c>
      <c r="O1473" s="4" t="s">
        <v>1533</v>
      </c>
      <c r="P1473" s="4">
        <v>12012</v>
      </c>
      <c r="Q1473" s="33">
        <v>0</v>
      </c>
      <c r="R1473" s="4" t="s">
        <v>1532</v>
      </c>
    </row>
    <row r="1474" spans="1:18">
      <c r="A1474" s="183">
        <v>44792</v>
      </c>
      <c r="B1474" s="157">
        <v>44795</v>
      </c>
      <c r="C1474" s="163" t="s">
        <v>22</v>
      </c>
      <c r="D1474" s="25" t="s">
        <v>23</v>
      </c>
      <c r="E1474" s="20" t="s">
        <v>185</v>
      </c>
      <c r="F1474" s="133">
        <v>3611.2</v>
      </c>
      <c r="G1474" s="25" t="s">
        <v>19</v>
      </c>
      <c r="H1474" s="25">
        <v>5.2112999999999996</v>
      </c>
      <c r="I1474" s="134">
        <v>3.5691670024753375E-3</v>
      </c>
      <c r="J1474" s="4">
        <v>5.2298999999999998</v>
      </c>
      <c r="K1474" s="135">
        <v>67.16832000000062</v>
      </c>
      <c r="L1474" s="25" t="s">
        <v>265</v>
      </c>
      <c r="M1474" s="19" t="s">
        <v>266</v>
      </c>
      <c r="N1474" s="162">
        <v>32.022496560000299</v>
      </c>
      <c r="O1474" s="4" t="s">
        <v>1533</v>
      </c>
      <c r="P1474" s="4">
        <v>12012</v>
      </c>
      <c r="Q1474" s="33">
        <v>0</v>
      </c>
      <c r="R1474" s="4" t="s">
        <v>21</v>
      </c>
    </row>
    <row r="1475" spans="1:18">
      <c r="A1475" s="183">
        <v>44792</v>
      </c>
      <c r="B1475" s="157">
        <v>44792</v>
      </c>
      <c r="C1475" s="163" t="s">
        <v>22</v>
      </c>
      <c r="D1475" s="144" t="s">
        <v>23</v>
      </c>
      <c r="E1475" s="2" t="s">
        <v>349</v>
      </c>
      <c r="F1475" s="133">
        <v>797.5</v>
      </c>
      <c r="G1475" s="25" t="s">
        <v>19</v>
      </c>
      <c r="H1475" s="25">
        <v>5.1726999999999999</v>
      </c>
      <c r="I1475" s="134">
        <v>4.6996732847448541E-3</v>
      </c>
      <c r="J1475" s="25">
        <v>5.1970099999999997</v>
      </c>
      <c r="K1475" s="135">
        <v>19.387224999999866</v>
      </c>
      <c r="L1475" s="25" t="s">
        <v>408</v>
      </c>
      <c r="M1475" s="19" t="s">
        <v>356</v>
      </c>
      <c r="N1475" s="162">
        <v>9.2428595187499365</v>
      </c>
      <c r="O1475" s="4" t="s">
        <v>27</v>
      </c>
      <c r="P1475" s="4">
        <v>47025</v>
      </c>
      <c r="Q1475" s="33">
        <v>0</v>
      </c>
      <c r="R1475" s="4" t="s">
        <v>25</v>
      </c>
    </row>
    <row r="1476" spans="1:18">
      <c r="A1476" s="183">
        <v>44792</v>
      </c>
      <c r="B1476" s="157">
        <v>44792</v>
      </c>
      <c r="C1476" s="163" t="s">
        <v>22</v>
      </c>
      <c r="D1476" s="25" t="s">
        <v>17</v>
      </c>
      <c r="E1476" s="20" t="s">
        <v>138</v>
      </c>
      <c r="F1476" s="133">
        <v>1500</v>
      </c>
      <c r="G1476" s="25" t="s">
        <v>19</v>
      </c>
      <c r="H1476" s="25">
        <v>5.1974999999999998</v>
      </c>
      <c r="I1476" s="134">
        <v>1.0101010101010166E-2</v>
      </c>
      <c r="J1476" s="4">
        <v>5.25</v>
      </c>
      <c r="K1476" s="135">
        <v>78.750000000000313</v>
      </c>
      <c r="L1476" s="25" t="s">
        <v>271</v>
      </c>
      <c r="M1476" s="19" t="s">
        <v>272</v>
      </c>
      <c r="N1476" s="162">
        <v>37.544062500000152</v>
      </c>
      <c r="O1476" s="4" t="s">
        <v>1533</v>
      </c>
      <c r="P1476" s="4">
        <v>67500</v>
      </c>
      <c r="Q1476" s="33">
        <v>0</v>
      </c>
      <c r="R1476" s="4" t="s">
        <v>1536</v>
      </c>
    </row>
    <row r="1477" spans="1:18">
      <c r="A1477" s="183">
        <v>44792</v>
      </c>
      <c r="B1477" s="157">
        <v>44792</v>
      </c>
      <c r="C1477" s="163" t="s">
        <v>16</v>
      </c>
      <c r="D1477" s="25" t="s">
        <v>17</v>
      </c>
      <c r="E1477" s="2" t="s">
        <v>1514</v>
      </c>
      <c r="F1477" s="133">
        <v>56675</v>
      </c>
      <c r="G1477" s="25" t="s">
        <v>19</v>
      </c>
      <c r="H1477" s="25">
        <v>5.173</v>
      </c>
      <c r="I1477" s="134">
        <v>5.8380050260971039E-3</v>
      </c>
      <c r="J1477" s="4">
        <v>5.2031999999999998</v>
      </c>
      <c r="K1477" s="135">
        <v>1711.5849999999878</v>
      </c>
      <c r="L1477" s="25" t="s">
        <v>501</v>
      </c>
      <c r="M1477" s="19" t="s">
        <v>502</v>
      </c>
      <c r="N1477" s="145">
        <v>1112.5302499999921</v>
      </c>
      <c r="O1477" s="4" t="s">
        <v>27</v>
      </c>
      <c r="P1477" s="4">
        <v>47197</v>
      </c>
      <c r="Q1477" s="33">
        <v>0</v>
      </c>
      <c r="R1477" s="4" t="s">
        <v>21</v>
      </c>
    </row>
    <row r="1478" spans="1:18">
      <c r="A1478" s="183">
        <v>44792</v>
      </c>
      <c r="B1478" s="157">
        <v>44795</v>
      </c>
      <c r="C1478" s="163" t="s">
        <v>16</v>
      </c>
      <c r="D1478" s="25" t="s">
        <v>17</v>
      </c>
      <c r="E1478" s="20" t="s">
        <v>1500</v>
      </c>
      <c r="F1478" s="133">
        <v>50000</v>
      </c>
      <c r="G1478" s="25" t="s">
        <v>19</v>
      </c>
      <c r="H1478" s="25">
        <v>5.15</v>
      </c>
      <c r="I1478" s="134">
        <v>1.0815533980582437E-2</v>
      </c>
      <c r="J1478" s="4">
        <v>5.2057000000000002</v>
      </c>
      <c r="K1478" s="135">
        <v>2784.9999999999932</v>
      </c>
      <c r="L1478" s="25" t="s">
        <v>1196</v>
      </c>
      <c r="M1478" s="19" t="s">
        <v>1539</v>
      </c>
      <c r="N1478" s="145">
        <v>1810.2499999999957</v>
      </c>
      <c r="O1478" s="4" t="s">
        <v>27</v>
      </c>
      <c r="P1478" s="4">
        <v>67407</v>
      </c>
      <c r="Q1478" s="33">
        <v>0</v>
      </c>
      <c r="R1478" s="4" t="s">
        <v>21</v>
      </c>
    </row>
    <row r="1479" spans="1:18">
      <c r="A1479" s="183">
        <v>44792</v>
      </c>
      <c r="B1479" s="157">
        <v>44792</v>
      </c>
      <c r="C1479" s="144" t="s">
        <v>16</v>
      </c>
      <c r="D1479" s="144" t="s">
        <v>17</v>
      </c>
      <c r="E1479" s="2" t="s">
        <v>85</v>
      </c>
      <c r="F1479" s="133">
        <v>5652.11</v>
      </c>
      <c r="G1479" s="25" t="s">
        <v>19</v>
      </c>
      <c r="H1479" s="25">
        <v>5.2141000000000002</v>
      </c>
      <c r="I1479" s="134">
        <v>6.8851767323219182E-3</v>
      </c>
      <c r="J1479" s="25">
        <v>5.25</v>
      </c>
      <c r="K1479" s="135">
        <v>202.91074899999899</v>
      </c>
      <c r="L1479" s="25" t="s">
        <v>110</v>
      </c>
      <c r="M1479" s="19" t="s">
        <v>230</v>
      </c>
      <c r="N1479" s="145">
        <v>131.89198684999934</v>
      </c>
      <c r="O1479" s="4" t="s">
        <v>1533</v>
      </c>
      <c r="P1479" s="25">
        <v>67500</v>
      </c>
      <c r="Q1479" s="33">
        <v>0</v>
      </c>
      <c r="R1479" s="4" t="s">
        <v>1532</v>
      </c>
    </row>
    <row r="1480" spans="1:18">
      <c r="A1480" s="183">
        <v>44792</v>
      </c>
      <c r="B1480" s="157">
        <v>44795</v>
      </c>
      <c r="C1480" s="163" t="s">
        <v>16</v>
      </c>
      <c r="D1480" s="25" t="s">
        <v>23</v>
      </c>
      <c r="E1480" s="2" t="s">
        <v>303</v>
      </c>
      <c r="F1480" s="133">
        <v>30000</v>
      </c>
      <c r="G1480" s="25" t="s">
        <v>19</v>
      </c>
      <c r="H1480" s="25">
        <v>5.1870000000000003</v>
      </c>
      <c r="I1480" s="134">
        <v>2.1206863312126512E-3</v>
      </c>
      <c r="J1480" s="4">
        <v>5.1980000000000004</v>
      </c>
      <c r="K1480" s="135">
        <v>330.00000000000364</v>
      </c>
      <c r="L1480" s="25" t="s">
        <v>111</v>
      </c>
      <c r="M1480" s="19" t="s">
        <v>112</v>
      </c>
      <c r="N1480" s="145">
        <v>214.50000000000236</v>
      </c>
      <c r="O1480" s="4" t="s">
        <v>1533</v>
      </c>
      <c r="P1480" s="4">
        <v>12012</v>
      </c>
      <c r="Q1480" s="33">
        <v>0</v>
      </c>
      <c r="R1480" s="4" t="s">
        <v>1532</v>
      </c>
    </row>
    <row r="1481" spans="1:18">
      <c r="A1481" s="183">
        <v>44792</v>
      </c>
      <c r="B1481" s="157">
        <v>44796</v>
      </c>
      <c r="C1481" s="163" t="s">
        <v>16</v>
      </c>
      <c r="D1481" s="144" t="s">
        <v>17</v>
      </c>
      <c r="E1481" s="20" t="s">
        <v>18</v>
      </c>
      <c r="F1481" s="133">
        <v>9600.2199999999993</v>
      </c>
      <c r="G1481" s="25" t="s">
        <v>19</v>
      </c>
      <c r="H1481" s="25">
        <v>5.1715</v>
      </c>
      <c r="I1481" s="134">
        <v>3.2872474137097818E-3</v>
      </c>
      <c r="J1481" s="4">
        <v>5.1885000000000003</v>
      </c>
      <c r="K1481" s="135">
        <v>163.20374000000334</v>
      </c>
      <c r="L1481" s="25" t="s">
        <v>110</v>
      </c>
      <c r="M1481" s="19" t="s">
        <v>230</v>
      </c>
      <c r="N1481" s="145">
        <v>106.08243100000217</v>
      </c>
      <c r="O1481" s="4" t="s">
        <v>1533</v>
      </c>
      <c r="P1481" s="4">
        <v>67407</v>
      </c>
      <c r="Q1481" s="33">
        <v>0</v>
      </c>
      <c r="R1481" s="4" t="s">
        <v>1532</v>
      </c>
    </row>
    <row r="1482" spans="1:18">
      <c r="A1482" s="183">
        <v>44792</v>
      </c>
      <c r="B1482" s="157">
        <v>44795</v>
      </c>
      <c r="C1482" s="163" t="s">
        <v>16</v>
      </c>
      <c r="D1482" s="25" t="s">
        <v>23</v>
      </c>
      <c r="E1482" s="2" t="s">
        <v>1520</v>
      </c>
      <c r="F1482" s="133">
        <v>5800</v>
      </c>
      <c r="G1482" s="25" t="s">
        <v>19</v>
      </c>
      <c r="H1482" s="25">
        <v>5.1805000000000003</v>
      </c>
      <c r="I1482" s="134">
        <v>1.1099314737959665E-2</v>
      </c>
      <c r="J1482" s="4">
        <v>5.2380000000000004</v>
      </c>
      <c r="K1482" s="135">
        <v>333.50000000000063</v>
      </c>
      <c r="L1482" s="25" t="s">
        <v>501</v>
      </c>
      <c r="M1482" s="19" t="s">
        <v>502</v>
      </c>
      <c r="N1482" s="145">
        <v>216.7750000000004</v>
      </c>
      <c r="O1482" s="4" t="s">
        <v>1533</v>
      </c>
      <c r="P1482" s="25">
        <v>12012</v>
      </c>
      <c r="Q1482" s="33">
        <v>0</v>
      </c>
      <c r="R1482" s="4" t="s">
        <v>21</v>
      </c>
    </row>
    <row r="1483" spans="1:18">
      <c r="A1483" s="183">
        <v>44792</v>
      </c>
      <c r="B1483" s="157">
        <v>44796</v>
      </c>
      <c r="C1483" s="163" t="s">
        <v>16</v>
      </c>
      <c r="D1483" s="25" t="s">
        <v>23</v>
      </c>
      <c r="E1483" s="19" t="s">
        <v>142</v>
      </c>
      <c r="F1483" s="133">
        <v>48355.199999999997</v>
      </c>
      <c r="G1483" s="25" t="s">
        <v>19</v>
      </c>
      <c r="H1483" s="25">
        <v>5.1715</v>
      </c>
      <c r="I1483" s="134">
        <v>3.3839311611718603E-3</v>
      </c>
      <c r="J1483" s="4">
        <v>5.1890000000000001</v>
      </c>
      <c r="K1483" s="135">
        <v>846.21600000000342</v>
      </c>
      <c r="L1483" s="25" t="s">
        <v>110</v>
      </c>
      <c r="M1483" s="19" t="s">
        <v>230</v>
      </c>
      <c r="N1483" s="145">
        <v>550.04040000000225</v>
      </c>
      <c r="O1483" s="4" t="s">
        <v>1533</v>
      </c>
      <c r="P1483" s="25">
        <v>12012</v>
      </c>
      <c r="Q1483" s="33">
        <v>0</v>
      </c>
      <c r="R1483" s="4" t="s">
        <v>21</v>
      </c>
    </row>
    <row r="1484" spans="1:18">
      <c r="A1484" s="183">
        <v>44792</v>
      </c>
      <c r="B1484" s="157">
        <v>44796</v>
      </c>
      <c r="C1484" s="163" t="s">
        <v>16</v>
      </c>
      <c r="D1484" s="25" t="s">
        <v>23</v>
      </c>
      <c r="E1484" s="19" t="s">
        <v>142</v>
      </c>
      <c r="F1484" s="133">
        <v>48750</v>
      </c>
      <c r="G1484" s="25" t="s">
        <v>19</v>
      </c>
      <c r="H1484" s="25">
        <v>5.1715</v>
      </c>
      <c r="I1484" s="134">
        <v>3.3839311611718603E-3</v>
      </c>
      <c r="J1484" s="4">
        <v>5.1890000000000001</v>
      </c>
      <c r="K1484" s="135">
        <v>853.12500000000341</v>
      </c>
      <c r="L1484" s="25" t="s">
        <v>110</v>
      </c>
      <c r="M1484" s="19" t="s">
        <v>230</v>
      </c>
      <c r="N1484" s="145">
        <v>554.53125000000227</v>
      </c>
      <c r="O1484" s="4" t="s">
        <v>1533</v>
      </c>
      <c r="P1484" s="25">
        <v>12012</v>
      </c>
      <c r="Q1484" s="33">
        <v>0</v>
      </c>
      <c r="R1484" s="4" t="s">
        <v>21</v>
      </c>
    </row>
    <row r="1485" spans="1:18">
      <c r="A1485" s="183">
        <v>44795</v>
      </c>
      <c r="B1485" s="157">
        <v>44796</v>
      </c>
      <c r="C1485" s="163" t="s">
        <v>16</v>
      </c>
      <c r="D1485" s="25" t="s">
        <v>17</v>
      </c>
      <c r="E1485" s="20" t="s">
        <v>86</v>
      </c>
      <c r="F1485" s="133">
        <v>5000</v>
      </c>
      <c r="G1485" s="25" t="s">
        <v>32</v>
      </c>
      <c r="H1485" s="25">
        <v>5.1909999999999998</v>
      </c>
      <c r="I1485" s="134">
        <v>9.4394143710267997E-3</v>
      </c>
      <c r="J1485" s="4">
        <v>5.24</v>
      </c>
      <c r="K1485" s="135">
        <v>245.00000000000188</v>
      </c>
      <c r="L1485" s="25" t="s">
        <v>110</v>
      </c>
      <c r="M1485" s="19" t="s">
        <v>230</v>
      </c>
      <c r="N1485" s="145">
        <v>159.25000000000122</v>
      </c>
      <c r="O1485" s="4" t="s">
        <v>20</v>
      </c>
      <c r="P1485" s="4">
        <v>67500</v>
      </c>
      <c r="Q1485" s="33">
        <v>0</v>
      </c>
      <c r="R1485" s="4" t="s">
        <v>21</v>
      </c>
    </row>
    <row r="1486" spans="1:18">
      <c r="A1486" s="183">
        <v>44795</v>
      </c>
      <c r="B1486" s="157">
        <v>44796</v>
      </c>
      <c r="C1486" s="163" t="s">
        <v>16</v>
      </c>
      <c r="D1486" s="25" t="s">
        <v>23</v>
      </c>
      <c r="E1486" s="20" t="s">
        <v>303</v>
      </c>
      <c r="F1486" s="133">
        <v>30404.400000000001</v>
      </c>
      <c r="G1486" s="25" t="s">
        <v>19</v>
      </c>
      <c r="H1486" s="25">
        <v>5.1654999999999998</v>
      </c>
      <c r="I1486" s="134">
        <v>2.6134933694705875E-3</v>
      </c>
      <c r="J1486" s="25">
        <v>5.1790000000000003</v>
      </c>
      <c r="K1486" s="135">
        <v>410.45940000001559</v>
      </c>
      <c r="L1486" s="25" t="s">
        <v>111</v>
      </c>
      <c r="M1486" s="19" t="s">
        <v>112</v>
      </c>
      <c r="N1486" s="145">
        <v>266.79861000001017</v>
      </c>
      <c r="O1486" s="25" t="s">
        <v>1533</v>
      </c>
      <c r="P1486" s="25">
        <v>12012</v>
      </c>
      <c r="Q1486" s="33">
        <v>0</v>
      </c>
      <c r="R1486" s="25" t="s">
        <v>21</v>
      </c>
    </row>
    <row r="1487" spans="1:18">
      <c r="A1487" s="183">
        <v>44795</v>
      </c>
      <c r="B1487" s="157">
        <v>44796</v>
      </c>
      <c r="C1487" s="163" t="s">
        <v>67</v>
      </c>
      <c r="D1487" s="25" t="s">
        <v>23</v>
      </c>
      <c r="E1487" s="20" t="s">
        <v>1508</v>
      </c>
      <c r="F1487" s="133">
        <v>6000</v>
      </c>
      <c r="G1487" s="25" t="s">
        <v>19</v>
      </c>
      <c r="H1487" s="25">
        <v>5.1619999999999999</v>
      </c>
      <c r="I1487" s="134">
        <v>8.3301046106161181E-3</v>
      </c>
      <c r="J1487" s="4">
        <v>5.2050000000000001</v>
      </c>
      <c r="K1487" s="135">
        <v>258.00000000000091</v>
      </c>
      <c r="L1487" s="25" t="s">
        <v>398</v>
      </c>
      <c r="M1487" s="19" t="s">
        <v>399</v>
      </c>
      <c r="N1487" s="162">
        <v>123.00150000000043</v>
      </c>
      <c r="O1487" s="25" t="s">
        <v>1533</v>
      </c>
      <c r="P1487" s="4">
        <v>12012</v>
      </c>
      <c r="Q1487" s="33">
        <v>0</v>
      </c>
      <c r="R1487" s="4" t="s">
        <v>218</v>
      </c>
    </row>
    <row r="1488" spans="1:18">
      <c r="A1488" s="183">
        <v>44795</v>
      </c>
      <c r="B1488" s="157">
        <v>44796</v>
      </c>
      <c r="C1488" s="163" t="s">
        <v>16</v>
      </c>
      <c r="D1488" s="25" t="s">
        <v>17</v>
      </c>
      <c r="E1488" s="20" t="s">
        <v>1484</v>
      </c>
      <c r="F1488" s="133">
        <v>225.35</v>
      </c>
      <c r="G1488" s="25" t="s">
        <v>19</v>
      </c>
      <c r="H1488" s="25">
        <v>5.08</v>
      </c>
      <c r="I1488" s="134">
        <v>1.5649606299212637E-2</v>
      </c>
      <c r="J1488" s="4">
        <v>5.1595000000000004</v>
      </c>
      <c r="K1488" s="135">
        <v>17.915325000000077</v>
      </c>
      <c r="L1488" s="25" t="s">
        <v>1434</v>
      </c>
      <c r="M1488" s="19" t="s">
        <v>1435</v>
      </c>
      <c r="N1488" s="145">
        <v>11.644961250000051</v>
      </c>
      <c r="O1488" s="4" t="s">
        <v>27</v>
      </c>
      <c r="P1488" s="4">
        <v>47159</v>
      </c>
      <c r="Q1488" s="33">
        <v>0</v>
      </c>
      <c r="R1488" s="4" t="s">
        <v>21</v>
      </c>
    </row>
    <row r="1489" spans="1:18">
      <c r="A1489" s="183">
        <v>44796</v>
      </c>
      <c r="B1489" s="157">
        <v>44796</v>
      </c>
      <c r="C1489" s="163" t="s">
        <v>16</v>
      </c>
      <c r="D1489" s="144" t="s">
        <v>17</v>
      </c>
      <c r="E1489" s="20" t="s">
        <v>18</v>
      </c>
      <c r="F1489" s="133">
        <v>9634.57</v>
      </c>
      <c r="G1489" s="25" t="s">
        <v>19</v>
      </c>
      <c r="H1489" s="25">
        <v>5.1406000000000001</v>
      </c>
      <c r="I1489" s="134">
        <v>5.719176749795718E-3</v>
      </c>
      <c r="J1489" s="4">
        <v>5.17</v>
      </c>
      <c r="K1489" s="135">
        <v>283.25635799999873</v>
      </c>
      <c r="L1489" s="25" t="s">
        <v>110</v>
      </c>
      <c r="M1489" s="19" t="s">
        <v>230</v>
      </c>
      <c r="N1489" s="145">
        <v>184.11663269999917</v>
      </c>
      <c r="O1489" s="4" t="s">
        <v>20</v>
      </c>
      <c r="P1489" s="4">
        <v>67407</v>
      </c>
      <c r="Q1489" s="33">
        <v>0</v>
      </c>
      <c r="R1489" s="4" t="s">
        <v>21</v>
      </c>
    </row>
    <row r="1490" spans="1:18">
      <c r="A1490" s="183">
        <v>44796</v>
      </c>
      <c r="B1490" s="157">
        <v>44796</v>
      </c>
      <c r="C1490" s="163" t="s">
        <v>16</v>
      </c>
      <c r="D1490" s="144" t="s">
        <v>17</v>
      </c>
      <c r="E1490" s="2" t="s">
        <v>1521</v>
      </c>
      <c r="F1490" s="133">
        <v>23750</v>
      </c>
      <c r="G1490" s="25" t="s">
        <v>19</v>
      </c>
      <c r="H1490" s="25">
        <v>5.1013000000000002</v>
      </c>
      <c r="I1490" s="134">
        <v>5.841648207319583E-3</v>
      </c>
      <c r="J1490" s="4">
        <v>5.1311</v>
      </c>
      <c r="K1490" s="135">
        <v>707.74999999999591</v>
      </c>
      <c r="L1490" s="25" t="s">
        <v>110</v>
      </c>
      <c r="M1490" s="19" t="s">
        <v>230</v>
      </c>
      <c r="N1490" s="145">
        <v>460.03749999999735</v>
      </c>
      <c r="O1490" s="4" t="s">
        <v>27</v>
      </c>
      <c r="P1490" s="4">
        <v>67500</v>
      </c>
      <c r="Q1490" s="33">
        <v>0</v>
      </c>
      <c r="R1490" s="4" t="s">
        <v>21</v>
      </c>
    </row>
    <row r="1491" spans="1:18">
      <c r="A1491" s="183">
        <v>44796</v>
      </c>
      <c r="B1491" s="157">
        <v>44797</v>
      </c>
      <c r="C1491" s="163" t="s">
        <v>16</v>
      </c>
      <c r="D1491" s="25" t="s">
        <v>23</v>
      </c>
      <c r="E1491" s="2" t="s">
        <v>1522</v>
      </c>
      <c r="F1491" s="133">
        <v>41025.72</v>
      </c>
      <c r="G1491" s="25" t="s">
        <v>19</v>
      </c>
      <c r="H1491" s="25">
        <v>5.0972999999999997</v>
      </c>
      <c r="I1491" s="134">
        <v>1.5302218821731106E-3</v>
      </c>
      <c r="J1491" s="4">
        <v>5.1051000000000002</v>
      </c>
      <c r="K1491" s="135">
        <v>320.00061600001942</v>
      </c>
      <c r="L1491" s="25" t="s">
        <v>394</v>
      </c>
      <c r="M1491" s="19" t="s">
        <v>395</v>
      </c>
      <c r="N1491" s="145">
        <v>208.00040040001264</v>
      </c>
      <c r="O1491" s="4" t="s">
        <v>20</v>
      </c>
      <c r="P1491" s="4">
        <v>12012</v>
      </c>
      <c r="Q1491" s="33">
        <v>0</v>
      </c>
      <c r="R1491" s="4" t="s">
        <v>21</v>
      </c>
    </row>
    <row r="1492" spans="1:18">
      <c r="A1492" s="183">
        <v>44796</v>
      </c>
      <c r="B1492" s="157">
        <v>44797</v>
      </c>
      <c r="C1492" s="10" t="s">
        <v>67</v>
      </c>
      <c r="D1492" s="4" t="s">
        <v>23</v>
      </c>
      <c r="E1492" s="2" t="s">
        <v>1490</v>
      </c>
      <c r="F1492" s="133">
        <v>1707</v>
      </c>
      <c r="G1492" s="25" t="s">
        <v>19</v>
      </c>
      <c r="H1492" s="25">
        <v>5.0810000000000004</v>
      </c>
      <c r="I1492" s="134">
        <v>6.691596142491596E-3</v>
      </c>
      <c r="J1492" s="4">
        <v>5.1150000000000002</v>
      </c>
      <c r="K1492" s="135">
        <v>58.03799999999967</v>
      </c>
      <c r="L1492" s="25" t="s">
        <v>110</v>
      </c>
      <c r="M1492" s="19" t="s">
        <v>230</v>
      </c>
      <c r="N1492" s="162">
        <v>27.669616499999844</v>
      </c>
      <c r="O1492" s="4" t="s">
        <v>20</v>
      </c>
      <c r="P1492" s="4">
        <v>22112</v>
      </c>
      <c r="Q1492" s="33">
        <v>0</v>
      </c>
      <c r="R1492" s="4" t="s">
        <v>218</v>
      </c>
    </row>
    <row r="1493" spans="1:18">
      <c r="A1493" s="183">
        <v>44796</v>
      </c>
      <c r="B1493" s="157">
        <v>44797</v>
      </c>
      <c r="C1493" s="10" t="s">
        <v>67</v>
      </c>
      <c r="D1493" s="4" t="s">
        <v>23</v>
      </c>
      <c r="E1493" s="2" t="s">
        <v>1490</v>
      </c>
      <c r="F1493" s="133">
        <v>2707.94</v>
      </c>
      <c r="G1493" s="25" t="s">
        <v>19</v>
      </c>
      <c r="H1493" s="25">
        <v>5.0810000000000004</v>
      </c>
      <c r="I1493" s="134">
        <v>6.691596142491596E-3</v>
      </c>
      <c r="J1493" s="4">
        <v>5.1150000000000002</v>
      </c>
      <c r="K1493" s="135">
        <v>92.069959999999483</v>
      </c>
      <c r="L1493" s="25" t="s">
        <v>110</v>
      </c>
      <c r="M1493" s="19" t="s">
        <v>230</v>
      </c>
      <c r="N1493" s="162">
        <v>43.894353429999754</v>
      </c>
      <c r="O1493" s="4" t="s">
        <v>20</v>
      </c>
      <c r="P1493" s="4">
        <v>22112</v>
      </c>
      <c r="Q1493" s="33">
        <v>0</v>
      </c>
      <c r="R1493" s="4" t="s">
        <v>218</v>
      </c>
    </row>
    <row r="1494" spans="1:18">
      <c r="A1494" s="183">
        <v>44796</v>
      </c>
      <c r="B1494" s="157">
        <v>44797</v>
      </c>
      <c r="C1494" s="163" t="s">
        <v>16</v>
      </c>
      <c r="D1494" s="25" t="s">
        <v>23</v>
      </c>
      <c r="E1494" s="2" t="s">
        <v>177</v>
      </c>
      <c r="F1494" s="133">
        <v>482.4</v>
      </c>
      <c r="G1494" s="25" t="s">
        <v>19</v>
      </c>
      <c r="H1494" s="25">
        <v>5.0872999999999999</v>
      </c>
      <c r="I1494" s="134">
        <v>9.3762899770015729E-3</v>
      </c>
      <c r="J1494" s="4">
        <v>5.1349999999999998</v>
      </c>
      <c r="K1494" s="135">
        <v>23.010479999999927</v>
      </c>
      <c r="L1494" s="25" t="s">
        <v>257</v>
      </c>
      <c r="M1494" s="19" t="s">
        <v>258</v>
      </c>
      <c r="N1494" s="145">
        <v>14.956811999999953</v>
      </c>
      <c r="O1494" s="4" t="s">
        <v>20</v>
      </c>
      <c r="P1494" s="4">
        <v>12036</v>
      </c>
      <c r="Q1494" s="33">
        <v>0</v>
      </c>
      <c r="R1494" s="4" t="s">
        <v>21</v>
      </c>
    </row>
    <row r="1495" spans="1:18">
      <c r="A1495" s="183">
        <v>44797</v>
      </c>
      <c r="B1495" s="157">
        <v>44798</v>
      </c>
      <c r="C1495" s="163" t="s">
        <v>16</v>
      </c>
      <c r="D1495" s="25" t="s">
        <v>23</v>
      </c>
      <c r="E1495" s="13" t="s">
        <v>31</v>
      </c>
      <c r="F1495" s="133">
        <v>14966</v>
      </c>
      <c r="G1495" s="25" t="s">
        <v>32</v>
      </c>
      <c r="H1495" s="25">
        <v>5.0716000000000001</v>
      </c>
      <c r="I1495" s="134">
        <v>5.4026342771511526E-3</v>
      </c>
      <c r="J1495" s="4">
        <v>5.0990000000000002</v>
      </c>
      <c r="K1495" s="135">
        <v>410.06840000000136</v>
      </c>
      <c r="L1495" s="25" t="s">
        <v>110</v>
      </c>
      <c r="M1495" s="19" t="s">
        <v>230</v>
      </c>
      <c r="N1495" s="145">
        <v>266.54446000000087</v>
      </c>
      <c r="O1495" s="4" t="s">
        <v>20</v>
      </c>
      <c r="P1495" s="4">
        <v>12012</v>
      </c>
      <c r="Q1495" s="33">
        <v>0</v>
      </c>
      <c r="R1495" s="4" t="s">
        <v>21</v>
      </c>
    </row>
    <row r="1496" spans="1:18">
      <c r="A1496" s="183">
        <v>44797</v>
      </c>
      <c r="B1496" s="157">
        <v>44798</v>
      </c>
      <c r="C1496" s="163" t="s">
        <v>16</v>
      </c>
      <c r="D1496" s="144" t="s">
        <v>17</v>
      </c>
      <c r="E1496" s="20" t="s">
        <v>87</v>
      </c>
      <c r="F1496" s="133">
        <v>1400</v>
      </c>
      <c r="G1496" s="25" t="s">
        <v>88</v>
      </c>
      <c r="H1496" s="25">
        <v>3.9365000000000001</v>
      </c>
      <c r="I1496" s="134">
        <v>2.7562555569668357E-2</v>
      </c>
      <c r="J1496" s="4">
        <v>4.0449999999999999</v>
      </c>
      <c r="K1496" s="135">
        <v>151.89999999999975</v>
      </c>
      <c r="L1496" s="25" t="s">
        <v>248</v>
      </c>
      <c r="M1496" s="19" t="s">
        <v>249</v>
      </c>
      <c r="N1496" s="145">
        <v>98.734999999999843</v>
      </c>
      <c r="O1496" s="4" t="s">
        <v>20</v>
      </c>
      <c r="P1496" s="4">
        <v>67500</v>
      </c>
      <c r="Q1496" s="33">
        <v>0</v>
      </c>
      <c r="R1496" s="4" t="s">
        <v>21</v>
      </c>
    </row>
    <row r="1497" spans="1:18">
      <c r="A1497" s="183">
        <v>44797</v>
      </c>
      <c r="B1497" s="157">
        <v>44798</v>
      </c>
      <c r="C1497" s="163" t="s">
        <v>16</v>
      </c>
      <c r="D1497" s="25" t="s">
        <v>23</v>
      </c>
      <c r="E1497" s="2" t="s">
        <v>92</v>
      </c>
      <c r="F1497" s="133">
        <v>170</v>
      </c>
      <c r="G1497" s="25" t="s">
        <v>32</v>
      </c>
      <c r="H1497" s="25">
        <v>5.0928000000000004</v>
      </c>
      <c r="I1497" s="134">
        <v>2.0067546339930908E-2</v>
      </c>
      <c r="J1497" s="25">
        <v>5.1950000000000003</v>
      </c>
      <c r="K1497" s="135">
        <v>17.373999999999974</v>
      </c>
      <c r="L1497" s="25" t="s">
        <v>110</v>
      </c>
      <c r="M1497" s="19" t="s">
        <v>230</v>
      </c>
      <c r="N1497" s="145">
        <v>11.293099999999983</v>
      </c>
      <c r="O1497" s="4" t="s">
        <v>20</v>
      </c>
      <c r="P1497" s="25">
        <v>12036</v>
      </c>
      <c r="Q1497" s="33">
        <v>0</v>
      </c>
      <c r="R1497" s="4" t="s">
        <v>21</v>
      </c>
    </row>
    <row r="1498" spans="1:18">
      <c r="A1498" s="183">
        <v>44797</v>
      </c>
      <c r="B1498" s="157">
        <v>44798</v>
      </c>
      <c r="C1498" s="163" t="s">
        <v>16</v>
      </c>
      <c r="D1498" s="144" t="s">
        <v>17</v>
      </c>
      <c r="E1498" s="2" t="s">
        <v>1521</v>
      </c>
      <c r="F1498" s="133">
        <v>23750</v>
      </c>
      <c r="G1498" s="25" t="s">
        <v>19</v>
      </c>
      <c r="H1498" s="25">
        <v>5.0739999999999998</v>
      </c>
      <c r="I1498" s="134">
        <v>7.2526606227829582E-3</v>
      </c>
      <c r="J1498" s="25">
        <v>5.1108000000000002</v>
      </c>
      <c r="K1498" s="135">
        <v>874.00000000000921</v>
      </c>
      <c r="L1498" s="25" t="s">
        <v>110</v>
      </c>
      <c r="M1498" s="19" t="s">
        <v>230</v>
      </c>
      <c r="N1498" s="145">
        <v>568.10000000000605</v>
      </c>
      <c r="O1498" s="4" t="s">
        <v>27</v>
      </c>
      <c r="P1498" s="25">
        <v>67500</v>
      </c>
      <c r="Q1498" s="33">
        <v>0</v>
      </c>
      <c r="R1498" s="4" t="s">
        <v>21</v>
      </c>
    </row>
    <row r="1499" spans="1:18">
      <c r="A1499" s="183">
        <v>44797</v>
      </c>
      <c r="B1499" s="157">
        <v>44799</v>
      </c>
      <c r="C1499" s="163" t="s">
        <v>16</v>
      </c>
      <c r="D1499" s="25" t="s">
        <v>23</v>
      </c>
      <c r="E1499" s="19" t="s">
        <v>142</v>
      </c>
      <c r="F1499" s="133">
        <v>66298.28</v>
      </c>
      <c r="G1499" s="25" t="s">
        <v>19</v>
      </c>
      <c r="H1499" s="25">
        <v>5.1140999999999996</v>
      </c>
      <c r="I1499" s="134">
        <v>2.1313623120393643E-3</v>
      </c>
      <c r="J1499" s="25">
        <v>5.125</v>
      </c>
      <c r="K1499" s="135">
        <v>722.65125200002342</v>
      </c>
      <c r="L1499" s="25" t="s">
        <v>110</v>
      </c>
      <c r="M1499" s="19" t="s">
        <v>230</v>
      </c>
      <c r="N1499" s="145">
        <v>469.72331380001526</v>
      </c>
      <c r="O1499" s="25" t="s">
        <v>20</v>
      </c>
      <c r="P1499" s="25">
        <v>12012</v>
      </c>
      <c r="Q1499" s="33">
        <v>0</v>
      </c>
      <c r="R1499" s="4" t="s">
        <v>21</v>
      </c>
    </row>
    <row r="1500" spans="1:18">
      <c r="A1500" s="183">
        <v>44798</v>
      </c>
      <c r="B1500" s="157">
        <v>44799</v>
      </c>
      <c r="C1500" s="25" t="s">
        <v>16</v>
      </c>
      <c r="D1500" s="25" t="s">
        <v>23</v>
      </c>
      <c r="E1500" s="20" t="s">
        <v>1505</v>
      </c>
      <c r="F1500" s="133">
        <v>3772</v>
      </c>
      <c r="G1500" s="25" t="s">
        <v>19</v>
      </c>
      <c r="H1500" s="25">
        <v>5.1237000000000004</v>
      </c>
      <c r="I1500" s="112">
        <v>4.5474949743349313E-3</v>
      </c>
      <c r="J1500" s="4">
        <v>5.1470000000000002</v>
      </c>
      <c r="K1500" s="119">
        <v>87.887599999999537</v>
      </c>
      <c r="L1500" s="4" t="s">
        <v>409</v>
      </c>
      <c r="M1500" s="19" t="s">
        <v>410</v>
      </c>
      <c r="N1500" s="145">
        <v>57.126939999999699</v>
      </c>
      <c r="O1500" s="25" t="s">
        <v>20</v>
      </c>
      <c r="P1500" s="4">
        <v>12012</v>
      </c>
      <c r="Q1500" s="33">
        <v>0</v>
      </c>
      <c r="R1500" s="4" t="s">
        <v>21</v>
      </c>
    </row>
    <row r="1501" spans="1:18">
      <c r="A1501" s="183">
        <v>44798</v>
      </c>
      <c r="B1501" s="157">
        <v>44799</v>
      </c>
      <c r="C1501" s="10" t="s">
        <v>67</v>
      </c>
      <c r="D1501" s="4" t="s">
        <v>23</v>
      </c>
      <c r="E1501" s="2" t="s">
        <v>1490</v>
      </c>
      <c r="F1501" s="133">
        <v>90</v>
      </c>
      <c r="G1501" s="25" t="s">
        <v>32</v>
      </c>
      <c r="H1501" s="25">
        <v>5.1115000000000004</v>
      </c>
      <c r="I1501" s="112">
        <v>6.7494864521175923E-3</v>
      </c>
      <c r="J1501" s="4">
        <v>5.1459999999999999</v>
      </c>
      <c r="K1501" s="119">
        <v>3.1049999999999578</v>
      </c>
      <c r="L1501" s="4" t="s">
        <v>110</v>
      </c>
      <c r="M1501" s="19" t="s">
        <v>230</v>
      </c>
      <c r="N1501" s="162">
        <v>1.4803087499999799</v>
      </c>
      <c r="O1501" s="4" t="s">
        <v>20</v>
      </c>
      <c r="P1501" s="4">
        <v>22112</v>
      </c>
      <c r="Q1501" s="33">
        <v>0</v>
      </c>
      <c r="R1501" s="4" t="s">
        <v>219</v>
      </c>
    </row>
    <row r="1502" spans="1:18">
      <c r="A1502" s="183">
        <v>44798</v>
      </c>
      <c r="B1502" s="157">
        <v>44799</v>
      </c>
      <c r="C1502" s="10" t="s">
        <v>67</v>
      </c>
      <c r="D1502" s="4" t="s">
        <v>23</v>
      </c>
      <c r="E1502" s="2" t="s">
        <v>1490</v>
      </c>
      <c r="F1502" s="133">
        <v>1381.24</v>
      </c>
      <c r="G1502" s="25" t="s">
        <v>19</v>
      </c>
      <c r="H1502" s="25">
        <v>5.1269999999999998</v>
      </c>
      <c r="I1502" s="112">
        <v>7.2166959235420158E-3</v>
      </c>
      <c r="J1502" s="4">
        <v>5.1639999999999997</v>
      </c>
      <c r="K1502" s="119">
        <v>51.105879999999893</v>
      </c>
      <c r="L1502" s="4" t="s">
        <v>110</v>
      </c>
      <c r="M1502" s="13" t="s">
        <v>230</v>
      </c>
      <c r="N1502" s="162">
        <v>24.364728289999949</v>
      </c>
      <c r="O1502" s="4" t="s">
        <v>20</v>
      </c>
      <c r="P1502" s="4">
        <v>22112</v>
      </c>
      <c r="Q1502" s="33">
        <v>0</v>
      </c>
      <c r="R1502" s="4" t="s">
        <v>219</v>
      </c>
    </row>
    <row r="1503" spans="1:18">
      <c r="A1503" s="183">
        <v>44798</v>
      </c>
      <c r="B1503" s="157">
        <v>44799</v>
      </c>
      <c r="C1503" s="25" t="s">
        <v>16</v>
      </c>
      <c r="D1503" s="144" t="s">
        <v>17</v>
      </c>
      <c r="E1503" s="20" t="s">
        <v>1523</v>
      </c>
      <c r="F1503" s="133">
        <v>66621.59</v>
      </c>
      <c r="G1503" s="25" t="s">
        <v>19</v>
      </c>
      <c r="H1503" s="25">
        <v>5.1254</v>
      </c>
      <c r="I1503" s="112">
        <v>2.8485581613142408E-3</v>
      </c>
      <c r="J1503" s="4">
        <v>5.14</v>
      </c>
      <c r="K1503" s="119">
        <v>972.67521399998157</v>
      </c>
      <c r="L1503" s="4" t="s">
        <v>1196</v>
      </c>
      <c r="M1503" s="13" t="s">
        <v>1540</v>
      </c>
      <c r="N1503" s="145">
        <v>632.238889099988</v>
      </c>
      <c r="O1503" s="4" t="s">
        <v>20</v>
      </c>
      <c r="P1503" s="4">
        <v>67407</v>
      </c>
      <c r="Q1503" s="33">
        <v>0</v>
      </c>
      <c r="R1503" s="4" t="s">
        <v>21</v>
      </c>
    </row>
    <row r="1504" spans="1:18">
      <c r="A1504" s="183">
        <v>44798</v>
      </c>
      <c r="B1504" s="157">
        <v>44799</v>
      </c>
      <c r="C1504" s="25" t="s">
        <v>16</v>
      </c>
      <c r="D1504" s="4" t="s">
        <v>23</v>
      </c>
      <c r="E1504" s="20" t="s">
        <v>305</v>
      </c>
      <c r="F1504" s="133">
        <v>22440</v>
      </c>
      <c r="G1504" s="25" t="s">
        <v>19</v>
      </c>
      <c r="H1504" s="25">
        <v>5.1069000000000004</v>
      </c>
      <c r="I1504" s="112">
        <v>2.2146507666098714E-2</v>
      </c>
      <c r="J1504" s="4">
        <v>5.22</v>
      </c>
      <c r="K1504" s="119">
        <v>2537.9639999999845</v>
      </c>
      <c r="L1504" s="4" t="s">
        <v>273</v>
      </c>
      <c r="M1504" s="13" t="s">
        <v>274</v>
      </c>
      <c r="N1504" s="145">
        <v>1649.67659999999</v>
      </c>
      <c r="O1504" s="4" t="s">
        <v>20</v>
      </c>
      <c r="P1504" s="4">
        <v>47197</v>
      </c>
      <c r="Q1504" s="33">
        <v>0</v>
      </c>
      <c r="R1504" s="4" t="s">
        <v>21</v>
      </c>
    </row>
    <row r="1505" spans="1:18">
      <c r="A1505" s="183">
        <v>44798</v>
      </c>
      <c r="B1505" s="157">
        <v>44800</v>
      </c>
      <c r="C1505" s="10" t="s">
        <v>22</v>
      </c>
      <c r="D1505" s="4" t="s">
        <v>23</v>
      </c>
      <c r="E1505" s="2" t="s">
        <v>185</v>
      </c>
      <c r="F1505" s="133">
        <v>4000</v>
      </c>
      <c r="G1505" s="25" t="s">
        <v>57</v>
      </c>
      <c r="H1505" s="25">
        <v>6.0449000000000002</v>
      </c>
      <c r="I1505" s="112">
        <v>4.45003225859808E-3</v>
      </c>
      <c r="J1505" s="4">
        <v>6.0717999999999996</v>
      </c>
      <c r="K1505" s="119">
        <v>107.59999999999792</v>
      </c>
      <c r="L1505" s="4" t="s">
        <v>265</v>
      </c>
      <c r="M1505" s="13" t="s">
        <v>266</v>
      </c>
      <c r="N1505" s="162">
        <v>51.29829999999901</v>
      </c>
      <c r="O1505" s="4" t="s">
        <v>20</v>
      </c>
      <c r="P1505" s="4">
        <v>47025</v>
      </c>
      <c r="Q1505" s="33">
        <v>0</v>
      </c>
      <c r="R1505" s="4" t="s">
        <v>1537</v>
      </c>
    </row>
    <row r="1506" spans="1:18">
      <c r="A1506" s="183">
        <v>44798</v>
      </c>
      <c r="B1506" s="157">
        <v>44799</v>
      </c>
      <c r="C1506" s="25" t="s">
        <v>16</v>
      </c>
      <c r="D1506" s="144" t="s">
        <v>17</v>
      </c>
      <c r="E1506" s="20" t="s">
        <v>1523</v>
      </c>
      <c r="F1506" s="133">
        <v>113245.19</v>
      </c>
      <c r="G1506" s="25" t="s">
        <v>19</v>
      </c>
      <c r="H1506" s="25">
        <v>5.1154000000000002</v>
      </c>
      <c r="I1506" s="112">
        <v>3.8315674238573738E-3</v>
      </c>
      <c r="J1506" s="4">
        <v>5.1349999999999998</v>
      </c>
      <c r="K1506" s="119">
        <v>2219.6057239999568</v>
      </c>
      <c r="L1506" s="4" t="s">
        <v>1196</v>
      </c>
      <c r="M1506" s="13" t="s">
        <v>1540</v>
      </c>
      <c r="N1506" s="145">
        <v>1442.743720599972</v>
      </c>
      <c r="O1506" s="4" t="s">
        <v>20</v>
      </c>
      <c r="P1506" s="4">
        <v>67407</v>
      </c>
      <c r="Q1506" s="33">
        <v>0</v>
      </c>
      <c r="R1506" s="4" t="s">
        <v>21</v>
      </c>
    </row>
    <row r="1507" spans="1:18">
      <c r="A1507" s="183">
        <v>44798</v>
      </c>
      <c r="B1507" s="157">
        <v>44799</v>
      </c>
      <c r="C1507" s="25" t="s">
        <v>16</v>
      </c>
      <c r="D1507" s="144" t="s">
        <v>17</v>
      </c>
      <c r="E1507" s="20" t="s">
        <v>1524</v>
      </c>
      <c r="F1507" s="133">
        <v>2432.16</v>
      </c>
      <c r="G1507" s="25" t="s">
        <v>32</v>
      </c>
      <c r="H1507" s="25">
        <v>5.1001000000000003</v>
      </c>
      <c r="I1507" s="112">
        <v>3.9018842767788442E-3</v>
      </c>
      <c r="J1507" s="4">
        <v>5.12</v>
      </c>
      <c r="K1507" s="119">
        <v>48.399983999999527</v>
      </c>
      <c r="L1507" s="4" t="s">
        <v>110</v>
      </c>
      <c r="M1507" s="13" t="s">
        <v>230</v>
      </c>
      <c r="N1507" s="145">
        <v>31.459989599999695</v>
      </c>
      <c r="O1507" s="4" t="s">
        <v>20</v>
      </c>
      <c r="P1507" s="4">
        <v>37004</v>
      </c>
      <c r="Q1507" s="33">
        <v>0</v>
      </c>
      <c r="R1507" s="4" t="s">
        <v>21</v>
      </c>
    </row>
    <row r="1508" spans="1:18">
      <c r="A1508" s="183">
        <v>44798</v>
      </c>
      <c r="B1508" s="157">
        <v>44799</v>
      </c>
      <c r="C1508" s="25" t="s">
        <v>16</v>
      </c>
      <c r="D1508" s="144" t="s">
        <v>17</v>
      </c>
      <c r="E1508" s="20" t="s">
        <v>1523</v>
      </c>
      <c r="F1508" s="133">
        <v>194113.17</v>
      </c>
      <c r="G1508" s="25" t="s">
        <v>19</v>
      </c>
      <c r="H1508" s="25">
        <v>5.1083999999999996</v>
      </c>
      <c r="I1508" s="134">
        <v>3.6410617805966439E-3</v>
      </c>
      <c r="J1508" s="25">
        <v>5.1269999999999998</v>
      </c>
      <c r="K1508" s="135">
        <v>3610.5049620000336</v>
      </c>
      <c r="L1508" s="25" t="s">
        <v>1196</v>
      </c>
      <c r="M1508" s="19" t="s">
        <v>1540</v>
      </c>
      <c r="N1508" s="145">
        <v>2346.828225300022</v>
      </c>
      <c r="O1508" s="4" t="s">
        <v>20</v>
      </c>
      <c r="P1508" s="4">
        <v>67407</v>
      </c>
      <c r="Q1508" s="136">
        <v>0</v>
      </c>
      <c r="R1508" s="4" t="s">
        <v>21</v>
      </c>
    </row>
    <row r="1509" spans="1:18">
      <c r="A1509" s="183">
        <v>44798</v>
      </c>
      <c r="B1509" s="157">
        <v>44799</v>
      </c>
      <c r="C1509" s="25" t="s">
        <v>16</v>
      </c>
      <c r="D1509" s="144" t="s">
        <v>17</v>
      </c>
      <c r="E1509" s="2" t="s">
        <v>1525</v>
      </c>
      <c r="F1509" s="133">
        <v>3000</v>
      </c>
      <c r="G1509" s="25" t="s">
        <v>32</v>
      </c>
      <c r="H1509" s="25">
        <v>5.1082000000000001</v>
      </c>
      <c r="I1509" s="112">
        <v>1.0140558317998538E-2</v>
      </c>
      <c r="J1509" s="4">
        <v>5.16</v>
      </c>
      <c r="K1509" s="119">
        <v>155.4000000000002</v>
      </c>
      <c r="L1509" s="4" t="s">
        <v>518</v>
      </c>
      <c r="M1509" s="13" t="s">
        <v>519</v>
      </c>
      <c r="N1509" s="145">
        <v>101.01000000000013</v>
      </c>
      <c r="O1509" s="4" t="s">
        <v>20</v>
      </c>
      <c r="P1509" s="4">
        <v>37004</v>
      </c>
      <c r="Q1509" s="33">
        <v>0</v>
      </c>
      <c r="R1509" s="4" t="s">
        <v>21</v>
      </c>
    </row>
    <row r="1510" spans="1:18">
      <c r="A1510" s="183">
        <v>44798</v>
      </c>
      <c r="B1510" s="157">
        <v>44799</v>
      </c>
      <c r="C1510" s="25" t="s">
        <v>16</v>
      </c>
      <c r="D1510" s="144" t="s">
        <v>17</v>
      </c>
      <c r="E1510" s="2" t="s">
        <v>1526</v>
      </c>
      <c r="F1510" s="133">
        <v>1000</v>
      </c>
      <c r="G1510" s="25" t="s">
        <v>32</v>
      </c>
      <c r="H1510" s="25">
        <v>5.1082000000000001</v>
      </c>
      <c r="I1510" s="112">
        <v>1.0140558317998538E-2</v>
      </c>
      <c r="J1510" s="4">
        <v>5.16</v>
      </c>
      <c r="K1510" s="119">
        <v>51.800000000000068</v>
      </c>
      <c r="L1510" s="4" t="s">
        <v>518</v>
      </c>
      <c r="M1510" s="13" t="s">
        <v>519</v>
      </c>
      <c r="N1510" s="145">
        <v>33.670000000000044</v>
      </c>
      <c r="O1510" s="4" t="s">
        <v>20</v>
      </c>
      <c r="P1510" s="4">
        <v>37004</v>
      </c>
      <c r="Q1510" s="33">
        <v>0</v>
      </c>
      <c r="R1510" s="4" t="s">
        <v>21</v>
      </c>
    </row>
    <row r="1511" spans="1:18">
      <c r="A1511" s="183">
        <v>44798</v>
      </c>
      <c r="B1511" s="157">
        <v>44799</v>
      </c>
      <c r="C1511" s="163" t="s">
        <v>16</v>
      </c>
      <c r="D1511" s="25" t="s">
        <v>23</v>
      </c>
      <c r="E1511" s="19" t="s">
        <v>177</v>
      </c>
      <c r="F1511" s="133">
        <v>457.2</v>
      </c>
      <c r="G1511" s="25" t="s">
        <v>19</v>
      </c>
      <c r="H1511" s="25">
        <v>5.1269999999999998</v>
      </c>
      <c r="I1511" s="112">
        <v>1.0727520967427573E-2</v>
      </c>
      <c r="J1511" s="4">
        <v>5.1820000000000004</v>
      </c>
      <c r="K1511" s="119">
        <v>25.146000000000274</v>
      </c>
      <c r="L1511" s="4" t="s">
        <v>257</v>
      </c>
      <c r="M1511" s="13" t="s">
        <v>258</v>
      </c>
      <c r="N1511" s="145">
        <v>16.34490000000018</v>
      </c>
      <c r="O1511" s="4" t="s">
        <v>20</v>
      </c>
      <c r="P1511" s="4">
        <v>12036</v>
      </c>
      <c r="Q1511" s="33">
        <v>0</v>
      </c>
      <c r="R1511" s="4" t="s">
        <v>21</v>
      </c>
    </row>
    <row r="1512" spans="1:18">
      <c r="A1512" s="183">
        <v>44799</v>
      </c>
      <c r="B1512" s="157">
        <v>44802</v>
      </c>
      <c r="C1512" s="25" t="s">
        <v>16</v>
      </c>
      <c r="D1512" s="25" t="s">
        <v>23</v>
      </c>
      <c r="E1512" s="2" t="s">
        <v>196</v>
      </c>
      <c r="F1512" s="133">
        <v>187320</v>
      </c>
      <c r="G1512" s="25" t="s">
        <v>19</v>
      </c>
      <c r="H1512" s="25">
        <v>5.0873999999999997</v>
      </c>
      <c r="I1512" s="112">
        <v>5.0320399418171124E-3</v>
      </c>
      <c r="J1512" s="4">
        <v>5.1130000000000004</v>
      </c>
      <c r="K1512" s="119">
        <v>4795.3920000001372</v>
      </c>
      <c r="L1512" s="4" t="s">
        <v>244</v>
      </c>
      <c r="M1512" s="13" t="s">
        <v>245</v>
      </c>
      <c r="N1512" s="145">
        <v>3117.0048000000893</v>
      </c>
      <c r="O1512" s="4" t="s">
        <v>20</v>
      </c>
      <c r="P1512" s="4">
        <v>12012</v>
      </c>
      <c r="Q1512" s="33">
        <v>0</v>
      </c>
      <c r="R1512" s="4" t="s">
        <v>21</v>
      </c>
    </row>
    <row r="1513" spans="1:18">
      <c r="A1513" s="183">
        <v>44799</v>
      </c>
      <c r="B1513" s="157">
        <v>44802</v>
      </c>
      <c r="C1513" s="25" t="s">
        <v>16</v>
      </c>
      <c r="D1513" s="144" t="s">
        <v>17</v>
      </c>
      <c r="E1513" s="20" t="s">
        <v>85</v>
      </c>
      <c r="F1513" s="133">
        <v>3848.71</v>
      </c>
      <c r="G1513" s="25" t="s">
        <v>19</v>
      </c>
      <c r="H1513" s="25">
        <v>5.0749000000000004</v>
      </c>
      <c r="I1513" s="112">
        <v>1.2827838972196304E-2</v>
      </c>
      <c r="J1513" s="4">
        <v>5.14</v>
      </c>
      <c r="K1513" s="119">
        <v>250.55102099999718</v>
      </c>
      <c r="L1513" s="4" t="s">
        <v>110</v>
      </c>
      <c r="M1513" s="13" t="s">
        <v>230</v>
      </c>
      <c r="N1513" s="145">
        <v>162.85816364999818</v>
      </c>
      <c r="O1513" s="4" t="s">
        <v>20</v>
      </c>
      <c r="P1513" s="4">
        <v>67500</v>
      </c>
      <c r="Q1513" s="33">
        <v>0</v>
      </c>
      <c r="R1513" s="4" t="s">
        <v>21</v>
      </c>
    </row>
    <row r="1514" spans="1:18">
      <c r="A1514" s="183">
        <v>44799</v>
      </c>
      <c r="B1514" s="157">
        <v>44802</v>
      </c>
      <c r="C1514" s="10" t="s">
        <v>22</v>
      </c>
      <c r="D1514" s="4" t="s">
        <v>23</v>
      </c>
      <c r="E1514" s="2" t="s">
        <v>185</v>
      </c>
      <c r="F1514" s="133">
        <v>26584.21</v>
      </c>
      <c r="G1514" s="25" t="s">
        <v>32</v>
      </c>
      <c r="H1514" s="25">
        <v>5.1231</v>
      </c>
      <c r="I1514" s="112">
        <v>3.1426284866584719E-3</v>
      </c>
      <c r="J1514" s="4">
        <v>5.1391999999999998</v>
      </c>
      <c r="K1514" s="119">
        <v>428.00578099999416</v>
      </c>
      <c r="L1514" s="4" t="s">
        <v>265</v>
      </c>
      <c r="M1514" s="13" t="s">
        <v>266</v>
      </c>
      <c r="N1514" s="162">
        <v>204.05175609174722</v>
      </c>
      <c r="O1514" s="4" t="s">
        <v>20</v>
      </c>
      <c r="P1514" s="4">
        <v>12012</v>
      </c>
      <c r="Q1514" s="33">
        <v>0</v>
      </c>
      <c r="R1514" s="4" t="s">
        <v>25</v>
      </c>
    </row>
    <row r="1515" spans="1:18">
      <c r="A1515" s="183">
        <v>44799</v>
      </c>
      <c r="B1515" s="157">
        <v>44803</v>
      </c>
      <c r="C1515" s="10" t="s">
        <v>22</v>
      </c>
      <c r="D1515" s="4" t="s">
        <v>23</v>
      </c>
      <c r="E1515" s="2" t="s">
        <v>185</v>
      </c>
      <c r="F1515" s="133">
        <v>35453.79</v>
      </c>
      <c r="G1515" s="25" t="s">
        <v>57</v>
      </c>
      <c r="H1515" s="25">
        <v>6.0425000000000004</v>
      </c>
      <c r="I1515" s="112">
        <v>2.6644600744725189E-3</v>
      </c>
      <c r="J1515" s="4">
        <v>6.0586000000000002</v>
      </c>
      <c r="K1515" s="119">
        <v>570.80601899999226</v>
      </c>
      <c r="L1515" s="4" t="s">
        <v>265</v>
      </c>
      <c r="M1515" s="13" t="s">
        <v>266</v>
      </c>
      <c r="N1515" s="162">
        <v>272.13176955824633</v>
      </c>
      <c r="O1515" s="4" t="s">
        <v>20</v>
      </c>
      <c r="P1515" s="4">
        <v>12012</v>
      </c>
      <c r="Q1515" s="33">
        <v>0</v>
      </c>
      <c r="R1515" s="4" t="s">
        <v>25</v>
      </c>
    </row>
    <row r="1516" spans="1:18">
      <c r="A1516" s="183">
        <v>44799</v>
      </c>
      <c r="B1516" s="157">
        <v>44799</v>
      </c>
      <c r="C1516" s="25" t="s">
        <v>16</v>
      </c>
      <c r="D1516" s="25" t="s">
        <v>23</v>
      </c>
      <c r="E1516" s="20" t="s">
        <v>1501</v>
      </c>
      <c r="F1516" s="130">
        <v>31040</v>
      </c>
      <c r="G1516" s="4" t="s">
        <v>19</v>
      </c>
      <c r="H1516" s="4">
        <v>5.05</v>
      </c>
      <c r="I1516" s="112">
        <v>1.0435643564356445E-2</v>
      </c>
      <c r="J1516" s="4">
        <v>5.1026999999999996</v>
      </c>
      <c r="K1516" s="119">
        <v>1635.8079999999923</v>
      </c>
      <c r="L1516" s="4" t="s">
        <v>108</v>
      </c>
      <c r="M1516" s="13" t="s">
        <v>358</v>
      </c>
      <c r="N1516" s="145">
        <v>1063.275199999995</v>
      </c>
      <c r="O1516" s="4" t="s">
        <v>27</v>
      </c>
      <c r="P1516" s="4">
        <v>47142</v>
      </c>
      <c r="Q1516" s="33">
        <v>0</v>
      </c>
      <c r="R1516" s="4" t="s">
        <v>21</v>
      </c>
    </row>
    <row r="1517" spans="1:18">
      <c r="A1517" s="183">
        <v>44799</v>
      </c>
      <c r="B1517" s="157">
        <v>44802</v>
      </c>
      <c r="C1517" s="25" t="s">
        <v>16</v>
      </c>
      <c r="D1517" s="25" t="s">
        <v>17</v>
      </c>
      <c r="E1517" s="20" t="s">
        <v>35</v>
      </c>
      <c r="F1517" s="133">
        <v>1485</v>
      </c>
      <c r="G1517" s="25" t="s">
        <v>19</v>
      </c>
      <c r="H1517" s="25">
        <v>5.1017999999999999</v>
      </c>
      <c r="I1517" s="112">
        <v>1.532792347798817E-2</v>
      </c>
      <c r="J1517" s="4">
        <v>5.18</v>
      </c>
      <c r="K1517" s="119">
        <v>116.12699999999974</v>
      </c>
      <c r="L1517" s="4" t="s">
        <v>84</v>
      </c>
      <c r="M1517" s="13" t="s">
        <v>277</v>
      </c>
      <c r="N1517" s="145">
        <v>75.482549999999833</v>
      </c>
      <c r="O1517" s="4" t="s">
        <v>20</v>
      </c>
      <c r="P1517" s="4">
        <v>67500</v>
      </c>
      <c r="Q1517" s="33">
        <v>0</v>
      </c>
      <c r="R1517" s="4" t="s">
        <v>21</v>
      </c>
    </row>
    <row r="1518" spans="1:18">
      <c r="A1518" s="183">
        <v>44799</v>
      </c>
      <c r="B1518" s="157">
        <v>44802</v>
      </c>
      <c r="C1518" s="25" t="s">
        <v>16</v>
      </c>
      <c r="D1518" s="25" t="s">
        <v>17</v>
      </c>
      <c r="E1518" s="2" t="s">
        <v>707</v>
      </c>
      <c r="F1518" s="130">
        <v>5000</v>
      </c>
      <c r="G1518" s="4" t="s">
        <v>19</v>
      </c>
      <c r="H1518" s="4">
        <v>5.0848000000000004</v>
      </c>
      <c r="I1518" s="112">
        <v>6.9225928256764213E-3</v>
      </c>
      <c r="J1518" s="4">
        <v>5.12</v>
      </c>
      <c r="K1518" s="119">
        <v>175.99999999999838</v>
      </c>
      <c r="L1518" s="4" t="s">
        <v>110</v>
      </c>
      <c r="M1518" s="13" t="s">
        <v>230</v>
      </c>
      <c r="N1518" s="145">
        <v>114.39999999999895</v>
      </c>
      <c r="O1518" s="4" t="s">
        <v>20</v>
      </c>
      <c r="P1518" s="4">
        <v>67043</v>
      </c>
      <c r="Q1518" s="33">
        <v>0</v>
      </c>
      <c r="R1518" s="4" t="s">
        <v>21</v>
      </c>
    </row>
    <row r="1519" spans="1:18">
      <c r="A1519" s="183">
        <v>44799</v>
      </c>
      <c r="B1519" s="157">
        <v>44802</v>
      </c>
      <c r="C1519" s="25" t="s">
        <v>16</v>
      </c>
      <c r="D1519" s="4" t="s">
        <v>23</v>
      </c>
      <c r="E1519" s="2" t="s">
        <v>126</v>
      </c>
      <c r="F1519" s="130">
        <v>61118</v>
      </c>
      <c r="G1519" s="4" t="s">
        <v>19</v>
      </c>
      <c r="H1519" s="4">
        <v>5.0993000000000004</v>
      </c>
      <c r="I1519" s="112">
        <v>5.0399074382758702E-3</v>
      </c>
      <c r="J1519" s="4">
        <v>5.125</v>
      </c>
      <c r="K1519" s="119">
        <v>1570.7325999999764</v>
      </c>
      <c r="L1519" s="4" t="s">
        <v>250</v>
      </c>
      <c r="M1519" s="13" t="s">
        <v>251</v>
      </c>
      <c r="N1519" s="145">
        <v>1020.9761899999847</v>
      </c>
      <c r="O1519" s="4" t="s">
        <v>20</v>
      </c>
      <c r="P1519" s="4">
        <v>12012</v>
      </c>
      <c r="Q1519" s="33">
        <v>0</v>
      </c>
      <c r="R1519" s="4" t="s">
        <v>21</v>
      </c>
    </row>
    <row r="1520" spans="1:18">
      <c r="A1520" s="183">
        <v>44799</v>
      </c>
      <c r="B1520" s="157">
        <v>44802</v>
      </c>
      <c r="C1520" s="25" t="s">
        <v>16</v>
      </c>
      <c r="D1520" s="25" t="s">
        <v>17</v>
      </c>
      <c r="E1520" s="2" t="s">
        <v>1527</v>
      </c>
      <c r="F1520" s="130">
        <v>30000</v>
      </c>
      <c r="G1520" s="4" t="s">
        <v>19</v>
      </c>
      <c r="H1520" s="4">
        <v>5.0918000000000001</v>
      </c>
      <c r="I1520" s="112">
        <v>1.0448171569975129E-2</v>
      </c>
      <c r="J1520" s="4">
        <v>5.1449999999999996</v>
      </c>
      <c r="K1520" s="119">
        <v>1595.9999999999841</v>
      </c>
      <c r="L1520" s="4" t="s">
        <v>526</v>
      </c>
      <c r="M1520" s="13" t="s">
        <v>527</v>
      </c>
      <c r="N1520" s="145">
        <v>1037.3999999999896</v>
      </c>
      <c r="O1520" s="4" t="s">
        <v>20</v>
      </c>
      <c r="P1520" s="4">
        <v>67043</v>
      </c>
      <c r="Q1520" s="33">
        <v>0</v>
      </c>
      <c r="R1520" s="4" t="s">
        <v>21</v>
      </c>
    </row>
    <row r="1521" spans="1:18">
      <c r="A1521" s="183">
        <v>44799</v>
      </c>
      <c r="B1521" s="157">
        <v>44802</v>
      </c>
      <c r="C1521" s="25" t="s">
        <v>16</v>
      </c>
      <c r="D1521" s="25" t="s">
        <v>17</v>
      </c>
      <c r="E1521" s="13" t="s">
        <v>1528</v>
      </c>
      <c r="F1521" s="130">
        <v>53960.800000000003</v>
      </c>
      <c r="G1521" s="4" t="s">
        <v>19</v>
      </c>
      <c r="H1521" s="4">
        <v>5.0628000000000002</v>
      </c>
      <c r="I1521" s="112">
        <v>2.804772062890093E-3</v>
      </c>
      <c r="J1521" s="4">
        <v>5.077</v>
      </c>
      <c r="K1521" s="119">
        <v>766.24335999998755</v>
      </c>
      <c r="L1521" s="4" t="s">
        <v>239</v>
      </c>
      <c r="M1521" s="13" t="s">
        <v>240</v>
      </c>
      <c r="N1521" s="145">
        <v>498.05818399999191</v>
      </c>
      <c r="O1521" s="4" t="s">
        <v>20</v>
      </c>
      <c r="P1521" s="4">
        <v>67043</v>
      </c>
      <c r="Q1521" s="33">
        <v>0</v>
      </c>
      <c r="R1521" s="4" t="s">
        <v>21</v>
      </c>
    </row>
    <row r="1522" spans="1:18">
      <c r="A1522" s="183">
        <v>44799</v>
      </c>
      <c r="B1522" s="157">
        <v>44803</v>
      </c>
      <c r="C1522" s="25" t="s">
        <v>16</v>
      </c>
      <c r="D1522" s="25" t="s">
        <v>17</v>
      </c>
      <c r="E1522" s="19" t="s">
        <v>194</v>
      </c>
      <c r="F1522" s="130">
        <v>10000</v>
      </c>
      <c r="G1522" s="4" t="s">
        <v>19</v>
      </c>
      <c r="H1522" s="4">
        <v>5.0717999999999996</v>
      </c>
      <c r="I1522" s="112">
        <v>5.1658188414369643E-3</v>
      </c>
      <c r="J1522" s="4">
        <v>5.0979999999999999</v>
      </c>
      <c r="K1522" s="119">
        <v>262.00000000000222</v>
      </c>
      <c r="L1522" s="4" t="s">
        <v>235</v>
      </c>
      <c r="M1522" s="13" t="s">
        <v>236</v>
      </c>
      <c r="N1522" s="145">
        <v>170.30000000000146</v>
      </c>
      <c r="O1522" s="4" t="s">
        <v>20</v>
      </c>
      <c r="P1522" s="4">
        <v>67043</v>
      </c>
      <c r="Q1522" s="33">
        <v>0</v>
      </c>
      <c r="R1522" s="4" t="s">
        <v>21</v>
      </c>
    </row>
    <row r="1523" spans="1:18">
      <c r="A1523" s="183">
        <v>44799</v>
      </c>
      <c r="B1523" s="9">
        <v>44802</v>
      </c>
      <c r="C1523" s="25" t="s">
        <v>16</v>
      </c>
      <c r="D1523" s="4" t="s">
        <v>17</v>
      </c>
      <c r="E1523" s="19" t="s">
        <v>1523</v>
      </c>
      <c r="F1523" s="130">
        <v>23394.46</v>
      </c>
      <c r="G1523" s="4" t="s">
        <v>19</v>
      </c>
      <c r="H1523" s="4">
        <v>5.0788000000000002</v>
      </c>
      <c r="I1523" s="112">
        <v>6.1431834291565401E-3</v>
      </c>
      <c r="J1523" s="4">
        <v>5.1100000000000003</v>
      </c>
      <c r="K1523" s="119">
        <v>729.90715200000272</v>
      </c>
      <c r="L1523" s="4" t="s">
        <v>1196</v>
      </c>
      <c r="M1523" s="13" t="s">
        <v>1540</v>
      </c>
      <c r="N1523" s="145">
        <v>474.43964880000181</v>
      </c>
      <c r="O1523" s="4" t="s">
        <v>20</v>
      </c>
      <c r="P1523" s="4">
        <v>67043</v>
      </c>
      <c r="Q1523" s="33">
        <v>0</v>
      </c>
      <c r="R1523" s="4" t="s">
        <v>21</v>
      </c>
    </row>
    <row r="1524" spans="1:18">
      <c r="A1524" s="184">
        <v>44802</v>
      </c>
      <c r="B1524" s="9">
        <v>44804</v>
      </c>
      <c r="C1524" s="25" t="s">
        <v>16</v>
      </c>
      <c r="D1524" s="4" t="s">
        <v>17</v>
      </c>
      <c r="E1524" s="2" t="s">
        <v>351</v>
      </c>
      <c r="F1524" s="130">
        <v>569892</v>
      </c>
      <c r="G1524" s="4" t="s">
        <v>32</v>
      </c>
      <c r="H1524" s="4">
        <v>5.0339999999999998</v>
      </c>
      <c r="I1524" s="112">
        <v>3.0989272943982016E-3</v>
      </c>
      <c r="J1524" s="4">
        <v>5.0495999999999999</v>
      </c>
      <c r="K1524" s="119">
        <v>8890.3152000000337</v>
      </c>
      <c r="L1524" s="4" t="s">
        <v>110</v>
      </c>
      <c r="M1524" s="13" t="s">
        <v>230</v>
      </c>
      <c r="N1524" s="145">
        <v>5778.7048800000221</v>
      </c>
      <c r="O1524" s="4" t="s">
        <v>27</v>
      </c>
      <c r="P1524" s="4">
        <v>67500</v>
      </c>
      <c r="Q1524" s="33">
        <v>0</v>
      </c>
      <c r="R1524" s="4" t="s">
        <v>21</v>
      </c>
    </row>
    <row r="1525" spans="1:18">
      <c r="A1525" s="184">
        <v>44802</v>
      </c>
      <c r="B1525" s="9">
        <v>44802</v>
      </c>
      <c r="C1525" s="25" t="s">
        <v>16</v>
      </c>
      <c r="D1525" s="4" t="s">
        <v>17</v>
      </c>
      <c r="E1525" s="2" t="s">
        <v>287</v>
      </c>
      <c r="F1525" s="130">
        <v>47950</v>
      </c>
      <c r="G1525" s="4" t="s">
        <v>19</v>
      </c>
      <c r="H1525" s="4">
        <v>5</v>
      </c>
      <c r="I1525" s="112">
        <v>9.319999999999995E-3</v>
      </c>
      <c r="J1525" s="4">
        <v>5.0465999999999998</v>
      </c>
      <c r="K1525" s="119">
        <v>2234.469999999988</v>
      </c>
      <c r="L1525" s="4" t="s">
        <v>111</v>
      </c>
      <c r="M1525" s="13" t="s">
        <v>112</v>
      </c>
      <c r="N1525" s="145">
        <v>1452.4054999999923</v>
      </c>
      <c r="O1525" s="4" t="s">
        <v>27</v>
      </c>
      <c r="P1525" s="4">
        <v>67407</v>
      </c>
      <c r="Q1525" s="33">
        <v>0</v>
      </c>
      <c r="R1525" s="4" t="s">
        <v>21</v>
      </c>
    </row>
    <row r="1526" spans="1:18">
      <c r="A1526" s="184">
        <v>44802</v>
      </c>
      <c r="B1526" s="9">
        <v>44803</v>
      </c>
      <c r="C1526" s="25" t="s">
        <v>16</v>
      </c>
      <c r="D1526" s="4" t="s">
        <v>17</v>
      </c>
      <c r="E1526" s="2" t="s">
        <v>200</v>
      </c>
      <c r="F1526" s="130">
        <v>3800</v>
      </c>
      <c r="G1526" s="4" t="s">
        <v>88</v>
      </c>
      <c r="H1526" s="4">
        <v>3.8965999999999998</v>
      </c>
      <c r="I1526" s="112">
        <v>5.3636503618539333E-3</v>
      </c>
      <c r="J1526" s="4">
        <v>3.9175</v>
      </c>
      <c r="K1526" s="119">
        <v>79.420000000000528</v>
      </c>
      <c r="L1526" s="4" t="s">
        <v>252</v>
      </c>
      <c r="M1526" s="13" t="s">
        <v>253</v>
      </c>
      <c r="N1526" s="145">
        <v>51.623000000000346</v>
      </c>
      <c r="O1526" s="4" t="s">
        <v>20</v>
      </c>
      <c r="P1526" s="4">
        <v>37004</v>
      </c>
      <c r="Q1526" s="33">
        <v>0</v>
      </c>
      <c r="R1526" s="4" t="s">
        <v>21</v>
      </c>
    </row>
    <row r="1527" spans="1:18">
      <c r="A1527" s="184">
        <v>44802</v>
      </c>
      <c r="B1527" s="9">
        <v>44803</v>
      </c>
      <c r="C1527" s="25" t="s">
        <v>16</v>
      </c>
      <c r="D1527" s="4" t="s">
        <v>17</v>
      </c>
      <c r="E1527" s="2" t="s">
        <v>1529</v>
      </c>
      <c r="F1527" s="130">
        <v>2000</v>
      </c>
      <c r="G1527" s="4" t="s">
        <v>88</v>
      </c>
      <c r="H1527" s="4">
        <v>3.8965999999999998</v>
      </c>
      <c r="I1527" s="112">
        <v>5.3636503618539333E-3</v>
      </c>
      <c r="J1527" s="4">
        <v>3.9175</v>
      </c>
      <c r="K1527" s="119">
        <v>41.800000000000281</v>
      </c>
      <c r="L1527" s="4" t="s">
        <v>110</v>
      </c>
      <c r="M1527" s="13" t="s">
        <v>230</v>
      </c>
      <c r="N1527" s="145">
        <v>27.170000000000183</v>
      </c>
      <c r="O1527" s="4" t="s">
        <v>20</v>
      </c>
      <c r="P1527" s="4">
        <v>67500</v>
      </c>
      <c r="Q1527" s="33">
        <v>0</v>
      </c>
      <c r="R1527" s="4" t="s">
        <v>21</v>
      </c>
    </row>
    <row r="1528" spans="1:18">
      <c r="A1528" s="184">
        <v>44802</v>
      </c>
      <c r="B1528" s="9">
        <v>44803</v>
      </c>
      <c r="C1528" s="25" t="s">
        <v>67</v>
      </c>
      <c r="D1528" s="3" t="s">
        <v>23</v>
      </c>
      <c r="E1528" s="2" t="s">
        <v>1508</v>
      </c>
      <c r="F1528" s="130">
        <v>5000</v>
      </c>
      <c r="G1528" s="4" t="s">
        <v>19</v>
      </c>
      <c r="H1528" s="4">
        <v>5.0229999999999997</v>
      </c>
      <c r="I1528" s="112">
        <v>1.3139558033048226E-2</v>
      </c>
      <c r="J1528" s="4">
        <v>5.0890000000000004</v>
      </c>
      <c r="K1528" s="119">
        <v>330.00000000000364</v>
      </c>
      <c r="L1528" s="4" t="s">
        <v>398</v>
      </c>
      <c r="M1528" s="13" t="s">
        <v>399</v>
      </c>
      <c r="N1528" s="162">
        <v>157.32750000000175</v>
      </c>
      <c r="O1528" s="4" t="s">
        <v>20</v>
      </c>
      <c r="P1528" s="4">
        <v>12012</v>
      </c>
      <c r="Q1528" s="33">
        <v>0</v>
      </c>
      <c r="R1528" s="4" t="s">
        <v>95</v>
      </c>
    </row>
    <row r="1529" spans="1:18">
      <c r="A1529" s="184">
        <v>44802</v>
      </c>
      <c r="B1529" s="9">
        <v>44803</v>
      </c>
      <c r="C1529" s="3" t="s">
        <v>16</v>
      </c>
      <c r="D1529" s="3" t="s">
        <v>23</v>
      </c>
      <c r="E1529" s="2" t="s">
        <v>303</v>
      </c>
      <c r="F1529" s="130">
        <v>30000</v>
      </c>
      <c r="G1529" s="4" t="s">
        <v>19</v>
      </c>
      <c r="H1529" s="4">
        <v>5.0246000000000004</v>
      </c>
      <c r="I1529" s="112">
        <v>1.6717748676511324E-3</v>
      </c>
      <c r="J1529" s="4">
        <v>5.0330000000000004</v>
      </c>
      <c r="K1529" s="119">
        <v>251.99999999999889</v>
      </c>
      <c r="L1529" s="4" t="s">
        <v>111</v>
      </c>
      <c r="M1529" s="13" t="s">
        <v>112</v>
      </c>
      <c r="N1529" s="145">
        <v>163.79999999999927</v>
      </c>
      <c r="O1529" s="4" t="s">
        <v>20</v>
      </c>
      <c r="P1529" s="4">
        <v>12012</v>
      </c>
      <c r="Q1529" s="33">
        <v>0</v>
      </c>
      <c r="R1529" s="4" t="s">
        <v>21</v>
      </c>
    </row>
    <row r="1530" spans="1:18">
      <c r="A1530" s="184">
        <v>44802</v>
      </c>
      <c r="B1530" s="9">
        <v>44803</v>
      </c>
      <c r="C1530" s="3" t="s">
        <v>16</v>
      </c>
      <c r="D1530" s="3" t="s">
        <v>23</v>
      </c>
      <c r="E1530" s="2" t="s">
        <v>102</v>
      </c>
      <c r="F1530" s="130">
        <v>18202.5</v>
      </c>
      <c r="G1530" s="4" t="s">
        <v>32</v>
      </c>
      <c r="H1530" s="4">
        <v>5.0376000000000003</v>
      </c>
      <c r="I1530" s="112">
        <v>3.4222645704303556E-2</v>
      </c>
      <c r="J1530" s="4">
        <v>5.21</v>
      </c>
      <c r="K1530" s="119">
        <v>3138.110999999994</v>
      </c>
      <c r="L1530" s="4" t="s">
        <v>110</v>
      </c>
      <c r="M1530" s="13" t="s">
        <v>230</v>
      </c>
      <c r="N1530" s="145">
        <v>2039.7721499999961</v>
      </c>
      <c r="O1530" s="4" t="s">
        <v>20</v>
      </c>
      <c r="P1530" s="4">
        <v>12012</v>
      </c>
      <c r="Q1530" s="33">
        <v>0</v>
      </c>
      <c r="R1530" s="4" t="s">
        <v>21</v>
      </c>
    </row>
    <row r="1531" spans="1:18">
      <c r="A1531" s="184">
        <v>44802</v>
      </c>
      <c r="B1531" s="9">
        <v>44804</v>
      </c>
      <c r="C1531" s="3" t="s">
        <v>16</v>
      </c>
      <c r="D1531" s="3" t="s">
        <v>17</v>
      </c>
      <c r="E1531" s="2" t="s">
        <v>18</v>
      </c>
      <c r="F1531" s="130">
        <v>10000</v>
      </c>
      <c r="G1531" s="4" t="s">
        <v>19</v>
      </c>
      <c r="H1531" s="4">
        <v>5.0233999999999996</v>
      </c>
      <c r="I1531" s="112">
        <v>3.1054664171676905E-3</v>
      </c>
      <c r="J1531" s="4">
        <v>5.0389999999999997</v>
      </c>
      <c r="K1531" s="119">
        <v>156.00000000000057</v>
      </c>
      <c r="L1531" s="4" t="s">
        <v>110</v>
      </c>
      <c r="M1531" s="13" t="s">
        <v>230</v>
      </c>
      <c r="N1531" s="145">
        <v>101.40000000000038</v>
      </c>
      <c r="O1531" s="4" t="s">
        <v>20</v>
      </c>
      <c r="P1531" s="4">
        <v>67407</v>
      </c>
      <c r="Q1531" s="33">
        <v>0</v>
      </c>
      <c r="R1531" s="4" t="s">
        <v>21</v>
      </c>
    </row>
    <row r="1532" spans="1:18">
      <c r="A1532" s="184">
        <v>44802</v>
      </c>
      <c r="B1532" s="9">
        <v>44804</v>
      </c>
      <c r="C1532" s="3" t="s">
        <v>16</v>
      </c>
      <c r="D1532" s="155" t="s">
        <v>23</v>
      </c>
      <c r="E1532" s="19" t="s">
        <v>142</v>
      </c>
      <c r="F1532" s="130">
        <v>13221</v>
      </c>
      <c r="G1532" s="4" t="s">
        <v>19</v>
      </c>
      <c r="H1532" s="25">
        <v>5.0164</v>
      </c>
      <c r="I1532" s="112">
        <v>1.9535922175266673E-3</v>
      </c>
      <c r="J1532" s="25">
        <v>5.0262000000000002</v>
      </c>
      <c r="K1532" s="119">
        <v>129.56580000000335</v>
      </c>
      <c r="L1532" s="4" t="s">
        <v>110</v>
      </c>
      <c r="M1532" s="13" t="s">
        <v>230</v>
      </c>
      <c r="N1532" s="145">
        <v>84.217770000002176</v>
      </c>
      <c r="O1532" s="25" t="s">
        <v>20</v>
      </c>
      <c r="P1532" s="25">
        <v>12012</v>
      </c>
      <c r="Q1532" s="136">
        <v>0</v>
      </c>
      <c r="R1532" s="25" t="s">
        <v>21</v>
      </c>
    </row>
    <row r="1533" spans="1:18">
      <c r="A1533" s="184">
        <v>44802</v>
      </c>
      <c r="B1533" s="9">
        <v>44804</v>
      </c>
      <c r="C1533" s="3" t="s">
        <v>16</v>
      </c>
      <c r="D1533" s="155" t="s">
        <v>23</v>
      </c>
      <c r="E1533" s="19" t="s">
        <v>142</v>
      </c>
      <c r="F1533" s="130">
        <v>16969.34</v>
      </c>
      <c r="G1533" s="4" t="s">
        <v>19</v>
      </c>
      <c r="H1533" s="25">
        <v>5.0164</v>
      </c>
      <c r="I1533" s="112">
        <v>1.9535922175266673E-3</v>
      </c>
      <c r="J1533" s="25">
        <v>5.0262000000000002</v>
      </c>
      <c r="K1533" s="119">
        <v>166.29953200000429</v>
      </c>
      <c r="L1533" s="4" t="s">
        <v>110</v>
      </c>
      <c r="M1533" s="13" t="s">
        <v>230</v>
      </c>
      <c r="N1533" s="145">
        <v>108.0946958000028</v>
      </c>
      <c r="O1533" s="25" t="s">
        <v>20</v>
      </c>
      <c r="P1533" s="25">
        <v>12012</v>
      </c>
      <c r="Q1533" s="136">
        <v>0</v>
      </c>
      <c r="R1533" s="25" t="s">
        <v>21</v>
      </c>
    </row>
    <row r="1534" spans="1:18">
      <c r="A1534" s="184">
        <v>44802</v>
      </c>
      <c r="B1534" s="9">
        <v>44804</v>
      </c>
      <c r="C1534" s="3" t="s">
        <v>16</v>
      </c>
      <c r="D1534" s="155" t="s">
        <v>23</v>
      </c>
      <c r="E1534" s="19" t="s">
        <v>142</v>
      </c>
      <c r="F1534" s="130">
        <v>24912</v>
      </c>
      <c r="G1534" s="4" t="s">
        <v>19</v>
      </c>
      <c r="H1534" s="25">
        <v>5.0164</v>
      </c>
      <c r="I1534" s="112">
        <v>1.9535922175266673E-3</v>
      </c>
      <c r="J1534" s="25">
        <v>5.0262000000000002</v>
      </c>
      <c r="K1534" s="119">
        <v>244.1376000000063</v>
      </c>
      <c r="L1534" s="4" t="s">
        <v>110</v>
      </c>
      <c r="M1534" s="13" t="s">
        <v>230</v>
      </c>
      <c r="N1534" s="145">
        <v>158.68944000000411</v>
      </c>
      <c r="O1534" s="25" t="s">
        <v>20</v>
      </c>
      <c r="P1534" s="25">
        <v>12012</v>
      </c>
      <c r="Q1534" s="136">
        <v>0</v>
      </c>
      <c r="R1534" s="25" t="s">
        <v>21</v>
      </c>
    </row>
    <row r="1535" spans="1:18">
      <c r="A1535" s="184">
        <v>44802</v>
      </c>
      <c r="B1535" s="9">
        <v>44804</v>
      </c>
      <c r="C1535" s="3" t="s">
        <v>16</v>
      </c>
      <c r="D1535" s="155" t="s">
        <v>23</v>
      </c>
      <c r="E1535" s="19" t="s">
        <v>142</v>
      </c>
      <c r="F1535" s="130">
        <v>24033.15</v>
      </c>
      <c r="G1535" s="4" t="s">
        <v>19</v>
      </c>
      <c r="H1535" s="25">
        <v>5.0164</v>
      </c>
      <c r="I1535" s="112">
        <v>1.9535922175266673E-3</v>
      </c>
      <c r="J1535" s="25">
        <v>5.0262000000000002</v>
      </c>
      <c r="K1535" s="119">
        <v>235.5248700000061</v>
      </c>
      <c r="L1535" s="4" t="s">
        <v>110</v>
      </c>
      <c r="M1535" s="13" t="s">
        <v>230</v>
      </c>
      <c r="N1535" s="145">
        <v>153.09116550000397</v>
      </c>
      <c r="O1535" s="25" t="s">
        <v>20</v>
      </c>
      <c r="P1535" s="25">
        <v>12012</v>
      </c>
      <c r="Q1535" s="136">
        <v>0</v>
      </c>
      <c r="R1535" s="25" t="s">
        <v>21</v>
      </c>
    </row>
    <row r="1536" spans="1:18">
      <c r="A1536" s="184">
        <v>44802</v>
      </c>
      <c r="B1536" s="9">
        <v>44804</v>
      </c>
      <c r="C1536" s="3" t="s">
        <v>16</v>
      </c>
      <c r="D1536" s="155" t="s">
        <v>23</v>
      </c>
      <c r="E1536" s="19" t="s">
        <v>142</v>
      </c>
      <c r="F1536" s="130">
        <v>22887</v>
      </c>
      <c r="G1536" s="4" t="s">
        <v>19</v>
      </c>
      <c r="H1536" s="25">
        <v>5.0164</v>
      </c>
      <c r="I1536" s="112">
        <v>1.9535922175266673E-3</v>
      </c>
      <c r="J1536" s="25">
        <v>5.0262000000000002</v>
      </c>
      <c r="K1536" s="119">
        <v>224.29260000000579</v>
      </c>
      <c r="L1536" s="4" t="s">
        <v>110</v>
      </c>
      <c r="M1536" s="13" t="s">
        <v>230</v>
      </c>
      <c r="N1536" s="145">
        <v>145.79019000000378</v>
      </c>
      <c r="O1536" s="25" t="s">
        <v>20</v>
      </c>
      <c r="P1536" s="25">
        <v>12012</v>
      </c>
      <c r="Q1536" s="136">
        <v>0</v>
      </c>
      <c r="R1536" s="25" t="s">
        <v>21</v>
      </c>
    </row>
    <row r="1537" spans="1:18">
      <c r="A1537" s="184">
        <v>44802</v>
      </c>
      <c r="B1537" s="9">
        <v>44804</v>
      </c>
      <c r="C1537" s="3" t="s">
        <v>16</v>
      </c>
      <c r="D1537" s="155" t="s">
        <v>23</v>
      </c>
      <c r="E1537" s="19" t="s">
        <v>142</v>
      </c>
      <c r="F1537" s="133">
        <v>18958.88</v>
      </c>
      <c r="G1537" s="25" t="s">
        <v>19</v>
      </c>
      <c r="H1537" s="25">
        <v>5.0164</v>
      </c>
      <c r="I1537" s="134">
        <v>1.9535922175266673E-3</v>
      </c>
      <c r="J1537" s="25">
        <v>5.0262000000000002</v>
      </c>
      <c r="K1537" s="135">
        <v>185.7970240000048</v>
      </c>
      <c r="L1537" s="25" t="s">
        <v>110</v>
      </c>
      <c r="M1537" s="19" t="s">
        <v>230</v>
      </c>
      <c r="N1537" s="145">
        <v>120.76806560000313</v>
      </c>
      <c r="O1537" s="25" t="s">
        <v>20</v>
      </c>
      <c r="P1537" s="25">
        <v>12012</v>
      </c>
      <c r="Q1537" s="136">
        <v>0</v>
      </c>
      <c r="R1537" s="25" t="s">
        <v>21</v>
      </c>
    </row>
    <row r="1538" spans="1:18">
      <c r="A1538" s="184">
        <v>44802</v>
      </c>
      <c r="B1538" s="9">
        <v>44803</v>
      </c>
      <c r="C1538" s="3" t="s">
        <v>16</v>
      </c>
      <c r="D1538" s="3" t="s">
        <v>17</v>
      </c>
      <c r="E1538" s="2" t="s">
        <v>1523</v>
      </c>
      <c r="F1538" s="130">
        <v>59204.5</v>
      </c>
      <c r="G1538" s="4" t="s">
        <v>19</v>
      </c>
      <c r="H1538" s="4">
        <v>5.0279999999999996</v>
      </c>
      <c r="I1538" s="112">
        <v>3.9777247414480854E-3</v>
      </c>
      <c r="J1538" s="4">
        <v>5.048</v>
      </c>
      <c r="K1538" s="119">
        <v>1184.0900000000274</v>
      </c>
      <c r="L1538" s="4" t="s">
        <v>1196</v>
      </c>
      <c r="M1538" s="13" t="s">
        <v>1540</v>
      </c>
      <c r="N1538" s="145">
        <v>769.65850000001785</v>
      </c>
      <c r="O1538" s="4" t="s">
        <v>20</v>
      </c>
      <c r="P1538" s="4">
        <v>67407</v>
      </c>
      <c r="Q1538" s="33">
        <v>0</v>
      </c>
      <c r="R1538" s="25" t="s">
        <v>21</v>
      </c>
    </row>
    <row r="1539" spans="1:18">
      <c r="A1539" s="123">
        <v>44803</v>
      </c>
      <c r="B1539" s="9">
        <v>44803</v>
      </c>
      <c r="C1539" s="3" t="s">
        <v>16</v>
      </c>
      <c r="D1539" s="155" t="s">
        <v>23</v>
      </c>
      <c r="E1539" s="2" t="s">
        <v>160</v>
      </c>
      <c r="F1539" s="130">
        <v>47880</v>
      </c>
      <c r="G1539" s="4" t="s">
        <v>19</v>
      </c>
      <c r="H1539" s="4">
        <v>5.0376000000000003</v>
      </c>
      <c r="I1539" s="112">
        <v>2.4614895982213447E-3</v>
      </c>
      <c r="J1539" s="4">
        <v>5.05</v>
      </c>
      <c r="K1539" s="119">
        <v>593.71199999997714</v>
      </c>
      <c r="L1539" s="4" t="e">
        <v>#N/A</v>
      </c>
      <c r="M1539" s="13" t="e">
        <v>#N/A</v>
      </c>
      <c r="N1539" s="145">
        <v>385.91279999998517</v>
      </c>
      <c r="O1539" s="4" t="s">
        <v>20</v>
      </c>
      <c r="P1539" s="4">
        <v>12012</v>
      </c>
      <c r="Q1539" s="33">
        <v>0</v>
      </c>
      <c r="R1539" s="25" t="s">
        <v>21</v>
      </c>
    </row>
    <row r="1540" spans="1:18">
      <c r="A1540" s="123">
        <v>44803</v>
      </c>
      <c r="B1540" s="9">
        <v>44803</v>
      </c>
      <c r="C1540" s="163" t="s">
        <v>16</v>
      </c>
      <c r="D1540" s="144" t="s">
        <v>17</v>
      </c>
      <c r="E1540" s="2" t="s">
        <v>1521</v>
      </c>
      <c r="F1540" s="130">
        <v>23750</v>
      </c>
      <c r="G1540" s="4" t="s">
        <v>19</v>
      </c>
      <c r="H1540" s="4">
        <v>5.03</v>
      </c>
      <c r="I1540" s="112">
        <v>6.6600397614313689E-3</v>
      </c>
      <c r="J1540" s="4">
        <v>5.0635000000000003</v>
      </c>
      <c r="K1540" s="119">
        <v>795.62500000000205</v>
      </c>
      <c r="L1540" s="4" t="s">
        <v>110</v>
      </c>
      <c r="M1540" s="13" t="s">
        <v>230</v>
      </c>
      <c r="N1540" s="145">
        <v>517.15625000000136</v>
      </c>
      <c r="O1540" s="4" t="s">
        <v>27</v>
      </c>
      <c r="P1540" s="4">
        <v>67500</v>
      </c>
      <c r="Q1540" s="33">
        <v>0</v>
      </c>
      <c r="R1540" s="25" t="s">
        <v>21</v>
      </c>
    </row>
    <row r="1541" spans="1:18">
      <c r="A1541" s="123">
        <v>44803</v>
      </c>
      <c r="B1541" s="9">
        <v>44803</v>
      </c>
      <c r="C1541" s="163" t="s">
        <v>16</v>
      </c>
      <c r="D1541" s="163" t="s">
        <v>17</v>
      </c>
      <c r="E1541" s="20" t="s">
        <v>206</v>
      </c>
      <c r="F1541" s="130">
        <v>3000</v>
      </c>
      <c r="G1541" s="4" t="s">
        <v>19</v>
      </c>
      <c r="H1541" s="4">
        <v>5.0370999999999997</v>
      </c>
      <c r="I1541" s="112">
        <v>5.5389013519684394E-3</v>
      </c>
      <c r="J1541" s="4">
        <v>5.0650000000000004</v>
      </c>
      <c r="K1541" s="119">
        <v>83.700000000002106</v>
      </c>
      <c r="L1541" s="4" t="s">
        <v>110</v>
      </c>
      <c r="M1541" s="13" t="s">
        <v>230</v>
      </c>
      <c r="N1541" s="145">
        <v>54.405000000001372</v>
      </c>
      <c r="O1541" s="4" t="s">
        <v>20</v>
      </c>
      <c r="P1541" s="4">
        <v>67500</v>
      </c>
      <c r="Q1541" s="33">
        <v>0</v>
      </c>
      <c r="R1541" s="25" t="s">
        <v>21</v>
      </c>
    </row>
    <row r="1542" spans="1:18">
      <c r="A1542" s="123">
        <v>44803</v>
      </c>
      <c r="B1542" s="9">
        <v>44804</v>
      </c>
      <c r="C1542" s="163" t="s">
        <v>16</v>
      </c>
      <c r="D1542" s="163" t="s">
        <v>17</v>
      </c>
      <c r="E1542" s="20" t="s">
        <v>1530</v>
      </c>
      <c r="F1542" s="130">
        <v>23167.78</v>
      </c>
      <c r="G1542" s="4" t="s">
        <v>19</v>
      </c>
      <c r="H1542" s="4">
        <v>5.1070000000000002</v>
      </c>
      <c r="I1542" s="112">
        <v>1.037791266888588E-2</v>
      </c>
      <c r="J1542" s="4">
        <v>5.16</v>
      </c>
      <c r="K1542" s="119">
        <v>1227.8923399999985</v>
      </c>
      <c r="L1542" s="4" t="s">
        <v>271</v>
      </c>
      <c r="M1542" s="13" t="s">
        <v>272</v>
      </c>
      <c r="N1542" s="145">
        <v>798.13002099999903</v>
      </c>
      <c r="O1542" s="4" t="s">
        <v>20</v>
      </c>
      <c r="P1542" s="4">
        <v>67043</v>
      </c>
      <c r="Q1542" s="33">
        <v>0</v>
      </c>
      <c r="R1542" s="25" t="s">
        <v>21</v>
      </c>
    </row>
    <row r="1543" spans="1:18">
      <c r="A1543" s="123">
        <v>44803</v>
      </c>
      <c r="B1543" s="9">
        <v>44804</v>
      </c>
      <c r="C1543" s="25" t="s">
        <v>67</v>
      </c>
      <c r="D1543" s="163" t="s">
        <v>17</v>
      </c>
      <c r="E1543" s="2" t="s">
        <v>360</v>
      </c>
      <c r="F1543" s="130">
        <v>550.94000000000005</v>
      </c>
      <c r="G1543" s="4" t="s">
        <v>19</v>
      </c>
      <c r="H1543" s="4">
        <v>4.97</v>
      </c>
      <c r="I1543" s="112">
        <v>2.7364185110664074E-2</v>
      </c>
      <c r="J1543" s="4">
        <v>5.1059999999999999</v>
      </c>
      <c r="K1543" s="119">
        <v>74.927840000000074</v>
      </c>
      <c r="L1543" s="4" t="s">
        <v>110</v>
      </c>
      <c r="M1543" s="13" t="s">
        <v>230</v>
      </c>
      <c r="N1543" s="162">
        <v>35.721847720000035</v>
      </c>
      <c r="O1543" s="4" t="s">
        <v>27</v>
      </c>
      <c r="P1543" s="4">
        <v>47609</v>
      </c>
      <c r="Q1543" s="33">
        <v>0</v>
      </c>
      <c r="R1543" s="25" t="s">
        <v>1538</v>
      </c>
    </row>
    <row r="1544" spans="1:18">
      <c r="A1544" s="123">
        <v>44804</v>
      </c>
      <c r="B1544" s="9">
        <v>44804</v>
      </c>
      <c r="C1544" s="3" t="s">
        <v>16</v>
      </c>
      <c r="D1544" s="155" t="s">
        <v>23</v>
      </c>
      <c r="E1544" s="2" t="s">
        <v>318</v>
      </c>
      <c r="F1544" s="130">
        <v>46132.45</v>
      </c>
      <c r="G1544" s="4" t="s">
        <v>19</v>
      </c>
      <c r="H1544" s="4">
        <v>5.1384999999999996</v>
      </c>
      <c r="I1544" s="112">
        <v>2.6272258441180085E-3</v>
      </c>
      <c r="J1544" s="4">
        <v>5.1520000000000001</v>
      </c>
      <c r="K1544" s="119">
        <v>622.78807500002358</v>
      </c>
      <c r="L1544" s="4" t="s">
        <v>407</v>
      </c>
      <c r="M1544" s="13" t="s">
        <v>1541</v>
      </c>
      <c r="N1544" s="145">
        <v>404.81224875001533</v>
      </c>
      <c r="O1544" s="4" t="s">
        <v>27</v>
      </c>
      <c r="P1544" s="4">
        <v>12005</v>
      </c>
      <c r="Q1544" s="33">
        <v>0</v>
      </c>
      <c r="R1544" s="25" t="s">
        <v>21</v>
      </c>
    </row>
    <row r="1545" spans="1:18">
      <c r="A1545" s="123">
        <v>44804</v>
      </c>
      <c r="B1545" s="9">
        <v>44804</v>
      </c>
      <c r="C1545" s="163" t="s">
        <v>16</v>
      </c>
      <c r="D1545" s="144" t="s">
        <v>17</v>
      </c>
      <c r="E1545" s="2" t="s">
        <v>1521</v>
      </c>
      <c r="F1545" s="130">
        <v>23750</v>
      </c>
      <c r="G1545" s="4" t="s">
        <v>19</v>
      </c>
      <c r="H1545" s="4">
        <v>5.1531000000000002</v>
      </c>
      <c r="I1545" s="112">
        <v>6.7726223050201817E-3</v>
      </c>
      <c r="J1545" s="4">
        <v>5.1879999999999997</v>
      </c>
      <c r="K1545" s="119">
        <v>828.87499999998784</v>
      </c>
      <c r="L1545" s="4" t="s">
        <v>110</v>
      </c>
      <c r="M1545" s="13" t="s">
        <v>230</v>
      </c>
      <c r="N1545" s="145">
        <v>538.76874999999211</v>
      </c>
      <c r="O1545" s="4" t="s">
        <v>27</v>
      </c>
      <c r="P1545" s="4">
        <v>67500</v>
      </c>
      <c r="Q1545" s="33">
        <v>0</v>
      </c>
      <c r="R1545" s="25" t="s">
        <v>21</v>
      </c>
    </row>
    <row r="1546" spans="1:18">
      <c r="A1546" s="123">
        <v>44804</v>
      </c>
      <c r="B1546" s="9">
        <v>44804</v>
      </c>
      <c r="C1546" s="25" t="s">
        <v>16</v>
      </c>
      <c r="D1546" s="25" t="s">
        <v>17</v>
      </c>
      <c r="E1546" s="2" t="s">
        <v>1500</v>
      </c>
      <c r="F1546" s="130">
        <v>100000</v>
      </c>
      <c r="G1546" s="4" t="s">
        <v>19</v>
      </c>
      <c r="H1546" s="4">
        <v>5.1310000000000002</v>
      </c>
      <c r="I1546" s="112">
        <v>9.5497953615277797E-3</v>
      </c>
      <c r="J1546" s="4">
        <v>5.18</v>
      </c>
      <c r="K1546" s="119">
        <v>4899.9999999999491</v>
      </c>
      <c r="L1546" s="4" t="s">
        <v>1196</v>
      </c>
      <c r="M1546" s="13" t="s">
        <v>1539</v>
      </c>
      <c r="N1546" s="145">
        <v>3184.9999999999668</v>
      </c>
      <c r="O1546" s="4" t="s">
        <v>27</v>
      </c>
      <c r="P1546" s="4">
        <v>67407</v>
      </c>
      <c r="Q1546" s="33">
        <v>0</v>
      </c>
      <c r="R1546" s="25" t="s">
        <v>21</v>
      </c>
    </row>
    <row r="1547" spans="1:18">
      <c r="A1547" s="200">
        <v>44804</v>
      </c>
      <c r="B1547" s="201">
        <v>44805</v>
      </c>
      <c r="C1547" s="24" t="s">
        <v>16</v>
      </c>
      <c r="D1547" s="24" t="s">
        <v>23</v>
      </c>
      <c r="E1547" s="22" t="s">
        <v>320</v>
      </c>
      <c r="F1547" s="202">
        <v>5000</v>
      </c>
      <c r="G1547" s="24" t="s">
        <v>19</v>
      </c>
      <c r="H1547" s="24">
        <v>5.1935000000000002</v>
      </c>
      <c r="I1547" s="203">
        <v>5.1025320111677264E-3</v>
      </c>
      <c r="J1547" s="24">
        <v>5.22</v>
      </c>
      <c r="K1547" s="204">
        <v>132.49999999999761</v>
      </c>
      <c r="L1547" s="24" t="s">
        <v>239</v>
      </c>
      <c r="M1547" s="23" t="s">
        <v>240</v>
      </c>
      <c r="N1547" s="205">
        <v>86.124999999998451</v>
      </c>
      <c r="O1547" s="24" t="s">
        <v>20</v>
      </c>
      <c r="P1547" s="24">
        <v>12012</v>
      </c>
      <c r="Q1547" s="206">
        <v>0</v>
      </c>
      <c r="R1547" s="24" t="s">
        <v>21</v>
      </c>
    </row>
    <row r="1548" spans="1:18">
      <c r="A1548" s="200">
        <v>44804</v>
      </c>
      <c r="B1548" s="201">
        <v>44805</v>
      </c>
      <c r="C1548" s="207" t="s">
        <v>16</v>
      </c>
      <c r="D1548" s="24" t="s">
        <v>23</v>
      </c>
      <c r="E1548" s="23" t="s">
        <v>177</v>
      </c>
      <c r="F1548" s="202">
        <v>308.8</v>
      </c>
      <c r="G1548" s="24" t="s">
        <v>19</v>
      </c>
      <c r="H1548" s="24">
        <v>5.1974999999999998</v>
      </c>
      <c r="I1548" s="203">
        <v>1.1063011063010997E-2</v>
      </c>
      <c r="J1548" s="24">
        <v>5.2549999999999999</v>
      </c>
      <c r="K1548" s="204">
        <v>17.756000000000032</v>
      </c>
      <c r="L1548" s="24" t="s">
        <v>257</v>
      </c>
      <c r="M1548" s="23" t="s">
        <v>258</v>
      </c>
      <c r="N1548" s="205">
        <v>11.541400000000021</v>
      </c>
      <c r="O1548" s="24" t="s">
        <v>20</v>
      </c>
      <c r="P1548" s="24">
        <v>12036</v>
      </c>
      <c r="Q1548" s="206">
        <v>0</v>
      </c>
      <c r="R1548" s="24" t="s">
        <v>21</v>
      </c>
    </row>
    <row r="1549" spans="1:18">
      <c r="A1549" s="200">
        <v>44804</v>
      </c>
      <c r="B1549" s="201">
        <v>44805</v>
      </c>
      <c r="C1549" s="207" t="s">
        <v>16</v>
      </c>
      <c r="D1549" s="24" t="s">
        <v>17</v>
      </c>
      <c r="E1549" s="22" t="s">
        <v>124</v>
      </c>
      <c r="F1549" s="202">
        <v>7277.81</v>
      </c>
      <c r="G1549" s="24" t="s">
        <v>19</v>
      </c>
      <c r="H1549" s="24">
        <v>5.13</v>
      </c>
      <c r="I1549" s="203">
        <v>1.1013645224171587E-2</v>
      </c>
      <c r="J1549" s="24">
        <v>5.1864999999999997</v>
      </c>
      <c r="K1549" s="204">
        <v>411.19626499999839</v>
      </c>
      <c r="L1549" s="24" t="s">
        <v>110</v>
      </c>
      <c r="M1549" s="23" t="s">
        <v>230</v>
      </c>
      <c r="N1549" s="205">
        <v>267.27757224999897</v>
      </c>
      <c r="O1549" s="24" t="s">
        <v>27</v>
      </c>
      <c r="P1549" s="24">
        <v>37004</v>
      </c>
      <c r="Q1549" s="206">
        <v>0</v>
      </c>
      <c r="R1549" s="24" t="s">
        <v>21</v>
      </c>
    </row>
    <row r="1550" spans="1:18">
      <c r="A1550" s="200">
        <v>44805</v>
      </c>
      <c r="B1550" s="201">
        <v>44806</v>
      </c>
      <c r="C1550" s="207" t="s">
        <v>16</v>
      </c>
      <c r="D1550" s="207" t="s">
        <v>17</v>
      </c>
      <c r="E1550" s="22" t="s">
        <v>1530</v>
      </c>
      <c r="F1550" s="202">
        <v>13260.13</v>
      </c>
      <c r="G1550" s="24" t="s">
        <v>19</v>
      </c>
      <c r="H1550" s="24">
        <v>5.1573000000000002</v>
      </c>
      <c r="I1550" s="203">
        <v>1.9719620731778242E-2</v>
      </c>
      <c r="J1550" s="24">
        <v>5.2590000000000003</v>
      </c>
      <c r="K1550" s="204">
        <v>1348.5552210000017</v>
      </c>
      <c r="L1550" s="24" t="s">
        <v>271</v>
      </c>
      <c r="M1550" s="23" t="s">
        <v>272</v>
      </c>
      <c r="N1550" s="205">
        <v>876.56089365000116</v>
      </c>
      <c r="O1550" s="24" t="s">
        <v>20</v>
      </c>
      <c r="P1550" s="24">
        <v>67043</v>
      </c>
      <c r="Q1550" s="206">
        <v>0</v>
      </c>
      <c r="R1550" s="24" t="s">
        <v>21</v>
      </c>
    </row>
    <row r="1551" spans="1:18">
      <c r="A1551" s="200">
        <v>44805</v>
      </c>
      <c r="B1551" s="201">
        <v>44805</v>
      </c>
      <c r="C1551" s="24" t="s">
        <v>22</v>
      </c>
      <c r="D1551" s="207" t="s">
        <v>17</v>
      </c>
      <c r="E1551" s="23" t="s">
        <v>311</v>
      </c>
      <c r="F1551" s="202">
        <v>6975.15</v>
      </c>
      <c r="G1551" s="24" t="s">
        <v>19</v>
      </c>
      <c r="H1551" s="24">
        <v>5.0620000000000003</v>
      </c>
      <c r="I1551" s="203">
        <v>1.9399446858948899E-2</v>
      </c>
      <c r="J1551" s="24">
        <v>5.1601999999999997</v>
      </c>
      <c r="K1551" s="204">
        <v>684.95972999999572</v>
      </c>
      <c r="L1551" s="24" t="s">
        <v>111</v>
      </c>
      <c r="M1551" s="23" t="s">
        <v>112</v>
      </c>
      <c r="N1551" s="205">
        <v>326.55455127749798</v>
      </c>
      <c r="O1551" s="24" t="s">
        <v>27</v>
      </c>
      <c r="P1551" s="4">
        <v>67005</v>
      </c>
      <c r="Q1551" s="206">
        <v>0</v>
      </c>
      <c r="R1551" s="24" t="s">
        <v>25</v>
      </c>
    </row>
    <row r="1552" spans="1:18">
      <c r="A1552" s="200">
        <v>44805</v>
      </c>
      <c r="B1552" s="201">
        <v>44806</v>
      </c>
      <c r="C1552" s="207" t="s">
        <v>16</v>
      </c>
      <c r="D1552" s="207" t="s">
        <v>17</v>
      </c>
      <c r="E1552" s="22" t="s">
        <v>1542</v>
      </c>
      <c r="F1552" s="202">
        <v>3000</v>
      </c>
      <c r="G1552" s="24" t="s">
        <v>19</v>
      </c>
      <c r="H1552" s="24">
        <v>5.2141000000000002</v>
      </c>
      <c r="I1552" s="203">
        <v>4.5848756257071965E-2</v>
      </c>
      <c r="J1552" s="24">
        <v>5.4531599999999996</v>
      </c>
      <c r="K1552" s="204">
        <v>717.17999999999813</v>
      </c>
      <c r="L1552" s="24" t="s">
        <v>255</v>
      </c>
      <c r="M1552" s="23" t="s">
        <v>256</v>
      </c>
      <c r="N1552" s="205">
        <v>466.16699999999878</v>
      </c>
      <c r="O1552" s="24" t="s">
        <v>20</v>
      </c>
      <c r="P1552" s="24">
        <v>67043</v>
      </c>
      <c r="Q1552" s="206">
        <v>0</v>
      </c>
      <c r="R1552" s="24" t="s">
        <v>21</v>
      </c>
    </row>
    <row r="1553" spans="1:18">
      <c r="A1553" s="200">
        <v>44805</v>
      </c>
      <c r="B1553" s="201">
        <v>44805</v>
      </c>
      <c r="C1553" s="24" t="s">
        <v>22</v>
      </c>
      <c r="D1553" s="207" t="s">
        <v>17</v>
      </c>
      <c r="E1553" s="23" t="s">
        <v>1543</v>
      </c>
      <c r="F1553" s="202">
        <v>558.25</v>
      </c>
      <c r="G1553" s="24" t="s">
        <v>19</v>
      </c>
      <c r="H1553" s="24">
        <v>5.2363999999999997</v>
      </c>
      <c r="I1553" s="203">
        <v>2.2821022076235709E-2</v>
      </c>
      <c r="J1553" s="24">
        <v>5.3559000000000001</v>
      </c>
      <c r="K1553" s="204">
        <v>66.710875000000215</v>
      </c>
      <c r="L1553" s="24" t="s">
        <v>625</v>
      </c>
      <c r="M1553" s="23" t="s">
        <v>626</v>
      </c>
      <c r="N1553" s="205">
        <v>31.804409656250101</v>
      </c>
      <c r="O1553" s="24" t="s">
        <v>20</v>
      </c>
      <c r="P1553" s="24"/>
      <c r="Q1553" s="206">
        <v>0</v>
      </c>
      <c r="R1553" s="24" t="s">
        <v>25</v>
      </c>
    </row>
    <row r="1554" spans="1:18">
      <c r="A1554" s="200">
        <v>44806</v>
      </c>
      <c r="B1554" s="201">
        <v>44810</v>
      </c>
      <c r="C1554" s="207" t="s">
        <v>16</v>
      </c>
      <c r="D1554" s="207" t="s">
        <v>17</v>
      </c>
      <c r="E1554" s="22" t="s">
        <v>341</v>
      </c>
      <c r="F1554" s="202">
        <v>2500.58</v>
      </c>
      <c r="G1554" s="24" t="s">
        <v>32</v>
      </c>
      <c r="H1554" s="24">
        <v>5.1840999999999999</v>
      </c>
      <c r="I1554" s="203">
        <v>3.0072722362608717E-2</v>
      </c>
      <c r="J1554" s="208">
        <v>5.34</v>
      </c>
      <c r="K1554" s="204">
        <v>389.84042199999982</v>
      </c>
      <c r="L1554" s="24" t="s">
        <v>411</v>
      </c>
      <c r="M1554" s="23" t="s">
        <v>357</v>
      </c>
      <c r="N1554" s="205">
        <v>253.3962742999999</v>
      </c>
      <c r="O1554" s="24" t="s">
        <v>20</v>
      </c>
      <c r="P1554" s="24">
        <v>67500</v>
      </c>
      <c r="Q1554" s="206">
        <v>0</v>
      </c>
      <c r="R1554" s="24" t="s">
        <v>21</v>
      </c>
    </row>
    <row r="1555" spans="1:18">
      <c r="A1555" s="200">
        <v>44806</v>
      </c>
      <c r="B1555" s="201">
        <v>44806</v>
      </c>
      <c r="C1555" s="163" t="s">
        <v>41</v>
      </c>
      <c r="D1555" s="24" t="s">
        <v>23</v>
      </c>
      <c r="E1555" s="2" t="s">
        <v>63</v>
      </c>
      <c r="F1555" s="202">
        <v>30492</v>
      </c>
      <c r="G1555" s="24" t="s">
        <v>19</v>
      </c>
      <c r="H1555" s="24">
        <v>5.1985000000000001</v>
      </c>
      <c r="I1555" s="209">
        <v>5.2899874963932003E-3</v>
      </c>
      <c r="J1555" s="210">
        <v>5.226</v>
      </c>
      <c r="K1555" s="211">
        <v>838.52999999999565</v>
      </c>
      <c r="L1555" s="210" t="s">
        <v>239</v>
      </c>
      <c r="M1555" s="212" t="s">
        <v>240</v>
      </c>
      <c r="N1555" s="213">
        <v>479.72301299999754</v>
      </c>
      <c r="O1555" s="210" t="s">
        <v>20</v>
      </c>
      <c r="P1555" s="210">
        <v>12012</v>
      </c>
      <c r="Q1555" s="214">
        <v>0</v>
      </c>
      <c r="R1555" s="210" t="s">
        <v>72</v>
      </c>
    </row>
    <row r="1556" spans="1:18">
      <c r="A1556" s="200">
        <v>44806</v>
      </c>
      <c r="B1556" s="201">
        <v>44806</v>
      </c>
      <c r="C1556" s="4" t="s">
        <v>16</v>
      </c>
      <c r="D1556" s="163" t="s">
        <v>23</v>
      </c>
      <c r="E1556" s="2" t="s">
        <v>163</v>
      </c>
      <c r="F1556" s="202">
        <v>7893.02</v>
      </c>
      <c r="G1556" s="24" t="s">
        <v>19</v>
      </c>
      <c r="H1556" s="24">
        <v>5.0250000000000004</v>
      </c>
      <c r="I1556" s="203">
        <v>3.0149253731343251E-2</v>
      </c>
      <c r="J1556" s="24">
        <v>5.1764999999999999</v>
      </c>
      <c r="K1556" s="204">
        <v>1195.7925299999963</v>
      </c>
      <c r="L1556" s="24" t="s">
        <v>269</v>
      </c>
      <c r="M1556" s="23" t="s">
        <v>270</v>
      </c>
      <c r="N1556" s="205">
        <v>777.26514449999763</v>
      </c>
      <c r="O1556" s="24" t="s">
        <v>27</v>
      </c>
      <c r="P1556" s="24">
        <v>47142</v>
      </c>
      <c r="Q1556" s="206">
        <v>0</v>
      </c>
      <c r="R1556" s="24" t="s">
        <v>21</v>
      </c>
    </row>
    <row r="1557" spans="1:18">
      <c r="A1557" s="200">
        <v>44806</v>
      </c>
      <c r="B1557" s="201">
        <v>44810</v>
      </c>
      <c r="C1557" s="207" t="s">
        <v>16</v>
      </c>
      <c r="D1557" s="207" t="s">
        <v>17</v>
      </c>
      <c r="E1557" s="22" t="s">
        <v>1530</v>
      </c>
      <c r="F1557" s="215">
        <v>13199.89</v>
      </c>
      <c r="G1557" s="24" t="s">
        <v>19</v>
      </c>
      <c r="H1557" s="24">
        <v>5.1855000000000002</v>
      </c>
      <c r="I1557" s="203">
        <v>1.8802429852473379E-2</v>
      </c>
      <c r="J1557" s="24">
        <v>5.2830000000000004</v>
      </c>
      <c r="K1557" s="204">
        <v>1286.9892750000017</v>
      </c>
      <c r="L1557" s="24" t="s">
        <v>271</v>
      </c>
      <c r="M1557" s="23" t="s">
        <v>272</v>
      </c>
      <c r="N1557" s="205">
        <v>836.5430287500011</v>
      </c>
      <c r="O1557" s="24" t="s">
        <v>20</v>
      </c>
      <c r="P1557" s="24">
        <v>67043</v>
      </c>
      <c r="Q1557" s="206">
        <v>0</v>
      </c>
      <c r="R1557" s="24" t="s">
        <v>21</v>
      </c>
    </row>
    <row r="1558" spans="1:18">
      <c r="A1558" s="200">
        <v>44806</v>
      </c>
      <c r="B1558" s="201">
        <v>44810</v>
      </c>
      <c r="C1558" s="10" t="s">
        <v>16</v>
      </c>
      <c r="D1558" s="163" t="s">
        <v>23</v>
      </c>
      <c r="E1558" s="20" t="s">
        <v>208</v>
      </c>
      <c r="F1558" s="202">
        <v>2137</v>
      </c>
      <c r="G1558" s="24" t="s">
        <v>19</v>
      </c>
      <c r="H1558" s="24">
        <v>5.1349999999999998</v>
      </c>
      <c r="I1558" s="203">
        <v>8.0817916260953471E-3</v>
      </c>
      <c r="J1558" s="24">
        <v>5.1764999999999999</v>
      </c>
      <c r="K1558" s="204">
        <v>88.685500000000204</v>
      </c>
      <c r="L1558" s="24" t="s">
        <v>110</v>
      </c>
      <c r="M1558" s="23" t="s">
        <v>230</v>
      </c>
      <c r="N1558" s="205">
        <v>57.645575000000136</v>
      </c>
      <c r="O1558" s="24" t="s">
        <v>27</v>
      </c>
      <c r="P1558" s="24">
        <v>12036</v>
      </c>
      <c r="Q1558" s="206">
        <v>0</v>
      </c>
      <c r="R1558" s="24" t="s">
        <v>21</v>
      </c>
    </row>
    <row r="1559" spans="1:18">
      <c r="A1559" s="200">
        <v>44806</v>
      </c>
      <c r="B1559" s="201">
        <v>44810</v>
      </c>
      <c r="C1559" s="24" t="s">
        <v>22</v>
      </c>
      <c r="D1559" s="163" t="s">
        <v>23</v>
      </c>
      <c r="E1559" s="2" t="s">
        <v>1544</v>
      </c>
      <c r="F1559" s="216">
        <v>94954.5</v>
      </c>
      <c r="G1559" s="24" t="s">
        <v>32</v>
      </c>
      <c r="H1559" s="24">
        <v>5.1844000000000001</v>
      </c>
      <c r="I1559" s="203">
        <v>3.0090270812437314E-3</v>
      </c>
      <c r="J1559" s="24">
        <v>5.2</v>
      </c>
      <c r="K1559" s="204">
        <v>1481.2902000000056</v>
      </c>
      <c r="L1559" s="24" t="s">
        <v>239</v>
      </c>
      <c r="M1559" s="23" t="s">
        <v>240</v>
      </c>
      <c r="N1559" s="205">
        <v>706.20510285000273</v>
      </c>
      <c r="O1559" s="24" t="s">
        <v>20</v>
      </c>
      <c r="P1559" s="24">
        <v>12012</v>
      </c>
      <c r="Q1559" s="206">
        <v>0</v>
      </c>
      <c r="R1559" s="24" t="s">
        <v>25</v>
      </c>
    </row>
    <row r="1560" spans="1:18">
      <c r="A1560" s="200">
        <v>44809</v>
      </c>
      <c r="B1560" s="201">
        <v>44810</v>
      </c>
      <c r="C1560" s="24" t="s">
        <v>16</v>
      </c>
      <c r="D1560" s="24" t="s">
        <v>23</v>
      </c>
      <c r="E1560" s="22" t="s">
        <v>228</v>
      </c>
      <c r="F1560" s="217">
        <v>95000</v>
      </c>
      <c r="G1560" s="208" t="s">
        <v>19</v>
      </c>
      <c r="H1560" s="208">
        <v>5.1723999999999997</v>
      </c>
      <c r="I1560" s="203">
        <v>2.2426726471271863E-3</v>
      </c>
      <c r="J1560" s="208">
        <v>5.1840000000000002</v>
      </c>
      <c r="K1560" s="204">
        <v>1102.0000000000473</v>
      </c>
      <c r="L1560" s="24" t="s">
        <v>275</v>
      </c>
      <c r="M1560" s="23" t="s">
        <v>276</v>
      </c>
      <c r="N1560" s="205">
        <v>716.30000000003076</v>
      </c>
      <c r="O1560" s="24" t="s">
        <v>20</v>
      </c>
      <c r="P1560" s="24">
        <v>52405</v>
      </c>
      <c r="Q1560" s="206">
        <v>0</v>
      </c>
      <c r="R1560" s="24" t="s">
        <v>21</v>
      </c>
    </row>
    <row r="1561" spans="1:18">
      <c r="A1561" s="200">
        <v>44809</v>
      </c>
      <c r="B1561" s="201">
        <v>44810</v>
      </c>
      <c r="C1561" s="24" t="s">
        <v>16</v>
      </c>
      <c r="D1561" s="24" t="s">
        <v>17</v>
      </c>
      <c r="E1561" s="22" t="s">
        <v>1485</v>
      </c>
      <c r="F1561" s="217">
        <v>1720</v>
      </c>
      <c r="G1561" s="208" t="s">
        <v>32</v>
      </c>
      <c r="H1561" s="208">
        <v>5.1372999999999998</v>
      </c>
      <c r="I1561" s="203">
        <v>2.8361201409300651E-2</v>
      </c>
      <c r="J1561" s="208">
        <v>5.2830000000000004</v>
      </c>
      <c r="K1561" s="204">
        <v>250.60400000000104</v>
      </c>
      <c r="L1561" s="24" t="s">
        <v>381</v>
      </c>
      <c r="M1561" s="23" t="s">
        <v>382</v>
      </c>
      <c r="N1561" s="205">
        <v>162.89260000000067</v>
      </c>
      <c r="O1561" s="24" t="s">
        <v>20</v>
      </c>
      <c r="P1561" s="24">
        <v>47702</v>
      </c>
      <c r="Q1561" s="206">
        <v>0</v>
      </c>
      <c r="R1561" s="24" t="s">
        <v>21</v>
      </c>
    </row>
    <row r="1562" spans="1:18">
      <c r="A1562" s="200">
        <v>44809</v>
      </c>
      <c r="B1562" s="201">
        <v>44810</v>
      </c>
      <c r="C1562" s="24" t="s">
        <v>16</v>
      </c>
      <c r="D1562" s="24" t="s">
        <v>17</v>
      </c>
      <c r="E1562" s="22" t="s">
        <v>1486</v>
      </c>
      <c r="F1562" s="217">
        <v>1720</v>
      </c>
      <c r="G1562" s="208" t="s">
        <v>32</v>
      </c>
      <c r="H1562" s="208">
        <v>5.1372999999999998</v>
      </c>
      <c r="I1562" s="203">
        <v>2.8361201409300651E-2</v>
      </c>
      <c r="J1562" s="208">
        <v>5.2830000000000004</v>
      </c>
      <c r="K1562" s="204">
        <v>250.60400000000104</v>
      </c>
      <c r="L1562" s="24" t="s">
        <v>381</v>
      </c>
      <c r="M1562" s="23" t="s">
        <v>382</v>
      </c>
      <c r="N1562" s="205">
        <v>162.89260000000067</v>
      </c>
      <c r="O1562" s="24" t="s">
        <v>20</v>
      </c>
      <c r="P1562" s="24">
        <v>47702</v>
      </c>
      <c r="Q1562" s="206">
        <v>0</v>
      </c>
      <c r="R1562" s="24" t="s">
        <v>21</v>
      </c>
    </row>
    <row r="1563" spans="1:18">
      <c r="A1563" s="200">
        <v>44809</v>
      </c>
      <c r="B1563" s="201">
        <v>44810</v>
      </c>
      <c r="C1563" s="24" t="s">
        <v>16</v>
      </c>
      <c r="D1563" s="24" t="s">
        <v>23</v>
      </c>
      <c r="E1563" s="22" t="s">
        <v>31</v>
      </c>
      <c r="F1563" s="217">
        <v>1278.71</v>
      </c>
      <c r="G1563" s="208" t="s">
        <v>19</v>
      </c>
      <c r="H1563" s="208">
        <v>5.1673999999999998</v>
      </c>
      <c r="I1563" s="203">
        <v>6.3087819793319344E-3</v>
      </c>
      <c r="J1563" s="208">
        <v>5.2</v>
      </c>
      <c r="K1563" s="204">
        <v>41.68594600000052</v>
      </c>
      <c r="L1563" s="24" t="s">
        <v>110</v>
      </c>
      <c r="M1563" s="23" t="s">
        <v>230</v>
      </c>
      <c r="N1563" s="205">
        <v>27.09586490000034</v>
      </c>
      <c r="O1563" s="24" t="s">
        <v>20</v>
      </c>
      <c r="P1563" s="24">
        <v>12012</v>
      </c>
      <c r="Q1563" s="206">
        <v>0</v>
      </c>
      <c r="R1563" s="24" t="s">
        <v>21</v>
      </c>
    </row>
    <row r="1564" spans="1:18">
      <c r="A1564" s="200">
        <v>44809</v>
      </c>
      <c r="B1564" s="201">
        <v>44810</v>
      </c>
      <c r="C1564" s="24" t="s">
        <v>16</v>
      </c>
      <c r="D1564" s="24" t="s">
        <v>17</v>
      </c>
      <c r="E1564" s="22" t="s">
        <v>55</v>
      </c>
      <c r="F1564" s="217">
        <v>753.61</v>
      </c>
      <c r="G1564" s="208" t="s">
        <v>19</v>
      </c>
      <c r="H1564" s="208">
        <v>5.1679000000000004</v>
      </c>
      <c r="I1564" s="203">
        <v>1.5886530312118952E-2</v>
      </c>
      <c r="J1564" s="208">
        <v>5.25</v>
      </c>
      <c r="K1564" s="204">
        <v>61.871380999999715</v>
      </c>
      <c r="L1564" s="24" t="s">
        <v>110</v>
      </c>
      <c r="M1564" s="23" t="s">
        <v>230</v>
      </c>
      <c r="N1564" s="205">
        <v>40.216397649999813</v>
      </c>
      <c r="O1564" s="24" t="s">
        <v>20</v>
      </c>
      <c r="P1564" s="24">
        <v>67500</v>
      </c>
      <c r="Q1564" s="206">
        <v>0</v>
      </c>
      <c r="R1564" s="24" t="s">
        <v>21</v>
      </c>
    </row>
    <row r="1565" spans="1:18">
      <c r="A1565" s="200">
        <v>44809</v>
      </c>
      <c r="B1565" s="201">
        <v>44810</v>
      </c>
      <c r="C1565" s="24" t="s">
        <v>16</v>
      </c>
      <c r="D1565" s="24" t="s">
        <v>17</v>
      </c>
      <c r="E1565" s="22" t="s">
        <v>315</v>
      </c>
      <c r="F1565" s="218">
        <v>1000</v>
      </c>
      <c r="G1565" s="24" t="s">
        <v>19</v>
      </c>
      <c r="H1565" s="208">
        <v>5.1773999999999996</v>
      </c>
      <c r="I1565" s="203">
        <v>2.0396337930235431E-2</v>
      </c>
      <c r="J1565" s="208">
        <v>5.2830000000000004</v>
      </c>
      <c r="K1565" s="204">
        <v>105.6000000000008</v>
      </c>
      <c r="L1565" s="24" t="s">
        <v>273</v>
      </c>
      <c r="M1565" s="23" t="s">
        <v>274</v>
      </c>
      <c r="N1565" s="205">
        <v>68.640000000000526</v>
      </c>
      <c r="O1565" s="24" t="s">
        <v>20</v>
      </c>
      <c r="P1565" s="24">
        <v>37004</v>
      </c>
      <c r="Q1565" s="206">
        <v>0</v>
      </c>
      <c r="R1565" s="24" t="s">
        <v>21</v>
      </c>
    </row>
    <row r="1566" spans="1:18">
      <c r="A1566" s="200">
        <v>44809</v>
      </c>
      <c r="B1566" s="201">
        <v>44810</v>
      </c>
      <c r="C1566" s="24" t="s">
        <v>16</v>
      </c>
      <c r="D1566" s="24" t="s">
        <v>17</v>
      </c>
      <c r="E1566" s="22" t="s">
        <v>1530</v>
      </c>
      <c r="F1566" s="217">
        <v>13232.45</v>
      </c>
      <c r="G1566" s="208" t="s">
        <v>19</v>
      </c>
      <c r="H1566" s="208">
        <v>5.1749000000000001</v>
      </c>
      <c r="I1566" s="203">
        <v>1.8377166708535286E-2</v>
      </c>
      <c r="J1566" s="208">
        <v>5.27</v>
      </c>
      <c r="K1566" s="204">
        <v>1258.4059949999937</v>
      </c>
      <c r="L1566" s="24" t="s">
        <v>271</v>
      </c>
      <c r="M1566" s="23" t="s">
        <v>272</v>
      </c>
      <c r="N1566" s="205">
        <v>817.96389674999591</v>
      </c>
      <c r="O1566" s="206" t="s">
        <v>20</v>
      </c>
      <c r="P1566" s="24">
        <v>67043</v>
      </c>
      <c r="Q1566" s="206">
        <v>0</v>
      </c>
      <c r="R1566" s="24" t="s">
        <v>21</v>
      </c>
    </row>
    <row r="1567" spans="1:18">
      <c r="A1567" s="200">
        <v>44809</v>
      </c>
      <c r="B1567" s="201">
        <v>44810</v>
      </c>
      <c r="C1567" s="24" t="s">
        <v>16</v>
      </c>
      <c r="D1567" s="207" t="s">
        <v>23</v>
      </c>
      <c r="E1567" s="22" t="s">
        <v>56</v>
      </c>
      <c r="F1567" s="202">
        <v>13294.46</v>
      </c>
      <c r="G1567" s="24" t="s">
        <v>57</v>
      </c>
      <c r="H1567" s="24">
        <v>5.9490999999999996</v>
      </c>
      <c r="I1567" s="203">
        <v>8.2197307155704724E-3</v>
      </c>
      <c r="J1567" s="24">
        <v>5.9980000000000002</v>
      </c>
      <c r="K1567" s="204">
        <v>650.09909400000811</v>
      </c>
      <c r="L1567" s="24" t="s">
        <v>259</v>
      </c>
      <c r="M1567" s="23" t="s">
        <v>260</v>
      </c>
      <c r="N1567" s="205">
        <v>422.56441110000526</v>
      </c>
      <c r="O1567" s="206" t="s">
        <v>20</v>
      </c>
      <c r="P1567" s="24">
        <v>12012</v>
      </c>
      <c r="Q1567" s="206">
        <v>0</v>
      </c>
      <c r="R1567" s="24" t="s">
        <v>21</v>
      </c>
    </row>
    <row r="1568" spans="1:18">
      <c r="A1568" s="200">
        <v>44809</v>
      </c>
      <c r="B1568" s="201">
        <v>44810</v>
      </c>
      <c r="C1568" s="24" t="s">
        <v>16</v>
      </c>
      <c r="D1568" s="24" t="s">
        <v>23</v>
      </c>
      <c r="E1568" s="22" t="s">
        <v>56</v>
      </c>
      <c r="F1568" s="217">
        <v>7201.56</v>
      </c>
      <c r="G1568" s="208" t="s">
        <v>57</v>
      </c>
      <c r="H1568" s="208">
        <v>5.9494999999999996</v>
      </c>
      <c r="I1568" s="203">
        <v>7.8157828388942807E-3</v>
      </c>
      <c r="J1568" s="208">
        <v>5.9960000000000004</v>
      </c>
      <c r="K1568" s="204">
        <v>334.87254000000632</v>
      </c>
      <c r="L1568" s="24" t="s">
        <v>259</v>
      </c>
      <c r="M1568" s="23" t="s">
        <v>260</v>
      </c>
      <c r="N1568" s="205">
        <v>217.66715100000411</v>
      </c>
      <c r="O1568" s="206" t="s">
        <v>20</v>
      </c>
      <c r="P1568" s="24">
        <v>12012</v>
      </c>
      <c r="Q1568" s="206">
        <v>0</v>
      </c>
      <c r="R1568" s="24" t="s">
        <v>21</v>
      </c>
    </row>
    <row r="1569" spans="1:18">
      <c r="A1569" s="200">
        <v>44810</v>
      </c>
      <c r="B1569" s="201">
        <v>44812</v>
      </c>
      <c r="C1569" s="24" t="s">
        <v>16</v>
      </c>
      <c r="D1569" s="24" t="s">
        <v>17</v>
      </c>
      <c r="E1569" s="23" t="s">
        <v>47</v>
      </c>
      <c r="F1569" s="202">
        <v>566.29</v>
      </c>
      <c r="G1569" s="24" t="s">
        <v>32</v>
      </c>
      <c r="H1569" s="24">
        <v>5.1741999999999999</v>
      </c>
      <c r="I1569" s="203">
        <v>1.2716941749449262E-2</v>
      </c>
      <c r="J1569" s="24">
        <v>5.24</v>
      </c>
      <c r="K1569" s="204">
        <v>37.26188200000017</v>
      </c>
      <c r="L1569" s="24" t="s">
        <v>110</v>
      </c>
      <c r="M1569" s="23" t="s">
        <v>230</v>
      </c>
      <c r="N1569" s="205">
        <v>24.220223300000111</v>
      </c>
      <c r="O1569" s="24" t="s">
        <v>20</v>
      </c>
      <c r="P1569" s="24">
        <v>67500</v>
      </c>
      <c r="Q1569" s="206">
        <v>0</v>
      </c>
      <c r="R1569" s="24" t="s">
        <v>21</v>
      </c>
    </row>
    <row r="1570" spans="1:18">
      <c r="A1570" s="200">
        <v>44810</v>
      </c>
      <c r="B1570" s="201">
        <v>44812</v>
      </c>
      <c r="C1570" s="24" t="s">
        <v>22</v>
      </c>
      <c r="D1570" s="24" t="s">
        <v>23</v>
      </c>
      <c r="E1570" s="2" t="s">
        <v>65</v>
      </c>
      <c r="F1570" s="217">
        <v>2000</v>
      </c>
      <c r="G1570" s="208" t="s">
        <v>32</v>
      </c>
      <c r="H1570" s="208">
        <v>5.1688000000000001</v>
      </c>
      <c r="I1570" s="203">
        <v>2.7472527472527375E-3</v>
      </c>
      <c r="J1570" s="208">
        <v>5.1829999999999998</v>
      </c>
      <c r="K1570" s="204">
        <v>28.399999999999537</v>
      </c>
      <c r="L1570" s="24" t="s">
        <v>239</v>
      </c>
      <c r="M1570" s="23" t="s">
        <v>240</v>
      </c>
      <c r="N1570" s="205">
        <v>13.53969999999978</v>
      </c>
      <c r="O1570" s="24" t="s">
        <v>20</v>
      </c>
      <c r="P1570" s="24"/>
      <c r="Q1570" s="206">
        <v>0</v>
      </c>
      <c r="R1570" s="24" t="s">
        <v>25</v>
      </c>
    </row>
    <row r="1571" spans="1:18">
      <c r="A1571" s="200">
        <v>44810</v>
      </c>
      <c r="B1571" s="201">
        <v>44812</v>
      </c>
      <c r="C1571" s="24" t="s">
        <v>16</v>
      </c>
      <c r="D1571" s="24" t="s">
        <v>17</v>
      </c>
      <c r="E1571" s="22" t="s">
        <v>1530</v>
      </c>
      <c r="F1571" s="202">
        <v>13058.99</v>
      </c>
      <c r="G1571" s="24" t="s">
        <v>19</v>
      </c>
      <c r="H1571" s="24">
        <v>5.2305999999999999</v>
      </c>
      <c r="I1571" s="203">
        <v>2.09153825564945E-2</v>
      </c>
      <c r="J1571" s="24">
        <v>5.34</v>
      </c>
      <c r="K1571" s="204">
        <v>1428.6535059999992</v>
      </c>
      <c r="L1571" s="24" t="s">
        <v>271</v>
      </c>
      <c r="M1571" s="23" t="s">
        <v>272</v>
      </c>
      <c r="N1571" s="205">
        <v>928.62477889999946</v>
      </c>
      <c r="O1571" s="24" t="s">
        <v>20</v>
      </c>
      <c r="P1571" s="24">
        <v>67043</v>
      </c>
      <c r="Q1571" s="206">
        <v>0</v>
      </c>
      <c r="R1571" s="24" t="s">
        <v>21</v>
      </c>
    </row>
    <row r="1572" spans="1:18">
      <c r="A1572" s="200">
        <v>44810</v>
      </c>
      <c r="B1572" s="201">
        <v>44810</v>
      </c>
      <c r="C1572" s="24" t="s">
        <v>16</v>
      </c>
      <c r="D1572" s="24" t="s">
        <v>23</v>
      </c>
      <c r="E1572" s="22" t="s">
        <v>1501</v>
      </c>
      <c r="F1572" s="202">
        <v>27965</v>
      </c>
      <c r="G1572" s="24" t="s">
        <v>19</v>
      </c>
      <c r="H1572" s="24">
        <v>5.18</v>
      </c>
      <c r="I1572" s="203">
        <v>8.3204633204632117E-3</v>
      </c>
      <c r="J1572" s="24">
        <v>5.2230999999999996</v>
      </c>
      <c r="K1572" s="204">
        <v>1205.2914999999978</v>
      </c>
      <c r="L1572" s="24" t="s">
        <v>108</v>
      </c>
      <c r="M1572" s="23" t="s">
        <v>358</v>
      </c>
      <c r="N1572" s="205">
        <v>783.43947499999854</v>
      </c>
      <c r="O1572" s="24" t="s">
        <v>27</v>
      </c>
      <c r="P1572" s="24">
        <v>47142</v>
      </c>
      <c r="Q1572" s="206">
        <v>0</v>
      </c>
      <c r="R1572" s="24" t="s">
        <v>21</v>
      </c>
    </row>
    <row r="1573" spans="1:18">
      <c r="A1573" s="200">
        <v>44810</v>
      </c>
      <c r="B1573" s="201">
        <v>44812</v>
      </c>
      <c r="C1573" s="24" t="s">
        <v>16</v>
      </c>
      <c r="D1573" s="24" t="s">
        <v>23</v>
      </c>
      <c r="E1573" s="13" t="s">
        <v>1489</v>
      </c>
      <c r="F1573" s="202">
        <v>8000</v>
      </c>
      <c r="G1573" s="24" t="s">
        <v>19</v>
      </c>
      <c r="H1573" s="24">
        <v>5.2220000000000004</v>
      </c>
      <c r="I1573" s="203">
        <v>3.7916507085407058E-3</v>
      </c>
      <c r="J1573" s="24">
        <v>5.2417999999999996</v>
      </c>
      <c r="K1573" s="204">
        <v>158.39999999999321</v>
      </c>
      <c r="L1573" s="24" t="s">
        <v>501</v>
      </c>
      <c r="M1573" s="23" t="s">
        <v>502</v>
      </c>
      <c r="N1573" s="205">
        <v>102.95999999999559</v>
      </c>
      <c r="O1573" s="24" t="s">
        <v>27</v>
      </c>
      <c r="P1573" s="24">
        <v>47197</v>
      </c>
      <c r="Q1573" s="206">
        <v>0</v>
      </c>
      <c r="R1573" s="24" t="s">
        <v>21</v>
      </c>
    </row>
    <row r="1574" spans="1:18">
      <c r="A1574" s="200">
        <v>44810</v>
      </c>
      <c r="B1574" s="201">
        <v>44813</v>
      </c>
      <c r="C1574" s="25" t="s">
        <v>16</v>
      </c>
      <c r="D1574" s="163" t="s">
        <v>23</v>
      </c>
      <c r="E1574" s="20" t="s">
        <v>142</v>
      </c>
      <c r="F1574" s="202">
        <v>12540</v>
      </c>
      <c r="G1574" s="24" t="s">
        <v>19</v>
      </c>
      <c r="H1574" s="24">
        <v>5.2409999999999997</v>
      </c>
      <c r="I1574" s="203">
        <v>2.2896393817974925E-3</v>
      </c>
      <c r="J1574" s="24">
        <v>5.2530000000000001</v>
      </c>
      <c r="K1574" s="204">
        <v>150.4800000000057</v>
      </c>
      <c r="L1574" s="24" t="s">
        <v>110</v>
      </c>
      <c r="M1574" s="23" t="s">
        <v>230</v>
      </c>
      <c r="N1574" s="205">
        <v>97.812000000003707</v>
      </c>
      <c r="O1574" s="24" t="s">
        <v>20</v>
      </c>
      <c r="P1574" s="24">
        <v>12012</v>
      </c>
      <c r="Q1574" s="206">
        <v>0</v>
      </c>
      <c r="R1574" s="24" t="s">
        <v>21</v>
      </c>
    </row>
    <row r="1575" spans="1:18">
      <c r="A1575" s="200">
        <v>44810</v>
      </c>
      <c r="B1575" s="201">
        <v>44812</v>
      </c>
      <c r="C1575" s="25" t="s">
        <v>16</v>
      </c>
      <c r="D1575" s="25" t="s">
        <v>17</v>
      </c>
      <c r="E1575" s="20" t="s">
        <v>1545</v>
      </c>
      <c r="F1575" s="202">
        <v>6000</v>
      </c>
      <c r="G1575" s="24" t="s">
        <v>19</v>
      </c>
      <c r="H1575" s="24">
        <v>5.2450000000000001</v>
      </c>
      <c r="I1575" s="203">
        <v>3.3285033365109573E-2</v>
      </c>
      <c r="J1575" s="24">
        <v>5.4195799999999998</v>
      </c>
      <c r="K1575" s="204">
        <v>1047.4799999999984</v>
      </c>
      <c r="L1575" s="24" t="s">
        <v>255</v>
      </c>
      <c r="M1575" s="23" t="s">
        <v>256</v>
      </c>
      <c r="N1575" s="205">
        <v>680.86199999999906</v>
      </c>
      <c r="O1575" s="24" t="s">
        <v>20</v>
      </c>
      <c r="P1575" s="24">
        <v>67043</v>
      </c>
      <c r="Q1575" s="206">
        <v>0</v>
      </c>
      <c r="R1575" s="24" t="s">
        <v>21</v>
      </c>
    </row>
    <row r="1576" spans="1:18">
      <c r="A1576" s="200">
        <v>44812</v>
      </c>
      <c r="B1576" s="201">
        <v>44812</v>
      </c>
      <c r="C1576" s="24" t="s">
        <v>16</v>
      </c>
      <c r="D1576" s="24" t="s">
        <v>17</v>
      </c>
      <c r="E1576" s="2" t="s">
        <v>26</v>
      </c>
      <c r="F1576" s="202">
        <v>2000</v>
      </c>
      <c r="G1576" s="24" t="s">
        <v>19</v>
      </c>
      <c r="H1576" s="24">
        <v>5.16</v>
      </c>
      <c r="I1576" s="203">
        <v>8.5271317829456184E-3</v>
      </c>
      <c r="J1576" s="24">
        <v>5.2039999999999997</v>
      </c>
      <c r="K1576" s="204">
        <v>87.99999999999919</v>
      </c>
      <c r="L1576" s="24" t="s">
        <v>110</v>
      </c>
      <c r="M1576" s="23" t="s">
        <v>230</v>
      </c>
      <c r="N1576" s="205">
        <v>57.199999999999477</v>
      </c>
      <c r="O1576" s="24" t="s">
        <v>27</v>
      </c>
      <c r="P1576" s="210">
        <v>47197</v>
      </c>
      <c r="Q1576" s="206">
        <v>0</v>
      </c>
      <c r="R1576" s="24" t="s">
        <v>21</v>
      </c>
    </row>
    <row r="1577" spans="1:18">
      <c r="A1577" s="200">
        <v>44812</v>
      </c>
      <c r="B1577" s="201">
        <v>44812</v>
      </c>
      <c r="C1577" s="24" t="s">
        <v>16</v>
      </c>
      <c r="D1577" s="24" t="s">
        <v>17</v>
      </c>
      <c r="E1577" s="2" t="s">
        <v>1484</v>
      </c>
      <c r="F1577" s="202">
        <v>767.34</v>
      </c>
      <c r="G1577" s="24" t="s">
        <v>19</v>
      </c>
      <c r="H1577" s="24">
        <v>5.1318000000000001</v>
      </c>
      <c r="I1577" s="203">
        <v>1.5433181339880697E-2</v>
      </c>
      <c r="J1577" s="24">
        <v>5.2110000000000003</v>
      </c>
      <c r="K1577" s="204">
        <v>60.773328000000127</v>
      </c>
      <c r="L1577" s="24" t="s">
        <v>1434</v>
      </c>
      <c r="M1577" s="23" t="s">
        <v>1435</v>
      </c>
      <c r="N1577" s="205">
        <v>39.502663200000086</v>
      </c>
      <c r="O1577" s="24" t="s">
        <v>27</v>
      </c>
      <c r="P1577" s="24">
        <v>47159</v>
      </c>
      <c r="Q1577" s="206">
        <v>0</v>
      </c>
      <c r="R1577" s="24" t="s">
        <v>21</v>
      </c>
    </row>
    <row r="1578" spans="1:18">
      <c r="A1578" s="200">
        <v>44812</v>
      </c>
      <c r="B1578" s="201">
        <v>44813</v>
      </c>
      <c r="C1578" s="24" t="s">
        <v>16</v>
      </c>
      <c r="D1578" s="24" t="s">
        <v>17</v>
      </c>
      <c r="E1578" s="22" t="s">
        <v>1530</v>
      </c>
      <c r="F1578" s="202">
        <v>11269.39</v>
      </c>
      <c r="G1578" s="24" t="s">
        <v>19</v>
      </c>
      <c r="H1578" s="24">
        <v>5.2106000000000003</v>
      </c>
      <c r="I1578" s="203">
        <v>1.7924999040417555E-2</v>
      </c>
      <c r="J1578" s="24">
        <v>5.3040000000000003</v>
      </c>
      <c r="K1578" s="204">
        <v>1052.5610259999992</v>
      </c>
      <c r="L1578" s="24" t="s">
        <v>271</v>
      </c>
      <c r="M1578" s="23" t="s">
        <v>272</v>
      </c>
      <c r="N1578" s="205">
        <v>684.16466689999947</v>
      </c>
      <c r="O1578" s="24" t="s">
        <v>20</v>
      </c>
      <c r="P1578" s="24">
        <v>67043</v>
      </c>
      <c r="Q1578" s="206">
        <v>0</v>
      </c>
      <c r="R1578" s="24" t="s">
        <v>21</v>
      </c>
    </row>
    <row r="1579" spans="1:18">
      <c r="A1579" s="200">
        <v>44812</v>
      </c>
      <c r="B1579" s="201">
        <v>44813</v>
      </c>
      <c r="C1579" s="24" t="s">
        <v>16</v>
      </c>
      <c r="D1579" s="24" t="s">
        <v>23</v>
      </c>
      <c r="E1579" s="22" t="s">
        <v>1546</v>
      </c>
      <c r="F1579" s="202">
        <v>12000</v>
      </c>
      <c r="G1579" s="24" t="s">
        <v>19</v>
      </c>
      <c r="H1579" s="24">
        <v>5.1379999999999999</v>
      </c>
      <c r="I1579" s="203">
        <v>1.1852861035422269E-2</v>
      </c>
      <c r="J1579" s="24">
        <v>5.1989000000000001</v>
      </c>
      <c r="K1579" s="204">
        <v>730.80000000000211</v>
      </c>
      <c r="L1579" s="24" t="s">
        <v>252</v>
      </c>
      <c r="M1579" s="23" t="s">
        <v>253</v>
      </c>
      <c r="N1579" s="205">
        <v>475.0200000000014</v>
      </c>
      <c r="O1579" s="24" t="s">
        <v>27</v>
      </c>
      <c r="P1579" s="24">
        <v>47142</v>
      </c>
      <c r="Q1579" s="206">
        <v>0</v>
      </c>
      <c r="R1579" s="24" t="s">
        <v>21</v>
      </c>
    </row>
    <row r="1580" spans="1:18">
      <c r="A1580" s="200">
        <v>44812</v>
      </c>
      <c r="B1580" s="201">
        <v>44813</v>
      </c>
      <c r="C1580" s="163" t="s">
        <v>16</v>
      </c>
      <c r="D1580" s="163" t="s">
        <v>23</v>
      </c>
      <c r="E1580" s="20" t="s">
        <v>352</v>
      </c>
      <c r="F1580" s="202">
        <v>40000</v>
      </c>
      <c r="G1580" s="24" t="s">
        <v>19</v>
      </c>
      <c r="H1580" s="24">
        <v>5.2195999999999998</v>
      </c>
      <c r="I1580" s="203">
        <v>1.0613840141007191E-2</v>
      </c>
      <c r="J1580" s="24">
        <v>5.2750000000000004</v>
      </c>
      <c r="K1580" s="204">
        <v>2216.0000000000223</v>
      </c>
      <c r="L1580" s="24" t="s">
        <v>237</v>
      </c>
      <c r="M1580" s="23" t="s">
        <v>238</v>
      </c>
      <c r="N1580" s="205">
        <v>1440.4000000000146</v>
      </c>
      <c r="O1580" s="24" t="s">
        <v>20</v>
      </c>
      <c r="P1580" s="4">
        <v>47142</v>
      </c>
      <c r="Q1580" s="206">
        <v>0</v>
      </c>
      <c r="R1580" s="24" t="s">
        <v>21</v>
      </c>
    </row>
    <row r="1581" spans="1:18">
      <c r="A1581" s="200">
        <v>44812</v>
      </c>
      <c r="B1581" s="201">
        <v>44812</v>
      </c>
      <c r="C1581" s="24" t="s">
        <v>16</v>
      </c>
      <c r="D1581" s="24" t="s">
        <v>17</v>
      </c>
      <c r="E1581" s="2" t="s">
        <v>1484</v>
      </c>
      <c r="F1581" s="202">
        <v>7800</v>
      </c>
      <c r="G1581" s="24" t="s">
        <v>19</v>
      </c>
      <c r="H1581" s="24">
        <v>5.1749999999999998</v>
      </c>
      <c r="I1581" s="203">
        <v>7.3623188405798068E-3</v>
      </c>
      <c r="J1581" s="24">
        <v>5.2130999999999998</v>
      </c>
      <c r="K1581" s="204">
        <v>297.18000000000018</v>
      </c>
      <c r="L1581" s="24" t="s">
        <v>1434</v>
      </c>
      <c r="M1581" s="23" t="s">
        <v>1435</v>
      </c>
      <c r="N1581" s="205">
        <v>193.16700000000012</v>
      </c>
      <c r="O1581" s="24" t="s">
        <v>27</v>
      </c>
      <c r="P1581" s="24">
        <v>47159</v>
      </c>
      <c r="Q1581" s="206">
        <v>0</v>
      </c>
      <c r="R1581" s="24" t="s">
        <v>21</v>
      </c>
    </row>
    <row r="1582" spans="1:18">
      <c r="A1582" s="200">
        <v>44812</v>
      </c>
      <c r="B1582" s="201">
        <v>44812</v>
      </c>
      <c r="C1582" s="24" t="s">
        <v>16</v>
      </c>
      <c r="D1582" s="163" t="s">
        <v>23</v>
      </c>
      <c r="E1582" s="2" t="s">
        <v>227</v>
      </c>
      <c r="F1582" s="202">
        <v>20700</v>
      </c>
      <c r="G1582" s="24" t="s">
        <v>19</v>
      </c>
      <c r="H1582" s="24">
        <v>5.1760000000000002</v>
      </c>
      <c r="I1582" s="203">
        <v>7.1676970633693937E-3</v>
      </c>
      <c r="J1582" s="24">
        <v>5.2130999999999998</v>
      </c>
      <c r="K1582" s="204">
        <v>767.96999999999355</v>
      </c>
      <c r="L1582" s="24" t="s">
        <v>110</v>
      </c>
      <c r="M1582" s="23" t="s">
        <v>230</v>
      </c>
      <c r="N1582" s="205">
        <v>499.18049999999585</v>
      </c>
      <c r="O1582" s="24" t="s">
        <v>27</v>
      </c>
      <c r="P1582" s="25">
        <v>47609</v>
      </c>
      <c r="Q1582" s="206">
        <v>0</v>
      </c>
      <c r="R1582" s="24" t="s">
        <v>21</v>
      </c>
    </row>
    <row r="1583" spans="1:18">
      <c r="A1583" s="200">
        <v>44812</v>
      </c>
      <c r="B1583" s="201">
        <v>44813</v>
      </c>
      <c r="C1583" s="24" t="s">
        <v>16</v>
      </c>
      <c r="D1583" s="163" t="s">
        <v>23</v>
      </c>
      <c r="E1583" s="22" t="s">
        <v>1547</v>
      </c>
      <c r="F1583" s="202">
        <v>3000</v>
      </c>
      <c r="G1583" s="24" t="s">
        <v>19</v>
      </c>
      <c r="H1583" s="24">
        <v>5.21</v>
      </c>
      <c r="I1583" s="203">
        <v>2.8982725527830766E-3</v>
      </c>
      <c r="J1583" s="24">
        <v>5.2251000000000003</v>
      </c>
      <c r="K1583" s="204">
        <v>45.300000000001006</v>
      </c>
      <c r="L1583" s="24" t="s">
        <v>409</v>
      </c>
      <c r="M1583" s="23" t="s">
        <v>410</v>
      </c>
      <c r="N1583" s="205">
        <v>29.445000000000654</v>
      </c>
      <c r="O1583" s="24" t="s">
        <v>27</v>
      </c>
      <c r="P1583" s="24">
        <v>47142</v>
      </c>
      <c r="Q1583" s="206">
        <v>0</v>
      </c>
      <c r="R1583" s="24" t="s">
        <v>21</v>
      </c>
    </row>
    <row r="1584" spans="1:18">
      <c r="A1584" s="200">
        <v>44812</v>
      </c>
      <c r="B1584" s="201">
        <v>44813</v>
      </c>
      <c r="C1584" s="207" t="s">
        <v>16</v>
      </c>
      <c r="D1584" s="24" t="s">
        <v>23</v>
      </c>
      <c r="E1584" s="19" t="s">
        <v>177</v>
      </c>
      <c r="F1584" s="202">
        <v>24731</v>
      </c>
      <c r="G1584" s="24" t="s">
        <v>19</v>
      </c>
      <c r="H1584" s="24">
        <v>5.2126000000000001</v>
      </c>
      <c r="I1584" s="203">
        <v>6.4075509342746972E-3</v>
      </c>
      <c r="J1584" s="24">
        <v>5.2460000000000004</v>
      </c>
      <c r="K1584" s="204">
        <v>826.01540000000784</v>
      </c>
      <c r="L1584" s="24" t="s">
        <v>257</v>
      </c>
      <c r="M1584" s="23" t="s">
        <v>258</v>
      </c>
      <c r="N1584" s="205">
        <v>536.91001000000517</v>
      </c>
      <c r="O1584" s="24" t="s">
        <v>20</v>
      </c>
      <c r="P1584" s="24">
        <v>12012</v>
      </c>
      <c r="Q1584" s="206">
        <v>0</v>
      </c>
      <c r="R1584" s="24" t="s">
        <v>21</v>
      </c>
    </row>
    <row r="1585" spans="1:18">
      <c r="A1585" s="200">
        <v>44813</v>
      </c>
      <c r="B1585" s="201">
        <v>44816</v>
      </c>
      <c r="C1585" s="24" t="s">
        <v>16</v>
      </c>
      <c r="D1585" s="24" t="s">
        <v>17</v>
      </c>
      <c r="E1585" s="2" t="s">
        <v>1548</v>
      </c>
      <c r="F1585" s="202">
        <v>3440</v>
      </c>
      <c r="G1585" s="24" t="s">
        <v>32</v>
      </c>
      <c r="H1585" s="24">
        <v>5.2058999999999997</v>
      </c>
      <c r="I1585" s="203">
        <v>1.9036093662959219E-2</v>
      </c>
      <c r="J1585" s="24">
        <v>5.3049999999999997</v>
      </c>
      <c r="K1585" s="204">
        <v>340.90399999999988</v>
      </c>
      <c r="L1585" s="24" t="s">
        <v>381</v>
      </c>
      <c r="M1585" s="23" t="s">
        <v>382</v>
      </c>
      <c r="N1585" s="205">
        <v>221.58759999999992</v>
      </c>
      <c r="O1585" s="24" t="s">
        <v>20</v>
      </c>
      <c r="P1585" s="24">
        <v>47702</v>
      </c>
      <c r="Q1585" s="206">
        <v>0</v>
      </c>
      <c r="R1585" s="24" t="s">
        <v>21</v>
      </c>
    </row>
    <row r="1586" spans="1:18">
      <c r="A1586" s="200">
        <v>44813</v>
      </c>
      <c r="B1586" s="201">
        <v>44816</v>
      </c>
      <c r="C1586" s="24" t="s">
        <v>16</v>
      </c>
      <c r="D1586" s="24" t="s">
        <v>23</v>
      </c>
      <c r="E1586" s="2" t="s">
        <v>62</v>
      </c>
      <c r="F1586" s="202">
        <v>5877.75</v>
      </c>
      <c r="G1586" s="24" t="s">
        <v>19</v>
      </c>
      <c r="H1586" s="24">
        <v>5.1976000000000004</v>
      </c>
      <c r="I1586" s="203">
        <v>3.155302447283459E-3</v>
      </c>
      <c r="J1586" s="24">
        <v>5.2140000000000004</v>
      </c>
      <c r="K1586" s="204">
        <v>96.395099999999829</v>
      </c>
      <c r="L1586" s="24" t="s">
        <v>110</v>
      </c>
      <c r="M1586" s="23" t="s">
        <v>230</v>
      </c>
      <c r="N1586" s="205">
        <v>62.656814999999888</v>
      </c>
      <c r="O1586" s="24" t="s">
        <v>20</v>
      </c>
      <c r="P1586" s="24">
        <v>47166</v>
      </c>
      <c r="Q1586" s="206">
        <v>0</v>
      </c>
      <c r="R1586" s="24" t="s">
        <v>21</v>
      </c>
    </row>
    <row r="1587" spans="1:18">
      <c r="A1587" s="200">
        <v>44813</v>
      </c>
      <c r="B1587" s="201">
        <v>44816</v>
      </c>
      <c r="C1587" s="24" t="s">
        <v>16</v>
      </c>
      <c r="D1587" s="24" t="s">
        <v>17</v>
      </c>
      <c r="E1587" s="2" t="s">
        <v>197</v>
      </c>
      <c r="F1587" s="202">
        <v>883</v>
      </c>
      <c r="G1587" s="24" t="s">
        <v>19</v>
      </c>
      <c r="H1587" s="24">
        <v>5.1680999999999999</v>
      </c>
      <c r="I1587" s="203">
        <v>1.0332617402913913E-2</v>
      </c>
      <c r="J1587" s="24">
        <v>5.2214999999999998</v>
      </c>
      <c r="K1587" s="204">
        <v>47.152199999999908</v>
      </c>
      <c r="L1587" s="24" t="s">
        <v>246</v>
      </c>
      <c r="M1587" s="23" t="s">
        <v>247</v>
      </c>
      <c r="N1587" s="205">
        <v>30.64892999999994</v>
      </c>
      <c r="O1587" s="24" t="s">
        <v>20</v>
      </c>
      <c r="P1587" s="24">
        <v>47197</v>
      </c>
      <c r="Q1587" s="206">
        <v>0</v>
      </c>
      <c r="R1587" s="24" t="s">
        <v>21</v>
      </c>
    </row>
    <row r="1588" spans="1:18">
      <c r="A1588" s="200">
        <v>44813</v>
      </c>
      <c r="B1588" s="201">
        <v>44816</v>
      </c>
      <c r="C1588" s="24" t="s">
        <v>16</v>
      </c>
      <c r="D1588" s="24" t="s">
        <v>17</v>
      </c>
      <c r="E1588" s="2" t="s">
        <v>1549</v>
      </c>
      <c r="F1588" s="202">
        <v>18975.509999999998</v>
      </c>
      <c r="G1588" s="24" t="s">
        <v>19</v>
      </c>
      <c r="H1588" s="24">
        <v>5.1555999999999997</v>
      </c>
      <c r="I1588" s="203">
        <v>1.8310186981146837E-2</v>
      </c>
      <c r="J1588" s="24">
        <v>5.25</v>
      </c>
      <c r="K1588" s="204">
        <v>1791.2881440000049</v>
      </c>
      <c r="L1588" s="24" t="s">
        <v>653</v>
      </c>
      <c r="M1588" s="23" t="s">
        <v>654</v>
      </c>
      <c r="N1588" s="205">
        <v>1164.3372936000032</v>
      </c>
      <c r="O1588" s="24" t="s">
        <v>20</v>
      </c>
      <c r="P1588" s="24">
        <v>67043</v>
      </c>
      <c r="Q1588" s="206">
        <v>0</v>
      </c>
      <c r="R1588" s="24" t="s">
        <v>21</v>
      </c>
    </row>
    <row r="1589" spans="1:18">
      <c r="A1589" s="200">
        <v>44813</v>
      </c>
      <c r="B1589" s="201">
        <v>44816</v>
      </c>
      <c r="C1589" s="163" t="s">
        <v>16</v>
      </c>
      <c r="D1589" s="25" t="s">
        <v>23</v>
      </c>
      <c r="E1589" s="2" t="s">
        <v>224</v>
      </c>
      <c r="F1589" s="202">
        <v>30917.87</v>
      </c>
      <c r="G1589" s="24" t="s">
        <v>19</v>
      </c>
      <c r="H1589" s="24">
        <v>5.1609999999999996</v>
      </c>
      <c r="I1589" s="203">
        <v>2.7126525867080531E-3</v>
      </c>
      <c r="J1589" s="24">
        <v>5.1749999999999998</v>
      </c>
      <c r="K1589" s="204">
        <v>432.85018000000724</v>
      </c>
      <c r="L1589" s="24" t="s">
        <v>275</v>
      </c>
      <c r="M1589" s="23" t="s">
        <v>276</v>
      </c>
      <c r="N1589" s="205">
        <v>281.35261700000473</v>
      </c>
      <c r="O1589" s="24" t="s">
        <v>20</v>
      </c>
      <c r="P1589" s="24">
        <v>52405</v>
      </c>
      <c r="Q1589" s="206">
        <v>0</v>
      </c>
      <c r="R1589" s="24" t="s">
        <v>21</v>
      </c>
    </row>
    <row r="1590" spans="1:18">
      <c r="A1590" s="200">
        <v>44813</v>
      </c>
      <c r="B1590" s="201">
        <v>44817</v>
      </c>
      <c r="C1590" s="207" t="s">
        <v>22</v>
      </c>
      <c r="D1590" s="24" t="s">
        <v>17</v>
      </c>
      <c r="E1590" s="2" t="s">
        <v>1550</v>
      </c>
      <c r="F1590" s="202">
        <v>96052.14</v>
      </c>
      <c r="G1590" s="24" t="s">
        <v>19</v>
      </c>
      <c r="H1590" s="24">
        <v>5.1586999999999996</v>
      </c>
      <c r="I1590" s="203">
        <v>5.2532614806057865E-3</v>
      </c>
      <c r="J1590" s="24">
        <v>5.1858000000000004</v>
      </c>
      <c r="K1590" s="204">
        <v>2603.0129940000757</v>
      </c>
      <c r="L1590" s="24" t="s">
        <v>229</v>
      </c>
      <c r="M1590" s="23" t="s">
        <v>18</v>
      </c>
      <c r="N1590" s="205">
        <v>1240.9864448895362</v>
      </c>
      <c r="O1590" s="24" t="s">
        <v>20</v>
      </c>
      <c r="P1590" s="24">
        <v>67043</v>
      </c>
      <c r="Q1590" s="206">
        <v>0</v>
      </c>
      <c r="R1590" s="24" t="s">
        <v>25</v>
      </c>
    </row>
    <row r="1591" spans="1:18">
      <c r="A1591" s="200">
        <v>44813</v>
      </c>
      <c r="B1591" s="201">
        <v>44817</v>
      </c>
      <c r="C1591" s="207" t="s">
        <v>16</v>
      </c>
      <c r="D1591" s="24" t="s">
        <v>23</v>
      </c>
      <c r="E1591" s="19" t="s">
        <v>177</v>
      </c>
      <c r="F1591" s="202">
        <v>457.2</v>
      </c>
      <c r="G1591" s="24" t="s">
        <v>19</v>
      </c>
      <c r="H1591" s="24">
        <v>5.1619999999999999</v>
      </c>
      <c r="I1591" s="203">
        <v>1.1429678419217382E-2</v>
      </c>
      <c r="J1591" s="24">
        <v>5.2210000000000001</v>
      </c>
      <c r="K1591" s="204">
        <v>26.974800000000073</v>
      </c>
      <c r="L1591" s="24" t="s">
        <v>257</v>
      </c>
      <c r="M1591" s="23" t="s">
        <v>258</v>
      </c>
      <c r="N1591" s="205">
        <v>17.533620000000049</v>
      </c>
      <c r="O1591" s="24" t="s">
        <v>20</v>
      </c>
      <c r="P1591" s="24">
        <v>12036</v>
      </c>
      <c r="Q1591" s="206">
        <v>0</v>
      </c>
      <c r="R1591" s="24" t="s">
        <v>21</v>
      </c>
    </row>
    <row r="1592" spans="1:18">
      <c r="A1592" s="200">
        <v>44813</v>
      </c>
      <c r="B1592" s="201">
        <v>44817</v>
      </c>
      <c r="C1592" s="207" t="s">
        <v>22</v>
      </c>
      <c r="D1592" s="24" t="s">
        <v>23</v>
      </c>
      <c r="E1592" s="2" t="s">
        <v>328</v>
      </c>
      <c r="F1592" s="202">
        <v>1315.27</v>
      </c>
      <c r="G1592" s="24" t="s">
        <v>19</v>
      </c>
      <c r="H1592" s="24">
        <v>5.14</v>
      </c>
      <c r="I1592" s="203">
        <v>1.245136186770468E-3</v>
      </c>
      <c r="J1592" s="24">
        <v>5.1463999999999999</v>
      </c>
      <c r="K1592" s="204">
        <v>8.4177280000002401</v>
      </c>
      <c r="L1592" s="24" t="s">
        <v>110</v>
      </c>
      <c r="M1592" s="23" t="s">
        <v>230</v>
      </c>
      <c r="N1592" s="205">
        <v>4.0131518240001149</v>
      </c>
      <c r="O1592" s="24" t="s">
        <v>27</v>
      </c>
      <c r="P1592" s="24">
        <v>47142</v>
      </c>
      <c r="Q1592" s="206">
        <v>0</v>
      </c>
      <c r="R1592" s="24" t="s">
        <v>25</v>
      </c>
    </row>
    <row r="1593" spans="1:18">
      <c r="A1593" s="200">
        <v>44816</v>
      </c>
      <c r="B1593" s="201">
        <v>44817</v>
      </c>
      <c r="C1593" s="24" t="s">
        <v>16</v>
      </c>
      <c r="D1593" s="24" t="s">
        <v>17</v>
      </c>
      <c r="E1593" s="22" t="s">
        <v>49</v>
      </c>
      <c r="F1593" s="202">
        <v>25000</v>
      </c>
      <c r="G1593" s="24" t="s">
        <v>19</v>
      </c>
      <c r="H1593" s="24">
        <v>5.1313000000000004</v>
      </c>
      <c r="I1593" s="203">
        <v>4.6187126069416884E-3</v>
      </c>
      <c r="J1593" s="24">
        <v>5.1550000000000002</v>
      </c>
      <c r="K1593" s="204">
        <v>592.49999999999579</v>
      </c>
      <c r="L1593" s="24" t="s">
        <v>110</v>
      </c>
      <c r="M1593" s="23" t="s">
        <v>230</v>
      </c>
      <c r="N1593" s="205">
        <v>385.12499999999727</v>
      </c>
      <c r="O1593" s="24" t="s">
        <v>20</v>
      </c>
      <c r="P1593" s="24">
        <v>67500</v>
      </c>
      <c r="Q1593" s="206">
        <v>0</v>
      </c>
      <c r="R1593" s="24" t="s">
        <v>21</v>
      </c>
    </row>
    <row r="1594" spans="1:18">
      <c r="A1594" s="200">
        <v>44816</v>
      </c>
      <c r="B1594" s="201">
        <v>44817</v>
      </c>
      <c r="C1594" s="24" t="s">
        <v>16</v>
      </c>
      <c r="D1594" s="24" t="s">
        <v>17</v>
      </c>
      <c r="E1594" s="22" t="s">
        <v>1551</v>
      </c>
      <c r="F1594" s="202">
        <v>1700</v>
      </c>
      <c r="G1594" s="24" t="s">
        <v>32</v>
      </c>
      <c r="H1594" s="24">
        <v>5.1943000000000001</v>
      </c>
      <c r="I1594" s="203">
        <v>2.1311822574745287E-2</v>
      </c>
      <c r="J1594" s="24">
        <v>5.3049999999999997</v>
      </c>
      <c r="K1594" s="204">
        <v>188.18999999999929</v>
      </c>
      <c r="L1594" s="24" t="s">
        <v>381</v>
      </c>
      <c r="M1594" s="23" t="s">
        <v>382</v>
      </c>
      <c r="N1594" s="205">
        <v>122.32349999999954</v>
      </c>
      <c r="O1594" s="24" t="s">
        <v>20</v>
      </c>
      <c r="P1594" s="24">
        <v>47702</v>
      </c>
      <c r="Q1594" s="206">
        <v>0</v>
      </c>
      <c r="R1594" s="24" t="s">
        <v>21</v>
      </c>
    </row>
    <row r="1595" spans="1:18">
      <c r="A1595" s="200">
        <v>44816</v>
      </c>
      <c r="B1595" s="201">
        <v>44817</v>
      </c>
      <c r="C1595" s="24" t="s">
        <v>16</v>
      </c>
      <c r="D1595" s="24" t="s">
        <v>17</v>
      </c>
      <c r="E1595" s="22" t="s">
        <v>1552</v>
      </c>
      <c r="F1595" s="202">
        <v>1700</v>
      </c>
      <c r="G1595" s="24" t="s">
        <v>32</v>
      </c>
      <c r="H1595" s="24">
        <v>5.1943000000000001</v>
      </c>
      <c r="I1595" s="203">
        <v>2.1311822574745287E-2</v>
      </c>
      <c r="J1595" s="24">
        <v>5.3049999999999997</v>
      </c>
      <c r="K1595" s="204">
        <v>188.18999999999929</v>
      </c>
      <c r="L1595" s="24" t="s">
        <v>381</v>
      </c>
      <c r="M1595" s="23" t="s">
        <v>382</v>
      </c>
      <c r="N1595" s="205">
        <v>122.32349999999954</v>
      </c>
      <c r="O1595" s="24" t="s">
        <v>20</v>
      </c>
      <c r="P1595" s="24">
        <v>47702</v>
      </c>
      <c r="Q1595" s="206">
        <v>0</v>
      </c>
      <c r="R1595" s="24" t="s">
        <v>21</v>
      </c>
    </row>
    <row r="1596" spans="1:18">
      <c r="A1596" s="200">
        <v>44816</v>
      </c>
      <c r="B1596" s="201">
        <v>44817</v>
      </c>
      <c r="C1596" s="24" t="s">
        <v>16</v>
      </c>
      <c r="D1596" s="24" t="s">
        <v>17</v>
      </c>
      <c r="E1596" s="22" t="s">
        <v>86</v>
      </c>
      <c r="F1596" s="215">
        <v>5000</v>
      </c>
      <c r="G1596" s="24" t="s">
        <v>32</v>
      </c>
      <c r="H1596" s="24">
        <v>5.1748000000000003</v>
      </c>
      <c r="I1596" s="203">
        <v>1.0667078920924444E-2</v>
      </c>
      <c r="J1596" s="24">
        <v>5.23</v>
      </c>
      <c r="K1596" s="204">
        <v>276.00000000000068</v>
      </c>
      <c r="L1596" s="24" t="s">
        <v>110</v>
      </c>
      <c r="M1596" s="23" t="s">
        <v>230</v>
      </c>
      <c r="N1596" s="205">
        <v>179.40000000000046</v>
      </c>
      <c r="O1596" s="24" t="s">
        <v>20</v>
      </c>
      <c r="P1596" s="24">
        <v>67500</v>
      </c>
      <c r="Q1596" s="206">
        <v>0</v>
      </c>
      <c r="R1596" s="24" t="s">
        <v>21</v>
      </c>
    </row>
    <row r="1597" spans="1:18">
      <c r="A1597" s="200">
        <v>44816</v>
      </c>
      <c r="B1597" s="201">
        <v>44818</v>
      </c>
      <c r="C1597" s="24" t="s">
        <v>16</v>
      </c>
      <c r="D1597" s="207" t="s">
        <v>23</v>
      </c>
      <c r="E1597" s="20" t="s">
        <v>142</v>
      </c>
      <c r="F1597" s="110">
        <v>79803.48</v>
      </c>
      <c r="G1597" s="24" t="s">
        <v>19</v>
      </c>
      <c r="H1597" s="24">
        <v>5.0952999999999999</v>
      </c>
      <c r="I1597" s="203">
        <v>2.4532412223028377E-3</v>
      </c>
      <c r="J1597" s="24">
        <v>5.1078000000000001</v>
      </c>
      <c r="K1597" s="204">
        <v>997.54350000001409</v>
      </c>
      <c r="L1597" s="24" t="s">
        <v>110</v>
      </c>
      <c r="M1597" s="23" t="s">
        <v>230</v>
      </c>
      <c r="N1597" s="205">
        <v>648.40327500000922</v>
      </c>
      <c r="O1597" s="24" t="s">
        <v>20</v>
      </c>
      <c r="P1597" s="24">
        <v>12012</v>
      </c>
      <c r="Q1597" s="206">
        <v>0</v>
      </c>
      <c r="R1597" s="24" t="s">
        <v>21</v>
      </c>
    </row>
    <row r="1598" spans="1:18">
      <c r="A1598" s="200">
        <v>44816</v>
      </c>
      <c r="B1598" s="201">
        <v>44818</v>
      </c>
      <c r="C1598" s="24" t="s">
        <v>16</v>
      </c>
      <c r="D1598" s="207" t="s">
        <v>23</v>
      </c>
      <c r="E1598" s="20" t="s">
        <v>142</v>
      </c>
      <c r="F1598" s="110">
        <v>48750</v>
      </c>
      <c r="G1598" s="24" t="s">
        <v>19</v>
      </c>
      <c r="H1598" s="24">
        <v>5.0952999999999999</v>
      </c>
      <c r="I1598" s="203">
        <v>2.4532412223028377E-3</v>
      </c>
      <c r="J1598" s="24">
        <v>5.1078000000000001</v>
      </c>
      <c r="K1598" s="204">
        <v>609.37500000000864</v>
      </c>
      <c r="L1598" s="24" t="s">
        <v>110</v>
      </c>
      <c r="M1598" s="23" t="s">
        <v>230</v>
      </c>
      <c r="N1598" s="205">
        <v>396.09375000000563</v>
      </c>
      <c r="O1598" s="24" t="s">
        <v>20</v>
      </c>
      <c r="P1598" s="24">
        <v>12012</v>
      </c>
      <c r="Q1598" s="206">
        <v>0</v>
      </c>
      <c r="R1598" s="24" t="s">
        <v>21</v>
      </c>
    </row>
    <row r="1599" spans="1:18">
      <c r="A1599" s="200">
        <v>44816</v>
      </c>
      <c r="B1599" s="201">
        <v>44818</v>
      </c>
      <c r="C1599" s="24" t="s">
        <v>16</v>
      </c>
      <c r="D1599" s="207" t="s">
        <v>23</v>
      </c>
      <c r="E1599" s="20" t="s">
        <v>142</v>
      </c>
      <c r="F1599" s="110">
        <v>97500</v>
      </c>
      <c r="G1599" s="24" t="s">
        <v>19</v>
      </c>
      <c r="H1599" s="24">
        <v>5.0952999999999999</v>
      </c>
      <c r="I1599" s="203">
        <v>2.4532412223028377E-3</v>
      </c>
      <c r="J1599" s="24">
        <v>5.1078000000000001</v>
      </c>
      <c r="K1599" s="204">
        <v>1218.7500000000173</v>
      </c>
      <c r="L1599" s="24" t="s">
        <v>110</v>
      </c>
      <c r="M1599" s="23" t="s">
        <v>230</v>
      </c>
      <c r="N1599" s="205">
        <v>792.18750000001125</v>
      </c>
      <c r="O1599" s="24" t="s">
        <v>20</v>
      </c>
      <c r="P1599" s="24">
        <v>12012</v>
      </c>
      <c r="Q1599" s="206">
        <v>0</v>
      </c>
      <c r="R1599" s="24" t="s">
        <v>21</v>
      </c>
    </row>
    <row r="1600" spans="1:18">
      <c r="A1600" s="200">
        <v>44816</v>
      </c>
      <c r="B1600" s="201">
        <v>44818</v>
      </c>
      <c r="C1600" s="24" t="s">
        <v>16</v>
      </c>
      <c r="D1600" s="207" t="s">
        <v>23</v>
      </c>
      <c r="E1600" s="20" t="s">
        <v>142</v>
      </c>
      <c r="F1600" s="110">
        <v>76817.3</v>
      </c>
      <c r="G1600" s="24" t="s">
        <v>19</v>
      </c>
      <c r="H1600" s="24">
        <v>5.0952999999999999</v>
      </c>
      <c r="I1600" s="203">
        <v>2.4532412223028377E-3</v>
      </c>
      <c r="J1600" s="24">
        <v>5.1078000000000001</v>
      </c>
      <c r="K1600" s="204">
        <v>960.2162500000137</v>
      </c>
      <c r="L1600" s="24" t="s">
        <v>110</v>
      </c>
      <c r="M1600" s="23" t="s">
        <v>230</v>
      </c>
      <c r="N1600" s="205">
        <v>624.14056250000897</v>
      </c>
      <c r="O1600" s="24" t="s">
        <v>20</v>
      </c>
      <c r="P1600" s="24">
        <v>12012</v>
      </c>
      <c r="Q1600" s="206">
        <v>0</v>
      </c>
      <c r="R1600" s="24" t="s">
        <v>21</v>
      </c>
    </row>
    <row r="1601" spans="1:18">
      <c r="A1601" s="200">
        <v>44816</v>
      </c>
      <c r="B1601" s="201">
        <v>44818</v>
      </c>
      <c r="C1601" s="24" t="s">
        <v>16</v>
      </c>
      <c r="D1601" s="207" t="s">
        <v>23</v>
      </c>
      <c r="E1601" s="20" t="s">
        <v>142</v>
      </c>
      <c r="F1601" s="110">
        <v>40842</v>
      </c>
      <c r="G1601" s="24" t="s">
        <v>19</v>
      </c>
      <c r="H1601" s="24">
        <v>5.0952999999999999</v>
      </c>
      <c r="I1601" s="203">
        <v>2.4532412223028377E-3</v>
      </c>
      <c r="J1601" s="24">
        <v>5.1078000000000001</v>
      </c>
      <c r="K1601" s="204">
        <v>510.52500000000725</v>
      </c>
      <c r="L1601" s="24" t="s">
        <v>110</v>
      </c>
      <c r="M1601" s="23" t="s">
        <v>230</v>
      </c>
      <c r="N1601" s="205">
        <v>331.84125000000472</v>
      </c>
      <c r="O1601" s="24" t="s">
        <v>20</v>
      </c>
      <c r="P1601" s="24">
        <v>12012</v>
      </c>
      <c r="Q1601" s="206">
        <v>0</v>
      </c>
      <c r="R1601" s="24" t="s">
        <v>21</v>
      </c>
    </row>
    <row r="1602" spans="1:18">
      <c r="A1602" s="200">
        <v>44817</v>
      </c>
      <c r="B1602" s="201">
        <v>44818</v>
      </c>
      <c r="C1602" s="207" t="s">
        <v>67</v>
      </c>
      <c r="D1602" s="207" t="s">
        <v>17</v>
      </c>
      <c r="E1602" s="2" t="s">
        <v>337</v>
      </c>
      <c r="F1602" s="215">
        <v>4000</v>
      </c>
      <c r="G1602" s="24" t="s">
        <v>19</v>
      </c>
      <c r="H1602" s="24">
        <v>5.15</v>
      </c>
      <c r="I1602" s="203">
        <v>3.4951456310679641E-2</v>
      </c>
      <c r="J1602" s="24">
        <v>5.33</v>
      </c>
      <c r="K1602" s="204">
        <v>719.99999999999886</v>
      </c>
      <c r="L1602" s="24" t="s">
        <v>255</v>
      </c>
      <c r="M1602" s="23" t="s">
        <v>256</v>
      </c>
      <c r="N1602" s="205">
        <v>343.25999999999948</v>
      </c>
      <c r="O1602" s="24" t="s">
        <v>20</v>
      </c>
      <c r="P1602" s="24">
        <v>67043</v>
      </c>
      <c r="Q1602" s="206">
        <v>0</v>
      </c>
      <c r="R1602" s="24" t="s">
        <v>221</v>
      </c>
    </row>
    <row r="1603" spans="1:18">
      <c r="A1603" s="200">
        <v>44817</v>
      </c>
      <c r="B1603" s="201">
        <v>44818</v>
      </c>
      <c r="C1603" s="24" t="s">
        <v>16</v>
      </c>
      <c r="D1603" s="207" t="s">
        <v>23</v>
      </c>
      <c r="E1603" s="2" t="s">
        <v>31</v>
      </c>
      <c r="F1603" s="202">
        <v>18251.68</v>
      </c>
      <c r="G1603" s="24" t="s">
        <v>19</v>
      </c>
      <c r="H1603" s="24">
        <v>5.2050000000000001</v>
      </c>
      <c r="I1603" s="203">
        <v>4.0345821325649123E-3</v>
      </c>
      <c r="J1603" s="24">
        <v>5.226</v>
      </c>
      <c r="K1603" s="204">
        <v>383.28527999999829</v>
      </c>
      <c r="L1603" s="24" t="s">
        <v>110</v>
      </c>
      <c r="M1603" s="23" t="s">
        <v>230</v>
      </c>
      <c r="N1603" s="205">
        <v>249.1354319999989</v>
      </c>
      <c r="O1603" s="24" t="s">
        <v>20</v>
      </c>
      <c r="P1603" s="24">
        <v>12012</v>
      </c>
      <c r="Q1603" s="206">
        <v>0</v>
      </c>
      <c r="R1603" s="24" t="s">
        <v>21</v>
      </c>
    </row>
    <row r="1604" spans="1:18">
      <c r="A1604" s="200">
        <v>44817</v>
      </c>
      <c r="B1604" s="201">
        <v>44817</v>
      </c>
      <c r="C1604" s="24" t="s">
        <v>16</v>
      </c>
      <c r="D1604" s="207" t="s">
        <v>17</v>
      </c>
      <c r="E1604" s="16" t="s">
        <v>152</v>
      </c>
      <c r="F1604" s="215">
        <v>2000</v>
      </c>
      <c r="G1604" s="24" t="s">
        <v>32</v>
      </c>
      <c r="H1604" s="24">
        <v>5.2184999999999997</v>
      </c>
      <c r="I1604" s="203">
        <v>1.9450033534540667E-2</v>
      </c>
      <c r="J1604" s="24">
        <v>5.32</v>
      </c>
      <c r="K1604" s="204">
        <v>203.00000000000119</v>
      </c>
      <c r="L1604" s="24" t="s">
        <v>110</v>
      </c>
      <c r="M1604" s="23" t="s">
        <v>230</v>
      </c>
      <c r="N1604" s="205">
        <v>131.95000000000078</v>
      </c>
      <c r="O1604" s="24" t="s">
        <v>20</v>
      </c>
      <c r="P1604" s="24">
        <v>67500</v>
      </c>
      <c r="Q1604" s="206">
        <v>0</v>
      </c>
      <c r="R1604" s="24" t="s">
        <v>21</v>
      </c>
    </row>
    <row r="1605" spans="1:18">
      <c r="A1605" s="200">
        <v>44817</v>
      </c>
      <c r="B1605" s="201">
        <v>44817</v>
      </c>
      <c r="C1605" s="24" t="s">
        <v>16</v>
      </c>
      <c r="D1605" s="207" t="s">
        <v>17</v>
      </c>
      <c r="E1605" s="2" t="s">
        <v>1553</v>
      </c>
      <c r="F1605" s="202">
        <v>1720</v>
      </c>
      <c r="G1605" s="24" t="s">
        <v>32</v>
      </c>
      <c r="H1605" s="24">
        <v>5.2126000000000001</v>
      </c>
      <c r="I1605" s="203">
        <v>1.7726278632544057E-2</v>
      </c>
      <c r="J1605" s="24">
        <v>5.3049999999999997</v>
      </c>
      <c r="K1605" s="204">
        <v>158.92799999999932</v>
      </c>
      <c r="L1605" s="24" t="s">
        <v>381</v>
      </c>
      <c r="M1605" s="23" t="s">
        <v>382</v>
      </c>
      <c r="N1605" s="205">
        <v>103.30319999999956</v>
      </c>
      <c r="O1605" s="24" t="s">
        <v>20</v>
      </c>
      <c r="P1605" s="24">
        <v>47702</v>
      </c>
      <c r="Q1605" s="206">
        <v>0</v>
      </c>
      <c r="R1605" s="24" t="s">
        <v>21</v>
      </c>
    </row>
    <row r="1606" spans="1:18">
      <c r="A1606" s="200">
        <v>44817</v>
      </c>
      <c r="B1606" s="201">
        <v>44818</v>
      </c>
      <c r="C1606" s="24" t="s">
        <v>16</v>
      </c>
      <c r="D1606" s="207" t="s">
        <v>23</v>
      </c>
      <c r="E1606" s="22" t="s">
        <v>177</v>
      </c>
      <c r="F1606" s="202">
        <v>715.7</v>
      </c>
      <c r="G1606" s="24" t="s">
        <v>19</v>
      </c>
      <c r="H1606" s="24">
        <v>5.18</v>
      </c>
      <c r="I1606" s="203">
        <v>1.1583011583011782E-2</v>
      </c>
      <c r="J1606" s="24">
        <v>5.24</v>
      </c>
      <c r="K1606" s="204">
        <v>42.942000000000355</v>
      </c>
      <c r="L1606" s="24" t="s">
        <v>257</v>
      </c>
      <c r="M1606" s="23" t="s">
        <v>258</v>
      </c>
      <c r="N1606" s="205">
        <v>27.912300000000233</v>
      </c>
      <c r="O1606" s="24" t="s">
        <v>20</v>
      </c>
      <c r="P1606" s="24">
        <v>12036</v>
      </c>
      <c r="Q1606" s="206">
        <v>0</v>
      </c>
      <c r="R1606" s="24" t="s">
        <v>21</v>
      </c>
    </row>
    <row r="1607" spans="1:18">
      <c r="A1607" s="200">
        <v>44817</v>
      </c>
      <c r="B1607" s="201">
        <v>44818</v>
      </c>
      <c r="C1607" s="24" t="s">
        <v>16</v>
      </c>
      <c r="D1607" s="24" t="s">
        <v>17</v>
      </c>
      <c r="E1607" s="22" t="s">
        <v>1530</v>
      </c>
      <c r="F1607" s="202">
        <v>3778.55</v>
      </c>
      <c r="G1607" s="24" t="s">
        <v>19</v>
      </c>
      <c r="H1607" s="24">
        <v>5.1710000000000003</v>
      </c>
      <c r="I1607" s="203">
        <v>1.9725391607039233E-2</v>
      </c>
      <c r="J1607" s="24">
        <v>5.2729999999999997</v>
      </c>
      <c r="K1607" s="204">
        <v>385.41209999999785</v>
      </c>
      <c r="L1607" s="24" t="s">
        <v>271</v>
      </c>
      <c r="M1607" s="23" t="s">
        <v>272</v>
      </c>
      <c r="N1607" s="205">
        <v>250.51786499999861</v>
      </c>
      <c r="O1607" s="24" t="s">
        <v>20</v>
      </c>
      <c r="P1607" s="24">
        <v>67043</v>
      </c>
      <c r="Q1607" s="206">
        <v>0</v>
      </c>
      <c r="R1607" s="24" t="s">
        <v>21</v>
      </c>
    </row>
    <row r="1608" spans="1:18">
      <c r="A1608" s="200">
        <v>44817</v>
      </c>
      <c r="B1608" s="201">
        <v>44817</v>
      </c>
      <c r="C1608" s="163" t="s">
        <v>16</v>
      </c>
      <c r="D1608" s="25" t="s">
        <v>23</v>
      </c>
      <c r="E1608" s="2" t="s">
        <v>224</v>
      </c>
      <c r="F1608" s="202">
        <v>19241.87</v>
      </c>
      <c r="G1608" s="24" t="s">
        <v>32</v>
      </c>
      <c r="H1608" s="24">
        <v>5.1798999999999999</v>
      </c>
      <c r="I1608" s="203">
        <v>3.3012220313133334E-3</v>
      </c>
      <c r="J1608" s="24">
        <v>5.1970000000000001</v>
      </c>
      <c r="K1608" s="204">
        <v>329.03597700000222</v>
      </c>
      <c r="L1608" s="24" t="s">
        <v>275</v>
      </c>
      <c r="M1608" s="23" t="s">
        <v>276</v>
      </c>
      <c r="N1608" s="205">
        <v>213.87338505000145</v>
      </c>
      <c r="O1608" s="24" t="s">
        <v>20</v>
      </c>
      <c r="P1608" s="24">
        <v>52405</v>
      </c>
      <c r="Q1608" s="206">
        <v>0</v>
      </c>
      <c r="R1608" s="24" t="s">
        <v>21</v>
      </c>
    </row>
    <row r="1609" spans="1:18">
      <c r="A1609" s="200">
        <v>44817</v>
      </c>
      <c r="B1609" s="201">
        <v>44818</v>
      </c>
      <c r="C1609" s="163" t="s">
        <v>16</v>
      </c>
      <c r="D1609" s="25" t="s">
        <v>23</v>
      </c>
      <c r="E1609" s="22" t="s">
        <v>1513</v>
      </c>
      <c r="F1609" s="202">
        <v>39788</v>
      </c>
      <c r="G1609" s="24" t="s">
        <v>19</v>
      </c>
      <c r="H1609" s="24">
        <v>5.1875</v>
      </c>
      <c r="I1609" s="203">
        <v>1.8698795180722705E-3</v>
      </c>
      <c r="J1609" s="24">
        <v>5.1971999999999996</v>
      </c>
      <c r="K1609" s="204">
        <v>385.94359999998397</v>
      </c>
      <c r="L1609" s="24" t="s">
        <v>275</v>
      </c>
      <c r="M1609" s="23" t="s">
        <v>276</v>
      </c>
      <c r="N1609" s="205">
        <v>250.86333999998959</v>
      </c>
      <c r="O1609" s="24" t="s">
        <v>20</v>
      </c>
      <c r="P1609" s="24">
        <v>12012</v>
      </c>
      <c r="Q1609" s="206">
        <v>0</v>
      </c>
      <c r="R1609" s="24" t="s">
        <v>21</v>
      </c>
    </row>
    <row r="1610" spans="1:18">
      <c r="A1610" s="200">
        <v>44817</v>
      </c>
      <c r="B1610" s="201">
        <v>44819</v>
      </c>
      <c r="C1610" s="207" t="s">
        <v>67</v>
      </c>
      <c r="D1610" s="25" t="s">
        <v>23</v>
      </c>
      <c r="E1610" s="2" t="s">
        <v>1508</v>
      </c>
      <c r="F1610" s="202">
        <v>5615.21</v>
      </c>
      <c r="G1610" s="24" t="s">
        <v>19</v>
      </c>
      <c r="H1610" s="24">
        <v>5.1680000000000001</v>
      </c>
      <c r="I1610" s="203">
        <v>1.393188854489158E-2</v>
      </c>
      <c r="J1610" s="24">
        <v>5.24</v>
      </c>
      <c r="K1610" s="204">
        <v>404.29512000000034</v>
      </c>
      <c r="L1610" s="24" t="s">
        <v>398</v>
      </c>
      <c r="M1610" s="23" t="s">
        <v>399</v>
      </c>
      <c r="N1610" s="205">
        <v>192.74769846000015</v>
      </c>
      <c r="O1610" s="24" t="s">
        <v>20</v>
      </c>
      <c r="P1610" s="24">
        <v>12012</v>
      </c>
      <c r="Q1610" s="206">
        <v>0</v>
      </c>
      <c r="R1610" s="24" t="s">
        <v>64</v>
      </c>
    </row>
    <row r="1611" spans="1:18">
      <c r="A1611" s="200">
        <v>44817</v>
      </c>
      <c r="B1611" s="201">
        <v>44818</v>
      </c>
      <c r="C1611" s="163" t="s">
        <v>16</v>
      </c>
      <c r="D1611" s="24" t="s">
        <v>17</v>
      </c>
      <c r="E1611" s="13" t="s">
        <v>1554</v>
      </c>
      <c r="F1611" s="202">
        <v>10000</v>
      </c>
      <c r="G1611" s="24" t="s">
        <v>19</v>
      </c>
      <c r="H1611" s="24">
        <v>5.1645000000000003</v>
      </c>
      <c r="I1611" s="203">
        <v>3.6557265950237117E-2</v>
      </c>
      <c r="J1611" s="24">
        <v>5.3532999999999999</v>
      </c>
      <c r="K1611" s="204">
        <v>1887.9999999999964</v>
      </c>
      <c r="L1611" s="24" t="s">
        <v>255</v>
      </c>
      <c r="M1611" s="23" t="s">
        <v>256</v>
      </c>
      <c r="N1611" s="205">
        <v>1227.1999999999978</v>
      </c>
      <c r="O1611" s="24" t="s">
        <v>20</v>
      </c>
      <c r="P1611" s="24">
        <v>67043</v>
      </c>
      <c r="Q1611" s="206">
        <v>0</v>
      </c>
      <c r="R1611" s="24" t="s">
        <v>21</v>
      </c>
    </row>
    <row r="1612" spans="1:18">
      <c r="A1612" s="200">
        <v>44818</v>
      </c>
      <c r="B1612" s="201">
        <v>44819</v>
      </c>
      <c r="C1612" s="163" t="s">
        <v>16</v>
      </c>
      <c r="D1612" s="25" t="s">
        <v>23</v>
      </c>
      <c r="E1612" s="2" t="s">
        <v>126</v>
      </c>
      <c r="F1612" s="202">
        <v>80000</v>
      </c>
      <c r="G1612" s="24" t="s">
        <v>19</v>
      </c>
      <c r="H1612" s="24">
        <v>5.1837</v>
      </c>
      <c r="I1612" s="203">
        <v>3.1444720952216176E-3</v>
      </c>
      <c r="J1612" s="24">
        <v>5.2</v>
      </c>
      <c r="K1612" s="204">
        <v>1304.0000000000164</v>
      </c>
      <c r="L1612" s="24" t="s">
        <v>250</v>
      </c>
      <c r="M1612" s="23" t="s">
        <v>251</v>
      </c>
      <c r="N1612" s="205">
        <v>847.60000000001071</v>
      </c>
      <c r="O1612" s="24" t="s">
        <v>20</v>
      </c>
      <c r="P1612" s="24">
        <v>12012</v>
      </c>
      <c r="Q1612" s="206">
        <v>0</v>
      </c>
      <c r="R1612" s="24" t="s">
        <v>21</v>
      </c>
    </row>
    <row r="1613" spans="1:18">
      <c r="A1613" s="200">
        <v>44818</v>
      </c>
      <c r="B1613" s="201">
        <v>44819</v>
      </c>
      <c r="C1613" s="163" t="s">
        <v>16</v>
      </c>
      <c r="D1613" s="25" t="s">
        <v>23</v>
      </c>
      <c r="E1613" s="2" t="s">
        <v>126</v>
      </c>
      <c r="F1613" s="202">
        <v>5000</v>
      </c>
      <c r="G1613" s="24" t="s">
        <v>19</v>
      </c>
      <c r="H1613" s="24">
        <v>5.1806999999999999</v>
      </c>
      <c r="I1613" s="203">
        <v>3.7253652981257268E-3</v>
      </c>
      <c r="J1613" s="24">
        <v>5.2</v>
      </c>
      <c r="K1613" s="204">
        <v>96.500000000001592</v>
      </c>
      <c r="L1613" s="24" t="s">
        <v>250</v>
      </c>
      <c r="M1613" s="23" t="s">
        <v>251</v>
      </c>
      <c r="N1613" s="205">
        <v>62.725000000001039</v>
      </c>
      <c r="O1613" s="24" t="s">
        <v>20</v>
      </c>
      <c r="P1613" s="24">
        <v>12012</v>
      </c>
      <c r="Q1613" s="206">
        <v>0</v>
      </c>
      <c r="R1613" s="24" t="s">
        <v>21</v>
      </c>
    </row>
    <row r="1614" spans="1:18">
      <c r="A1614" s="200">
        <v>44819</v>
      </c>
      <c r="B1614" s="201">
        <v>44820</v>
      </c>
      <c r="C1614" s="163" t="s">
        <v>16</v>
      </c>
      <c r="D1614" s="25" t="s">
        <v>23</v>
      </c>
      <c r="E1614" s="2" t="s">
        <v>109</v>
      </c>
      <c r="F1614" s="202">
        <v>1385</v>
      </c>
      <c r="G1614" s="24" t="s">
        <v>32</v>
      </c>
      <c r="H1614" s="24">
        <v>5.2161</v>
      </c>
      <c r="I1614" s="203">
        <v>2.7587661279500075E-2</v>
      </c>
      <c r="J1614" s="24">
        <v>5.36</v>
      </c>
      <c r="K1614" s="204">
        <v>199.30150000000049</v>
      </c>
      <c r="L1614" s="24" t="s">
        <v>110</v>
      </c>
      <c r="M1614" s="23" t="s">
        <v>230</v>
      </c>
      <c r="N1614" s="205">
        <v>129.54597500000031</v>
      </c>
      <c r="O1614" s="24" t="s">
        <v>20</v>
      </c>
      <c r="P1614" s="24">
        <v>47197</v>
      </c>
      <c r="Q1614" s="206">
        <v>0</v>
      </c>
      <c r="R1614" s="24" t="s">
        <v>21</v>
      </c>
    </row>
    <row r="1615" spans="1:18">
      <c r="A1615" s="200">
        <v>44819</v>
      </c>
      <c r="B1615" s="201">
        <v>44820</v>
      </c>
      <c r="C1615" s="10" t="s">
        <v>67</v>
      </c>
      <c r="D1615" s="4" t="s">
        <v>23</v>
      </c>
      <c r="E1615" s="2" t="s">
        <v>1490</v>
      </c>
      <c r="F1615" s="202">
        <v>20443</v>
      </c>
      <c r="G1615" s="24" t="s">
        <v>19</v>
      </c>
      <c r="H1615" s="24">
        <v>5.2149999999999999</v>
      </c>
      <c r="I1615" s="203">
        <v>6.3279002876319712E-3</v>
      </c>
      <c r="J1615" s="24">
        <v>5.2480000000000002</v>
      </c>
      <c r="K1615" s="204">
        <v>674.61900000000742</v>
      </c>
      <c r="L1615" s="24" t="s">
        <v>110</v>
      </c>
      <c r="M1615" s="23" t="s">
        <v>230</v>
      </c>
      <c r="N1615" s="205">
        <v>321.62460825000352</v>
      </c>
      <c r="O1615" s="24" t="s">
        <v>20</v>
      </c>
      <c r="P1615" s="24">
        <v>22112</v>
      </c>
      <c r="Q1615" s="206">
        <v>0</v>
      </c>
      <c r="R1615" s="24" t="s">
        <v>219</v>
      </c>
    </row>
    <row r="1616" spans="1:18">
      <c r="A1616" s="200">
        <v>44819</v>
      </c>
      <c r="B1616" s="201">
        <v>44820</v>
      </c>
      <c r="C1616" s="10" t="s">
        <v>67</v>
      </c>
      <c r="D1616" s="4" t="s">
        <v>23</v>
      </c>
      <c r="E1616" s="2" t="s">
        <v>1490</v>
      </c>
      <c r="F1616" s="202">
        <v>2230</v>
      </c>
      <c r="G1616" s="24" t="s">
        <v>19</v>
      </c>
      <c r="H1616" s="24">
        <v>5.2190000000000003</v>
      </c>
      <c r="I1616" s="203">
        <v>5.3650124544930566E-3</v>
      </c>
      <c r="J1616" s="24">
        <v>5.2469999999999999</v>
      </c>
      <c r="K1616" s="204">
        <v>62.439999999999067</v>
      </c>
      <c r="L1616" s="24" t="s">
        <v>110</v>
      </c>
      <c r="M1616" s="23" t="s">
        <v>230</v>
      </c>
      <c r="N1616" s="205">
        <v>29.768269999999557</v>
      </c>
      <c r="O1616" s="24" t="s">
        <v>20</v>
      </c>
      <c r="P1616" s="24">
        <v>22112</v>
      </c>
      <c r="Q1616" s="206">
        <v>0</v>
      </c>
      <c r="R1616" s="24" t="s">
        <v>218</v>
      </c>
    </row>
    <row r="1617" spans="1:18">
      <c r="A1617" s="200">
        <v>44819</v>
      </c>
      <c r="B1617" s="201">
        <v>44820</v>
      </c>
      <c r="C1617" s="207" t="s">
        <v>22</v>
      </c>
      <c r="D1617" s="4" t="s">
        <v>23</v>
      </c>
      <c r="E1617" s="2" t="s">
        <v>93</v>
      </c>
      <c r="F1617" s="202">
        <v>8803.99</v>
      </c>
      <c r="G1617" s="24" t="s">
        <v>19</v>
      </c>
      <c r="H1617" s="24">
        <v>5.2323000000000004</v>
      </c>
      <c r="I1617" s="203">
        <v>6.8230032681610986E-3</v>
      </c>
      <c r="J1617" s="24">
        <v>5.2679999999999998</v>
      </c>
      <c r="K1617" s="204">
        <v>314.3024429999947</v>
      </c>
      <c r="L1617" s="24" t="s">
        <v>239</v>
      </c>
      <c r="M1617" s="23" t="s">
        <v>240</v>
      </c>
      <c r="N1617" s="205">
        <v>149.84368970024747</v>
      </c>
      <c r="O1617" s="24" t="s">
        <v>20</v>
      </c>
      <c r="P1617" s="24">
        <v>22112</v>
      </c>
      <c r="Q1617" s="206">
        <v>0</v>
      </c>
      <c r="R1617" s="24" t="s">
        <v>25</v>
      </c>
    </row>
    <row r="1618" spans="1:18">
      <c r="A1618" s="200">
        <v>44819</v>
      </c>
      <c r="B1618" s="201">
        <v>44820</v>
      </c>
      <c r="C1618" s="207" t="s">
        <v>22</v>
      </c>
      <c r="D1618" s="4" t="s">
        <v>23</v>
      </c>
      <c r="E1618" s="2" t="s">
        <v>93</v>
      </c>
      <c r="F1618" s="202">
        <v>8764.9599999999991</v>
      </c>
      <c r="G1618" s="24" t="s">
        <v>32</v>
      </c>
      <c r="H1618" s="24">
        <v>5.2316000000000003</v>
      </c>
      <c r="I1618" s="203">
        <v>6.9577184800060365E-3</v>
      </c>
      <c r="J1618" s="24">
        <v>5.2679999999999998</v>
      </c>
      <c r="K1618" s="204">
        <v>319.04454399999599</v>
      </c>
      <c r="L1618" s="24" t="s">
        <v>239</v>
      </c>
      <c r="M1618" s="23" t="s">
        <v>240</v>
      </c>
      <c r="N1618" s="205">
        <v>152.1044863519981</v>
      </c>
      <c r="O1618" s="24" t="s">
        <v>20</v>
      </c>
      <c r="P1618" s="24">
        <v>22112</v>
      </c>
      <c r="Q1618" s="206">
        <v>0</v>
      </c>
      <c r="R1618" s="24" t="s">
        <v>25</v>
      </c>
    </row>
    <row r="1619" spans="1:18">
      <c r="A1619" s="200">
        <v>44819</v>
      </c>
      <c r="B1619" s="201">
        <v>44820</v>
      </c>
      <c r="C1619" s="24" t="s">
        <v>16</v>
      </c>
      <c r="D1619" s="24" t="s">
        <v>23</v>
      </c>
      <c r="E1619" s="22" t="s">
        <v>1501</v>
      </c>
      <c r="F1619" s="202">
        <v>34600.46</v>
      </c>
      <c r="G1619" s="24" t="s">
        <v>19</v>
      </c>
      <c r="H1619" s="24">
        <v>5.1959999999999997</v>
      </c>
      <c r="I1619" s="203">
        <v>7.6212471131640314E-3</v>
      </c>
      <c r="J1619" s="24">
        <v>5.2355999999999998</v>
      </c>
      <c r="K1619" s="204">
        <v>1370.1782160000027</v>
      </c>
      <c r="L1619" s="24" t="s">
        <v>108</v>
      </c>
      <c r="M1619" s="23" t="s">
        <v>358</v>
      </c>
      <c r="N1619" s="205">
        <v>890.61584040000184</v>
      </c>
      <c r="O1619" s="24" t="s">
        <v>27</v>
      </c>
      <c r="P1619" s="24">
        <v>47142</v>
      </c>
      <c r="Q1619" s="206">
        <v>0</v>
      </c>
      <c r="R1619" s="24" t="s">
        <v>21</v>
      </c>
    </row>
    <row r="1620" spans="1:18">
      <c r="A1620" s="200">
        <v>44820</v>
      </c>
      <c r="B1620" s="201">
        <v>44823</v>
      </c>
      <c r="C1620" s="24" t="s">
        <v>22</v>
      </c>
      <c r="D1620" s="24" t="s">
        <v>23</v>
      </c>
      <c r="E1620" s="19" t="s">
        <v>330</v>
      </c>
      <c r="F1620" s="202">
        <v>290.5</v>
      </c>
      <c r="G1620" s="24" t="s">
        <v>32</v>
      </c>
      <c r="H1620" s="24">
        <v>5.2656999999999998</v>
      </c>
      <c r="I1620" s="203">
        <v>3.6652296940578033E-3</v>
      </c>
      <c r="J1620" s="24">
        <v>5.2850000000000001</v>
      </c>
      <c r="K1620" s="204">
        <v>5.6066500000000925</v>
      </c>
      <c r="L1620" s="24" t="s">
        <v>385</v>
      </c>
      <c r="M1620" s="23" t="s">
        <v>386</v>
      </c>
      <c r="N1620" s="205">
        <v>2.6729703875000443</v>
      </c>
      <c r="O1620" s="24" t="s">
        <v>20</v>
      </c>
      <c r="P1620" s="24">
        <v>12036</v>
      </c>
      <c r="Q1620" s="206">
        <v>0</v>
      </c>
      <c r="R1620" s="24" t="s">
        <v>25</v>
      </c>
    </row>
    <row r="1621" spans="1:18">
      <c r="A1621" s="200">
        <v>44820</v>
      </c>
      <c r="B1621" s="201">
        <v>44820</v>
      </c>
      <c r="C1621" s="207" t="s">
        <v>16</v>
      </c>
      <c r="D1621" s="24" t="s">
        <v>17</v>
      </c>
      <c r="E1621" s="2" t="s">
        <v>1525</v>
      </c>
      <c r="F1621" s="202">
        <v>2000</v>
      </c>
      <c r="G1621" s="24" t="s">
        <v>32</v>
      </c>
      <c r="H1621" s="24">
        <v>5.2773000000000003</v>
      </c>
      <c r="I1621" s="203">
        <v>1.093362135940712E-2</v>
      </c>
      <c r="J1621" s="24">
        <v>5.335</v>
      </c>
      <c r="K1621" s="204">
        <v>115.39999999999928</v>
      </c>
      <c r="L1621" s="24" t="s">
        <v>518</v>
      </c>
      <c r="M1621" s="23" t="s">
        <v>519</v>
      </c>
      <c r="N1621" s="205">
        <v>75.009999999999536</v>
      </c>
      <c r="O1621" s="24" t="s">
        <v>20</v>
      </c>
      <c r="P1621" s="24">
        <v>37004</v>
      </c>
      <c r="Q1621" s="206">
        <v>0</v>
      </c>
      <c r="R1621" s="24" t="s">
        <v>21</v>
      </c>
    </row>
    <row r="1622" spans="1:18">
      <c r="A1622" s="200">
        <v>44820</v>
      </c>
      <c r="B1622" s="201">
        <v>44820</v>
      </c>
      <c r="C1622" s="207" t="s">
        <v>16</v>
      </c>
      <c r="D1622" s="24" t="s">
        <v>17</v>
      </c>
      <c r="E1622" s="2" t="s">
        <v>1526</v>
      </c>
      <c r="F1622" s="202">
        <v>2000</v>
      </c>
      <c r="G1622" s="24" t="s">
        <v>32</v>
      </c>
      <c r="H1622" s="24">
        <v>5.2773000000000003</v>
      </c>
      <c r="I1622" s="203">
        <v>1.093362135940712E-2</v>
      </c>
      <c r="J1622" s="24">
        <v>5.335</v>
      </c>
      <c r="K1622" s="204">
        <v>115.39999999999928</v>
      </c>
      <c r="L1622" s="24" t="s">
        <v>518</v>
      </c>
      <c r="M1622" s="23" t="s">
        <v>519</v>
      </c>
      <c r="N1622" s="205">
        <v>75.009999999999536</v>
      </c>
      <c r="O1622" s="24" t="s">
        <v>20</v>
      </c>
      <c r="P1622" s="24">
        <v>37004</v>
      </c>
      <c r="Q1622" s="206">
        <v>0</v>
      </c>
      <c r="R1622" s="24" t="s">
        <v>21</v>
      </c>
    </row>
    <row r="1623" spans="1:18">
      <c r="A1623" s="200">
        <v>44820</v>
      </c>
      <c r="B1623" s="201">
        <v>44823</v>
      </c>
      <c r="C1623" s="24" t="s">
        <v>22</v>
      </c>
      <c r="D1623" s="24" t="s">
        <v>23</v>
      </c>
      <c r="E1623" s="19" t="s">
        <v>1555</v>
      </c>
      <c r="F1623" s="202">
        <v>1330.95</v>
      </c>
      <c r="G1623" s="24" t="s">
        <v>19</v>
      </c>
      <c r="H1623" s="24">
        <v>5.2709999999999999</v>
      </c>
      <c r="I1623" s="203">
        <v>1.5556820337696786E-2</v>
      </c>
      <c r="J1623" s="24">
        <v>5.3529999999999998</v>
      </c>
      <c r="K1623" s="204">
        <v>109.1378999999998</v>
      </c>
      <c r="L1623" s="24" t="s">
        <v>239</v>
      </c>
      <c r="M1623" s="23" t="s">
        <v>240</v>
      </c>
      <c r="N1623" s="205">
        <v>52.031493824999906</v>
      </c>
      <c r="O1623" s="24" t="s">
        <v>20</v>
      </c>
      <c r="P1623" s="24">
        <v>22112</v>
      </c>
      <c r="Q1623" s="206">
        <v>0</v>
      </c>
      <c r="R1623" s="24" t="s">
        <v>25</v>
      </c>
    </row>
    <row r="1624" spans="1:18">
      <c r="A1624" s="200">
        <v>44820</v>
      </c>
      <c r="B1624" s="201">
        <v>44824</v>
      </c>
      <c r="C1624" s="24" t="s">
        <v>22</v>
      </c>
      <c r="D1624" s="24" t="s">
        <v>23</v>
      </c>
      <c r="E1624" s="19" t="s">
        <v>1555</v>
      </c>
      <c r="F1624" s="202">
        <v>375</v>
      </c>
      <c r="G1624" s="24" t="s">
        <v>57</v>
      </c>
      <c r="H1624" s="24">
        <v>6.0210999999999997</v>
      </c>
      <c r="I1624" s="203">
        <v>1.2937835279267951E-2</v>
      </c>
      <c r="J1624" s="24">
        <v>6.0990000000000002</v>
      </c>
      <c r="K1624" s="204">
        <v>29.212500000000198</v>
      </c>
      <c r="L1624" s="24" t="s">
        <v>239</v>
      </c>
      <c r="M1624" s="23" t="s">
        <v>240</v>
      </c>
      <c r="N1624" s="205">
        <v>13.927059375000095</v>
      </c>
      <c r="O1624" s="24" t="s">
        <v>20</v>
      </c>
      <c r="P1624" s="24">
        <v>22112</v>
      </c>
      <c r="Q1624" s="206">
        <v>0</v>
      </c>
      <c r="R1624" s="24" t="s">
        <v>25</v>
      </c>
    </row>
    <row r="1625" spans="1:18">
      <c r="A1625" s="200">
        <v>44820</v>
      </c>
      <c r="B1625" s="201">
        <v>44823</v>
      </c>
      <c r="C1625" s="163" t="s">
        <v>16</v>
      </c>
      <c r="D1625" s="25" t="s">
        <v>23</v>
      </c>
      <c r="E1625" s="2" t="s">
        <v>224</v>
      </c>
      <c r="F1625" s="202">
        <v>39705.050000000003</v>
      </c>
      <c r="G1625" s="24" t="s">
        <v>19</v>
      </c>
      <c r="H1625" s="24">
        <v>5.2603999999999997</v>
      </c>
      <c r="I1625" s="203">
        <v>5.436848908828118E-3</v>
      </c>
      <c r="J1625" s="24">
        <v>5.2889999999999997</v>
      </c>
      <c r="K1625" s="204">
        <v>1135.5644299999985</v>
      </c>
      <c r="L1625" s="24" t="s">
        <v>275</v>
      </c>
      <c r="M1625" s="23" t="s">
        <v>276</v>
      </c>
      <c r="N1625" s="205">
        <v>738.11687949999907</v>
      </c>
      <c r="O1625" s="24" t="s">
        <v>20</v>
      </c>
      <c r="P1625" s="24">
        <v>52405</v>
      </c>
      <c r="Q1625" s="206">
        <v>0</v>
      </c>
      <c r="R1625" s="24" t="s">
        <v>21</v>
      </c>
    </row>
    <row r="1626" spans="1:18">
      <c r="A1626" s="200">
        <v>44823</v>
      </c>
      <c r="B1626" s="201">
        <v>44824</v>
      </c>
      <c r="C1626" s="163" t="s">
        <v>16</v>
      </c>
      <c r="D1626" s="24" t="s">
        <v>23</v>
      </c>
      <c r="E1626" s="22" t="s">
        <v>26</v>
      </c>
      <c r="F1626" s="202">
        <v>2000</v>
      </c>
      <c r="G1626" s="24" t="s">
        <v>19</v>
      </c>
      <c r="H1626" s="219">
        <v>5.24</v>
      </c>
      <c r="I1626" s="203">
        <v>7.4045801526718691E-3</v>
      </c>
      <c r="J1626" s="24">
        <v>5.2788000000000004</v>
      </c>
      <c r="K1626" s="204">
        <v>77.600000000000335</v>
      </c>
      <c r="L1626" s="24" t="s">
        <v>110</v>
      </c>
      <c r="M1626" s="23" t="s">
        <v>230</v>
      </c>
      <c r="N1626" s="205">
        <v>50.440000000000218</v>
      </c>
      <c r="O1626" s="24" t="s">
        <v>27</v>
      </c>
      <c r="P1626" s="24">
        <v>47197</v>
      </c>
      <c r="Q1626" s="206">
        <v>0</v>
      </c>
      <c r="R1626" s="24" t="s">
        <v>21</v>
      </c>
    </row>
    <row r="1627" spans="1:18">
      <c r="A1627" s="200">
        <v>44823</v>
      </c>
      <c r="B1627" s="201">
        <v>44824</v>
      </c>
      <c r="C1627" s="163" t="s">
        <v>16</v>
      </c>
      <c r="D1627" s="207" t="s">
        <v>17</v>
      </c>
      <c r="E1627" s="22" t="s">
        <v>1548</v>
      </c>
      <c r="F1627" s="202">
        <v>500</v>
      </c>
      <c r="G1627" s="24" t="s">
        <v>32</v>
      </c>
      <c r="H1627" s="24">
        <v>5.2744999999999997</v>
      </c>
      <c r="I1627" s="203">
        <v>2.2845767371314718E-2</v>
      </c>
      <c r="J1627" s="24">
        <v>5.3949999999999996</v>
      </c>
      <c r="K1627" s="204">
        <v>60.249999999999915</v>
      </c>
      <c r="L1627" s="24" t="s">
        <v>381</v>
      </c>
      <c r="M1627" s="23" t="s">
        <v>382</v>
      </c>
      <c r="N1627" s="205">
        <v>39.162499999999945</v>
      </c>
      <c r="O1627" s="24" t="s">
        <v>20</v>
      </c>
      <c r="P1627" s="24">
        <v>37004</v>
      </c>
      <c r="Q1627" s="206">
        <v>0</v>
      </c>
      <c r="R1627" s="24" t="s">
        <v>21</v>
      </c>
    </row>
    <row r="1628" spans="1:18">
      <c r="A1628" s="200">
        <v>44823</v>
      </c>
      <c r="B1628" s="201">
        <v>44824</v>
      </c>
      <c r="C1628" s="24" t="s">
        <v>67</v>
      </c>
      <c r="D1628" s="24" t="s">
        <v>23</v>
      </c>
      <c r="E1628" s="22" t="s">
        <v>1490</v>
      </c>
      <c r="F1628" s="202">
        <v>30065.35</v>
      </c>
      <c r="G1628" s="24" t="s">
        <v>19</v>
      </c>
      <c r="H1628" s="24">
        <v>5.2621000000000002</v>
      </c>
      <c r="I1628" s="203">
        <v>5.8721803082419921E-3</v>
      </c>
      <c r="J1628" s="24">
        <v>5.2930000000000001</v>
      </c>
      <c r="K1628" s="204">
        <v>929.01931499999773</v>
      </c>
      <c r="L1628" s="24" t="s">
        <v>110</v>
      </c>
      <c r="M1628" s="23" t="s">
        <v>230</v>
      </c>
      <c r="N1628" s="205">
        <v>442.90995842624892</v>
      </c>
      <c r="O1628" s="24" t="s">
        <v>20</v>
      </c>
      <c r="P1628" s="24">
        <v>22112</v>
      </c>
      <c r="Q1628" s="206">
        <v>0</v>
      </c>
      <c r="R1628" s="24" t="s">
        <v>221</v>
      </c>
    </row>
    <row r="1629" spans="1:18">
      <c r="A1629" s="200">
        <v>44823</v>
      </c>
      <c r="B1629" s="201">
        <v>44824</v>
      </c>
      <c r="C1629" s="24" t="s">
        <v>67</v>
      </c>
      <c r="D1629" s="24" t="s">
        <v>23</v>
      </c>
      <c r="E1629" s="22" t="s">
        <v>1490</v>
      </c>
      <c r="F1629" s="202">
        <v>1369.35</v>
      </c>
      <c r="G1629" s="24" t="s">
        <v>19</v>
      </c>
      <c r="H1629" s="24">
        <v>5.2621000000000002</v>
      </c>
      <c r="I1629" s="203">
        <v>5.8721803082419921E-3</v>
      </c>
      <c r="J1629" s="24">
        <v>5.2930000000000001</v>
      </c>
      <c r="K1629" s="204">
        <v>42.312914999999897</v>
      </c>
      <c r="L1629" s="24" t="s">
        <v>110</v>
      </c>
      <c r="M1629" s="23" t="s">
        <v>230</v>
      </c>
      <c r="N1629" s="205">
        <v>20.17268222624995</v>
      </c>
      <c r="O1629" s="24" t="s">
        <v>20</v>
      </c>
      <c r="P1629" s="24">
        <v>22112</v>
      </c>
      <c r="Q1629" s="206">
        <v>0</v>
      </c>
      <c r="R1629" s="24" t="s">
        <v>221</v>
      </c>
    </row>
    <row r="1630" spans="1:18">
      <c r="A1630" s="200">
        <v>44823</v>
      </c>
      <c r="B1630" s="201">
        <v>44824</v>
      </c>
      <c r="C1630" s="24" t="s">
        <v>67</v>
      </c>
      <c r="D1630" s="24" t="s">
        <v>23</v>
      </c>
      <c r="E1630" s="22" t="s">
        <v>1490</v>
      </c>
      <c r="F1630" s="202">
        <v>2536.7800000000002</v>
      </c>
      <c r="G1630" s="24" t="s">
        <v>19</v>
      </c>
      <c r="H1630" s="24">
        <v>5.2621000000000002</v>
      </c>
      <c r="I1630" s="203">
        <v>5.8721803082419921E-3</v>
      </c>
      <c r="J1630" s="24">
        <v>5.2930000000000001</v>
      </c>
      <c r="K1630" s="204">
        <v>78.386501999999822</v>
      </c>
      <c r="L1630" s="24" t="s">
        <v>110</v>
      </c>
      <c r="M1630" s="23" t="s">
        <v>230</v>
      </c>
      <c r="N1630" s="205">
        <v>37.370764828499915</v>
      </c>
      <c r="O1630" s="24" t="s">
        <v>20</v>
      </c>
      <c r="P1630" s="24">
        <v>22112</v>
      </c>
      <c r="Q1630" s="206">
        <v>0</v>
      </c>
      <c r="R1630" s="24" t="s">
        <v>221</v>
      </c>
    </row>
    <row r="1631" spans="1:18">
      <c r="A1631" s="200">
        <v>44823</v>
      </c>
      <c r="B1631" s="201">
        <v>44824</v>
      </c>
      <c r="C1631" s="24" t="s">
        <v>16</v>
      </c>
      <c r="D1631" s="24" t="s">
        <v>23</v>
      </c>
      <c r="E1631" s="22" t="s">
        <v>303</v>
      </c>
      <c r="F1631" s="202">
        <v>49593.599999999999</v>
      </c>
      <c r="G1631" s="24" t="s">
        <v>19</v>
      </c>
      <c r="H1631" s="24">
        <v>5.1712999999999996</v>
      </c>
      <c r="I1631" s="203">
        <v>2.8426121091409406E-3</v>
      </c>
      <c r="J1631" s="24">
        <v>5.1859999999999999</v>
      </c>
      <c r="K1631" s="204">
        <v>729.0259200000188</v>
      </c>
      <c r="L1631" s="24" t="s">
        <v>111</v>
      </c>
      <c r="M1631" s="23" t="s">
        <v>112</v>
      </c>
      <c r="N1631" s="205">
        <v>473.86684800001223</v>
      </c>
      <c r="O1631" s="24" t="s">
        <v>20</v>
      </c>
      <c r="P1631" s="24">
        <v>12012</v>
      </c>
      <c r="Q1631" s="206">
        <v>0</v>
      </c>
      <c r="R1631" s="24" t="s">
        <v>21</v>
      </c>
    </row>
    <row r="1632" spans="1:18">
      <c r="A1632" s="200">
        <v>44823</v>
      </c>
      <c r="B1632" s="201">
        <v>44824</v>
      </c>
      <c r="C1632" s="207" t="s">
        <v>16</v>
      </c>
      <c r="D1632" s="24" t="s">
        <v>17</v>
      </c>
      <c r="E1632" s="22" t="s">
        <v>206</v>
      </c>
      <c r="F1632" s="202">
        <v>1911.34</v>
      </c>
      <c r="G1632" s="24" t="s">
        <v>19</v>
      </c>
      <c r="H1632" s="24">
        <v>5.1562999999999999</v>
      </c>
      <c r="I1632" s="203">
        <v>3.6266314993309567E-3</v>
      </c>
      <c r="J1632" s="24">
        <v>5.1749999999999998</v>
      </c>
      <c r="K1632" s="204">
        <v>35.742057999999879</v>
      </c>
      <c r="L1632" s="24" t="s">
        <v>110</v>
      </c>
      <c r="M1632" s="23" t="s">
        <v>230</v>
      </c>
      <c r="N1632" s="205">
        <v>23.232337699999924</v>
      </c>
      <c r="O1632" s="24" t="s">
        <v>20</v>
      </c>
      <c r="P1632" s="24">
        <v>67500</v>
      </c>
      <c r="Q1632" s="206">
        <v>0</v>
      </c>
      <c r="R1632" s="24" t="s">
        <v>151</v>
      </c>
    </row>
    <row r="1633" spans="1:18">
      <c r="A1633" s="200">
        <v>44823</v>
      </c>
      <c r="B1633" s="201">
        <v>44824</v>
      </c>
      <c r="C1633" s="207" t="s">
        <v>16</v>
      </c>
      <c r="D1633" s="24" t="s">
        <v>17</v>
      </c>
      <c r="E1633" s="22" t="s">
        <v>1529</v>
      </c>
      <c r="F1633" s="202">
        <v>7200</v>
      </c>
      <c r="G1633" s="24" t="s">
        <v>88</v>
      </c>
      <c r="H1633" s="24">
        <v>3.8818999999999999</v>
      </c>
      <c r="I1633" s="203">
        <v>8.5267523635332854E-3</v>
      </c>
      <c r="J1633" s="24">
        <v>3.915</v>
      </c>
      <c r="K1633" s="204">
        <v>238.32000000000093</v>
      </c>
      <c r="L1633" s="24" t="s">
        <v>110</v>
      </c>
      <c r="M1633" s="23" t="s">
        <v>230</v>
      </c>
      <c r="N1633" s="205">
        <v>154.90800000000061</v>
      </c>
      <c r="O1633" s="24" t="s">
        <v>20</v>
      </c>
      <c r="P1633" s="24">
        <v>67500</v>
      </c>
      <c r="Q1633" s="206">
        <v>0</v>
      </c>
      <c r="R1633" s="24" t="s">
        <v>21</v>
      </c>
    </row>
    <row r="1634" spans="1:18">
      <c r="A1634" s="200">
        <v>44823</v>
      </c>
      <c r="B1634" s="201">
        <v>44824</v>
      </c>
      <c r="C1634" s="207" t="s">
        <v>16</v>
      </c>
      <c r="D1634" s="24" t="s">
        <v>17</v>
      </c>
      <c r="E1634" s="22" t="s">
        <v>1556</v>
      </c>
      <c r="F1634" s="202">
        <v>37735.39</v>
      </c>
      <c r="G1634" s="24" t="s">
        <v>19</v>
      </c>
      <c r="H1634" s="24">
        <v>5.1778000000000004</v>
      </c>
      <c r="I1634" s="203">
        <v>1.9738112711962685E-2</v>
      </c>
      <c r="J1634" s="24">
        <v>5.28</v>
      </c>
      <c r="K1634" s="204">
        <v>3856.556857999994</v>
      </c>
      <c r="L1634" s="24" t="s">
        <v>271</v>
      </c>
      <c r="M1634" s="23" t="s">
        <v>272</v>
      </c>
      <c r="N1634" s="205">
        <v>2506.7619576999964</v>
      </c>
      <c r="O1634" s="24" t="s">
        <v>20</v>
      </c>
      <c r="P1634" s="24">
        <v>67043</v>
      </c>
      <c r="Q1634" s="206">
        <v>0</v>
      </c>
      <c r="R1634" s="24" t="s">
        <v>21</v>
      </c>
    </row>
    <row r="1635" spans="1:18">
      <c r="A1635" s="200">
        <v>44823</v>
      </c>
      <c r="B1635" s="201">
        <v>44824</v>
      </c>
      <c r="C1635" s="207" t="s">
        <v>16</v>
      </c>
      <c r="D1635" s="24" t="s">
        <v>17</v>
      </c>
      <c r="E1635" s="22" t="s">
        <v>206</v>
      </c>
      <c r="F1635" s="202">
        <v>95.29</v>
      </c>
      <c r="G1635" s="24" t="s">
        <v>19</v>
      </c>
      <c r="H1635" s="24">
        <v>5.1727999999999996</v>
      </c>
      <c r="I1635" s="203">
        <v>3.3250850603157023E-3</v>
      </c>
      <c r="J1635" s="24">
        <v>5.19</v>
      </c>
      <c r="K1635" s="204">
        <v>1.6389880000000736</v>
      </c>
      <c r="L1635" s="24" t="s">
        <v>110</v>
      </c>
      <c r="M1635" s="23" t="s">
        <v>230</v>
      </c>
      <c r="N1635" s="205">
        <v>1.0653422000000479</v>
      </c>
      <c r="O1635" s="24" t="s">
        <v>20</v>
      </c>
      <c r="P1635" s="24">
        <v>67500</v>
      </c>
      <c r="Q1635" s="206">
        <v>0</v>
      </c>
      <c r="R1635" s="24" t="s">
        <v>21</v>
      </c>
    </row>
    <row r="1636" spans="1:18">
      <c r="A1636" s="200">
        <v>44824</v>
      </c>
      <c r="B1636" s="201">
        <v>44824</v>
      </c>
      <c r="C1636" s="207" t="s">
        <v>16</v>
      </c>
      <c r="D1636" s="24" t="s">
        <v>23</v>
      </c>
      <c r="E1636" s="22" t="s">
        <v>1514</v>
      </c>
      <c r="F1636" s="202">
        <v>31062</v>
      </c>
      <c r="G1636" s="24" t="s">
        <v>19</v>
      </c>
      <c r="H1636" s="219">
        <v>5.1749999999999998</v>
      </c>
      <c r="I1636" s="203">
        <v>3.4782608695651529E-3</v>
      </c>
      <c r="J1636" s="24">
        <v>5.1929999999999996</v>
      </c>
      <c r="K1636" s="204">
        <v>559.11599999999362</v>
      </c>
      <c r="L1636" s="24" t="s">
        <v>501</v>
      </c>
      <c r="M1636" s="23" t="s">
        <v>502</v>
      </c>
      <c r="N1636" s="205">
        <v>363.42539999999588</v>
      </c>
      <c r="O1636" s="24" t="s">
        <v>27</v>
      </c>
      <c r="P1636" s="24">
        <v>47197</v>
      </c>
      <c r="Q1636" s="206">
        <v>0</v>
      </c>
      <c r="R1636" s="24" t="s">
        <v>21</v>
      </c>
    </row>
    <row r="1637" spans="1:18">
      <c r="A1637" s="200">
        <v>44824</v>
      </c>
      <c r="B1637" s="201">
        <v>44824</v>
      </c>
      <c r="C1637" s="207" t="s">
        <v>16</v>
      </c>
      <c r="D1637" s="24" t="s">
        <v>23</v>
      </c>
      <c r="E1637" s="2" t="s">
        <v>227</v>
      </c>
      <c r="F1637" s="202">
        <v>8233.08</v>
      </c>
      <c r="G1637" s="24" t="s">
        <v>19</v>
      </c>
      <c r="H1637" s="24">
        <v>5.13</v>
      </c>
      <c r="I1637" s="203">
        <v>7.9532163742690454E-3</v>
      </c>
      <c r="J1637" s="24">
        <v>5.1707999999999998</v>
      </c>
      <c r="K1637" s="204">
        <v>335.90966399999957</v>
      </c>
      <c r="L1637" s="24" t="s">
        <v>110</v>
      </c>
      <c r="M1637" s="23" t="s">
        <v>230</v>
      </c>
      <c r="N1637" s="205">
        <v>218.34128159999972</v>
      </c>
      <c r="O1637" s="24" t="s">
        <v>27</v>
      </c>
      <c r="P1637" s="24">
        <v>47056</v>
      </c>
      <c r="Q1637" s="206">
        <v>0</v>
      </c>
      <c r="R1637" s="24" t="s">
        <v>21</v>
      </c>
    </row>
    <row r="1638" spans="1:18">
      <c r="A1638" s="200">
        <v>44824</v>
      </c>
      <c r="B1638" s="201">
        <v>44825</v>
      </c>
      <c r="C1638" s="24" t="s">
        <v>22</v>
      </c>
      <c r="D1638" s="24" t="s">
        <v>23</v>
      </c>
      <c r="E1638" s="2" t="s">
        <v>77</v>
      </c>
      <c r="F1638" s="202">
        <v>75000</v>
      </c>
      <c r="G1638" s="24" t="s">
        <v>19</v>
      </c>
      <c r="H1638" s="24">
        <v>5.05</v>
      </c>
      <c r="I1638" s="203">
        <v>2.2693069306930713E-2</v>
      </c>
      <c r="J1638" s="24">
        <v>5.1646000000000001</v>
      </c>
      <c r="K1638" s="204">
        <v>8595.00000000002</v>
      </c>
      <c r="L1638" s="24" t="s">
        <v>111</v>
      </c>
      <c r="M1638" s="23" t="s">
        <v>112</v>
      </c>
      <c r="N1638" s="205">
        <v>4097.6662500000093</v>
      </c>
      <c r="O1638" s="24" t="s">
        <v>27</v>
      </c>
      <c r="P1638" s="24">
        <v>47197</v>
      </c>
      <c r="Q1638" s="206">
        <v>0</v>
      </c>
      <c r="R1638" s="24" t="s">
        <v>25</v>
      </c>
    </row>
    <row r="1639" spans="1:18">
      <c r="A1639" s="200">
        <v>44824</v>
      </c>
      <c r="B1639" s="201">
        <v>44825</v>
      </c>
      <c r="C1639" s="24" t="s">
        <v>22</v>
      </c>
      <c r="D1639" s="24" t="s">
        <v>23</v>
      </c>
      <c r="E1639" s="13" t="s">
        <v>131</v>
      </c>
      <c r="F1639" s="202">
        <v>3300</v>
      </c>
      <c r="G1639" s="24" t="s">
        <v>19</v>
      </c>
      <c r="H1639" s="24">
        <v>5.05</v>
      </c>
      <c r="I1639" s="203">
        <v>2.2990099009901011E-2</v>
      </c>
      <c r="J1639" s="24">
        <v>5.1661000000000001</v>
      </c>
      <c r="K1639" s="204">
        <v>383.13000000000102</v>
      </c>
      <c r="L1639" s="24" t="s">
        <v>111</v>
      </c>
      <c r="M1639" s="23" t="s">
        <v>112</v>
      </c>
      <c r="N1639" s="205">
        <v>182.65722750000049</v>
      </c>
      <c r="O1639" s="24" t="s">
        <v>27</v>
      </c>
      <c r="P1639" s="24">
        <v>47128</v>
      </c>
      <c r="Q1639" s="206">
        <v>0</v>
      </c>
      <c r="R1639" s="24" t="s">
        <v>25</v>
      </c>
    </row>
    <row r="1640" spans="1:18">
      <c r="A1640" s="200">
        <v>44824</v>
      </c>
      <c r="B1640" s="201">
        <v>44825</v>
      </c>
      <c r="C1640" s="24" t="s">
        <v>22</v>
      </c>
      <c r="D1640" s="24" t="s">
        <v>23</v>
      </c>
      <c r="E1640" s="19" t="s">
        <v>131</v>
      </c>
      <c r="F1640" s="202">
        <v>3300</v>
      </c>
      <c r="G1640" s="24" t="s">
        <v>19</v>
      </c>
      <c r="H1640" s="24">
        <v>5.05</v>
      </c>
      <c r="I1640" s="203">
        <v>2.2396039603960416E-2</v>
      </c>
      <c r="J1640" s="24">
        <v>5.1631</v>
      </c>
      <c r="K1640" s="204">
        <v>373.23000000000064</v>
      </c>
      <c r="L1640" s="24" t="s">
        <v>111</v>
      </c>
      <c r="M1640" s="23" t="s">
        <v>112</v>
      </c>
      <c r="N1640" s="205">
        <v>177.9374025000003</v>
      </c>
      <c r="O1640" s="24" t="s">
        <v>27</v>
      </c>
      <c r="P1640" s="24">
        <v>47128</v>
      </c>
      <c r="Q1640" s="206">
        <v>0</v>
      </c>
      <c r="R1640" s="24" t="s">
        <v>25</v>
      </c>
    </row>
    <row r="1641" spans="1:18">
      <c r="A1641" s="200">
        <v>44824</v>
      </c>
      <c r="B1641" s="201">
        <v>44825</v>
      </c>
      <c r="C1641" s="163" t="s">
        <v>16</v>
      </c>
      <c r="D1641" s="25" t="s">
        <v>23</v>
      </c>
      <c r="E1641" s="20" t="s">
        <v>224</v>
      </c>
      <c r="F1641" s="202">
        <v>31467.18</v>
      </c>
      <c r="G1641" s="24" t="s">
        <v>19</v>
      </c>
      <c r="H1641" s="24">
        <v>5.1596000000000002</v>
      </c>
      <c r="I1641" s="203">
        <v>3.9537948678192159E-3</v>
      </c>
      <c r="J1641" s="24">
        <v>5.18</v>
      </c>
      <c r="K1641" s="204">
        <v>641.93047199998523</v>
      </c>
      <c r="L1641" s="24" t="s">
        <v>275</v>
      </c>
      <c r="M1641" s="23" t="s">
        <v>276</v>
      </c>
      <c r="N1641" s="205">
        <v>417.25480679999043</v>
      </c>
      <c r="O1641" s="24" t="s">
        <v>20</v>
      </c>
      <c r="P1641" s="24">
        <v>52405</v>
      </c>
      <c r="Q1641" s="206">
        <v>0</v>
      </c>
      <c r="R1641" s="24" t="s">
        <v>21</v>
      </c>
    </row>
    <row r="1642" spans="1:18">
      <c r="A1642" s="200">
        <v>44825</v>
      </c>
      <c r="B1642" s="201">
        <v>44826</v>
      </c>
      <c r="C1642" s="24" t="s">
        <v>67</v>
      </c>
      <c r="D1642" s="24" t="s">
        <v>23</v>
      </c>
      <c r="E1642" s="22" t="s">
        <v>1490</v>
      </c>
      <c r="F1642" s="202">
        <v>5724</v>
      </c>
      <c r="G1642" s="24" t="s">
        <v>19</v>
      </c>
      <c r="H1642" s="24">
        <v>5.1669999999999998</v>
      </c>
      <c r="I1642" s="203">
        <v>5.9996129281982835E-3</v>
      </c>
      <c r="J1642" s="24">
        <v>5.1980000000000004</v>
      </c>
      <c r="K1642" s="204">
        <v>177.44400000000334</v>
      </c>
      <c r="L1642" s="24" t="s">
        <v>110</v>
      </c>
      <c r="M1642" s="23" t="s">
        <v>230</v>
      </c>
      <c r="N1642" s="205">
        <v>84.596427000001597</v>
      </c>
      <c r="O1642" s="24" t="s">
        <v>20</v>
      </c>
      <c r="P1642" s="24">
        <v>22112</v>
      </c>
      <c r="Q1642" s="206">
        <v>0</v>
      </c>
      <c r="R1642" s="24" t="s">
        <v>219</v>
      </c>
    </row>
    <row r="1643" spans="1:18">
      <c r="A1643" s="200">
        <v>44825</v>
      </c>
      <c r="B1643" s="201">
        <v>44826</v>
      </c>
      <c r="C1643" s="24" t="s">
        <v>67</v>
      </c>
      <c r="D1643" s="24" t="s">
        <v>23</v>
      </c>
      <c r="E1643" s="22" t="s">
        <v>1490</v>
      </c>
      <c r="F1643" s="202">
        <v>6199.05</v>
      </c>
      <c r="G1643" s="24" t="s">
        <v>32</v>
      </c>
      <c r="H1643" s="24">
        <v>5.1230000000000002</v>
      </c>
      <c r="I1643" s="203">
        <v>6.4415381612334954E-3</v>
      </c>
      <c r="J1643" s="24">
        <v>5.1559999999999997</v>
      </c>
      <c r="K1643" s="204">
        <v>204.56864999999675</v>
      </c>
      <c r="L1643" s="24" t="s">
        <v>110</v>
      </c>
      <c r="M1643" s="23" t="s">
        <v>230</v>
      </c>
      <c r="N1643" s="205">
        <v>97.528103887498446</v>
      </c>
      <c r="O1643" s="24" t="s">
        <v>20</v>
      </c>
      <c r="P1643" s="24">
        <v>22112</v>
      </c>
      <c r="Q1643" s="206">
        <v>0</v>
      </c>
      <c r="R1643" s="24" t="s">
        <v>219</v>
      </c>
    </row>
    <row r="1644" spans="1:18">
      <c r="A1644" s="200">
        <v>44825</v>
      </c>
      <c r="B1644" s="201">
        <v>44826</v>
      </c>
      <c r="C1644" s="24" t="s">
        <v>67</v>
      </c>
      <c r="D1644" s="24" t="s">
        <v>23</v>
      </c>
      <c r="E1644" s="22" t="s">
        <v>1490</v>
      </c>
      <c r="F1644" s="202">
        <v>932.5</v>
      </c>
      <c r="G1644" s="24" t="s">
        <v>32</v>
      </c>
      <c r="H1644" s="24">
        <v>5.1319999999999997</v>
      </c>
      <c r="I1644" s="203">
        <v>5.4559625876851037E-3</v>
      </c>
      <c r="J1644" s="24">
        <v>5.16</v>
      </c>
      <c r="K1644" s="204">
        <v>26.110000000000436</v>
      </c>
      <c r="L1644" s="24" t="s">
        <v>110</v>
      </c>
      <c r="M1644" s="23" t="s">
        <v>230</v>
      </c>
      <c r="N1644" s="205">
        <v>12.447942500000208</v>
      </c>
      <c r="O1644" s="24" t="s">
        <v>20</v>
      </c>
      <c r="P1644" s="24">
        <v>22112</v>
      </c>
      <c r="Q1644" s="206">
        <v>0</v>
      </c>
      <c r="R1644" s="24" t="s">
        <v>1799</v>
      </c>
    </row>
    <row r="1645" spans="1:18">
      <c r="A1645" s="200">
        <v>44825</v>
      </c>
      <c r="B1645" s="201">
        <v>44827</v>
      </c>
      <c r="C1645" s="24" t="s">
        <v>22</v>
      </c>
      <c r="D1645" s="24" t="s">
        <v>23</v>
      </c>
      <c r="E1645" s="2" t="s">
        <v>185</v>
      </c>
      <c r="F1645" s="202">
        <v>7985.7</v>
      </c>
      <c r="G1645" s="24" t="s">
        <v>57</v>
      </c>
      <c r="H1645" s="24">
        <v>5.8742000000000001</v>
      </c>
      <c r="I1645" s="203">
        <v>3.2004358040242931E-3</v>
      </c>
      <c r="J1645" s="220">
        <v>5.8929999999999998</v>
      </c>
      <c r="K1645" s="204">
        <v>150.13115999999764</v>
      </c>
      <c r="L1645" s="24" t="s">
        <v>265</v>
      </c>
      <c r="M1645" s="23" t="s">
        <v>266</v>
      </c>
      <c r="N1645" s="205">
        <v>71.57503052999887</v>
      </c>
      <c r="O1645" s="24" t="s">
        <v>20</v>
      </c>
      <c r="P1645" s="24">
        <v>12012</v>
      </c>
      <c r="Q1645" s="206">
        <v>0</v>
      </c>
      <c r="R1645" s="24" t="s">
        <v>25</v>
      </c>
    </row>
    <row r="1646" spans="1:18">
      <c r="A1646" s="200">
        <v>44825</v>
      </c>
      <c r="B1646" s="201">
        <v>44826</v>
      </c>
      <c r="C1646" s="24" t="s">
        <v>16</v>
      </c>
      <c r="D1646" s="24" t="s">
        <v>23</v>
      </c>
      <c r="E1646" s="23" t="s">
        <v>1800</v>
      </c>
      <c r="F1646" s="202">
        <v>96500</v>
      </c>
      <c r="G1646" s="24" t="s">
        <v>19</v>
      </c>
      <c r="H1646" s="24">
        <v>5.1639999999999997</v>
      </c>
      <c r="I1646" s="203">
        <v>2.614252517428417E-3</v>
      </c>
      <c r="J1646" s="24">
        <v>5.1775000000000002</v>
      </c>
      <c r="K1646" s="204">
        <v>1302.7500000000493</v>
      </c>
      <c r="L1646" s="24" t="s">
        <v>1227</v>
      </c>
      <c r="M1646" s="23" t="s">
        <v>1228</v>
      </c>
      <c r="N1646" s="205">
        <v>846.78750000003208</v>
      </c>
      <c r="O1646" s="24" t="s">
        <v>20</v>
      </c>
      <c r="P1646" s="24">
        <v>12012</v>
      </c>
      <c r="Q1646" s="206">
        <v>0</v>
      </c>
      <c r="R1646" s="24" t="s">
        <v>21</v>
      </c>
    </row>
    <row r="1647" spans="1:18">
      <c r="A1647" s="200">
        <v>44825</v>
      </c>
      <c r="B1647" s="201">
        <v>44826</v>
      </c>
      <c r="C1647" s="24" t="s">
        <v>16</v>
      </c>
      <c r="D1647" s="24" t="s">
        <v>17</v>
      </c>
      <c r="E1647" s="23" t="s">
        <v>1801</v>
      </c>
      <c r="F1647" s="202">
        <v>4719.08</v>
      </c>
      <c r="G1647" s="24" t="s">
        <v>19</v>
      </c>
      <c r="H1647" s="24">
        <v>5.1898</v>
      </c>
      <c r="I1647" s="203">
        <v>9.6728197618405343E-3</v>
      </c>
      <c r="J1647" s="24">
        <v>5.24</v>
      </c>
      <c r="K1647" s="204">
        <v>236.89781600000114</v>
      </c>
      <c r="L1647" s="24" t="s">
        <v>501</v>
      </c>
      <c r="M1647" s="23" t="s">
        <v>502</v>
      </c>
      <c r="N1647" s="205">
        <v>153.98358040000076</v>
      </c>
      <c r="O1647" s="24" t="s">
        <v>20</v>
      </c>
      <c r="P1647" s="24">
        <v>67500</v>
      </c>
      <c r="Q1647" s="206">
        <v>0</v>
      </c>
      <c r="R1647" s="24" t="s">
        <v>21</v>
      </c>
    </row>
    <row r="1648" spans="1:18">
      <c r="A1648" s="200">
        <v>44826</v>
      </c>
      <c r="B1648" s="201">
        <v>44827</v>
      </c>
      <c r="C1648" s="24" t="s">
        <v>16</v>
      </c>
      <c r="D1648" s="24" t="s">
        <v>17</v>
      </c>
      <c r="E1648" s="2" t="s">
        <v>1484</v>
      </c>
      <c r="F1648" s="202">
        <v>419.53</v>
      </c>
      <c r="G1648" s="24" t="s">
        <v>19</v>
      </c>
      <c r="H1648" s="24">
        <v>5.0640000000000001</v>
      </c>
      <c r="I1648" s="203">
        <v>1.5363349131121584E-2</v>
      </c>
      <c r="J1648" s="24">
        <v>5.1417999999999999</v>
      </c>
      <c r="K1648" s="204">
        <v>32.639433999999945</v>
      </c>
      <c r="L1648" s="24" t="s">
        <v>1434</v>
      </c>
      <c r="M1648" s="23" t="s">
        <v>1435</v>
      </c>
      <c r="N1648" s="205">
        <v>21.215632099999965</v>
      </c>
      <c r="O1648" s="24" t="s">
        <v>27</v>
      </c>
      <c r="P1648" s="4">
        <v>47159</v>
      </c>
      <c r="Q1648" s="206">
        <v>0</v>
      </c>
      <c r="R1648" s="24" t="s">
        <v>21</v>
      </c>
    </row>
    <row r="1649" spans="1:18">
      <c r="A1649" s="200">
        <v>44826</v>
      </c>
      <c r="B1649" s="201">
        <v>44826</v>
      </c>
      <c r="C1649" s="24" t="s">
        <v>67</v>
      </c>
      <c r="D1649" s="24" t="s">
        <v>17</v>
      </c>
      <c r="E1649" s="13" t="s">
        <v>207</v>
      </c>
      <c r="F1649" s="202">
        <v>5433.62</v>
      </c>
      <c r="G1649" s="24" t="s">
        <v>32</v>
      </c>
      <c r="H1649" s="24">
        <v>5</v>
      </c>
      <c r="I1649" s="203">
        <v>1.3000000000000123E-2</v>
      </c>
      <c r="J1649" s="24">
        <v>5.0650000000000004</v>
      </c>
      <c r="K1649" s="204">
        <v>353.18530000000214</v>
      </c>
      <c r="L1649" s="24" t="s">
        <v>262</v>
      </c>
      <c r="M1649" s="23" t="s">
        <v>263</v>
      </c>
      <c r="N1649" s="205">
        <v>168.38109177500101</v>
      </c>
      <c r="O1649" s="24" t="s">
        <v>27</v>
      </c>
      <c r="P1649" s="24">
        <v>47197</v>
      </c>
      <c r="Q1649" s="206">
        <v>0</v>
      </c>
      <c r="R1649" s="24" t="s">
        <v>221</v>
      </c>
    </row>
    <row r="1650" spans="1:18">
      <c r="A1650" s="200">
        <v>44826</v>
      </c>
      <c r="B1650" s="201">
        <v>44826</v>
      </c>
      <c r="C1650" s="24" t="s">
        <v>67</v>
      </c>
      <c r="D1650" s="24" t="s">
        <v>17</v>
      </c>
      <c r="E1650" s="13" t="s">
        <v>207</v>
      </c>
      <c r="F1650" s="202">
        <v>4433.62</v>
      </c>
      <c r="G1650" s="24" t="s">
        <v>32</v>
      </c>
      <c r="H1650" s="24">
        <v>5</v>
      </c>
      <c r="I1650" s="203">
        <v>1.4000000000000012E-2</v>
      </c>
      <c r="J1650" s="24">
        <v>5.07</v>
      </c>
      <c r="K1650" s="204">
        <v>310.35340000000127</v>
      </c>
      <c r="L1650" s="24" t="s">
        <v>262</v>
      </c>
      <c r="M1650" s="23" t="s">
        <v>263</v>
      </c>
      <c r="N1650" s="205">
        <v>147.96098345000061</v>
      </c>
      <c r="O1650" s="24" t="s">
        <v>27</v>
      </c>
      <c r="P1650" s="24">
        <v>47197</v>
      </c>
      <c r="Q1650" s="206">
        <v>0</v>
      </c>
      <c r="R1650" s="24" t="s">
        <v>1799</v>
      </c>
    </row>
    <row r="1651" spans="1:18">
      <c r="A1651" s="200">
        <v>44826</v>
      </c>
      <c r="B1651" s="201">
        <v>44827</v>
      </c>
      <c r="C1651" s="24" t="s">
        <v>67</v>
      </c>
      <c r="D1651" s="24" t="s">
        <v>23</v>
      </c>
      <c r="E1651" s="22" t="s">
        <v>1490</v>
      </c>
      <c r="F1651" s="202">
        <v>2614.6799999999998</v>
      </c>
      <c r="G1651" s="24" t="s">
        <v>19</v>
      </c>
      <c r="H1651" s="24">
        <v>5.181</v>
      </c>
      <c r="I1651" s="203">
        <v>5.4043620922601399E-3</v>
      </c>
      <c r="J1651" s="24">
        <v>5.2089999999999996</v>
      </c>
      <c r="K1651" s="204">
        <v>73.211039999998903</v>
      </c>
      <c r="L1651" s="24" t="s">
        <v>110</v>
      </c>
      <c r="M1651" s="23" t="s">
        <v>230</v>
      </c>
      <c r="N1651" s="205">
        <v>34.903363319999478</v>
      </c>
      <c r="O1651" s="24" t="s">
        <v>20</v>
      </c>
      <c r="P1651" s="24">
        <v>22112</v>
      </c>
      <c r="Q1651" s="206">
        <v>0</v>
      </c>
      <c r="R1651" s="24" t="s">
        <v>1799</v>
      </c>
    </row>
    <row r="1652" spans="1:18">
      <c r="A1652" s="200">
        <v>44826</v>
      </c>
      <c r="B1652" s="201">
        <v>44827</v>
      </c>
      <c r="C1652" s="24" t="s">
        <v>67</v>
      </c>
      <c r="D1652" s="24" t="s">
        <v>23</v>
      </c>
      <c r="E1652" s="22" t="s">
        <v>1490</v>
      </c>
      <c r="F1652" s="202">
        <v>2208.21</v>
      </c>
      <c r="G1652" s="24" t="s">
        <v>19</v>
      </c>
      <c r="H1652" s="24">
        <v>5.181</v>
      </c>
      <c r="I1652" s="203">
        <v>5.4043620922601399E-3</v>
      </c>
      <c r="J1652" s="24">
        <v>5.2089999999999996</v>
      </c>
      <c r="K1652" s="204">
        <v>61.829879999999072</v>
      </c>
      <c r="L1652" s="24" t="s">
        <v>110</v>
      </c>
      <c r="M1652" s="23" t="s">
        <v>230</v>
      </c>
      <c r="N1652" s="205">
        <v>29.477395289999556</v>
      </c>
      <c r="O1652" s="24" t="s">
        <v>20</v>
      </c>
      <c r="P1652" s="24">
        <v>22112</v>
      </c>
      <c r="Q1652" s="206">
        <v>0</v>
      </c>
      <c r="R1652" s="24" t="s">
        <v>1799</v>
      </c>
    </row>
    <row r="1653" spans="1:18">
      <c r="A1653" s="200">
        <v>44826</v>
      </c>
      <c r="B1653" s="201">
        <v>44830</v>
      </c>
      <c r="C1653" s="163" t="s">
        <v>16</v>
      </c>
      <c r="D1653" s="25" t="s">
        <v>23</v>
      </c>
      <c r="E1653" s="20" t="s">
        <v>331</v>
      </c>
      <c r="F1653" s="202">
        <v>11802.31</v>
      </c>
      <c r="G1653" s="24" t="s">
        <v>32</v>
      </c>
      <c r="H1653" s="24">
        <v>5.0449999999999999</v>
      </c>
      <c r="I1653" s="203">
        <v>1.0089197224975255E-2</v>
      </c>
      <c r="J1653" s="24">
        <v>5.0959000000000003</v>
      </c>
      <c r="K1653" s="204">
        <v>600.73757900000453</v>
      </c>
      <c r="L1653" s="24" t="s">
        <v>374</v>
      </c>
      <c r="M1653" s="23" t="s">
        <v>361</v>
      </c>
      <c r="N1653" s="205">
        <v>390.47942635000294</v>
      </c>
      <c r="O1653" s="24" t="s">
        <v>27</v>
      </c>
      <c r="P1653" s="4">
        <v>47142</v>
      </c>
      <c r="Q1653" s="206">
        <v>0</v>
      </c>
      <c r="R1653" s="24" t="s">
        <v>21</v>
      </c>
    </row>
    <row r="1654" spans="1:18">
      <c r="A1654" s="200">
        <v>44826</v>
      </c>
      <c r="B1654" s="201">
        <v>44827</v>
      </c>
      <c r="C1654" s="24" t="s">
        <v>16</v>
      </c>
      <c r="D1654" s="24" t="s">
        <v>17</v>
      </c>
      <c r="E1654" s="2" t="s">
        <v>18</v>
      </c>
      <c r="F1654" s="202">
        <v>40.880000000000003</v>
      </c>
      <c r="G1654" s="24" t="s">
        <v>19</v>
      </c>
      <c r="H1654" s="24">
        <v>5.1847000000000003</v>
      </c>
      <c r="I1654" s="203">
        <v>4.4747044187707363E-3</v>
      </c>
      <c r="J1654" s="24">
        <v>5.2079000000000004</v>
      </c>
      <c r="K1654" s="204">
        <v>0.94841600000000448</v>
      </c>
      <c r="L1654" s="24" t="s">
        <v>110</v>
      </c>
      <c r="M1654" s="23" t="s">
        <v>230</v>
      </c>
      <c r="N1654" s="205">
        <v>0.61647040000000297</v>
      </c>
      <c r="O1654" s="24" t="s">
        <v>20</v>
      </c>
      <c r="P1654" s="208">
        <v>37107</v>
      </c>
      <c r="Q1654" s="206">
        <v>0</v>
      </c>
      <c r="R1654" s="24" t="s">
        <v>21</v>
      </c>
    </row>
    <row r="1655" spans="1:18">
      <c r="A1655" s="200">
        <v>44826</v>
      </c>
      <c r="B1655" s="201">
        <v>44826</v>
      </c>
      <c r="C1655" s="25" t="s">
        <v>16</v>
      </c>
      <c r="D1655" s="4" t="s">
        <v>23</v>
      </c>
      <c r="E1655" s="2" t="s">
        <v>28</v>
      </c>
      <c r="F1655" s="202">
        <v>17994.990000000002</v>
      </c>
      <c r="G1655" s="24" t="s">
        <v>19</v>
      </c>
      <c r="H1655" s="24">
        <v>5.05</v>
      </c>
      <c r="I1655" s="203">
        <v>2.3702970297029724E-2</v>
      </c>
      <c r="J1655" s="24">
        <v>5.1696999999999997</v>
      </c>
      <c r="K1655" s="204">
        <v>2154.0003029999989</v>
      </c>
      <c r="L1655" s="24" t="s">
        <v>111</v>
      </c>
      <c r="M1655" s="23" t="s">
        <v>112</v>
      </c>
      <c r="N1655" s="205">
        <v>1400.1001969499994</v>
      </c>
      <c r="O1655" s="24" t="s">
        <v>27</v>
      </c>
      <c r="P1655" s="24">
        <v>47609</v>
      </c>
      <c r="Q1655" s="206">
        <v>0</v>
      </c>
      <c r="R1655" s="24" t="s">
        <v>21</v>
      </c>
    </row>
    <row r="1656" spans="1:18">
      <c r="A1656" s="200">
        <v>44826</v>
      </c>
      <c r="B1656" s="201">
        <v>44827</v>
      </c>
      <c r="C1656" s="24" t="s">
        <v>16</v>
      </c>
      <c r="D1656" s="24" t="s">
        <v>17</v>
      </c>
      <c r="E1656" s="23" t="s">
        <v>1801</v>
      </c>
      <c r="F1656" s="202">
        <v>5690.04</v>
      </c>
      <c r="G1656" s="24" t="s">
        <v>19</v>
      </c>
      <c r="H1656" s="24">
        <v>5.1592000000000002</v>
      </c>
      <c r="I1656" s="203">
        <v>1.0815630330283765E-2</v>
      </c>
      <c r="J1656" s="24">
        <v>5.2149999999999999</v>
      </c>
      <c r="K1656" s="204">
        <v>317.5042319999979</v>
      </c>
      <c r="L1656" s="24" t="s">
        <v>501</v>
      </c>
      <c r="M1656" s="23" t="s">
        <v>502</v>
      </c>
      <c r="N1656" s="205">
        <v>206.37775079999864</v>
      </c>
      <c r="O1656" s="24" t="s">
        <v>20</v>
      </c>
      <c r="P1656" s="208">
        <v>67500</v>
      </c>
      <c r="Q1656" s="206">
        <v>0</v>
      </c>
      <c r="R1656" s="24" t="s">
        <v>21</v>
      </c>
    </row>
    <row r="1657" spans="1:18">
      <c r="A1657" s="200">
        <v>44826</v>
      </c>
      <c r="B1657" s="201">
        <v>44827</v>
      </c>
      <c r="C1657" s="163" t="s">
        <v>16</v>
      </c>
      <c r="D1657" s="25" t="s">
        <v>23</v>
      </c>
      <c r="E1657" s="20" t="s">
        <v>224</v>
      </c>
      <c r="F1657" s="202">
        <v>65700.479999999996</v>
      </c>
      <c r="G1657" s="24" t="s">
        <v>19</v>
      </c>
      <c r="H1657" s="24">
        <v>5.1616999999999997</v>
      </c>
      <c r="I1657" s="203">
        <v>2.5766704767808957E-3</v>
      </c>
      <c r="J1657" s="24">
        <v>5.1749999999999998</v>
      </c>
      <c r="K1657" s="204">
        <v>873.81638400000588</v>
      </c>
      <c r="L1657" s="24" t="s">
        <v>275</v>
      </c>
      <c r="M1657" s="23" t="s">
        <v>276</v>
      </c>
      <c r="N1657" s="205">
        <v>567.98064960000386</v>
      </c>
      <c r="O1657" s="24" t="s">
        <v>20</v>
      </c>
      <c r="P1657" s="24">
        <v>52405</v>
      </c>
      <c r="Q1657" s="206">
        <v>0</v>
      </c>
      <c r="R1657" s="24" t="s">
        <v>21</v>
      </c>
    </row>
    <row r="1658" spans="1:18">
      <c r="A1658" s="200">
        <v>44826</v>
      </c>
      <c r="B1658" s="201">
        <v>44827</v>
      </c>
      <c r="C1658" s="25" t="s">
        <v>16</v>
      </c>
      <c r="D1658" s="25" t="s">
        <v>17</v>
      </c>
      <c r="E1658" s="2" t="s">
        <v>1527</v>
      </c>
      <c r="F1658" s="202">
        <v>30000</v>
      </c>
      <c r="G1658" s="24" t="s">
        <v>19</v>
      </c>
      <c r="H1658" s="24">
        <v>5.1612</v>
      </c>
      <c r="I1658" s="203">
        <v>4.8050840889715118E-3</v>
      </c>
      <c r="J1658" s="24">
        <v>5.1859999999999999</v>
      </c>
      <c r="K1658" s="204">
        <v>743.99999999999795</v>
      </c>
      <c r="L1658" s="24" t="s">
        <v>526</v>
      </c>
      <c r="M1658" s="23" t="s">
        <v>527</v>
      </c>
      <c r="N1658" s="205">
        <v>483.59999999999866</v>
      </c>
      <c r="O1658" s="24" t="s">
        <v>20</v>
      </c>
      <c r="P1658" s="24">
        <v>67043</v>
      </c>
      <c r="Q1658" s="206">
        <v>0</v>
      </c>
      <c r="R1658" s="24" t="s">
        <v>21</v>
      </c>
    </row>
    <row r="1659" spans="1:18">
      <c r="A1659" s="200">
        <v>44826</v>
      </c>
      <c r="B1659" s="201">
        <v>44827</v>
      </c>
      <c r="C1659" s="24" t="s">
        <v>16</v>
      </c>
      <c r="D1659" s="24" t="s">
        <v>17</v>
      </c>
      <c r="E1659" s="23" t="s">
        <v>1801</v>
      </c>
      <c r="F1659" s="202">
        <v>10482</v>
      </c>
      <c r="G1659" s="24" t="s">
        <v>19</v>
      </c>
      <c r="H1659" s="24">
        <v>5.1432000000000002</v>
      </c>
      <c r="I1659" s="203">
        <v>9.0993933737750776E-3</v>
      </c>
      <c r="J1659" s="24">
        <v>5.19</v>
      </c>
      <c r="K1659" s="204">
        <v>490.55760000000186</v>
      </c>
      <c r="L1659" s="24" t="s">
        <v>501</v>
      </c>
      <c r="M1659" s="23" t="s">
        <v>502</v>
      </c>
      <c r="N1659" s="205">
        <v>318.86244000000124</v>
      </c>
      <c r="O1659" s="24" t="s">
        <v>20</v>
      </c>
      <c r="P1659" s="24">
        <v>67500</v>
      </c>
      <c r="Q1659" s="206">
        <v>0</v>
      </c>
      <c r="R1659" s="24" t="s">
        <v>21</v>
      </c>
    </row>
    <row r="1660" spans="1:18">
      <c r="A1660" s="200">
        <v>44827</v>
      </c>
      <c r="B1660" s="201">
        <v>44830</v>
      </c>
      <c r="C1660" s="24" t="s">
        <v>16</v>
      </c>
      <c r="D1660" s="24" t="s">
        <v>23</v>
      </c>
      <c r="E1660" s="22" t="s">
        <v>31</v>
      </c>
      <c r="F1660" s="202">
        <v>14881</v>
      </c>
      <c r="G1660" s="24" t="s">
        <v>32</v>
      </c>
      <c r="H1660" s="24">
        <v>5.0793999999999997</v>
      </c>
      <c r="I1660" s="203">
        <v>5.039965350238429E-3</v>
      </c>
      <c r="J1660" s="24">
        <v>5.1050000000000004</v>
      </c>
      <c r="K1660" s="204">
        <v>380.95360000001091</v>
      </c>
      <c r="L1660" s="24" t="s">
        <v>110</v>
      </c>
      <c r="M1660" s="23" t="s">
        <v>230</v>
      </c>
      <c r="N1660" s="205">
        <v>247.61984000000709</v>
      </c>
      <c r="O1660" s="24" t="s">
        <v>20</v>
      </c>
      <c r="P1660" s="24">
        <v>12012</v>
      </c>
      <c r="Q1660" s="206">
        <v>0</v>
      </c>
      <c r="R1660" s="24" t="s">
        <v>21</v>
      </c>
    </row>
    <row r="1661" spans="1:18">
      <c r="A1661" s="200">
        <v>44827</v>
      </c>
      <c r="B1661" s="201">
        <v>44830</v>
      </c>
      <c r="C1661" s="24" t="s">
        <v>16</v>
      </c>
      <c r="D1661" s="24" t="s">
        <v>23</v>
      </c>
      <c r="E1661" s="2" t="s">
        <v>196</v>
      </c>
      <c r="F1661" s="202">
        <v>7572</v>
      </c>
      <c r="G1661" s="24" t="s">
        <v>32</v>
      </c>
      <c r="H1661" s="24">
        <v>5.0659999999999998</v>
      </c>
      <c r="I1661" s="203">
        <v>5.7244374259770581E-3</v>
      </c>
      <c r="J1661" s="24">
        <v>5.0949999999999998</v>
      </c>
      <c r="K1661" s="204">
        <v>219.58799999999934</v>
      </c>
      <c r="L1661" s="24" t="s">
        <v>244</v>
      </c>
      <c r="M1661" s="23" t="s">
        <v>245</v>
      </c>
      <c r="N1661" s="205">
        <v>142.73219999999958</v>
      </c>
      <c r="O1661" s="24" t="s">
        <v>20</v>
      </c>
      <c r="P1661" s="24">
        <v>12012</v>
      </c>
      <c r="Q1661" s="206">
        <v>0</v>
      </c>
      <c r="R1661" s="24" t="s">
        <v>21</v>
      </c>
    </row>
    <row r="1662" spans="1:18">
      <c r="A1662" s="200">
        <v>44827</v>
      </c>
      <c r="B1662" s="201">
        <v>44831</v>
      </c>
      <c r="C1662" s="24" t="s">
        <v>22</v>
      </c>
      <c r="D1662" s="24" t="s">
        <v>23</v>
      </c>
      <c r="E1662" s="2" t="s">
        <v>185</v>
      </c>
      <c r="F1662" s="202">
        <v>30821.200000000001</v>
      </c>
      <c r="G1662" s="24" t="s">
        <v>57</v>
      </c>
      <c r="H1662" s="24">
        <v>5.766</v>
      </c>
      <c r="I1662" s="203">
        <v>1.9077349982656866E-3</v>
      </c>
      <c r="J1662" s="24">
        <v>5.7770000000000001</v>
      </c>
      <c r="K1662" s="204">
        <v>339.03320000000372</v>
      </c>
      <c r="L1662" s="24" t="s">
        <v>265</v>
      </c>
      <c r="M1662" s="23" t="s">
        <v>266</v>
      </c>
      <c r="N1662" s="205">
        <v>161.63407810000177</v>
      </c>
      <c r="O1662" s="24" t="s">
        <v>20</v>
      </c>
      <c r="P1662" s="24">
        <v>12012</v>
      </c>
      <c r="Q1662" s="206">
        <v>0</v>
      </c>
      <c r="R1662" s="24" t="s">
        <v>25</v>
      </c>
    </row>
    <row r="1663" spans="1:18">
      <c r="A1663" s="200">
        <v>44827</v>
      </c>
      <c r="B1663" s="201">
        <v>44830</v>
      </c>
      <c r="C1663" s="24" t="s">
        <v>22</v>
      </c>
      <c r="D1663" s="24" t="s">
        <v>23</v>
      </c>
      <c r="E1663" s="2" t="s">
        <v>185</v>
      </c>
      <c r="F1663" s="202">
        <v>9528.58</v>
      </c>
      <c r="G1663" s="24" t="s">
        <v>32</v>
      </c>
      <c r="H1663" s="24">
        <v>5.0869999999999997</v>
      </c>
      <c r="I1663" s="203">
        <v>2.7521132298014006E-3</v>
      </c>
      <c r="J1663" s="24">
        <v>5.101</v>
      </c>
      <c r="K1663" s="204">
        <v>133.40012000000223</v>
      </c>
      <c r="L1663" s="24" t="s">
        <v>265</v>
      </c>
      <c r="M1663" s="23" t="s">
        <v>266</v>
      </c>
      <c r="N1663" s="205">
        <v>63.598507210001067</v>
      </c>
      <c r="O1663" s="24" t="s">
        <v>20</v>
      </c>
      <c r="P1663" s="24">
        <v>12012</v>
      </c>
      <c r="Q1663" s="206">
        <v>0</v>
      </c>
      <c r="R1663" s="24" t="s">
        <v>25</v>
      </c>
    </row>
    <row r="1664" spans="1:18">
      <c r="A1664" s="200">
        <v>44827</v>
      </c>
      <c r="B1664" s="201">
        <v>44827</v>
      </c>
      <c r="C1664" s="208" t="s">
        <v>22</v>
      </c>
      <c r="D1664" s="208" t="s">
        <v>17</v>
      </c>
      <c r="E1664" s="2" t="s">
        <v>343</v>
      </c>
      <c r="F1664" s="202">
        <v>2900</v>
      </c>
      <c r="G1664" s="24" t="s">
        <v>19</v>
      </c>
      <c r="H1664" s="24">
        <v>5.16</v>
      </c>
      <c r="I1664" s="203">
        <v>1.0872093023255758E-2</v>
      </c>
      <c r="J1664" s="24">
        <v>5.2161</v>
      </c>
      <c r="K1664" s="204">
        <v>162.68999999999946</v>
      </c>
      <c r="L1664" s="24" t="s">
        <v>108</v>
      </c>
      <c r="M1664" s="23" t="s">
        <v>358</v>
      </c>
      <c r="N1664" s="205">
        <v>77.562457499999738</v>
      </c>
      <c r="O1664" s="24" t="s">
        <v>27</v>
      </c>
      <c r="P1664" s="24">
        <v>67005</v>
      </c>
      <c r="Q1664" s="206">
        <v>0</v>
      </c>
      <c r="R1664" s="24" t="s">
        <v>25</v>
      </c>
    </row>
    <row r="1665" spans="1:18">
      <c r="A1665" s="200">
        <v>44827</v>
      </c>
      <c r="B1665" s="201">
        <v>44830</v>
      </c>
      <c r="C1665" s="24" t="s">
        <v>16</v>
      </c>
      <c r="D1665" s="24" t="s">
        <v>17</v>
      </c>
      <c r="E1665" s="2" t="s">
        <v>199</v>
      </c>
      <c r="F1665" s="202">
        <v>25000</v>
      </c>
      <c r="G1665" s="24" t="s">
        <v>19</v>
      </c>
      <c r="H1665" s="24">
        <v>5.2035</v>
      </c>
      <c r="I1665" s="203">
        <v>1.1818968002305974E-2</v>
      </c>
      <c r="J1665" s="24">
        <v>5.2649999999999997</v>
      </c>
      <c r="K1665" s="204">
        <v>1537.4999999999916</v>
      </c>
      <c r="L1665" s="24" t="s">
        <v>248</v>
      </c>
      <c r="M1665" s="23" t="s">
        <v>249</v>
      </c>
      <c r="N1665" s="205">
        <v>999.37499999999454</v>
      </c>
      <c r="O1665" s="24" t="s">
        <v>20</v>
      </c>
      <c r="P1665" s="24">
        <v>67407</v>
      </c>
      <c r="Q1665" s="206">
        <v>0</v>
      </c>
      <c r="R1665" s="24" t="s">
        <v>21</v>
      </c>
    </row>
    <row r="1666" spans="1:18">
      <c r="A1666" s="200">
        <v>44827</v>
      </c>
      <c r="B1666" s="201">
        <v>44830</v>
      </c>
      <c r="C1666" s="24" t="s">
        <v>16</v>
      </c>
      <c r="D1666" s="24" t="s">
        <v>17</v>
      </c>
      <c r="E1666" s="13" t="s">
        <v>1802</v>
      </c>
      <c r="F1666" s="202">
        <v>25000</v>
      </c>
      <c r="G1666" s="24" t="s">
        <v>19</v>
      </c>
      <c r="H1666" s="24">
        <v>5.2035</v>
      </c>
      <c r="I1666" s="203">
        <v>1.1818968002305974E-2</v>
      </c>
      <c r="J1666" s="24">
        <v>5.2649999999999997</v>
      </c>
      <c r="K1666" s="204">
        <v>1537.4999999999916</v>
      </c>
      <c r="L1666" s="24" t="s">
        <v>248</v>
      </c>
      <c r="M1666" s="23" t="s">
        <v>249</v>
      </c>
      <c r="N1666" s="205">
        <v>999.37499999999454</v>
      </c>
      <c r="O1666" s="24" t="s">
        <v>20</v>
      </c>
      <c r="P1666" s="24">
        <v>67407</v>
      </c>
      <c r="Q1666" s="206">
        <v>0</v>
      </c>
      <c r="R1666" s="24" t="s">
        <v>21</v>
      </c>
    </row>
    <row r="1667" spans="1:18">
      <c r="A1667" s="200">
        <v>44827</v>
      </c>
      <c r="B1667" s="201">
        <v>44827</v>
      </c>
      <c r="C1667" s="24" t="s">
        <v>16</v>
      </c>
      <c r="D1667" s="24" t="s">
        <v>23</v>
      </c>
      <c r="E1667" s="22" t="s">
        <v>1489</v>
      </c>
      <c r="F1667" s="202">
        <v>16500</v>
      </c>
      <c r="G1667" s="24" t="s">
        <v>19</v>
      </c>
      <c r="H1667" s="24">
        <v>5.18</v>
      </c>
      <c r="I1667" s="203">
        <v>9.555984555984498E-3</v>
      </c>
      <c r="J1667" s="24">
        <v>5.2294999999999998</v>
      </c>
      <c r="K1667" s="204">
        <v>816.75000000000159</v>
      </c>
      <c r="L1667" s="24" t="s">
        <v>501</v>
      </c>
      <c r="M1667" s="23" t="s">
        <v>502</v>
      </c>
      <c r="N1667" s="205">
        <v>530.88750000000107</v>
      </c>
      <c r="O1667" s="24" t="s">
        <v>27</v>
      </c>
      <c r="P1667" s="24">
        <v>47197</v>
      </c>
      <c r="Q1667" s="206">
        <v>0</v>
      </c>
      <c r="R1667" s="24" t="s">
        <v>21</v>
      </c>
    </row>
    <row r="1668" spans="1:18">
      <c r="A1668" s="200">
        <v>44827</v>
      </c>
      <c r="B1668" s="201">
        <v>44830</v>
      </c>
      <c r="C1668" s="207" t="s">
        <v>22</v>
      </c>
      <c r="D1668" s="24" t="s">
        <v>23</v>
      </c>
      <c r="E1668" s="2" t="s">
        <v>1544</v>
      </c>
      <c r="F1668" s="202">
        <v>4170</v>
      </c>
      <c r="G1668" s="24" t="s">
        <v>19</v>
      </c>
      <c r="H1668" s="24">
        <v>5.2359999999999998</v>
      </c>
      <c r="I1668" s="203">
        <v>6.4935064935065512E-3</v>
      </c>
      <c r="J1668" s="24">
        <v>5.27</v>
      </c>
      <c r="K1668" s="204">
        <v>141.77999999999921</v>
      </c>
      <c r="L1668" s="24" t="s">
        <v>239</v>
      </c>
      <c r="M1668" s="23" t="s">
        <v>240</v>
      </c>
      <c r="N1668" s="205">
        <v>67.593614999999616</v>
      </c>
      <c r="O1668" s="24" t="s">
        <v>20</v>
      </c>
      <c r="P1668" s="24">
        <v>12012</v>
      </c>
      <c r="Q1668" s="206">
        <v>0</v>
      </c>
      <c r="R1668" s="24" t="s">
        <v>40</v>
      </c>
    </row>
    <row r="1669" spans="1:18">
      <c r="A1669" s="200">
        <v>44827</v>
      </c>
      <c r="B1669" s="201">
        <v>44831</v>
      </c>
      <c r="C1669" s="24" t="s">
        <v>16</v>
      </c>
      <c r="D1669" s="24" t="s">
        <v>23</v>
      </c>
      <c r="E1669" s="2" t="s">
        <v>142</v>
      </c>
      <c r="F1669" s="202">
        <v>80174.600000000006</v>
      </c>
      <c r="G1669" s="24" t="s">
        <v>19</v>
      </c>
      <c r="H1669" s="24">
        <v>5.2586000000000004</v>
      </c>
      <c r="I1669" s="203">
        <v>1.9777126991975535E-3</v>
      </c>
      <c r="J1669" s="24">
        <v>5.2690000000000001</v>
      </c>
      <c r="K1669" s="204">
        <v>833.8158399999794</v>
      </c>
      <c r="L1669" s="24" t="s">
        <v>110</v>
      </c>
      <c r="M1669" s="23" t="s">
        <v>230</v>
      </c>
      <c r="N1669" s="205">
        <v>541.98029599998665</v>
      </c>
      <c r="O1669" s="24" t="s">
        <v>20</v>
      </c>
      <c r="P1669" s="24">
        <v>12012</v>
      </c>
      <c r="Q1669" s="206">
        <v>0</v>
      </c>
      <c r="R1669" s="24" t="s">
        <v>21</v>
      </c>
    </row>
    <row r="1670" spans="1:18">
      <c r="A1670" s="200">
        <v>44830</v>
      </c>
      <c r="B1670" s="201">
        <v>44831</v>
      </c>
      <c r="C1670" s="24" t="s">
        <v>16</v>
      </c>
      <c r="D1670" s="24" t="s">
        <v>17</v>
      </c>
      <c r="E1670" s="22" t="s">
        <v>1803</v>
      </c>
      <c r="F1670" s="202">
        <v>500</v>
      </c>
      <c r="G1670" s="24" t="s">
        <v>32</v>
      </c>
      <c r="H1670" s="24">
        <v>5.1512000000000002</v>
      </c>
      <c r="I1670" s="203">
        <v>1.3356111197390774E-2</v>
      </c>
      <c r="J1670" s="24">
        <v>5.22</v>
      </c>
      <c r="K1670" s="204">
        <v>34.399999999999764</v>
      </c>
      <c r="L1670" s="24" t="s">
        <v>518</v>
      </c>
      <c r="M1670" s="23" t="s">
        <v>519</v>
      </c>
      <c r="N1670" s="205">
        <v>22.359999999999847</v>
      </c>
      <c r="O1670" s="24" t="s">
        <v>20</v>
      </c>
      <c r="P1670" s="24">
        <v>67500</v>
      </c>
      <c r="Q1670" s="206">
        <v>0</v>
      </c>
      <c r="R1670" s="24" t="s">
        <v>21</v>
      </c>
    </row>
    <row r="1671" spans="1:18">
      <c r="A1671" s="200">
        <v>44830</v>
      </c>
      <c r="B1671" s="201">
        <v>44830</v>
      </c>
      <c r="C1671" s="24" t="s">
        <v>16</v>
      </c>
      <c r="D1671" s="24" t="s">
        <v>23</v>
      </c>
      <c r="E1671" s="22" t="s">
        <v>1547</v>
      </c>
      <c r="F1671" s="202">
        <v>4000</v>
      </c>
      <c r="G1671" s="24" t="s">
        <v>19</v>
      </c>
      <c r="H1671" s="24">
        <v>5.31</v>
      </c>
      <c r="I1671" s="203">
        <v>3.1073446327685161E-3</v>
      </c>
      <c r="J1671" s="24">
        <v>5.3265000000000002</v>
      </c>
      <c r="K1671" s="204">
        <v>66.000000000002501</v>
      </c>
      <c r="L1671" s="24" t="s">
        <v>409</v>
      </c>
      <c r="M1671" s="23" t="s">
        <v>410</v>
      </c>
      <c r="N1671" s="205">
        <v>42.900000000001626</v>
      </c>
      <c r="O1671" s="24" t="s">
        <v>27</v>
      </c>
      <c r="P1671" s="24">
        <v>47025</v>
      </c>
      <c r="Q1671" s="206">
        <v>0</v>
      </c>
      <c r="R1671" s="24" t="s">
        <v>21</v>
      </c>
    </row>
    <row r="1672" spans="1:18">
      <c r="A1672" s="200">
        <v>44830</v>
      </c>
      <c r="B1672" s="201">
        <v>44831</v>
      </c>
      <c r="C1672" s="207" t="s">
        <v>67</v>
      </c>
      <c r="D1672" s="24" t="s">
        <v>23</v>
      </c>
      <c r="E1672" s="22" t="s">
        <v>1490</v>
      </c>
      <c r="F1672" s="202">
        <v>5577.82</v>
      </c>
      <c r="G1672" s="24" t="s">
        <v>19</v>
      </c>
      <c r="H1672" s="24">
        <v>5.29</v>
      </c>
      <c r="I1672" s="203">
        <v>7.9395085066162885E-3</v>
      </c>
      <c r="J1672" s="24">
        <v>5.3319999999999999</v>
      </c>
      <c r="K1672" s="204">
        <v>234.26843999999895</v>
      </c>
      <c r="L1672" s="24" t="s">
        <v>110</v>
      </c>
      <c r="M1672" s="23" t="s">
        <v>230</v>
      </c>
      <c r="N1672" s="205">
        <v>111.6874787699995</v>
      </c>
      <c r="O1672" s="24" t="s">
        <v>27</v>
      </c>
      <c r="P1672" s="24">
        <v>22129</v>
      </c>
      <c r="Q1672" s="206">
        <v>0</v>
      </c>
      <c r="R1672" s="24" t="s">
        <v>95</v>
      </c>
    </row>
    <row r="1673" spans="1:18">
      <c r="A1673" s="200">
        <v>44830</v>
      </c>
      <c r="B1673" s="201">
        <v>44831</v>
      </c>
      <c r="C1673" s="207" t="s">
        <v>16</v>
      </c>
      <c r="D1673" s="24" t="s">
        <v>17</v>
      </c>
      <c r="E1673" s="22" t="s">
        <v>1525</v>
      </c>
      <c r="F1673" s="202">
        <v>1500</v>
      </c>
      <c r="G1673" s="24" t="s">
        <v>32</v>
      </c>
      <c r="H1673" s="24">
        <v>5.1829000000000001</v>
      </c>
      <c r="I1673" s="203">
        <v>1.101699820563784E-2</v>
      </c>
      <c r="J1673" s="24">
        <v>5.24</v>
      </c>
      <c r="K1673" s="204">
        <v>85.650000000000233</v>
      </c>
      <c r="L1673" s="24" t="s">
        <v>518</v>
      </c>
      <c r="M1673" s="23" t="s">
        <v>519</v>
      </c>
      <c r="N1673" s="205">
        <v>55.672500000000156</v>
      </c>
      <c r="O1673" s="24" t="s">
        <v>20</v>
      </c>
      <c r="P1673" s="24">
        <v>37004</v>
      </c>
      <c r="Q1673" s="206">
        <v>0</v>
      </c>
      <c r="R1673" s="24" t="s">
        <v>21</v>
      </c>
    </row>
    <row r="1674" spans="1:18">
      <c r="A1674" s="200">
        <v>44831</v>
      </c>
      <c r="B1674" s="201">
        <v>44831</v>
      </c>
      <c r="C1674" s="24" t="s">
        <v>22</v>
      </c>
      <c r="D1674" s="24" t="s">
        <v>23</v>
      </c>
      <c r="E1674" s="13" t="s">
        <v>131</v>
      </c>
      <c r="F1674" s="202">
        <v>3398.36</v>
      </c>
      <c r="G1674" s="24" t="s">
        <v>19</v>
      </c>
      <c r="H1674" s="24">
        <v>5.15</v>
      </c>
      <c r="I1674" s="203">
        <v>2.8310679611650347E-2</v>
      </c>
      <c r="J1674" s="24">
        <v>5.2957999999999998</v>
      </c>
      <c r="K1674" s="204">
        <v>495.48088799999829</v>
      </c>
      <c r="L1674" s="24" t="s">
        <v>111</v>
      </c>
      <c r="M1674" s="23" t="s">
        <v>112</v>
      </c>
      <c r="N1674" s="205">
        <v>236.22051335399919</v>
      </c>
      <c r="O1674" s="24" t="s">
        <v>27</v>
      </c>
      <c r="P1674" s="24">
        <v>47142</v>
      </c>
      <c r="Q1674" s="206">
        <v>0</v>
      </c>
      <c r="R1674" s="24" t="s">
        <v>25</v>
      </c>
    </row>
    <row r="1675" spans="1:18">
      <c r="A1675" s="200">
        <v>44831</v>
      </c>
      <c r="B1675" s="201">
        <v>44832</v>
      </c>
      <c r="C1675" s="207" t="s">
        <v>16</v>
      </c>
      <c r="D1675" s="24" t="s">
        <v>23</v>
      </c>
      <c r="E1675" s="2" t="s">
        <v>159</v>
      </c>
      <c r="F1675" s="202">
        <v>4909.6000000000004</v>
      </c>
      <c r="G1675" s="24" t="s">
        <v>32</v>
      </c>
      <c r="H1675" s="24">
        <v>5.1718000000000002</v>
      </c>
      <c r="I1675" s="203">
        <v>6.419428438841468E-3</v>
      </c>
      <c r="J1675" s="24">
        <v>5.2050000000000001</v>
      </c>
      <c r="K1675" s="204">
        <v>162.99871999999951</v>
      </c>
      <c r="L1675" s="24" t="s">
        <v>239</v>
      </c>
      <c r="M1675" s="23" t="s">
        <v>240</v>
      </c>
      <c r="N1675" s="205">
        <v>105.94916799999969</v>
      </c>
      <c r="O1675" s="24" t="s">
        <v>20</v>
      </c>
      <c r="P1675" s="24">
        <v>12012</v>
      </c>
      <c r="Q1675" s="206">
        <v>0</v>
      </c>
      <c r="R1675" s="24" t="s">
        <v>21</v>
      </c>
    </row>
    <row r="1676" spans="1:18">
      <c r="A1676" s="200">
        <v>44831</v>
      </c>
      <c r="B1676" s="201">
        <v>44832</v>
      </c>
      <c r="C1676" s="207" t="s">
        <v>16</v>
      </c>
      <c r="D1676" s="24" t="s">
        <v>17</v>
      </c>
      <c r="E1676" s="2" t="s">
        <v>85</v>
      </c>
      <c r="F1676" s="202">
        <v>2700</v>
      </c>
      <c r="G1676" s="24" t="s">
        <v>19</v>
      </c>
      <c r="H1676" s="24">
        <v>5.3535000000000004</v>
      </c>
      <c r="I1676" s="203">
        <v>8.6859064163631317E-3</v>
      </c>
      <c r="J1676" s="24">
        <v>5.4</v>
      </c>
      <c r="K1676" s="204">
        <v>125.54999999999995</v>
      </c>
      <c r="L1676" s="24" t="s">
        <v>110</v>
      </c>
      <c r="M1676" s="23" t="s">
        <v>230</v>
      </c>
      <c r="N1676" s="205">
        <v>81.607499999999973</v>
      </c>
      <c r="O1676" s="24" t="s">
        <v>20</v>
      </c>
      <c r="P1676" s="24">
        <v>67500</v>
      </c>
      <c r="Q1676" s="206">
        <v>0</v>
      </c>
      <c r="R1676" s="24" t="s">
        <v>21</v>
      </c>
    </row>
    <row r="1677" spans="1:18">
      <c r="A1677" s="200">
        <v>44831</v>
      </c>
      <c r="B1677" s="201">
        <v>44831</v>
      </c>
      <c r="C1677" s="207" t="s">
        <v>16</v>
      </c>
      <c r="D1677" s="24" t="s">
        <v>23</v>
      </c>
      <c r="E1677" s="2" t="s">
        <v>1804</v>
      </c>
      <c r="F1677" s="202">
        <v>94558.16</v>
      </c>
      <c r="G1677" s="24" t="s">
        <v>19</v>
      </c>
      <c r="H1677" s="24">
        <v>5.2969999999999997</v>
      </c>
      <c r="I1677" s="203">
        <v>9.9112705304889026E-3</v>
      </c>
      <c r="J1677" s="24">
        <v>5.3494999999999999</v>
      </c>
      <c r="K1677" s="204">
        <v>4964.3034000000207</v>
      </c>
      <c r="L1677" s="24" t="s">
        <v>262</v>
      </c>
      <c r="M1677" s="23" t="s">
        <v>263</v>
      </c>
      <c r="N1677" s="205">
        <v>3226.7972100000134</v>
      </c>
      <c r="O1677" s="24" t="s">
        <v>27</v>
      </c>
      <c r="P1677" s="24">
        <v>47197</v>
      </c>
      <c r="Q1677" s="206">
        <v>0</v>
      </c>
      <c r="R1677" s="24" t="s">
        <v>21</v>
      </c>
    </row>
    <row r="1678" spans="1:18">
      <c r="A1678" s="200">
        <v>44831</v>
      </c>
      <c r="B1678" s="201">
        <v>44832</v>
      </c>
      <c r="C1678" s="207" t="s">
        <v>16</v>
      </c>
      <c r="D1678" s="24" t="s">
        <v>23</v>
      </c>
      <c r="E1678" s="23" t="s">
        <v>177</v>
      </c>
      <c r="F1678" s="202">
        <v>3102.85</v>
      </c>
      <c r="G1678" s="24" t="s">
        <v>19</v>
      </c>
      <c r="H1678" s="24">
        <v>5.3630000000000004</v>
      </c>
      <c r="I1678" s="203">
        <v>1.062837963826202E-2</v>
      </c>
      <c r="J1678" s="24">
        <v>5.42</v>
      </c>
      <c r="K1678" s="204">
        <v>176.86244999999843</v>
      </c>
      <c r="L1678" s="24" t="s">
        <v>257</v>
      </c>
      <c r="M1678" s="23" t="s">
        <v>258</v>
      </c>
      <c r="N1678" s="205">
        <v>114.96059249999898</v>
      </c>
      <c r="O1678" s="24" t="s">
        <v>20</v>
      </c>
      <c r="P1678" s="24">
        <v>12012</v>
      </c>
      <c r="Q1678" s="206">
        <v>0</v>
      </c>
      <c r="R1678" s="24" t="s">
        <v>21</v>
      </c>
    </row>
    <row r="1679" spans="1:18">
      <c r="A1679" s="200">
        <v>44831</v>
      </c>
      <c r="B1679" s="201">
        <v>44832</v>
      </c>
      <c r="C1679" s="207" t="s">
        <v>16</v>
      </c>
      <c r="D1679" s="24" t="s">
        <v>23</v>
      </c>
      <c r="E1679" s="19" t="s">
        <v>177</v>
      </c>
      <c r="F1679" s="202">
        <v>1784.1</v>
      </c>
      <c r="G1679" s="24" t="s">
        <v>19</v>
      </c>
      <c r="H1679" s="24">
        <v>5.3869999999999996</v>
      </c>
      <c r="I1679" s="203">
        <v>7.9821793205865355E-3</v>
      </c>
      <c r="J1679" s="24">
        <v>5.43</v>
      </c>
      <c r="K1679" s="204">
        <v>76.71630000000026</v>
      </c>
      <c r="L1679" s="24" t="s">
        <v>257</v>
      </c>
      <c r="M1679" s="23" t="s">
        <v>258</v>
      </c>
      <c r="N1679" s="205">
        <v>49.86559500000017</v>
      </c>
      <c r="O1679" s="24" t="s">
        <v>20</v>
      </c>
      <c r="P1679" s="24">
        <v>12036</v>
      </c>
      <c r="Q1679" s="206">
        <v>0</v>
      </c>
      <c r="R1679" s="24" t="s">
        <v>21</v>
      </c>
    </row>
    <row r="1680" spans="1:18">
      <c r="A1680" s="200">
        <v>44832</v>
      </c>
      <c r="B1680" s="201">
        <v>44833</v>
      </c>
      <c r="C1680" s="207" t="s">
        <v>16</v>
      </c>
      <c r="D1680" s="24" t="s">
        <v>23</v>
      </c>
      <c r="E1680" s="2" t="s">
        <v>328</v>
      </c>
      <c r="F1680" s="202">
        <v>1626.06</v>
      </c>
      <c r="G1680" s="24" t="s">
        <v>19</v>
      </c>
      <c r="H1680" s="24">
        <v>5.36</v>
      </c>
      <c r="I1680" s="203">
        <v>3.171641791044566E-3</v>
      </c>
      <c r="J1680" s="24">
        <v>5.3769999999999998</v>
      </c>
      <c r="K1680" s="204">
        <v>27.643019999999122</v>
      </c>
      <c r="L1680" s="24" t="s">
        <v>110</v>
      </c>
      <c r="M1680" s="23" t="s">
        <v>230</v>
      </c>
      <c r="N1680" s="205">
        <v>17.967962999999429</v>
      </c>
      <c r="O1680" s="24" t="s">
        <v>27</v>
      </c>
      <c r="P1680" s="24">
        <v>47609</v>
      </c>
      <c r="Q1680" s="206">
        <v>0</v>
      </c>
      <c r="R1680" s="24" t="s">
        <v>21</v>
      </c>
    </row>
    <row r="1681" spans="1:18">
      <c r="A1681" s="200">
        <v>44832</v>
      </c>
      <c r="B1681" s="201">
        <v>44832</v>
      </c>
      <c r="C1681" s="207" t="s">
        <v>16</v>
      </c>
      <c r="D1681" s="208" t="s">
        <v>17</v>
      </c>
      <c r="E1681" s="16" t="s">
        <v>152</v>
      </c>
      <c r="F1681" s="202">
        <v>1500</v>
      </c>
      <c r="G1681" s="24" t="s">
        <v>32</v>
      </c>
      <c r="H1681" s="24">
        <v>5.1489000000000003</v>
      </c>
      <c r="I1681" s="203">
        <v>2.8374992716890812E-2</v>
      </c>
      <c r="J1681" s="24">
        <v>5.2949999999999999</v>
      </c>
      <c r="K1681" s="204">
        <v>219.14999999999952</v>
      </c>
      <c r="L1681" s="24" t="s">
        <v>110</v>
      </c>
      <c r="M1681" s="23" t="s">
        <v>230</v>
      </c>
      <c r="N1681" s="205">
        <v>142.44749999999971</v>
      </c>
      <c r="O1681" s="24" t="s">
        <v>20</v>
      </c>
      <c r="P1681" s="24">
        <v>67500</v>
      </c>
      <c r="Q1681" s="206">
        <v>0</v>
      </c>
      <c r="R1681" s="24" t="s">
        <v>21</v>
      </c>
    </row>
    <row r="1682" spans="1:18">
      <c r="A1682" s="200">
        <v>44832</v>
      </c>
      <c r="B1682" s="201">
        <v>44833</v>
      </c>
      <c r="C1682" s="207" t="s">
        <v>16</v>
      </c>
      <c r="D1682" s="208" t="s">
        <v>17</v>
      </c>
      <c r="E1682" s="22" t="s">
        <v>317</v>
      </c>
      <c r="F1682" s="202">
        <v>2000</v>
      </c>
      <c r="G1682" s="24" t="s">
        <v>19</v>
      </c>
      <c r="H1682" s="24">
        <v>5.3</v>
      </c>
      <c r="I1682" s="203">
        <v>8.7358490566038505E-3</v>
      </c>
      <c r="J1682" s="24">
        <v>5.3463000000000003</v>
      </c>
      <c r="K1682" s="204">
        <v>92.600000000000904</v>
      </c>
      <c r="L1682" s="24" t="s">
        <v>237</v>
      </c>
      <c r="M1682" s="23" t="s">
        <v>238</v>
      </c>
      <c r="N1682" s="205">
        <v>60.190000000000587</v>
      </c>
      <c r="O1682" s="24" t="s">
        <v>27</v>
      </c>
      <c r="P1682" s="24">
        <v>67500</v>
      </c>
      <c r="Q1682" s="206">
        <v>0</v>
      </c>
      <c r="R1682" s="24" t="s">
        <v>21</v>
      </c>
    </row>
    <row r="1683" spans="1:18">
      <c r="A1683" s="200">
        <v>44832</v>
      </c>
      <c r="B1683" s="201">
        <v>44832</v>
      </c>
      <c r="C1683" s="207" t="s">
        <v>16</v>
      </c>
      <c r="D1683" s="208" t="s">
        <v>23</v>
      </c>
      <c r="E1683" s="22" t="s">
        <v>1484</v>
      </c>
      <c r="F1683" s="202">
        <v>6700</v>
      </c>
      <c r="G1683" s="24" t="s">
        <v>19</v>
      </c>
      <c r="H1683" s="24">
        <v>5.29</v>
      </c>
      <c r="I1683" s="203">
        <v>1.0359168241965921E-2</v>
      </c>
      <c r="J1683" s="24">
        <v>5.3448000000000002</v>
      </c>
      <c r="K1683" s="204">
        <v>367.16000000000122</v>
      </c>
      <c r="L1683" s="24" t="s">
        <v>1434</v>
      </c>
      <c r="M1683" s="23" t="s">
        <v>1435</v>
      </c>
      <c r="N1683" s="205">
        <v>238.65400000000079</v>
      </c>
      <c r="O1683" s="24" t="s">
        <v>27</v>
      </c>
      <c r="P1683" s="24">
        <v>47159</v>
      </c>
      <c r="Q1683" s="206">
        <v>0</v>
      </c>
      <c r="R1683" s="24" t="s">
        <v>21</v>
      </c>
    </row>
    <row r="1684" spans="1:18">
      <c r="A1684" s="200">
        <v>44832</v>
      </c>
      <c r="B1684" s="201">
        <v>44834</v>
      </c>
      <c r="C1684" s="24" t="s">
        <v>22</v>
      </c>
      <c r="D1684" s="24" t="s">
        <v>23</v>
      </c>
      <c r="E1684" s="2" t="s">
        <v>185</v>
      </c>
      <c r="F1684" s="202">
        <v>10766.26</v>
      </c>
      <c r="G1684" s="24" t="s">
        <v>57</v>
      </c>
      <c r="H1684" s="24">
        <v>5.8022999999999998</v>
      </c>
      <c r="I1684" s="203">
        <v>2.1887872050738721E-3</v>
      </c>
      <c r="J1684" s="24">
        <v>5.8150000000000004</v>
      </c>
      <c r="K1684" s="204">
        <v>136.73150200000646</v>
      </c>
      <c r="L1684" s="24" t="s">
        <v>265</v>
      </c>
      <c r="M1684" s="23" t="s">
        <v>266</v>
      </c>
      <c r="N1684" s="205">
        <v>65.186743578503084</v>
      </c>
      <c r="O1684" s="24" t="s">
        <v>20</v>
      </c>
      <c r="P1684" s="24">
        <v>12012</v>
      </c>
      <c r="Q1684" s="206">
        <v>0</v>
      </c>
      <c r="R1684" s="24" t="s">
        <v>25</v>
      </c>
    </row>
    <row r="1685" spans="1:18">
      <c r="A1685" s="200">
        <v>44832</v>
      </c>
      <c r="B1685" s="201">
        <v>44833</v>
      </c>
      <c r="C1685" s="207" t="s">
        <v>16</v>
      </c>
      <c r="D1685" s="208" t="s">
        <v>17</v>
      </c>
      <c r="E1685" s="2" t="s">
        <v>1520</v>
      </c>
      <c r="F1685" s="202">
        <v>15000</v>
      </c>
      <c r="G1685" s="24" t="s">
        <v>19</v>
      </c>
      <c r="H1685" s="24">
        <v>5.3608000000000002</v>
      </c>
      <c r="I1685" s="203">
        <v>8.2450380540217694E-3</v>
      </c>
      <c r="J1685" s="24">
        <v>5.4050000000000002</v>
      </c>
      <c r="K1685" s="204">
        <v>663.00000000000023</v>
      </c>
      <c r="L1685" s="24" t="s">
        <v>501</v>
      </c>
      <c r="M1685" s="23" t="s">
        <v>502</v>
      </c>
      <c r="N1685" s="205">
        <v>430.95000000000016</v>
      </c>
      <c r="O1685" s="24" t="s">
        <v>20</v>
      </c>
      <c r="P1685" s="24">
        <v>12012</v>
      </c>
      <c r="Q1685" s="206">
        <v>0</v>
      </c>
      <c r="R1685" s="24" t="s">
        <v>21</v>
      </c>
    </row>
    <row r="1686" spans="1:18">
      <c r="A1686" s="200">
        <v>44832</v>
      </c>
      <c r="B1686" s="201">
        <v>44833</v>
      </c>
      <c r="C1686" s="207" t="s">
        <v>41</v>
      </c>
      <c r="D1686" s="208" t="s">
        <v>23</v>
      </c>
      <c r="E1686" s="22" t="s">
        <v>63</v>
      </c>
      <c r="F1686" s="202">
        <v>62400</v>
      </c>
      <c r="G1686" s="24" t="s">
        <v>19</v>
      </c>
      <c r="H1686" s="24">
        <v>5.335</v>
      </c>
      <c r="I1686" s="203">
        <v>8.434864104967188E-3</v>
      </c>
      <c r="J1686" s="24">
        <v>5.38</v>
      </c>
      <c r="K1686" s="204">
        <v>2807.9999999999955</v>
      </c>
      <c r="L1686" s="24" t="s">
        <v>239</v>
      </c>
      <c r="M1686" s="23" t="s">
        <v>240</v>
      </c>
      <c r="N1686" s="205">
        <v>1606.4567999999977</v>
      </c>
      <c r="O1686" s="24" t="s">
        <v>20</v>
      </c>
      <c r="P1686" s="24">
        <v>12012</v>
      </c>
      <c r="Q1686" s="206">
        <v>0</v>
      </c>
      <c r="R1686" s="24" t="s">
        <v>72</v>
      </c>
    </row>
    <row r="1687" spans="1:18">
      <c r="A1687" s="200">
        <v>44833</v>
      </c>
      <c r="B1687" s="201">
        <v>44834</v>
      </c>
      <c r="C1687" s="163" t="s">
        <v>16</v>
      </c>
      <c r="D1687" s="25" t="s">
        <v>23</v>
      </c>
      <c r="E1687" s="2" t="s">
        <v>126</v>
      </c>
      <c r="F1687" s="202">
        <v>5460</v>
      </c>
      <c r="G1687" s="24" t="s">
        <v>19</v>
      </c>
      <c r="H1687" s="24">
        <v>5.3971999999999998</v>
      </c>
      <c r="I1687" s="203">
        <v>6.2625064848440548E-3</v>
      </c>
      <c r="J1687" s="24">
        <v>5.431</v>
      </c>
      <c r="K1687" s="204">
        <v>184.54800000000151</v>
      </c>
      <c r="L1687" s="24" t="s">
        <v>250</v>
      </c>
      <c r="M1687" s="23" t="s">
        <v>251</v>
      </c>
      <c r="N1687" s="205">
        <v>119.95620000000099</v>
      </c>
      <c r="O1687" s="24" t="s">
        <v>20</v>
      </c>
      <c r="P1687" s="24">
        <v>12012</v>
      </c>
      <c r="Q1687" s="206">
        <v>0</v>
      </c>
      <c r="R1687" s="24" t="s">
        <v>21</v>
      </c>
    </row>
    <row r="1688" spans="1:18">
      <c r="A1688" s="200">
        <v>44833</v>
      </c>
      <c r="B1688" s="201">
        <v>44834</v>
      </c>
      <c r="C1688" s="24" t="s">
        <v>22</v>
      </c>
      <c r="D1688" s="24" t="s">
        <v>23</v>
      </c>
      <c r="E1688" s="2" t="s">
        <v>185</v>
      </c>
      <c r="F1688" s="202">
        <v>887.5</v>
      </c>
      <c r="G1688" s="24" t="s">
        <v>19</v>
      </c>
      <c r="H1688" s="24">
        <v>5.4272999999999998</v>
      </c>
      <c r="I1688" s="203">
        <v>2.1926187975604972E-3</v>
      </c>
      <c r="J1688" s="24">
        <v>5.4391999999999996</v>
      </c>
      <c r="K1688" s="204">
        <v>10.561249999999822</v>
      </c>
      <c r="L1688" s="24" t="s">
        <v>265</v>
      </c>
      <c r="M1688" s="23" t="s">
        <v>266</v>
      </c>
      <c r="N1688" s="205">
        <v>5.035075937499915</v>
      </c>
      <c r="O1688" s="24" t="s">
        <v>20</v>
      </c>
      <c r="P1688" s="24"/>
      <c r="Q1688" s="206">
        <v>0</v>
      </c>
      <c r="R1688" s="24" t="s">
        <v>25</v>
      </c>
    </row>
    <row r="1689" spans="1:18">
      <c r="A1689" s="200">
        <v>44833</v>
      </c>
      <c r="B1689" s="200">
        <v>44837</v>
      </c>
      <c r="C1689" s="24" t="s">
        <v>22</v>
      </c>
      <c r="D1689" s="24" t="s">
        <v>23</v>
      </c>
      <c r="E1689" s="2" t="s">
        <v>185</v>
      </c>
      <c r="F1689" s="202">
        <v>311.27</v>
      </c>
      <c r="G1689" s="24" t="s">
        <v>57</v>
      </c>
      <c r="H1689" s="24">
        <v>5.9417</v>
      </c>
      <c r="I1689" s="203">
        <v>4.9312486325463478E-3</v>
      </c>
      <c r="J1689" s="24">
        <v>5.9710000000000001</v>
      </c>
      <c r="K1689" s="204">
        <v>9.1202110000000314</v>
      </c>
      <c r="L1689" s="24" t="s">
        <v>265</v>
      </c>
      <c r="M1689" s="23" t="s">
        <v>266</v>
      </c>
      <c r="N1689" s="205">
        <v>4.3480605942500148</v>
      </c>
      <c r="O1689" s="24" t="s">
        <v>20</v>
      </c>
      <c r="P1689" s="24">
        <v>12012</v>
      </c>
      <c r="Q1689" s="206">
        <v>0</v>
      </c>
      <c r="R1689" s="24" t="s">
        <v>25</v>
      </c>
    </row>
    <row r="1690" spans="1:18">
      <c r="A1690" s="200">
        <v>44833</v>
      </c>
      <c r="B1690" s="200">
        <v>44837</v>
      </c>
      <c r="C1690" s="207" t="s">
        <v>16</v>
      </c>
      <c r="D1690" s="208" t="s">
        <v>17</v>
      </c>
      <c r="E1690" s="22" t="s">
        <v>172</v>
      </c>
      <c r="F1690" s="202">
        <v>148698.88</v>
      </c>
      <c r="G1690" s="24" t="s">
        <v>32</v>
      </c>
      <c r="H1690" s="24">
        <v>5.2827999999999999</v>
      </c>
      <c r="I1690" s="203">
        <v>1.839933368668123E-2</v>
      </c>
      <c r="J1690" s="24">
        <v>5.38</v>
      </c>
      <c r="K1690" s="204">
        <v>14453.531135999994</v>
      </c>
      <c r="L1690" s="24" t="s">
        <v>389</v>
      </c>
      <c r="M1690" s="23" t="s">
        <v>390</v>
      </c>
      <c r="N1690" s="205">
        <v>9394.7952383999964</v>
      </c>
      <c r="O1690" s="24" t="s">
        <v>20</v>
      </c>
      <c r="P1690" s="24">
        <v>67500</v>
      </c>
      <c r="Q1690" s="206">
        <v>0</v>
      </c>
      <c r="R1690" s="24" t="s">
        <v>21</v>
      </c>
    </row>
    <row r="1691" spans="1:18">
      <c r="A1691" s="200">
        <v>44833</v>
      </c>
      <c r="B1691" s="200">
        <v>44834</v>
      </c>
      <c r="C1691" s="24" t="s">
        <v>16</v>
      </c>
      <c r="D1691" s="208" t="s">
        <v>17</v>
      </c>
      <c r="E1691" s="2" t="s">
        <v>1529</v>
      </c>
      <c r="F1691" s="202">
        <v>1500</v>
      </c>
      <c r="G1691" s="24" t="s">
        <v>88</v>
      </c>
      <c r="H1691" s="24">
        <v>3.9409000000000001</v>
      </c>
      <c r="I1691" s="203">
        <v>4.8466086426957045E-3</v>
      </c>
      <c r="J1691" s="24">
        <v>3.96</v>
      </c>
      <c r="K1691" s="204">
        <v>28.649999999999842</v>
      </c>
      <c r="L1691" s="24" t="s">
        <v>110</v>
      </c>
      <c r="M1691" s="23" t="s">
        <v>230</v>
      </c>
      <c r="N1691" s="205">
        <v>18.622499999999899</v>
      </c>
      <c r="O1691" s="24" t="s">
        <v>20</v>
      </c>
      <c r="P1691" s="24">
        <v>67500</v>
      </c>
      <c r="Q1691" s="206">
        <v>0</v>
      </c>
      <c r="R1691" s="24" t="s">
        <v>21</v>
      </c>
    </row>
    <row r="1692" spans="1:18">
      <c r="A1692" s="200">
        <v>44834</v>
      </c>
      <c r="B1692" s="200">
        <v>44837</v>
      </c>
      <c r="C1692" s="24" t="s">
        <v>22</v>
      </c>
      <c r="D1692" s="24" t="s">
        <v>23</v>
      </c>
      <c r="E1692" s="2" t="s">
        <v>93</v>
      </c>
      <c r="F1692" s="202">
        <v>2354.3000000000002</v>
      </c>
      <c r="G1692" s="24" t="s">
        <v>19</v>
      </c>
      <c r="H1692" s="24">
        <v>5.3909000000000002</v>
      </c>
      <c r="I1692" s="203">
        <v>4.8414921441688463E-3</v>
      </c>
      <c r="J1692" s="24">
        <v>5.4169999999999998</v>
      </c>
      <c r="K1692" s="204">
        <v>61.447229999998989</v>
      </c>
      <c r="L1692" s="24" t="s">
        <v>239</v>
      </c>
      <c r="M1692" s="23" t="s">
        <v>240</v>
      </c>
      <c r="N1692" s="205">
        <v>29.294966902499517</v>
      </c>
      <c r="O1692" s="24" t="s">
        <v>20</v>
      </c>
      <c r="P1692" s="24">
        <v>22112</v>
      </c>
      <c r="Q1692" s="206">
        <v>0</v>
      </c>
      <c r="R1692" s="24" t="s">
        <v>25</v>
      </c>
    </row>
    <row r="1693" spans="1:18">
      <c r="A1693" s="200">
        <v>44834</v>
      </c>
      <c r="B1693" s="201">
        <v>44834</v>
      </c>
      <c r="C1693" s="24" t="s">
        <v>16</v>
      </c>
      <c r="D1693" s="208" t="s">
        <v>17</v>
      </c>
      <c r="E1693" s="13" t="s">
        <v>1605</v>
      </c>
      <c r="F1693" s="202">
        <v>2500</v>
      </c>
      <c r="G1693" s="24" t="s">
        <v>19</v>
      </c>
      <c r="H1693" s="24">
        <v>5.4119999999999999</v>
      </c>
      <c r="I1693" s="203">
        <v>3.5809312638581003E-2</v>
      </c>
      <c r="J1693" s="24">
        <v>5.6058000000000003</v>
      </c>
      <c r="K1693" s="204">
        <v>484.50000000000102</v>
      </c>
      <c r="L1693" s="24" t="s">
        <v>255</v>
      </c>
      <c r="M1693" s="23" t="s">
        <v>256</v>
      </c>
      <c r="N1693" s="205">
        <v>314.92500000000069</v>
      </c>
      <c r="O1693" s="24" t="s">
        <v>20</v>
      </c>
      <c r="P1693" s="24">
        <v>67043</v>
      </c>
      <c r="Q1693" s="206">
        <v>0</v>
      </c>
      <c r="R1693" s="24" t="s">
        <v>21</v>
      </c>
    </row>
    <row r="1694" spans="1:18">
      <c r="A1694" s="200">
        <v>44834</v>
      </c>
      <c r="B1694" s="200">
        <v>44834</v>
      </c>
      <c r="C1694" s="24" t="s">
        <v>22</v>
      </c>
      <c r="D1694" s="24" t="s">
        <v>23</v>
      </c>
      <c r="E1694" s="2" t="s">
        <v>1544</v>
      </c>
      <c r="F1694" s="202">
        <v>28235</v>
      </c>
      <c r="G1694" s="24" t="s">
        <v>19</v>
      </c>
      <c r="H1694" s="24">
        <v>5.4092000000000002</v>
      </c>
      <c r="I1694" s="203">
        <v>6.6183539155513227E-3</v>
      </c>
      <c r="J1694" s="24">
        <v>5.4450000000000003</v>
      </c>
      <c r="K1694" s="204">
        <v>1010.8130000000016</v>
      </c>
      <c r="L1694" s="24" t="s">
        <v>239</v>
      </c>
      <c r="M1694" s="23" t="s">
        <v>240</v>
      </c>
      <c r="N1694" s="205">
        <v>481.90509775000078</v>
      </c>
      <c r="O1694" s="24" t="s">
        <v>20</v>
      </c>
      <c r="P1694" s="24">
        <v>12012</v>
      </c>
      <c r="Q1694" s="206">
        <v>0</v>
      </c>
      <c r="R1694" s="24" t="s">
        <v>25</v>
      </c>
    </row>
    <row r="1695" spans="1:18">
      <c r="A1695" s="200">
        <v>44834</v>
      </c>
      <c r="B1695" s="201">
        <v>44834</v>
      </c>
      <c r="C1695" s="24" t="s">
        <v>16</v>
      </c>
      <c r="D1695" s="163" t="s">
        <v>23</v>
      </c>
      <c r="E1695" s="2" t="s">
        <v>227</v>
      </c>
      <c r="F1695" s="202">
        <v>15348.47</v>
      </c>
      <c r="G1695" s="24" t="s">
        <v>19</v>
      </c>
      <c r="H1695" s="24">
        <v>5.3449999999999998</v>
      </c>
      <c r="I1695" s="203">
        <v>9.8596819457437146E-3</v>
      </c>
      <c r="J1695" s="24">
        <v>5.3977000000000004</v>
      </c>
      <c r="K1695" s="204">
        <v>808.86436900000967</v>
      </c>
      <c r="L1695" s="24" t="s">
        <v>110</v>
      </c>
      <c r="M1695" s="23" t="s">
        <v>230</v>
      </c>
      <c r="N1695" s="205">
        <v>525.76183985000625</v>
      </c>
      <c r="O1695" s="24" t="s">
        <v>27</v>
      </c>
      <c r="P1695" s="25">
        <v>47609</v>
      </c>
      <c r="Q1695" s="206">
        <v>0</v>
      </c>
      <c r="R1695" s="24" t="s">
        <v>21</v>
      </c>
    </row>
    <row r="1696" spans="1:18">
      <c r="A1696" s="200">
        <v>44834</v>
      </c>
      <c r="B1696" s="201">
        <v>44834</v>
      </c>
      <c r="C1696" s="24" t="s">
        <v>16</v>
      </c>
      <c r="D1696" s="208" t="s">
        <v>17</v>
      </c>
      <c r="E1696" s="13" t="s">
        <v>1805</v>
      </c>
      <c r="F1696" s="202">
        <v>59499.519999999997</v>
      </c>
      <c r="G1696" s="24" t="s">
        <v>19</v>
      </c>
      <c r="H1696" s="24">
        <v>5.23</v>
      </c>
      <c r="I1696" s="203">
        <v>3.3881453154875452E-2</v>
      </c>
      <c r="J1696" s="24">
        <v>5.4071999999999996</v>
      </c>
      <c r="K1696" s="204">
        <v>10543.314943999949</v>
      </c>
      <c r="L1696" s="24" t="s">
        <v>229</v>
      </c>
      <c r="M1696" s="23" t="s">
        <v>18</v>
      </c>
      <c r="N1696" s="205">
        <v>6853.1547135999672</v>
      </c>
      <c r="O1696" s="24" t="s">
        <v>27</v>
      </c>
      <c r="P1696" s="24">
        <v>37080</v>
      </c>
      <c r="Q1696" s="206">
        <v>0</v>
      </c>
      <c r="R1696" s="24" t="s">
        <v>21</v>
      </c>
    </row>
    <row r="1697" spans="1:18">
      <c r="A1697" s="200">
        <v>44834</v>
      </c>
      <c r="B1697" s="200">
        <v>44837</v>
      </c>
      <c r="C1697" s="24" t="s">
        <v>16</v>
      </c>
      <c r="D1697" s="24" t="s">
        <v>23</v>
      </c>
      <c r="E1697" s="166" t="s">
        <v>1806</v>
      </c>
      <c r="F1697" s="202">
        <v>7916.66</v>
      </c>
      <c r="G1697" s="24" t="s">
        <v>19</v>
      </c>
      <c r="H1697" s="24">
        <v>5.3730000000000002</v>
      </c>
      <c r="I1697" s="203">
        <v>4.410943606923512E-3</v>
      </c>
      <c r="J1697" s="24">
        <v>5.3967000000000001</v>
      </c>
      <c r="K1697" s="204">
        <v>187.62484199999867</v>
      </c>
      <c r="L1697" s="24" t="s">
        <v>252</v>
      </c>
      <c r="M1697" s="23" t="s">
        <v>253</v>
      </c>
      <c r="N1697" s="205">
        <v>121.95614729999913</v>
      </c>
      <c r="O1697" s="24" t="s">
        <v>27</v>
      </c>
      <c r="P1697" s="24">
        <v>47025</v>
      </c>
      <c r="Q1697" s="206">
        <v>0</v>
      </c>
      <c r="R1697" s="24" t="s">
        <v>21</v>
      </c>
    </row>
    <row r="1698" spans="1:18">
      <c r="A1698" s="200">
        <v>44834</v>
      </c>
      <c r="B1698" s="200">
        <v>44837</v>
      </c>
      <c r="C1698" s="24" t="s">
        <v>16</v>
      </c>
      <c r="D1698" s="24" t="s">
        <v>23</v>
      </c>
      <c r="E1698" s="20" t="s">
        <v>1547</v>
      </c>
      <c r="F1698" s="202">
        <v>3000</v>
      </c>
      <c r="G1698" s="24" t="s">
        <v>19</v>
      </c>
      <c r="H1698" s="24">
        <v>5.343</v>
      </c>
      <c r="I1698" s="203">
        <v>4.7351675088900258E-3</v>
      </c>
      <c r="J1698" s="24">
        <v>5.3682999999999996</v>
      </c>
      <c r="K1698" s="204">
        <v>75.899999999998968</v>
      </c>
      <c r="L1698" s="24" t="s">
        <v>409</v>
      </c>
      <c r="M1698" s="23" t="s">
        <v>410</v>
      </c>
      <c r="N1698" s="205">
        <v>49.334999999999333</v>
      </c>
      <c r="O1698" s="24" t="s">
        <v>27</v>
      </c>
      <c r="P1698" s="24">
        <v>47025</v>
      </c>
      <c r="Q1698" s="206">
        <v>0</v>
      </c>
      <c r="R1698" s="24" t="s">
        <v>195</v>
      </c>
    </row>
    <row r="1699" spans="1:18">
      <c r="A1699" s="200">
        <v>44834</v>
      </c>
      <c r="B1699" s="200">
        <v>44837</v>
      </c>
      <c r="C1699" s="24" t="s">
        <v>16</v>
      </c>
      <c r="D1699" s="24" t="s">
        <v>17</v>
      </c>
      <c r="E1699" s="166" t="s">
        <v>1515</v>
      </c>
      <c r="F1699" s="202">
        <v>5000</v>
      </c>
      <c r="G1699" s="24" t="s">
        <v>19</v>
      </c>
      <c r="H1699" s="24">
        <v>5.32</v>
      </c>
      <c r="I1699" s="203">
        <v>1.2312030075187996E-2</v>
      </c>
      <c r="J1699" s="24">
        <v>5.3855000000000004</v>
      </c>
      <c r="K1699" s="204">
        <v>327.50000000000057</v>
      </c>
      <c r="L1699" s="24" t="s">
        <v>690</v>
      </c>
      <c r="M1699" s="23" t="s">
        <v>691</v>
      </c>
      <c r="N1699" s="205">
        <v>212.87500000000037</v>
      </c>
      <c r="O1699" s="24" t="s">
        <v>27</v>
      </c>
      <c r="P1699" s="24">
        <v>67500</v>
      </c>
      <c r="Q1699" s="206">
        <v>0</v>
      </c>
      <c r="R1699" s="24" t="s">
        <v>195</v>
      </c>
    </row>
  </sheetData>
  <autoFilter ref="A1:U1699" xr:uid="{F54850B0-BFFF-4567-8783-F7472D1E6E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16C75-B444-40EC-AB4E-BCBFB1C195F2}">
  <dimension ref="A1:T205"/>
  <sheetViews>
    <sheetView zoomScale="85" zoomScaleNormal="85" workbookViewId="0">
      <pane ySplit="1" topLeftCell="A40" activePane="bottomLeft" state="frozen"/>
      <selection pane="bottomLeft" activeCell="E61" sqref="E61"/>
    </sheetView>
  </sheetViews>
  <sheetFormatPr defaultRowHeight="15"/>
  <cols>
    <col min="1" max="1" width="10.28515625" bestFit="1" customWidth="1"/>
    <col min="2" max="2" width="11.85546875" bestFit="1" customWidth="1"/>
    <col min="3" max="3" width="12.7109375" customWidth="1"/>
    <col min="4" max="4" width="4.7109375" bestFit="1" customWidth="1"/>
    <col min="5" max="5" width="42.28515625" customWidth="1"/>
    <col min="6" max="6" width="13.42578125" bestFit="1" customWidth="1"/>
    <col min="7" max="7" width="7.7109375" bestFit="1" customWidth="1"/>
    <col min="8" max="8" width="9.7109375" bestFit="1" customWidth="1"/>
    <col min="9" max="9" width="8.85546875" bestFit="1" customWidth="1"/>
    <col min="10" max="10" width="10.5703125" bestFit="1" customWidth="1"/>
    <col min="11" max="11" width="15.7109375" customWidth="1"/>
    <col min="12" max="12" width="16.28515625" customWidth="1"/>
    <col min="13" max="13" width="32.5703125" customWidth="1"/>
    <col min="14" max="14" width="14.85546875" customWidth="1"/>
    <col min="15" max="15" width="9.140625" bestFit="1" customWidth="1"/>
    <col min="16" max="16" width="8.7109375" bestFit="1" customWidth="1"/>
    <col min="17" max="17" width="12.5703125" customWidth="1"/>
    <col min="18" max="18" width="14.85546875" bestFit="1" customWidth="1"/>
    <col min="19" max="19" width="12.85546875" customWidth="1"/>
    <col min="20" max="20" width="14.28515625" customWidth="1"/>
  </cols>
  <sheetData>
    <row r="1" spans="1:20">
      <c r="A1" s="34" t="s">
        <v>0</v>
      </c>
      <c r="B1" s="34" t="s">
        <v>192</v>
      </c>
      <c r="C1" s="35" t="s">
        <v>1</v>
      </c>
      <c r="D1" s="35" t="s">
        <v>2</v>
      </c>
      <c r="E1" s="35" t="s">
        <v>3</v>
      </c>
      <c r="F1" s="36" t="s">
        <v>4</v>
      </c>
      <c r="G1" s="35" t="s">
        <v>5</v>
      </c>
      <c r="H1" s="37" t="s">
        <v>6</v>
      </c>
      <c r="I1" s="38" t="s">
        <v>7</v>
      </c>
      <c r="J1" s="39" t="s">
        <v>8</v>
      </c>
      <c r="K1" s="39" t="s">
        <v>1817</v>
      </c>
      <c r="L1" s="35" t="s">
        <v>9</v>
      </c>
      <c r="M1" s="35" t="s">
        <v>10</v>
      </c>
      <c r="N1" s="40" t="s">
        <v>1819</v>
      </c>
      <c r="O1" s="35" t="s">
        <v>12</v>
      </c>
      <c r="P1" s="35" t="s">
        <v>13</v>
      </c>
      <c r="Q1" s="39" t="s">
        <v>1818</v>
      </c>
      <c r="R1" s="35" t="s">
        <v>15</v>
      </c>
      <c r="S1" s="35" t="s">
        <v>1557</v>
      </c>
      <c r="T1" s="41" t="s">
        <v>1820</v>
      </c>
    </row>
    <row r="2" spans="1:20">
      <c r="A2" s="226">
        <v>44833</v>
      </c>
      <c r="B2" s="227">
        <v>44837</v>
      </c>
      <c r="C2" s="221" t="s">
        <v>16</v>
      </c>
      <c r="D2" s="230" t="s">
        <v>17</v>
      </c>
      <c r="E2" s="222" t="s">
        <v>172</v>
      </c>
      <c r="F2" s="223">
        <v>148698.88</v>
      </c>
      <c r="G2" s="224" t="s">
        <v>32</v>
      </c>
      <c r="H2" s="224">
        <v>5.2827999999999999</v>
      </c>
      <c r="I2" s="239">
        <f>IFERROR((J2/H2)-1,0)</f>
        <v>1.839933368668123E-2</v>
      </c>
      <c r="J2" s="224">
        <v>5.38</v>
      </c>
      <c r="K2" s="240">
        <f>(J2-H2)*F2</f>
        <v>14453.531135999994</v>
      </c>
      <c r="L2" s="241" t="str">
        <f>_xlfn.XLOOKUP(E2,Apoio!A:A,Apoio!B:B)</f>
        <v>A72003</v>
      </c>
      <c r="M2" s="241" t="str">
        <f>_xlfn.XLOOKUP(E2,Apoio!A:A,Apoio!C:C)</f>
        <v>JAIME FREITAS LIMA</v>
      </c>
      <c r="N2" s="242">
        <f>_xlfn.XLOOKUP(C2,Apoio!M:M,Apoio!N:N)*K2</f>
        <v>9394.7952383999964</v>
      </c>
      <c r="O2" s="224" t="s">
        <v>20</v>
      </c>
      <c r="P2" s="224">
        <v>67500</v>
      </c>
      <c r="Q2" s="243">
        <f t="shared" ref="Q2:Q33" si="0">IF(M2="MESA CAMBIO PROPRIETARIA",0,(N2*0.8)*0.3)</f>
        <v>2254.7508572159991</v>
      </c>
      <c r="R2" s="224" t="s">
        <v>21</v>
      </c>
      <c r="S2" s="264">
        <f>_xlfn.XLOOKUP(E2,Apoio!A:A,Apoio!D:D)</f>
        <v>0</v>
      </c>
      <c r="T2" s="265">
        <f t="shared" ref="T2:T33" si="1">(N2*0.82)-Q2</f>
        <v>5448.9812382719974</v>
      </c>
    </row>
    <row r="3" spans="1:20">
      <c r="A3" s="226">
        <v>44834</v>
      </c>
      <c r="B3" s="227">
        <v>44837</v>
      </c>
      <c r="C3" s="224" t="s">
        <v>16</v>
      </c>
      <c r="D3" s="224" t="s">
        <v>17</v>
      </c>
      <c r="E3" s="225" t="s">
        <v>1515</v>
      </c>
      <c r="F3" s="223">
        <v>5000</v>
      </c>
      <c r="G3" s="224" t="s">
        <v>19</v>
      </c>
      <c r="H3" s="224">
        <v>5.32</v>
      </c>
      <c r="I3" s="239">
        <f t="shared" ref="I3:I48" si="2">IFERROR((J3/H3)-1,0)</f>
        <v>1.2312030075187996E-2</v>
      </c>
      <c r="J3" s="224">
        <v>5.3855000000000004</v>
      </c>
      <c r="K3" s="240">
        <f t="shared" ref="K3:K48" si="3">(J3-H3)*F3</f>
        <v>327.50000000000057</v>
      </c>
      <c r="L3" s="241" t="str">
        <f>_xlfn.XLOOKUP(E3,Apoio!A:A,Apoio!B:B)</f>
        <v>A23592</v>
      </c>
      <c r="M3" s="241" t="str">
        <f>_xlfn.XLOOKUP(E3,Apoio!A:A,Apoio!C:C)</f>
        <v>CAIO CESAR WARICK CARDOSO</v>
      </c>
      <c r="N3" s="242">
        <f>_xlfn.XLOOKUP(C3,Apoio!M:M,Apoio!N:N)*K3</f>
        <v>212.87500000000037</v>
      </c>
      <c r="O3" s="224" t="s">
        <v>27</v>
      </c>
      <c r="P3" s="224">
        <v>67500</v>
      </c>
      <c r="Q3" s="263">
        <f t="shared" si="0"/>
        <v>51.090000000000089</v>
      </c>
      <c r="R3" s="224" t="s">
        <v>21</v>
      </c>
      <c r="S3" s="264">
        <f>_xlfn.XLOOKUP(E3,Apoio!A:A,Apoio!D:D)</f>
        <v>0</v>
      </c>
      <c r="T3" s="265">
        <f t="shared" si="1"/>
        <v>123.4675000000002</v>
      </c>
    </row>
    <row r="4" spans="1:20">
      <c r="A4" s="226">
        <v>44837</v>
      </c>
      <c r="B4" s="227">
        <v>44838</v>
      </c>
      <c r="C4" s="224" t="s">
        <v>16</v>
      </c>
      <c r="D4" s="224" t="s">
        <v>17</v>
      </c>
      <c r="E4" s="222" t="s">
        <v>1524</v>
      </c>
      <c r="F4" s="223">
        <v>350</v>
      </c>
      <c r="G4" s="224" t="s">
        <v>32</v>
      </c>
      <c r="H4" s="224">
        <v>5.0648999999999997</v>
      </c>
      <c r="I4" s="239">
        <f t="shared" si="2"/>
        <v>3.5736144839977335E-3</v>
      </c>
      <c r="J4" s="224">
        <v>5.0830000000000002</v>
      </c>
      <c r="K4" s="240">
        <f t="shared" si="3"/>
        <v>6.3350000000001572</v>
      </c>
      <c r="L4" s="241" t="str">
        <f>_xlfn.XLOOKUP(E4,Apoio!A:A,Apoio!B:B)</f>
        <v>C11122</v>
      </c>
      <c r="M4" s="241" t="str">
        <f>_xlfn.XLOOKUP(E4,Apoio!A:A,Apoio!C:C)</f>
        <v>MESA CAMBIO PROPRIETARIA</v>
      </c>
      <c r="N4" s="242">
        <f>_xlfn.XLOOKUP(C4,Apoio!M:M,Apoio!N:N)*K4</f>
        <v>4.1177500000001022</v>
      </c>
      <c r="O4" s="224" t="s">
        <v>20</v>
      </c>
      <c r="P4" s="224">
        <v>37004</v>
      </c>
      <c r="Q4" s="263">
        <f t="shared" si="0"/>
        <v>0</v>
      </c>
      <c r="R4" s="224" t="s">
        <v>21</v>
      </c>
      <c r="S4" s="264">
        <f>_xlfn.XLOOKUP(E4,Apoio!A:A,Apoio!D:D)</f>
        <v>0</v>
      </c>
      <c r="T4" s="265">
        <f t="shared" si="1"/>
        <v>3.3765550000000837</v>
      </c>
    </row>
    <row r="5" spans="1:20">
      <c r="A5" s="226">
        <v>44837</v>
      </c>
      <c r="B5" s="227">
        <v>44838</v>
      </c>
      <c r="C5" s="224" t="s">
        <v>16</v>
      </c>
      <c r="D5" s="224" t="s">
        <v>17</v>
      </c>
      <c r="E5" s="228" t="s">
        <v>315</v>
      </c>
      <c r="F5" s="223">
        <v>1000</v>
      </c>
      <c r="G5" s="224" t="s">
        <v>19</v>
      </c>
      <c r="H5" s="224">
        <v>5.1696</v>
      </c>
      <c r="I5" s="239">
        <f t="shared" si="2"/>
        <v>2.1355617455895981E-2</v>
      </c>
      <c r="J5" s="224">
        <v>5.28</v>
      </c>
      <c r="K5" s="240">
        <f t="shared" si="3"/>
        <v>110.40000000000028</v>
      </c>
      <c r="L5" s="241" t="str">
        <f>_xlfn.XLOOKUP(E5,Apoio!A:A,Apoio!B:B)</f>
        <v>A24497</v>
      </c>
      <c r="M5" s="241" t="str">
        <f>_xlfn.XLOOKUP(E5,Apoio!A:A,Apoio!C:C)</f>
        <v>MICHELLE DE QUADROS ARCHER</v>
      </c>
      <c r="N5" s="242">
        <f>_xlfn.XLOOKUP(C5,Apoio!M:M,Apoio!N:N)*K5</f>
        <v>71.760000000000176</v>
      </c>
      <c r="O5" s="224" t="s">
        <v>20</v>
      </c>
      <c r="P5" s="224">
        <v>37004</v>
      </c>
      <c r="Q5" s="263">
        <f t="shared" si="0"/>
        <v>17.222400000000043</v>
      </c>
      <c r="R5" s="224" t="s">
        <v>21</v>
      </c>
      <c r="S5" s="264">
        <f>_xlfn.XLOOKUP(E5,Apoio!A:A,Apoio!D:D)</f>
        <v>0</v>
      </c>
      <c r="T5" s="265">
        <f t="shared" si="1"/>
        <v>41.620800000000095</v>
      </c>
    </row>
    <row r="6" spans="1:20">
      <c r="A6" s="226">
        <v>44837</v>
      </c>
      <c r="B6" s="227">
        <v>44838</v>
      </c>
      <c r="C6" s="224" t="s">
        <v>16</v>
      </c>
      <c r="D6" s="224" t="s">
        <v>23</v>
      </c>
      <c r="E6" s="222" t="s">
        <v>1491</v>
      </c>
      <c r="F6" s="223">
        <v>8474.4</v>
      </c>
      <c r="G6" s="224" t="s">
        <v>19</v>
      </c>
      <c r="H6" s="224">
        <v>5.1706000000000003</v>
      </c>
      <c r="I6" s="239">
        <f t="shared" si="2"/>
        <v>9.1672146365990859E-3</v>
      </c>
      <c r="J6" s="224">
        <v>5.218</v>
      </c>
      <c r="K6" s="240">
        <f t="shared" si="3"/>
        <v>401.68655999999714</v>
      </c>
      <c r="L6" s="241" t="str">
        <f>_xlfn.XLOOKUP(E6,Apoio!A:A,Apoio!B:B)</f>
        <v>A20163</v>
      </c>
      <c r="M6" s="241" t="str">
        <f>_xlfn.XLOOKUP(E6,Apoio!A:A,Apoio!C:C)</f>
        <v>RAUL HUSSNE</v>
      </c>
      <c r="N6" s="242">
        <f>_xlfn.XLOOKUP(C6,Apoio!M:M,Apoio!N:N)*K6</f>
        <v>261.09626399999814</v>
      </c>
      <c r="O6" s="224" t="s">
        <v>20</v>
      </c>
      <c r="P6" s="224">
        <v>12012</v>
      </c>
      <c r="Q6" s="263">
        <f t="shared" si="0"/>
        <v>62.663103359999553</v>
      </c>
      <c r="R6" s="224" t="s">
        <v>21</v>
      </c>
      <c r="S6" s="264">
        <f>_xlfn.XLOOKUP(E6,Apoio!A:A,Apoio!D:D)</f>
        <v>0</v>
      </c>
      <c r="T6" s="265">
        <f t="shared" si="1"/>
        <v>151.4358331199989</v>
      </c>
    </row>
    <row r="7" spans="1:20">
      <c r="A7" s="226">
        <v>44837</v>
      </c>
      <c r="B7" s="227">
        <v>44838</v>
      </c>
      <c r="C7" s="224" t="s">
        <v>16</v>
      </c>
      <c r="D7" s="221" t="s">
        <v>23</v>
      </c>
      <c r="E7" s="222" t="s">
        <v>1800</v>
      </c>
      <c r="F7" s="223">
        <v>14400</v>
      </c>
      <c r="G7" s="224" t="s">
        <v>19</v>
      </c>
      <c r="H7" s="224">
        <v>5.1737000000000002</v>
      </c>
      <c r="I7" s="239">
        <f t="shared" si="2"/>
        <v>1.1210545644315673E-3</v>
      </c>
      <c r="J7" s="224">
        <v>5.1795</v>
      </c>
      <c r="K7" s="240">
        <f t="shared" si="3"/>
        <v>83.519999999997196</v>
      </c>
      <c r="L7" s="241" t="str">
        <f>_xlfn.XLOOKUP(E7,Apoio!A:A,Apoio!B:B)</f>
        <v>A28769</v>
      </c>
      <c r="M7" s="241" t="str">
        <f>_xlfn.XLOOKUP(E7,Apoio!A:A,Apoio!C:C)</f>
        <v>GESSICA YANAE RODRIGUES SIGNORINE</v>
      </c>
      <c r="N7" s="242">
        <f>_xlfn.XLOOKUP(C7,Apoio!M:M,Apoio!N:N)*K7</f>
        <v>54.287999999998178</v>
      </c>
      <c r="O7" s="224" t="s">
        <v>20</v>
      </c>
      <c r="P7" s="224">
        <v>12012</v>
      </c>
      <c r="Q7" s="263">
        <f t="shared" si="0"/>
        <v>13.029119999999562</v>
      </c>
      <c r="R7" s="224" t="s">
        <v>21</v>
      </c>
      <c r="S7" s="264">
        <f>_xlfn.XLOOKUP(E7,Apoio!A:A,Apoio!D:D)</f>
        <v>0</v>
      </c>
      <c r="T7" s="265">
        <f t="shared" si="1"/>
        <v>31.487039999998938</v>
      </c>
    </row>
    <row r="8" spans="1:20">
      <c r="A8" s="226">
        <v>44837</v>
      </c>
      <c r="B8" s="227">
        <v>44838</v>
      </c>
      <c r="C8" s="224" t="s">
        <v>16</v>
      </c>
      <c r="D8" s="221" t="s">
        <v>17</v>
      </c>
      <c r="E8" s="228" t="s">
        <v>1802</v>
      </c>
      <c r="F8" s="223">
        <v>10000</v>
      </c>
      <c r="G8" s="224" t="s">
        <v>19</v>
      </c>
      <c r="H8" s="224">
        <v>5.1672000000000002</v>
      </c>
      <c r="I8" s="239">
        <f t="shared" si="2"/>
        <v>1.4088868245858421E-2</v>
      </c>
      <c r="J8" s="224">
        <v>5.24</v>
      </c>
      <c r="K8" s="240">
        <f t="shared" si="3"/>
        <v>727.99999999999977</v>
      </c>
      <c r="L8" s="241" t="str">
        <f>_xlfn.XLOOKUP(E8,Apoio!A:A,Apoio!B:B)</f>
        <v>A21061</v>
      </c>
      <c r="M8" s="241" t="str">
        <f>_xlfn.XLOOKUP(E8,Apoio!A:A,Apoio!C:C)</f>
        <v>DANILO PASKE</v>
      </c>
      <c r="N8" s="242">
        <f>_xlfn.XLOOKUP(C8,Apoio!M:M,Apoio!N:N)*K8</f>
        <v>473.19999999999987</v>
      </c>
      <c r="O8" s="224" t="s">
        <v>20</v>
      </c>
      <c r="P8" s="236">
        <v>67407</v>
      </c>
      <c r="Q8" s="263">
        <f t="shared" si="0"/>
        <v>113.56799999999998</v>
      </c>
      <c r="R8" s="224" t="s">
        <v>21</v>
      </c>
      <c r="S8" s="264">
        <f>_xlfn.XLOOKUP(E8,Apoio!A:A,Apoio!D:D)</f>
        <v>0</v>
      </c>
      <c r="T8" s="265">
        <f t="shared" si="1"/>
        <v>274.4559999999999</v>
      </c>
    </row>
    <row r="9" spans="1:20">
      <c r="A9" s="226">
        <v>44837</v>
      </c>
      <c r="B9" s="227">
        <v>44838</v>
      </c>
      <c r="C9" s="224" t="s">
        <v>16</v>
      </c>
      <c r="D9" s="221" t="s">
        <v>23</v>
      </c>
      <c r="E9" s="222" t="s">
        <v>224</v>
      </c>
      <c r="F9" s="223">
        <v>57731.16</v>
      </c>
      <c r="G9" s="224" t="s">
        <v>19</v>
      </c>
      <c r="H9" s="224">
        <v>5.1832000000000003</v>
      </c>
      <c r="I9" s="239">
        <f t="shared" si="2"/>
        <v>2.5659824046921909E-3</v>
      </c>
      <c r="J9" s="224">
        <v>5.1965000000000003</v>
      </c>
      <c r="K9" s="240">
        <f t="shared" si="3"/>
        <v>767.82442800000524</v>
      </c>
      <c r="L9" s="241" t="str">
        <f>_xlfn.XLOOKUP(E9,Apoio!A:A,Apoio!B:B)</f>
        <v>AC11122</v>
      </c>
      <c r="M9" s="241" t="str">
        <f>_xlfn.XLOOKUP(E9,Apoio!A:A,Apoio!C:C)</f>
        <v>MESA CAMBIO PROPRIETARIA</v>
      </c>
      <c r="N9" s="242">
        <f>_xlfn.XLOOKUP(C9,Apoio!M:M,Apoio!N:N)*K9</f>
        <v>499.08587820000344</v>
      </c>
      <c r="O9" s="224" t="s">
        <v>20</v>
      </c>
      <c r="P9" s="224">
        <v>52405</v>
      </c>
      <c r="Q9" s="263">
        <f t="shared" si="0"/>
        <v>0</v>
      </c>
      <c r="R9" s="224" t="s">
        <v>21</v>
      </c>
      <c r="S9" s="264" t="str">
        <f>_xlfn.XLOOKUP(E9,Apoio!A:A,Apoio!D:D)</f>
        <v>LUCAS PELUSO</v>
      </c>
      <c r="T9" s="265">
        <f t="shared" si="1"/>
        <v>409.2504201240028</v>
      </c>
    </row>
    <row r="10" spans="1:20">
      <c r="A10" s="226">
        <v>44837</v>
      </c>
      <c r="B10" s="227">
        <v>44838</v>
      </c>
      <c r="C10" s="224" t="s">
        <v>16</v>
      </c>
      <c r="D10" s="221" t="s">
        <v>17</v>
      </c>
      <c r="E10" s="228" t="s">
        <v>1801</v>
      </c>
      <c r="F10" s="223">
        <v>3000</v>
      </c>
      <c r="G10" s="224" t="s">
        <v>19</v>
      </c>
      <c r="H10" s="224">
        <v>5.3089000000000004</v>
      </c>
      <c r="I10" s="239">
        <f t="shared" si="2"/>
        <v>3.9744579856466622E-3</v>
      </c>
      <c r="J10" s="224">
        <v>5.33</v>
      </c>
      <c r="K10" s="240">
        <f t="shared" si="3"/>
        <v>63.299999999999024</v>
      </c>
      <c r="L10" s="241" t="str">
        <f>_xlfn.XLOOKUP(E10,Apoio!A:A,Apoio!B:B)</f>
        <v>A71420</v>
      </c>
      <c r="M10" s="241" t="str">
        <f>_xlfn.XLOOKUP(E10,Apoio!A:A,Apoio!C:C)</f>
        <v>CAIO SAVINI</v>
      </c>
      <c r="N10" s="242">
        <f>_xlfn.XLOOKUP(C10,Apoio!M:M,Apoio!N:N)*K10</f>
        <v>41.144999999999364</v>
      </c>
      <c r="O10" s="224" t="s">
        <v>20</v>
      </c>
      <c r="P10" s="224">
        <v>67500</v>
      </c>
      <c r="Q10" s="263">
        <f t="shared" si="0"/>
        <v>9.8747999999998477</v>
      </c>
      <c r="R10" s="224" t="s">
        <v>21</v>
      </c>
      <c r="S10" s="264">
        <f>_xlfn.XLOOKUP(E10,Apoio!A:A,Apoio!D:D)</f>
        <v>0</v>
      </c>
      <c r="T10" s="265">
        <f t="shared" si="1"/>
        <v>23.864099999999627</v>
      </c>
    </row>
    <row r="11" spans="1:20">
      <c r="A11" s="226">
        <v>44837</v>
      </c>
      <c r="B11" s="227">
        <v>44838</v>
      </c>
      <c r="C11" s="224" t="s">
        <v>16</v>
      </c>
      <c r="D11" s="221" t="s">
        <v>17</v>
      </c>
      <c r="E11" s="228" t="s">
        <v>1801</v>
      </c>
      <c r="F11" s="223">
        <v>5000</v>
      </c>
      <c r="G11" s="224" t="s">
        <v>19</v>
      </c>
      <c r="H11" s="224">
        <v>5.2340999999999998</v>
      </c>
      <c r="I11" s="239">
        <f t="shared" si="2"/>
        <v>1.0679964081695026E-2</v>
      </c>
      <c r="J11" s="230">
        <v>5.29</v>
      </c>
      <c r="K11" s="240">
        <f t="shared" si="3"/>
        <v>279.50000000000142</v>
      </c>
      <c r="L11" s="241" t="str">
        <f>_xlfn.XLOOKUP(E11,Apoio!A:A,Apoio!B:B)</f>
        <v>A71420</v>
      </c>
      <c r="M11" s="241" t="str">
        <f>_xlfn.XLOOKUP(E11,Apoio!A:A,Apoio!C:C)</f>
        <v>CAIO SAVINI</v>
      </c>
      <c r="N11" s="242">
        <f>_xlfn.XLOOKUP(C11,Apoio!M:M,Apoio!N:N)*K11</f>
        <v>181.67500000000092</v>
      </c>
      <c r="O11" s="224" t="s">
        <v>20</v>
      </c>
      <c r="P11" s="224">
        <v>67500</v>
      </c>
      <c r="Q11" s="263">
        <f t="shared" si="0"/>
        <v>43.602000000000224</v>
      </c>
      <c r="R11" s="224" t="s">
        <v>21</v>
      </c>
      <c r="S11" s="264">
        <f>_xlfn.XLOOKUP(E11,Apoio!A:A,Apoio!D:D)</f>
        <v>0</v>
      </c>
      <c r="T11" s="265">
        <f t="shared" si="1"/>
        <v>105.37150000000051</v>
      </c>
    </row>
    <row r="12" spans="1:20">
      <c r="A12" s="226">
        <v>44837</v>
      </c>
      <c r="B12" s="227">
        <v>44838</v>
      </c>
      <c r="C12" s="224" t="s">
        <v>16</v>
      </c>
      <c r="D12" s="221" t="s">
        <v>17</v>
      </c>
      <c r="E12" s="228" t="s">
        <v>1801</v>
      </c>
      <c r="F12" s="223">
        <v>2500</v>
      </c>
      <c r="G12" s="224" t="s">
        <v>19</v>
      </c>
      <c r="H12" s="224">
        <v>5.1806000000000001</v>
      </c>
      <c r="I12" s="239">
        <f t="shared" si="2"/>
        <v>9.3425471953054728E-3</v>
      </c>
      <c r="J12" s="237">
        <v>5.2290000000000001</v>
      </c>
      <c r="K12" s="240">
        <f t="shared" si="3"/>
        <v>121</v>
      </c>
      <c r="L12" s="241" t="str">
        <f>_xlfn.XLOOKUP(E12,Apoio!A:A,Apoio!B:B)</f>
        <v>A71420</v>
      </c>
      <c r="M12" s="241" t="str">
        <f>_xlfn.XLOOKUP(E12,Apoio!A:A,Apoio!C:C)</f>
        <v>CAIO SAVINI</v>
      </c>
      <c r="N12" s="242">
        <f>_xlfn.XLOOKUP(C12,Apoio!M:M,Apoio!N:N)*K12</f>
        <v>78.650000000000006</v>
      </c>
      <c r="O12" s="224" t="s">
        <v>20</v>
      </c>
      <c r="P12" s="224">
        <v>67500</v>
      </c>
      <c r="Q12" s="263">
        <f t="shared" si="0"/>
        <v>18.876000000000001</v>
      </c>
      <c r="R12" s="224" t="s">
        <v>21</v>
      </c>
      <c r="S12" s="264">
        <f>_xlfn.XLOOKUP(E12,Apoio!A:A,Apoio!D:D)</f>
        <v>0</v>
      </c>
      <c r="T12" s="265">
        <f t="shared" si="1"/>
        <v>45.61699999999999</v>
      </c>
    </row>
    <row r="13" spans="1:20">
      <c r="A13" s="226">
        <v>44837</v>
      </c>
      <c r="B13" s="227">
        <v>44838</v>
      </c>
      <c r="C13" s="224" t="s">
        <v>16</v>
      </c>
      <c r="D13" s="221" t="s">
        <v>17</v>
      </c>
      <c r="E13" s="229" t="s">
        <v>91</v>
      </c>
      <c r="F13" s="223">
        <v>1859.88</v>
      </c>
      <c r="G13" s="224" t="s">
        <v>19</v>
      </c>
      <c r="H13" s="224">
        <v>5.2210000000000001</v>
      </c>
      <c r="I13" s="239">
        <f t="shared" si="2"/>
        <v>8.4275043095192181E-3</v>
      </c>
      <c r="J13" s="224">
        <v>5.2649999999999997</v>
      </c>
      <c r="K13" s="240">
        <f t="shared" si="3"/>
        <v>81.834719999999251</v>
      </c>
      <c r="L13" s="241" t="str">
        <f>_xlfn.XLOOKUP(E13,Apoio!A:A,Apoio!B:B)</f>
        <v>AC11122</v>
      </c>
      <c r="M13" s="241" t="str">
        <f>_xlfn.XLOOKUP(E13,Apoio!A:A,Apoio!C:C)</f>
        <v>MESA CAMBIO PROPRIETARIA</v>
      </c>
      <c r="N13" s="242">
        <f>_xlfn.XLOOKUP(C13,Apoio!M:M,Apoio!N:N)*K13</f>
        <v>53.192567999999518</v>
      </c>
      <c r="O13" s="224" t="s">
        <v>20</v>
      </c>
      <c r="P13" s="224">
        <v>67500</v>
      </c>
      <c r="Q13" s="263">
        <f t="shared" si="0"/>
        <v>0</v>
      </c>
      <c r="R13" s="224" t="s">
        <v>21</v>
      </c>
      <c r="S13" s="264" t="str">
        <f>_xlfn.XLOOKUP(E13,Apoio!A:A,Apoio!D:D)</f>
        <v>LEANDRO</v>
      </c>
      <c r="T13" s="265">
        <f t="shared" si="1"/>
        <v>43.617905759999601</v>
      </c>
    </row>
    <row r="14" spans="1:20">
      <c r="A14" s="226">
        <v>44837</v>
      </c>
      <c r="B14" s="227">
        <v>44838</v>
      </c>
      <c r="C14" s="224" t="s">
        <v>16</v>
      </c>
      <c r="D14" s="221" t="s">
        <v>17</v>
      </c>
      <c r="E14" s="222" t="s">
        <v>55</v>
      </c>
      <c r="F14" s="244">
        <v>751.89</v>
      </c>
      <c r="G14" s="224" t="s">
        <v>19</v>
      </c>
      <c r="H14" s="224">
        <v>5.2055999999999996</v>
      </c>
      <c r="I14" s="239">
        <f t="shared" si="2"/>
        <v>1.083448593822034E-2</v>
      </c>
      <c r="J14" s="224">
        <v>5.2619999999999996</v>
      </c>
      <c r="K14" s="240">
        <f t="shared" si="3"/>
        <v>42.406596</v>
      </c>
      <c r="L14" s="241" t="str">
        <f>_xlfn.XLOOKUP(E14,Apoio!A:A,Apoio!B:B)</f>
        <v>AC11122</v>
      </c>
      <c r="M14" s="241" t="str">
        <f>_xlfn.XLOOKUP(E14,Apoio!A:A,Apoio!C:C)</f>
        <v>MESA CAMBIO PROPRIETARIA</v>
      </c>
      <c r="N14" s="242">
        <f>_xlfn.XLOOKUP(C14,Apoio!M:M,Apoio!N:N)*K14</f>
        <v>27.564287400000001</v>
      </c>
      <c r="O14" s="224" t="s">
        <v>20</v>
      </c>
      <c r="P14" s="224">
        <v>67500</v>
      </c>
      <c r="Q14" s="263">
        <f t="shared" si="0"/>
        <v>0</v>
      </c>
      <c r="R14" s="224" t="s">
        <v>21</v>
      </c>
      <c r="S14" s="264" t="str">
        <f>_xlfn.XLOOKUP(E14,Apoio!A:A,Apoio!D:D)</f>
        <v>LEANDRO</v>
      </c>
      <c r="T14" s="265">
        <f t="shared" si="1"/>
        <v>22.602715667999998</v>
      </c>
    </row>
    <row r="15" spans="1:20">
      <c r="A15" s="226">
        <v>44837</v>
      </c>
      <c r="B15" s="227">
        <v>44838</v>
      </c>
      <c r="C15" s="224" t="s">
        <v>16</v>
      </c>
      <c r="D15" s="221" t="s">
        <v>17</v>
      </c>
      <c r="E15" s="225" t="s">
        <v>206</v>
      </c>
      <c r="F15" s="223">
        <v>948.34</v>
      </c>
      <c r="G15" s="224" t="s">
        <v>19</v>
      </c>
      <c r="H15" s="224">
        <v>5.1806000000000001</v>
      </c>
      <c r="I15" s="239">
        <f t="shared" si="2"/>
        <v>6.6401575107128963E-3</v>
      </c>
      <c r="J15" s="224">
        <v>5.2149999999999999</v>
      </c>
      <c r="K15" s="240">
        <f t="shared" si="3"/>
        <v>32.622895999999777</v>
      </c>
      <c r="L15" s="241" t="str">
        <f>_xlfn.XLOOKUP(E15,Apoio!A:A,Apoio!B:B)</f>
        <v>AC11122</v>
      </c>
      <c r="M15" s="241" t="str">
        <f>_xlfn.XLOOKUP(E15,Apoio!A:A,Apoio!C:C)</f>
        <v>MESA CAMBIO PROPRIETARIA</v>
      </c>
      <c r="N15" s="242">
        <f>_xlfn.XLOOKUP(C15,Apoio!M:M,Apoio!N:N)*K15</f>
        <v>21.204882399999857</v>
      </c>
      <c r="O15" s="224" t="s">
        <v>20</v>
      </c>
      <c r="P15" s="224">
        <v>67500</v>
      </c>
      <c r="Q15" s="263">
        <f t="shared" si="0"/>
        <v>0</v>
      </c>
      <c r="R15" s="224" t="s">
        <v>21</v>
      </c>
      <c r="S15" s="264">
        <f>_xlfn.XLOOKUP(E15,Apoio!A:A,Apoio!D:D)</f>
        <v>0</v>
      </c>
      <c r="T15" s="265">
        <f t="shared" si="1"/>
        <v>17.388003567999881</v>
      </c>
    </row>
    <row r="16" spans="1:20">
      <c r="A16" s="226">
        <v>44837</v>
      </c>
      <c r="B16" s="227">
        <v>44838</v>
      </c>
      <c r="C16" s="224" t="s">
        <v>16</v>
      </c>
      <c r="D16" s="233" t="s">
        <v>23</v>
      </c>
      <c r="E16" s="229" t="s">
        <v>159</v>
      </c>
      <c r="F16" s="245">
        <v>20200.48</v>
      </c>
      <c r="G16" s="224" t="s">
        <v>32</v>
      </c>
      <c r="H16" s="224">
        <v>5.0814000000000004</v>
      </c>
      <c r="I16" s="239">
        <f t="shared" si="2"/>
        <v>8.1867201952217084E-3</v>
      </c>
      <c r="J16" s="224">
        <v>5.1230000000000002</v>
      </c>
      <c r="K16" s="240">
        <f t="shared" si="3"/>
        <v>840.33996799999716</v>
      </c>
      <c r="L16" s="241" t="str">
        <f>_xlfn.XLOOKUP(E16,Apoio!A:A,Apoio!B:B)</f>
        <v>A21291</v>
      </c>
      <c r="M16" s="241" t="str">
        <f>_xlfn.XLOOKUP(E16,Apoio!A:A,Apoio!C:C)</f>
        <v>GUSTAVO SOUZA CARVALHO SASDELLI</v>
      </c>
      <c r="N16" s="242">
        <f>_xlfn.XLOOKUP(C16,Apoio!M:M,Apoio!N:N)*K16</f>
        <v>546.22097919999817</v>
      </c>
      <c r="O16" s="224" t="s">
        <v>20</v>
      </c>
      <c r="P16" s="224">
        <v>12012</v>
      </c>
      <c r="Q16" s="263">
        <f t="shared" si="0"/>
        <v>131.09303500799956</v>
      </c>
      <c r="R16" s="224" t="s">
        <v>21</v>
      </c>
      <c r="S16" s="264">
        <f>_xlfn.XLOOKUP(E16,Apoio!A:A,Apoio!D:D)</f>
        <v>0</v>
      </c>
      <c r="T16" s="265">
        <f t="shared" si="1"/>
        <v>316.80816793599894</v>
      </c>
    </row>
    <row r="17" spans="1:20">
      <c r="A17" s="226">
        <v>44837</v>
      </c>
      <c r="B17" s="227">
        <v>44838</v>
      </c>
      <c r="C17" s="224" t="s">
        <v>16</v>
      </c>
      <c r="D17" s="233" t="s">
        <v>23</v>
      </c>
      <c r="E17" s="225" t="s">
        <v>127</v>
      </c>
      <c r="F17" s="246">
        <v>116.35</v>
      </c>
      <c r="G17" s="230" t="s">
        <v>19</v>
      </c>
      <c r="H17" s="230">
        <v>5.1847000000000003</v>
      </c>
      <c r="I17" s="239">
        <f t="shared" si="2"/>
        <v>1.2594749937315575E-2</v>
      </c>
      <c r="J17" s="230">
        <v>5.25</v>
      </c>
      <c r="K17" s="240">
        <f t="shared" si="3"/>
        <v>7.5976549999999641</v>
      </c>
      <c r="L17" s="241" t="str">
        <f>_xlfn.XLOOKUP(E17,Apoio!A:A,Apoio!B:B)</f>
        <v>A21070</v>
      </c>
      <c r="M17" s="241" t="str">
        <f>_xlfn.XLOOKUP(E17,Apoio!A:A,Apoio!C:C)</f>
        <v>GIULIANO MALTESE STOCO</v>
      </c>
      <c r="N17" s="242">
        <f>_xlfn.XLOOKUP(C17,Apoio!M:M,Apoio!N:N)*K17</f>
        <v>4.9384757499999772</v>
      </c>
      <c r="O17" s="224" t="s">
        <v>20</v>
      </c>
      <c r="P17" s="224">
        <v>12036</v>
      </c>
      <c r="Q17" s="263">
        <f t="shared" si="0"/>
        <v>1.1852341799999946</v>
      </c>
      <c r="R17" s="224" t="s">
        <v>21</v>
      </c>
      <c r="S17" s="264">
        <f>_xlfn.XLOOKUP(E17,Apoio!A:A,Apoio!D:D)</f>
        <v>0</v>
      </c>
      <c r="T17" s="265">
        <f t="shared" si="1"/>
        <v>2.8643159349999863</v>
      </c>
    </row>
    <row r="18" spans="1:20">
      <c r="A18" s="226">
        <v>44837</v>
      </c>
      <c r="B18" s="227">
        <v>44838</v>
      </c>
      <c r="C18" s="224" t="s">
        <v>16</v>
      </c>
      <c r="D18" s="224" t="s">
        <v>17</v>
      </c>
      <c r="E18" s="225" t="s">
        <v>87</v>
      </c>
      <c r="F18" s="246">
        <v>5670.11</v>
      </c>
      <c r="G18" s="230" t="s">
        <v>88</v>
      </c>
      <c r="H18" s="230">
        <v>3.8089</v>
      </c>
      <c r="I18" s="239">
        <f t="shared" si="2"/>
        <v>3.0481241303263351E-2</v>
      </c>
      <c r="J18" s="230">
        <v>3.9249999999999998</v>
      </c>
      <c r="K18" s="240">
        <f t="shared" si="3"/>
        <v>658.29977099999917</v>
      </c>
      <c r="L18" s="241" t="str">
        <f>_xlfn.XLOOKUP(E18,Apoio!A:A,Apoio!B:B)</f>
        <v>A21061</v>
      </c>
      <c r="M18" s="241" t="str">
        <f>_xlfn.XLOOKUP(E18,Apoio!A:A,Apoio!C:C)</f>
        <v>DANILO PASKE</v>
      </c>
      <c r="N18" s="242">
        <f>_xlfn.XLOOKUP(C18,Apoio!M:M,Apoio!N:N)*K18</f>
        <v>427.89485114999945</v>
      </c>
      <c r="O18" s="224" t="s">
        <v>20</v>
      </c>
      <c r="P18" s="224">
        <v>67500</v>
      </c>
      <c r="Q18" s="263">
        <f t="shared" si="0"/>
        <v>102.69476427599987</v>
      </c>
      <c r="R18" s="224" t="s">
        <v>21</v>
      </c>
      <c r="S18" s="264">
        <f>_xlfn.XLOOKUP(E18,Apoio!A:A,Apoio!D:D)</f>
        <v>0</v>
      </c>
      <c r="T18" s="265">
        <f t="shared" si="1"/>
        <v>248.17901366699965</v>
      </c>
    </row>
    <row r="19" spans="1:20">
      <c r="A19" s="226">
        <v>44837</v>
      </c>
      <c r="B19" s="227">
        <v>44839</v>
      </c>
      <c r="C19" s="224" t="s">
        <v>22</v>
      </c>
      <c r="D19" s="224" t="s">
        <v>17</v>
      </c>
      <c r="E19" s="222" t="s">
        <v>1550</v>
      </c>
      <c r="F19" s="246">
        <v>47547.46</v>
      </c>
      <c r="G19" s="230" t="s">
        <v>19</v>
      </c>
      <c r="H19" s="230">
        <v>5.1994999999999996</v>
      </c>
      <c r="I19" s="239">
        <f t="shared" si="2"/>
        <v>7.4045581305897112E-3</v>
      </c>
      <c r="J19" s="230">
        <v>5.2380000000000004</v>
      </c>
      <c r="K19" s="240">
        <f t="shared" si="3"/>
        <v>1830.5772100000411</v>
      </c>
      <c r="L19" s="241" t="str">
        <f>_xlfn.XLOOKUP(E19,Apoio!A:A,Apoio!B:B)</f>
        <v>A68641</v>
      </c>
      <c r="M19" s="241" t="str">
        <f>_xlfn.XLOOKUP(E19,Apoio!A:A,Apoio!C:C)</f>
        <v>RICARDO STURM</v>
      </c>
      <c r="N19" s="242">
        <f>_xlfn.XLOOKUP(C19,Apoio!M:M,Apoio!N:N)*K19</f>
        <v>872.72768486751954</v>
      </c>
      <c r="O19" s="224" t="s">
        <v>20</v>
      </c>
      <c r="P19" s="224">
        <v>67043</v>
      </c>
      <c r="Q19" s="263">
        <f t="shared" si="0"/>
        <v>209.4546443682047</v>
      </c>
      <c r="R19" s="224" t="s">
        <v>25</v>
      </c>
      <c r="S19" s="264">
        <f>_xlfn.XLOOKUP(E19,Apoio!A:A,Apoio!D:D)</f>
        <v>0</v>
      </c>
      <c r="T19" s="265">
        <f t="shared" si="1"/>
        <v>506.18205722316128</v>
      </c>
    </row>
    <row r="20" spans="1:20">
      <c r="A20" s="226">
        <v>44837</v>
      </c>
      <c r="B20" s="227">
        <v>44838</v>
      </c>
      <c r="C20" s="224" t="s">
        <v>22</v>
      </c>
      <c r="D20" s="224" t="s">
        <v>17</v>
      </c>
      <c r="E20" s="222" t="s">
        <v>138</v>
      </c>
      <c r="F20" s="246">
        <v>3500</v>
      </c>
      <c r="G20" s="230" t="s">
        <v>19</v>
      </c>
      <c r="H20" s="230">
        <v>5.2690999999999999</v>
      </c>
      <c r="I20" s="239">
        <f t="shared" si="2"/>
        <v>1.5353665711411724E-2</v>
      </c>
      <c r="J20" s="230">
        <v>5.35</v>
      </c>
      <c r="K20" s="240">
        <f t="shared" si="3"/>
        <v>283.14999999999912</v>
      </c>
      <c r="L20" s="241" t="str">
        <f>_xlfn.XLOOKUP(E20,Apoio!A:A,Apoio!B:B)</f>
        <v>A22941</v>
      </c>
      <c r="M20" s="241" t="str">
        <f>_xlfn.XLOOKUP(E20,Apoio!A:A,Apoio!C:C)</f>
        <v>MARCELO ANTONIO NEVES DE CARVALHO</v>
      </c>
      <c r="N20" s="242">
        <f>_xlfn.XLOOKUP(C20,Apoio!M:M,Apoio!N:N)*K20</f>
        <v>134.9917624999996</v>
      </c>
      <c r="O20" s="224" t="s">
        <v>20</v>
      </c>
      <c r="P20" s="224">
        <v>67500</v>
      </c>
      <c r="Q20" s="263">
        <f t="shared" si="0"/>
        <v>32.398022999999903</v>
      </c>
      <c r="R20" s="224" t="s">
        <v>25</v>
      </c>
      <c r="S20" s="264">
        <f>_xlfn.XLOOKUP(E20,Apoio!A:A,Apoio!D:D)</f>
        <v>0</v>
      </c>
      <c r="T20" s="265">
        <f t="shared" si="1"/>
        <v>78.295222249999767</v>
      </c>
    </row>
    <row r="21" spans="1:20">
      <c r="A21" s="226">
        <v>44838</v>
      </c>
      <c r="B21" s="227">
        <v>44839</v>
      </c>
      <c r="C21" s="224" t="s">
        <v>16</v>
      </c>
      <c r="D21" s="233" t="s">
        <v>23</v>
      </c>
      <c r="E21" s="231" t="s">
        <v>196</v>
      </c>
      <c r="F21" s="246">
        <v>18437</v>
      </c>
      <c r="G21" s="230" t="s">
        <v>19</v>
      </c>
      <c r="H21" s="230">
        <v>5.1542000000000003</v>
      </c>
      <c r="I21" s="239">
        <f t="shared" si="2"/>
        <v>3.8415272981258131E-3</v>
      </c>
      <c r="J21" s="230">
        <v>5.1740000000000004</v>
      </c>
      <c r="K21" s="240">
        <f t="shared" si="3"/>
        <v>365.05260000000072</v>
      </c>
      <c r="L21" s="241" t="str">
        <f>_xlfn.XLOOKUP(E21,Apoio!A:A,Apoio!B:B)</f>
        <v>A67605</v>
      </c>
      <c r="M21" s="241" t="str">
        <f>_xlfn.XLOOKUP(E21,Apoio!A:A,Apoio!C:C)</f>
        <v>RAFAEL ALMUDI</v>
      </c>
      <c r="N21" s="242">
        <f>_xlfn.XLOOKUP(C21,Apoio!M:M,Apoio!N:N)*K21</f>
        <v>237.28419000000048</v>
      </c>
      <c r="O21" s="224" t="s">
        <v>20</v>
      </c>
      <c r="P21" s="224">
        <v>12012</v>
      </c>
      <c r="Q21" s="263">
        <f t="shared" si="0"/>
        <v>56.948205600000115</v>
      </c>
      <c r="R21" s="224" t="s">
        <v>21</v>
      </c>
      <c r="S21" s="264">
        <f>_xlfn.XLOOKUP(E21,Apoio!A:A,Apoio!D:D)</f>
        <v>0</v>
      </c>
      <c r="T21" s="265">
        <f t="shared" si="1"/>
        <v>137.62483020000028</v>
      </c>
    </row>
    <row r="22" spans="1:20">
      <c r="A22" s="226">
        <v>44838</v>
      </c>
      <c r="B22" s="227">
        <v>44840</v>
      </c>
      <c r="C22" s="224" t="s">
        <v>16</v>
      </c>
      <c r="D22" s="224" t="s">
        <v>17</v>
      </c>
      <c r="E22" s="222" t="s">
        <v>194</v>
      </c>
      <c r="F22" s="247">
        <v>10000</v>
      </c>
      <c r="G22" s="230" t="s">
        <v>19</v>
      </c>
      <c r="H22" s="230">
        <v>5.1657000000000002</v>
      </c>
      <c r="I22" s="239">
        <f t="shared" si="2"/>
        <v>4.0846351898096156E-3</v>
      </c>
      <c r="J22" s="230">
        <v>5.1867999999999999</v>
      </c>
      <c r="K22" s="240">
        <f t="shared" si="3"/>
        <v>210.99999999999676</v>
      </c>
      <c r="L22" s="241" t="str">
        <f>_xlfn.XLOOKUP(E22,Apoio!A:A,Apoio!B:B)</f>
        <v>A20676</v>
      </c>
      <c r="M22" s="241" t="str">
        <f>_xlfn.XLOOKUP(E22,Apoio!A:A,Apoio!C:C)</f>
        <v>RODRIGO BROLO</v>
      </c>
      <c r="N22" s="242">
        <f>_xlfn.XLOOKUP(C22,Apoio!M:M,Apoio!N:N)*K22</f>
        <v>137.1499999999979</v>
      </c>
      <c r="O22" s="224" t="s">
        <v>20</v>
      </c>
      <c r="P22" s="224">
        <v>67500</v>
      </c>
      <c r="Q22" s="263">
        <f t="shared" si="0"/>
        <v>32.915999999999492</v>
      </c>
      <c r="R22" s="224" t="s">
        <v>21</v>
      </c>
      <c r="S22" s="264">
        <f>_xlfn.XLOOKUP(E22,Apoio!A:A,Apoio!D:D)</f>
        <v>0</v>
      </c>
      <c r="T22" s="265">
        <f t="shared" si="1"/>
        <v>79.546999999998775</v>
      </c>
    </row>
    <row r="23" spans="1:20">
      <c r="A23" s="226">
        <v>44838</v>
      </c>
      <c r="B23" s="227">
        <v>44840</v>
      </c>
      <c r="C23" s="224" t="s">
        <v>16</v>
      </c>
      <c r="D23" s="224" t="s">
        <v>17</v>
      </c>
      <c r="E23" s="222" t="s">
        <v>180</v>
      </c>
      <c r="F23" s="246">
        <v>7672.93</v>
      </c>
      <c r="G23" s="230" t="s">
        <v>19</v>
      </c>
      <c r="H23" s="230">
        <v>5.1337000000000002</v>
      </c>
      <c r="I23" s="239">
        <f t="shared" si="2"/>
        <v>1.1629039484192472E-2</v>
      </c>
      <c r="J23" s="230">
        <v>5.1933999999999996</v>
      </c>
      <c r="K23" s="240">
        <f t="shared" si="3"/>
        <v>458.07392099999555</v>
      </c>
      <c r="L23" s="241" t="str">
        <f>_xlfn.XLOOKUP(E23,Apoio!A:A,Apoio!B:B)</f>
        <v>A67601</v>
      </c>
      <c r="M23" s="241" t="str">
        <f>_xlfn.XLOOKUP(E23,Apoio!A:A,Apoio!C:C)</f>
        <v>MANUELA ASTOLFI DO ROSARIO VIEIRA</v>
      </c>
      <c r="N23" s="242">
        <f>_xlfn.XLOOKUP(C23,Apoio!M:M,Apoio!N:N)*K23</f>
        <v>297.74804864999714</v>
      </c>
      <c r="O23" s="224" t="s">
        <v>20</v>
      </c>
      <c r="P23" s="224">
        <v>67043</v>
      </c>
      <c r="Q23" s="263">
        <f t="shared" si="0"/>
        <v>71.459531675999315</v>
      </c>
      <c r="R23" s="224" t="s">
        <v>21</v>
      </c>
      <c r="S23" s="264">
        <f>_xlfn.XLOOKUP(E23,Apoio!A:A,Apoio!D:D)</f>
        <v>0</v>
      </c>
      <c r="T23" s="265">
        <f t="shared" si="1"/>
        <v>172.69386821699834</v>
      </c>
    </row>
    <row r="24" spans="1:20">
      <c r="A24" s="226">
        <v>44838</v>
      </c>
      <c r="B24" s="227">
        <v>44839</v>
      </c>
      <c r="C24" s="224" t="s">
        <v>16</v>
      </c>
      <c r="D24" s="221" t="s">
        <v>17</v>
      </c>
      <c r="E24" s="222" t="s">
        <v>1484</v>
      </c>
      <c r="F24" s="223">
        <v>761.46</v>
      </c>
      <c r="G24" s="230" t="s">
        <v>19</v>
      </c>
      <c r="H24" s="224">
        <v>5.0330000000000004</v>
      </c>
      <c r="I24" s="239">
        <f t="shared" si="2"/>
        <v>1.49413868468109E-2</v>
      </c>
      <c r="J24" s="224">
        <v>5.1082000000000001</v>
      </c>
      <c r="K24" s="240">
        <f t="shared" si="3"/>
        <v>57.26179199999978</v>
      </c>
      <c r="L24" s="241" t="str">
        <f>_xlfn.XLOOKUP(E24,Apoio!A:A,Apoio!B:B)</f>
        <v>A68563</v>
      </c>
      <c r="M24" s="241" t="str">
        <f>_xlfn.XLOOKUP(E24,Apoio!A:A,Apoio!C:C)</f>
        <v>RONAN PEREIRA MEDINA</v>
      </c>
      <c r="N24" s="242">
        <f>_xlfn.XLOOKUP(C24,Apoio!M:M,Apoio!N:N)*K24</f>
        <v>37.220164799999857</v>
      </c>
      <c r="O24" s="224" t="s">
        <v>27</v>
      </c>
      <c r="P24" s="224">
        <v>67043</v>
      </c>
      <c r="Q24" s="263">
        <f t="shared" si="0"/>
        <v>8.9328395519999653</v>
      </c>
      <c r="R24" s="224" t="s">
        <v>21</v>
      </c>
      <c r="S24" s="264">
        <f>_xlfn.XLOOKUP(E24,Apoio!A:A,Apoio!D:D)</f>
        <v>0</v>
      </c>
      <c r="T24" s="265">
        <f t="shared" si="1"/>
        <v>21.587695583999917</v>
      </c>
    </row>
    <row r="25" spans="1:20">
      <c r="A25" s="226">
        <v>44838</v>
      </c>
      <c r="B25" s="227">
        <v>44839</v>
      </c>
      <c r="C25" s="224" t="s">
        <v>16</v>
      </c>
      <c r="D25" s="221" t="s">
        <v>17</v>
      </c>
      <c r="E25" s="229" t="s">
        <v>54</v>
      </c>
      <c r="F25" s="246">
        <v>1902.08</v>
      </c>
      <c r="G25" s="230" t="s">
        <v>19</v>
      </c>
      <c r="H25" s="230">
        <v>5.1588000000000003</v>
      </c>
      <c r="I25" s="239">
        <f t="shared" si="2"/>
        <v>7.0171357680079982E-3</v>
      </c>
      <c r="J25" s="230">
        <v>5.1950000000000003</v>
      </c>
      <c r="K25" s="240">
        <f t="shared" si="3"/>
        <v>68.85529600000001</v>
      </c>
      <c r="L25" s="241" t="str">
        <f>_xlfn.XLOOKUP(E25,Apoio!A:A,Apoio!B:B)</f>
        <v>AC11122</v>
      </c>
      <c r="M25" s="241" t="str">
        <f>_xlfn.XLOOKUP(E25,Apoio!A:A,Apoio!C:C)</f>
        <v>MESA CAMBIO PROPRIETARIA</v>
      </c>
      <c r="N25" s="242">
        <f>_xlfn.XLOOKUP(C25,Apoio!M:M,Apoio!N:N)*K25</f>
        <v>44.755942400000009</v>
      </c>
      <c r="O25" s="238" t="s">
        <v>20</v>
      </c>
      <c r="P25" s="224">
        <v>67500</v>
      </c>
      <c r="Q25" s="263">
        <f t="shared" si="0"/>
        <v>0</v>
      </c>
      <c r="R25" s="224" t="s">
        <v>21</v>
      </c>
      <c r="S25" s="264" t="str">
        <f>_xlfn.XLOOKUP(E25,Apoio!A:A,Apoio!D:D)</f>
        <v>LEANDRO</v>
      </c>
      <c r="T25" s="265">
        <f t="shared" si="1"/>
        <v>36.699872768000006</v>
      </c>
    </row>
    <row r="26" spans="1:20">
      <c r="A26" s="226">
        <v>44838</v>
      </c>
      <c r="B26" s="227">
        <v>44839</v>
      </c>
      <c r="C26" s="224" t="s">
        <v>16</v>
      </c>
      <c r="D26" s="221" t="s">
        <v>17</v>
      </c>
      <c r="E26" s="229" t="s">
        <v>49</v>
      </c>
      <c r="F26" s="223">
        <v>50000</v>
      </c>
      <c r="G26" s="224" t="s">
        <v>19</v>
      </c>
      <c r="H26" s="224">
        <v>5.1463000000000001</v>
      </c>
      <c r="I26" s="239">
        <f t="shared" si="2"/>
        <v>6.1597652682510162E-3</v>
      </c>
      <c r="J26" s="224">
        <v>5.1779999999999999</v>
      </c>
      <c r="K26" s="240">
        <f t="shared" si="3"/>
        <v>1584.999999999992</v>
      </c>
      <c r="L26" s="241" t="str">
        <f>_xlfn.XLOOKUP(E26,Apoio!A:A,Apoio!B:B)</f>
        <v>AC11122</v>
      </c>
      <c r="M26" s="241" t="str">
        <f>_xlfn.XLOOKUP(E26,Apoio!A:A,Apoio!C:C)</f>
        <v>MESA CAMBIO PROPRIETARIA</v>
      </c>
      <c r="N26" s="242">
        <f>_xlfn.XLOOKUP(C26,Apoio!M:M,Apoio!N:N)*K26</f>
        <v>1030.2499999999948</v>
      </c>
      <c r="O26" s="224" t="s">
        <v>20</v>
      </c>
      <c r="P26" s="224">
        <v>67500</v>
      </c>
      <c r="Q26" s="263">
        <f t="shared" si="0"/>
        <v>0</v>
      </c>
      <c r="R26" s="224" t="s">
        <v>21</v>
      </c>
      <c r="S26" s="264" t="str">
        <f>_xlfn.XLOOKUP(E26,Apoio!A:A,Apoio!D:D)</f>
        <v>LEANDRO</v>
      </c>
      <c r="T26" s="265">
        <f t="shared" si="1"/>
        <v>844.80499999999563</v>
      </c>
    </row>
    <row r="27" spans="1:20">
      <c r="A27" s="226">
        <v>44838</v>
      </c>
      <c r="B27" s="227">
        <v>44840</v>
      </c>
      <c r="C27" s="224" t="s">
        <v>16</v>
      </c>
      <c r="D27" s="221" t="s">
        <v>17</v>
      </c>
      <c r="E27" s="229" t="s">
        <v>18</v>
      </c>
      <c r="F27" s="246">
        <v>8462.0499999999993</v>
      </c>
      <c r="G27" s="230" t="s">
        <v>19</v>
      </c>
      <c r="H27" s="230">
        <v>5.1638000000000002</v>
      </c>
      <c r="I27" s="239">
        <f t="shared" si="2"/>
        <v>3.1372245245748775E-3</v>
      </c>
      <c r="J27" s="230">
        <v>5.18</v>
      </c>
      <c r="K27" s="240">
        <f t="shared" si="3"/>
        <v>137.08520999999615</v>
      </c>
      <c r="L27" s="241" t="str">
        <f>_xlfn.XLOOKUP(E27,Apoio!A:A,Apoio!B:B)</f>
        <v>AC11122</v>
      </c>
      <c r="M27" s="241" t="str">
        <f>_xlfn.XLOOKUP(E27,Apoio!A:A,Apoio!C:C)</f>
        <v>MESA CAMBIO PROPRIETARIA</v>
      </c>
      <c r="N27" s="242">
        <f>_xlfn.XLOOKUP(C27,Apoio!M:M,Apoio!N:N)*K27</f>
        <v>89.105386499997508</v>
      </c>
      <c r="O27" s="224" t="s">
        <v>20</v>
      </c>
      <c r="P27" s="224">
        <v>67407</v>
      </c>
      <c r="Q27" s="263">
        <f t="shared" si="0"/>
        <v>0</v>
      </c>
      <c r="R27" s="224" t="s">
        <v>21</v>
      </c>
      <c r="S27" s="264">
        <f>_xlfn.XLOOKUP(E27,Apoio!A:A,Apoio!D:D)</f>
        <v>0</v>
      </c>
      <c r="T27" s="265">
        <f t="shared" si="1"/>
        <v>73.066416929997956</v>
      </c>
    </row>
    <row r="28" spans="1:20">
      <c r="A28" s="226">
        <v>44838</v>
      </c>
      <c r="B28" s="227">
        <v>44839</v>
      </c>
      <c r="C28" s="224" t="s">
        <v>16</v>
      </c>
      <c r="D28" s="221" t="s">
        <v>17</v>
      </c>
      <c r="E28" s="231" t="s">
        <v>1807</v>
      </c>
      <c r="F28" s="223">
        <v>3000</v>
      </c>
      <c r="G28" s="224" t="s">
        <v>19</v>
      </c>
      <c r="H28" s="224">
        <v>5.1647999999999996</v>
      </c>
      <c r="I28" s="239">
        <f t="shared" si="2"/>
        <v>5.8472738537795887E-3</v>
      </c>
      <c r="J28" s="224">
        <v>5.1950000000000003</v>
      </c>
      <c r="K28" s="240">
        <f t="shared" si="3"/>
        <v>90.600000000002012</v>
      </c>
      <c r="L28" s="241" t="str">
        <f>_xlfn.XLOOKUP(E28,Apoio!A:A,Apoio!B:B)</f>
        <v>A25780</v>
      </c>
      <c r="M28" s="241" t="str">
        <f>_xlfn.XLOOKUP(E28,Apoio!A:A,Apoio!C:C)</f>
        <v>FERNANDO RAMON DE OLIVEIRA</v>
      </c>
      <c r="N28" s="242">
        <f>_xlfn.XLOOKUP(C28,Apoio!M:M,Apoio!N:N)*K28</f>
        <v>58.890000000001308</v>
      </c>
      <c r="O28" s="224" t="s">
        <v>20</v>
      </c>
      <c r="P28" s="224">
        <v>67500</v>
      </c>
      <c r="Q28" s="263">
        <f t="shared" si="0"/>
        <v>14.133600000000314</v>
      </c>
      <c r="R28" s="224" t="s">
        <v>21</v>
      </c>
      <c r="S28" s="264">
        <f>_xlfn.XLOOKUP(E28,Apoio!A:A,Apoio!D:D)</f>
        <v>0</v>
      </c>
      <c r="T28" s="265">
        <f t="shared" si="1"/>
        <v>34.156200000000759</v>
      </c>
    </row>
    <row r="29" spans="1:20">
      <c r="A29" s="226">
        <v>44838</v>
      </c>
      <c r="B29" s="227">
        <v>44840</v>
      </c>
      <c r="C29" s="224" t="s">
        <v>22</v>
      </c>
      <c r="D29" s="221" t="s">
        <v>17</v>
      </c>
      <c r="E29" s="222" t="s">
        <v>1808</v>
      </c>
      <c r="F29" s="223">
        <v>6000</v>
      </c>
      <c r="G29" s="224" t="s">
        <v>57</v>
      </c>
      <c r="H29" s="224">
        <v>5.9353999999999996</v>
      </c>
      <c r="I29" s="239">
        <f t="shared" si="2"/>
        <v>9.5360043131045291E-3</v>
      </c>
      <c r="J29" s="224">
        <v>5.992</v>
      </c>
      <c r="K29" s="240">
        <f t="shared" si="3"/>
        <v>339.60000000000258</v>
      </c>
      <c r="L29" s="241" t="str">
        <f>_xlfn.XLOOKUP(E29,Apoio!A:A,Apoio!B:B)</f>
        <v>A20190</v>
      </c>
      <c r="M29" s="241" t="str">
        <f>_xlfn.XLOOKUP(E29,Apoio!A:A,Apoio!C:C)</f>
        <v>IGOR DE SOUZA DANTAS</v>
      </c>
      <c r="N29" s="242">
        <f>_xlfn.XLOOKUP(C29,Apoio!M:M,Apoio!N:N)*K29</f>
        <v>161.90430000000123</v>
      </c>
      <c r="O29" s="224" t="s">
        <v>20</v>
      </c>
      <c r="P29" s="224">
        <v>67500</v>
      </c>
      <c r="Q29" s="263">
        <f t="shared" si="0"/>
        <v>38.857032000000295</v>
      </c>
      <c r="R29" s="224" t="s">
        <v>25</v>
      </c>
      <c r="S29" s="264">
        <f>_xlfn.XLOOKUP(E29,Apoio!A:A,Apoio!D:D)</f>
        <v>0</v>
      </c>
      <c r="T29" s="265">
        <f t="shared" si="1"/>
        <v>93.90449400000071</v>
      </c>
    </row>
    <row r="30" spans="1:20">
      <c r="A30" s="226">
        <v>44838</v>
      </c>
      <c r="B30" s="227">
        <v>44839</v>
      </c>
      <c r="C30" s="224" t="s">
        <v>22</v>
      </c>
      <c r="D30" s="224" t="s">
        <v>23</v>
      </c>
      <c r="E30" s="232" t="s">
        <v>1555</v>
      </c>
      <c r="F30" s="223">
        <v>4893.0200000000004</v>
      </c>
      <c r="G30" s="224" t="s">
        <v>19</v>
      </c>
      <c r="H30" s="224">
        <v>5.165</v>
      </c>
      <c r="I30" s="239">
        <f t="shared" si="2"/>
        <v>9.099709583736626E-3</v>
      </c>
      <c r="J30" s="224">
        <v>5.2119999999999997</v>
      </c>
      <c r="K30" s="240">
        <f t="shared" si="3"/>
        <v>229.9719399999986</v>
      </c>
      <c r="L30" s="241" t="str">
        <f>_xlfn.XLOOKUP(E30,Apoio!A:A,Apoio!B:B)</f>
        <v>A21291</v>
      </c>
      <c r="M30" s="241" t="str">
        <f>_xlfn.XLOOKUP(E30,Apoio!A:A,Apoio!C:C)</f>
        <v>GUSTAVO SASDELI</v>
      </c>
      <c r="N30" s="242">
        <f>_xlfn.XLOOKUP(C30,Apoio!M:M,Apoio!N:N)*K30</f>
        <v>109.63912239499933</v>
      </c>
      <c r="O30" s="224" t="s">
        <v>20</v>
      </c>
      <c r="P30" s="224">
        <v>22012</v>
      </c>
      <c r="Q30" s="263">
        <f t="shared" si="0"/>
        <v>26.31338937479984</v>
      </c>
      <c r="R30" s="224" t="s">
        <v>25</v>
      </c>
      <c r="S30" s="264">
        <f>_xlfn.XLOOKUP(E30,Apoio!A:A,Apoio!D:D)</f>
        <v>0</v>
      </c>
      <c r="T30" s="265">
        <f t="shared" si="1"/>
        <v>63.590690989099613</v>
      </c>
    </row>
    <row r="31" spans="1:20">
      <c r="A31" s="226">
        <v>44838</v>
      </c>
      <c r="B31" s="227">
        <v>44839</v>
      </c>
      <c r="C31" s="234" t="s">
        <v>16</v>
      </c>
      <c r="D31" s="233" t="s">
        <v>17</v>
      </c>
      <c r="E31" s="225" t="s">
        <v>1801</v>
      </c>
      <c r="F31" s="223">
        <v>1893.05</v>
      </c>
      <c r="G31" s="224" t="s">
        <v>19</v>
      </c>
      <c r="H31" s="224">
        <v>5.1443000000000003</v>
      </c>
      <c r="I31" s="239">
        <f t="shared" si="2"/>
        <v>1.5687265517174254E-2</v>
      </c>
      <c r="J31" s="224">
        <v>5.2249999999999996</v>
      </c>
      <c r="K31" s="240">
        <f t="shared" si="3"/>
        <v>152.76913499999873</v>
      </c>
      <c r="L31" s="241" t="str">
        <f>_xlfn.XLOOKUP(E31,Apoio!A:A,Apoio!B:B)</f>
        <v>A71420</v>
      </c>
      <c r="M31" s="241" t="str">
        <f>_xlfn.XLOOKUP(E31,Apoio!A:A,Apoio!C:C)</f>
        <v>CAIO SAVINI</v>
      </c>
      <c r="N31" s="242">
        <f>_xlfn.XLOOKUP(C31,Apoio!M:M,Apoio!N:N)*K31</f>
        <v>99.299937749999174</v>
      </c>
      <c r="O31" s="224" t="s">
        <v>20</v>
      </c>
      <c r="P31" s="224">
        <v>67500</v>
      </c>
      <c r="Q31" s="263">
        <f t="shared" si="0"/>
        <v>23.831985059999802</v>
      </c>
      <c r="R31" s="224" t="s">
        <v>21</v>
      </c>
      <c r="S31" s="264">
        <f>_xlfn.XLOOKUP(E31,Apoio!A:A,Apoio!D:D)</f>
        <v>0</v>
      </c>
      <c r="T31" s="265">
        <f t="shared" si="1"/>
        <v>57.593963894999511</v>
      </c>
    </row>
    <row r="32" spans="1:20">
      <c r="A32" s="226">
        <v>44839</v>
      </c>
      <c r="B32" s="227">
        <v>44839</v>
      </c>
      <c r="C32" s="221" t="s">
        <v>16</v>
      </c>
      <c r="D32" s="230" t="s">
        <v>17</v>
      </c>
      <c r="E32" s="222" t="s">
        <v>317</v>
      </c>
      <c r="F32" s="223">
        <v>2000</v>
      </c>
      <c r="G32" s="224" t="s">
        <v>19</v>
      </c>
      <c r="H32" s="224">
        <v>5.15</v>
      </c>
      <c r="I32" s="239">
        <f t="shared" si="2"/>
        <v>9.8058252427184467E-3</v>
      </c>
      <c r="J32" s="224">
        <v>5.2004999999999999</v>
      </c>
      <c r="K32" s="240">
        <f t="shared" si="3"/>
        <v>100.99999999999909</v>
      </c>
      <c r="L32" s="241" t="str">
        <f>_xlfn.XLOOKUP(E32,Apoio!A:A,Apoio!B:B)</f>
        <v>A20998</v>
      </c>
      <c r="M32" s="241" t="str">
        <f>_xlfn.XLOOKUP(E32,Apoio!A:A,Apoio!C:C)</f>
        <v>LUIZ HENRIQUE FERNANDES</v>
      </c>
      <c r="N32" s="242">
        <f>_xlfn.XLOOKUP(C32,Apoio!M:M,Apoio!N:N)*K32</f>
        <v>65.649999999999409</v>
      </c>
      <c r="O32" s="224" t="s">
        <v>27</v>
      </c>
      <c r="P32" s="224">
        <v>67500</v>
      </c>
      <c r="Q32" s="263">
        <f t="shared" si="0"/>
        <v>15.755999999999858</v>
      </c>
      <c r="R32" s="224" t="s">
        <v>21</v>
      </c>
      <c r="S32" s="264">
        <f>_xlfn.XLOOKUP(E32,Apoio!A:A,Apoio!D:D)</f>
        <v>0</v>
      </c>
      <c r="T32" s="265">
        <f t="shared" si="1"/>
        <v>38.076999999999657</v>
      </c>
    </row>
    <row r="33" spans="1:20">
      <c r="A33" s="226">
        <v>44839</v>
      </c>
      <c r="B33" s="227">
        <v>44839</v>
      </c>
      <c r="C33" s="233" t="s">
        <v>16</v>
      </c>
      <c r="D33" s="234" t="s">
        <v>23</v>
      </c>
      <c r="E33" s="225" t="s">
        <v>1519</v>
      </c>
      <c r="F33" s="223">
        <v>24904</v>
      </c>
      <c r="G33" s="224" t="s">
        <v>19</v>
      </c>
      <c r="H33" s="224">
        <v>5.1749999999999998</v>
      </c>
      <c r="I33" s="239">
        <f t="shared" si="2"/>
        <v>6.2801932367149149E-3</v>
      </c>
      <c r="J33" s="224">
        <v>5.2074999999999996</v>
      </c>
      <c r="K33" s="240">
        <f t="shared" si="3"/>
        <v>809.37999999999386</v>
      </c>
      <c r="L33" s="241" t="str">
        <f>_xlfn.XLOOKUP(E33,Apoio!A:A,Apoio!B:B)</f>
        <v>A68641</v>
      </c>
      <c r="M33" s="241" t="str">
        <f>_xlfn.XLOOKUP(E33,Apoio!A:A,Apoio!C:C)</f>
        <v>RICARDO STURM</v>
      </c>
      <c r="N33" s="242">
        <f>_xlfn.XLOOKUP(C33,Apoio!M:M,Apoio!N:N)*K33</f>
        <v>526.096999999996</v>
      </c>
      <c r="O33" s="224" t="s">
        <v>27</v>
      </c>
      <c r="P33" s="237">
        <v>12005</v>
      </c>
      <c r="Q33" s="263">
        <f t="shared" si="0"/>
        <v>126.26327999999904</v>
      </c>
      <c r="R33" s="224" t="s">
        <v>21</v>
      </c>
      <c r="S33" s="264">
        <f>_xlfn.XLOOKUP(E33,Apoio!A:A,Apoio!D:D)</f>
        <v>0</v>
      </c>
      <c r="T33" s="265">
        <f t="shared" si="1"/>
        <v>305.13625999999766</v>
      </c>
    </row>
    <row r="34" spans="1:20">
      <c r="A34" s="226">
        <v>44839</v>
      </c>
      <c r="B34" s="227">
        <v>44839</v>
      </c>
      <c r="C34" s="233" t="s">
        <v>16</v>
      </c>
      <c r="D34" s="234" t="s">
        <v>23</v>
      </c>
      <c r="E34" s="225" t="s">
        <v>1519</v>
      </c>
      <c r="F34" s="223">
        <v>19914</v>
      </c>
      <c r="G34" s="224" t="s">
        <v>19</v>
      </c>
      <c r="H34" s="224">
        <v>5.1749999999999998</v>
      </c>
      <c r="I34" s="239">
        <f t="shared" si="2"/>
        <v>6.2801932367149149E-3</v>
      </c>
      <c r="J34" s="224">
        <v>5.2074999999999996</v>
      </c>
      <c r="K34" s="240">
        <f t="shared" si="3"/>
        <v>647.20499999999504</v>
      </c>
      <c r="L34" s="241" t="str">
        <f>_xlfn.XLOOKUP(E34,Apoio!A:A,Apoio!B:B)</f>
        <v>A68641</v>
      </c>
      <c r="M34" s="241" t="str">
        <f>_xlfn.XLOOKUP(E34,Apoio!A:A,Apoio!C:C)</f>
        <v>RICARDO STURM</v>
      </c>
      <c r="N34" s="242">
        <f>_xlfn.XLOOKUP(C34,Apoio!M:M,Apoio!N:N)*K34</f>
        <v>420.6832499999968</v>
      </c>
      <c r="O34" s="224" t="s">
        <v>27</v>
      </c>
      <c r="P34" s="237">
        <v>12005</v>
      </c>
      <c r="Q34" s="263">
        <f t="shared" ref="Q34:Q65" si="4">IF(M34="MESA CAMBIO PROPRIETARIA",0,(N34*0.8)*0.3)</f>
        <v>100.96397999999924</v>
      </c>
      <c r="R34" s="224" t="s">
        <v>21</v>
      </c>
      <c r="S34" s="264">
        <f>_xlfn.XLOOKUP(E34,Apoio!A:A,Apoio!D:D)</f>
        <v>0</v>
      </c>
      <c r="T34" s="265">
        <f t="shared" ref="T34:T65" si="5">(N34*0.82)-Q34</f>
        <v>243.99628499999812</v>
      </c>
    </row>
    <row r="35" spans="1:20">
      <c r="A35" s="226">
        <v>44839</v>
      </c>
      <c r="B35" s="227">
        <v>44841</v>
      </c>
      <c r="C35" s="224" t="s">
        <v>22</v>
      </c>
      <c r="D35" s="224" t="s">
        <v>23</v>
      </c>
      <c r="E35" s="231" t="s">
        <v>185</v>
      </c>
      <c r="F35" s="223">
        <v>554.58000000000004</v>
      </c>
      <c r="G35" s="224" t="s">
        <v>57</v>
      </c>
      <c r="H35" s="224">
        <v>5.8893000000000004</v>
      </c>
      <c r="I35" s="239">
        <f t="shared" si="2"/>
        <v>4.8732446980115363E-3</v>
      </c>
      <c r="J35" s="224">
        <v>5.9180000000000001</v>
      </c>
      <c r="K35" s="240">
        <f t="shared" si="3"/>
        <v>15.91644599999985</v>
      </c>
      <c r="L35" s="241" t="str">
        <f>_xlfn.XLOOKUP(E35,Apoio!A:A,Apoio!B:B)</f>
        <v>A23356</v>
      </c>
      <c r="M35" s="241" t="str">
        <f>_xlfn.XLOOKUP(E35,Apoio!A:A,Apoio!C:C)</f>
        <v>ANDREIA BATISTA MACHADO DE OLIVEIRA</v>
      </c>
      <c r="N35" s="242">
        <f>_xlfn.XLOOKUP(C35,Apoio!M:M,Apoio!N:N)*K35</f>
        <v>7.5881656304999288</v>
      </c>
      <c r="O35" s="224" t="s">
        <v>20</v>
      </c>
      <c r="P35" s="224">
        <v>12012</v>
      </c>
      <c r="Q35" s="263">
        <f t="shared" si="4"/>
        <v>1.8211597513199829</v>
      </c>
      <c r="R35" s="224" t="s">
        <v>25</v>
      </c>
      <c r="S35" s="264">
        <f>_xlfn.XLOOKUP(E35,Apoio!A:A,Apoio!D:D)</f>
        <v>0</v>
      </c>
      <c r="T35" s="265">
        <f t="shared" si="5"/>
        <v>4.4011360656899585</v>
      </c>
    </row>
    <row r="36" spans="1:20">
      <c r="A36" s="226">
        <v>44839</v>
      </c>
      <c r="B36" s="227">
        <v>44840</v>
      </c>
      <c r="C36" s="224" t="s">
        <v>16</v>
      </c>
      <c r="D36" s="224" t="s">
        <v>23</v>
      </c>
      <c r="E36" s="222" t="s">
        <v>1546</v>
      </c>
      <c r="F36" s="223">
        <v>12000</v>
      </c>
      <c r="G36" s="224" t="s">
        <v>19</v>
      </c>
      <c r="H36" s="224">
        <v>5.1349999999999998</v>
      </c>
      <c r="I36" s="239">
        <f t="shared" si="2"/>
        <v>1.3437195715676697E-2</v>
      </c>
      <c r="J36" s="224">
        <v>5.2039999999999997</v>
      </c>
      <c r="K36" s="240">
        <f t="shared" si="3"/>
        <v>827.99999999999943</v>
      </c>
      <c r="L36" s="241" t="str">
        <f>_xlfn.XLOOKUP(E36,Apoio!A:A,Apoio!B:B)</f>
        <v>A21578</v>
      </c>
      <c r="M36" s="241" t="str">
        <f>_xlfn.XLOOKUP(E36,Apoio!A:A,Apoio!C:C)</f>
        <v>RENATO NUCCI SONCINI</v>
      </c>
      <c r="N36" s="242">
        <f>_xlfn.XLOOKUP(C36,Apoio!M:M,Apoio!N:N)*K36</f>
        <v>538.1999999999997</v>
      </c>
      <c r="O36" s="224" t="s">
        <v>27</v>
      </c>
      <c r="P36" s="224">
        <v>47142</v>
      </c>
      <c r="Q36" s="263">
        <f t="shared" si="4"/>
        <v>129.16799999999992</v>
      </c>
      <c r="R36" s="224" t="s">
        <v>21</v>
      </c>
      <c r="S36" s="264">
        <f>_xlfn.XLOOKUP(E36,Apoio!A:A,Apoio!D:D)</f>
        <v>0</v>
      </c>
      <c r="T36" s="265">
        <f t="shared" si="5"/>
        <v>312.15599999999984</v>
      </c>
    </row>
    <row r="37" spans="1:20">
      <c r="A37" s="226">
        <v>44839</v>
      </c>
      <c r="B37" s="227">
        <v>44840</v>
      </c>
      <c r="C37" s="233" t="s">
        <v>16</v>
      </c>
      <c r="D37" s="234" t="s">
        <v>23</v>
      </c>
      <c r="E37" s="231" t="s">
        <v>224</v>
      </c>
      <c r="F37" s="223">
        <v>49770.29</v>
      </c>
      <c r="G37" s="224" t="s">
        <v>19</v>
      </c>
      <c r="H37" s="224">
        <v>5.202</v>
      </c>
      <c r="I37" s="239">
        <f t="shared" si="2"/>
        <v>4.2291426374472252E-3</v>
      </c>
      <c r="J37" s="224">
        <v>5.2240000000000002</v>
      </c>
      <c r="K37" s="240">
        <f t="shared" si="3"/>
        <v>1094.9463800000121</v>
      </c>
      <c r="L37" s="241" t="str">
        <f>_xlfn.XLOOKUP(E37,Apoio!A:A,Apoio!B:B)</f>
        <v>AC11122</v>
      </c>
      <c r="M37" s="241" t="str">
        <f>_xlfn.XLOOKUP(E37,Apoio!A:A,Apoio!C:C)</f>
        <v>MESA CAMBIO PROPRIETARIA</v>
      </c>
      <c r="N37" s="242">
        <f>_xlfn.XLOOKUP(C37,Apoio!M:M,Apoio!N:N)*K37</f>
        <v>711.71514700000796</v>
      </c>
      <c r="O37" s="224" t="s">
        <v>20</v>
      </c>
      <c r="P37" s="236">
        <v>52405</v>
      </c>
      <c r="Q37" s="263">
        <f t="shared" si="4"/>
        <v>0</v>
      </c>
      <c r="R37" s="224" t="s">
        <v>21</v>
      </c>
      <c r="S37" s="264" t="str">
        <f>_xlfn.XLOOKUP(E37,Apoio!A:A,Apoio!D:D)</f>
        <v>LUCAS PELUSO</v>
      </c>
      <c r="T37" s="265">
        <f t="shared" si="5"/>
        <v>583.60642054000652</v>
      </c>
    </row>
    <row r="38" spans="1:20">
      <c r="A38" s="226">
        <v>44840</v>
      </c>
      <c r="B38" s="227">
        <v>44841</v>
      </c>
      <c r="C38" s="224" t="s">
        <v>22</v>
      </c>
      <c r="D38" s="224" t="s">
        <v>23</v>
      </c>
      <c r="E38" s="229" t="s">
        <v>1843</v>
      </c>
      <c r="F38" s="223">
        <v>2000</v>
      </c>
      <c r="G38" s="224" t="s">
        <v>32</v>
      </c>
      <c r="H38" s="224">
        <v>5.1058000000000003</v>
      </c>
      <c r="I38" s="239">
        <f t="shared" si="2"/>
        <v>5.718986250930147E-3</v>
      </c>
      <c r="J38" s="224">
        <v>5.1349999999999998</v>
      </c>
      <c r="K38" s="240">
        <f t="shared" si="3"/>
        <v>58.399999999998897</v>
      </c>
      <c r="L38" s="241" t="str">
        <f>_xlfn.XLOOKUP(E38,Apoio!A:A,Apoio!B:B)</f>
        <v>A21291</v>
      </c>
      <c r="M38" s="241" t="str">
        <f>_xlfn.XLOOKUP(E38,Apoio!A:A,Apoio!C:C)</f>
        <v>GUSTAVO SOUZA CARVALHO SASDELLI</v>
      </c>
      <c r="N38" s="242">
        <f>_xlfn.XLOOKUP(C38,Apoio!M:M,Apoio!N:N)*K38</f>
        <v>27.842199999999476</v>
      </c>
      <c r="O38" s="224" t="s">
        <v>20</v>
      </c>
      <c r="P38" s="236">
        <v>47908</v>
      </c>
      <c r="Q38" s="263">
        <f t="shared" si="4"/>
        <v>6.6821279999998753</v>
      </c>
      <c r="R38" s="224" t="s">
        <v>25</v>
      </c>
      <c r="S38" s="264">
        <f>_xlfn.XLOOKUP(E38,Apoio!A:A,Apoio!D:D)</f>
        <v>0</v>
      </c>
      <c r="T38" s="265">
        <f t="shared" si="5"/>
        <v>16.148475999999693</v>
      </c>
    </row>
    <row r="39" spans="1:20">
      <c r="A39" s="226">
        <v>44840</v>
      </c>
      <c r="B39" s="227">
        <v>44841</v>
      </c>
      <c r="C39" s="224" t="s">
        <v>22</v>
      </c>
      <c r="D39" s="224" t="s">
        <v>23</v>
      </c>
      <c r="E39" s="231" t="s">
        <v>185</v>
      </c>
      <c r="F39" s="223">
        <v>887.5</v>
      </c>
      <c r="G39" s="224" t="s">
        <v>19</v>
      </c>
      <c r="H39" s="224">
        <v>5.1996000000000002</v>
      </c>
      <c r="I39" s="239">
        <f t="shared" si="2"/>
        <v>3.9233787214401072E-3</v>
      </c>
      <c r="J39" s="224">
        <v>5.22</v>
      </c>
      <c r="K39" s="240">
        <f t="shared" si="3"/>
        <v>18.104999999999581</v>
      </c>
      <c r="L39" s="241" t="str">
        <f>_xlfn.XLOOKUP(E39,Apoio!A:A,Apoio!B:B)</f>
        <v>A23356</v>
      </c>
      <c r="M39" s="241" t="str">
        <f>_xlfn.XLOOKUP(E39,Apoio!A:A,Apoio!C:C)</f>
        <v>ANDREIA BATISTA MACHADO DE OLIVEIRA</v>
      </c>
      <c r="N39" s="242">
        <f>_xlfn.XLOOKUP(C39,Apoio!M:M,Apoio!N:N)*K39</f>
        <v>8.631558749999801</v>
      </c>
      <c r="O39" s="224" t="s">
        <v>20</v>
      </c>
      <c r="P39" s="234">
        <v>47197</v>
      </c>
      <c r="Q39" s="263">
        <f t="shared" si="4"/>
        <v>2.0715740999999523</v>
      </c>
      <c r="R39" s="224" t="s">
        <v>25</v>
      </c>
      <c r="S39" s="264">
        <f>_xlfn.XLOOKUP(E39,Apoio!A:A,Apoio!D:D)</f>
        <v>0</v>
      </c>
      <c r="T39" s="265">
        <f t="shared" si="5"/>
        <v>5.0063040749998837</v>
      </c>
    </row>
    <row r="40" spans="1:20">
      <c r="A40" s="226">
        <v>44841</v>
      </c>
      <c r="B40" s="227">
        <v>44845</v>
      </c>
      <c r="C40" s="224" t="s">
        <v>22</v>
      </c>
      <c r="D40" s="224" t="s">
        <v>23</v>
      </c>
      <c r="E40" s="231" t="s">
        <v>185</v>
      </c>
      <c r="F40" s="223">
        <v>8156.8</v>
      </c>
      <c r="G40" s="224" t="s">
        <v>57</v>
      </c>
      <c r="H40" s="224">
        <v>5.7765000000000004</v>
      </c>
      <c r="I40" s="239">
        <f t="shared" si="2"/>
        <v>2.6832857266509968E-3</v>
      </c>
      <c r="J40" s="224">
        <v>5.7919999999999998</v>
      </c>
      <c r="K40" s="240">
        <f t="shared" si="3"/>
        <v>126.43039999999513</v>
      </c>
      <c r="L40" s="241" t="str">
        <f>_xlfn.XLOOKUP(E40,Apoio!A:A,Apoio!B:B)</f>
        <v>A23356</v>
      </c>
      <c r="M40" s="241" t="str">
        <f>_xlfn.XLOOKUP(E40,Apoio!A:A,Apoio!C:C)</f>
        <v>ANDREIA BATISTA MACHADO DE OLIVEIRA</v>
      </c>
      <c r="N40" s="242">
        <f>_xlfn.XLOOKUP(C40,Apoio!M:M,Apoio!N:N)*K40</f>
        <v>60.275693199997683</v>
      </c>
      <c r="O40" s="224" t="s">
        <v>20</v>
      </c>
      <c r="P40" s="224">
        <v>12012</v>
      </c>
      <c r="Q40" s="263">
        <f t="shared" si="4"/>
        <v>14.466166367999444</v>
      </c>
      <c r="R40" s="224" t="s">
        <v>25</v>
      </c>
      <c r="S40" s="264">
        <f>_xlfn.XLOOKUP(E40,Apoio!A:A,Apoio!D:D)</f>
        <v>0</v>
      </c>
      <c r="T40" s="265">
        <f t="shared" si="5"/>
        <v>34.959902055998654</v>
      </c>
    </row>
    <row r="41" spans="1:20">
      <c r="A41" s="226">
        <v>44844</v>
      </c>
      <c r="B41" s="227">
        <v>44844</v>
      </c>
      <c r="C41" s="233" t="s">
        <v>22</v>
      </c>
      <c r="D41" s="233" t="s">
        <v>1506</v>
      </c>
      <c r="E41" s="231" t="s">
        <v>328</v>
      </c>
      <c r="F41" s="223">
        <v>4130.6899999999996</v>
      </c>
      <c r="G41" s="224" t="s">
        <v>19</v>
      </c>
      <c r="H41" s="224">
        <v>5.16</v>
      </c>
      <c r="I41" s="239">
        <f t="shared" si="2"/>
        <v>8.3333333333324155E-4</v>
      </c>
      <c r="J41" s="224">
        <v>5.1642999999999999</v>
      </c>
      <c r="K41" s="240">
        <f t="shared" si="3"/>
        <v>17.761966999998958</v>
      </c>
      <c r="L41" s="241" t="str">
        <f>_xlfn.XLOOKUP(E41,Apoio!A:A,Apoio!B:B)</f>
        <v>C11122</v>
      </c>
      <c r="M41" s="241" t="str">
        <f>_xlfn.XLOOKUP(E41,Apoio!A:A,Apoio!C:C)</f>
        <v>MESA CAMBIO PROPRIETARIA</v>
      </c>
      <c r="N41" s="242">
        <f>_xlfn.XLOOKUP(C41,Apoio!M:M,Apoio!N:N)*K41</f>
        <v>8.4680177672495027</v>
      </c>
      <c r="O41" s="224" t="s">
        <v>27</v>
      </c>
      <c r="P41" s="224">
        <v>47197</v>
      </c>
      <c r="Q41" s="263">
        <f t="shared" si="4"/>
        <v>0</v>
      </c>
      <c r="R41" s="224" t="s">
        <v>25</v>
      </c>
      <c r="S41" s="264">
        <f>_xlfn.XLOOKUP(E41,Apoio!A:A,Apoio!D:D)</f>
        <v>0</v>
      </c>
      <c r="T41" s="265">
        <f t="shared" si="5"/>
        <v>6.9437745691445922</v>
      </c>
    </row>
    <row r="42" spans="1:20">
      <c r="A42" s="226">
        <v>44844</v>
      </c>
      <c r="B42" s="227">
        <v>44844</v>
      </c>
      <c r="C42" s="224" t="s">
        <v>16</v>
      </c>
      <c r="D42" s="224" t="s">
        <v>17</v>
      </c>
      <c r="E42" s="231" t="s">
        <v>152</v>
      </c>
      <c r="F42" s="223">
        <v>1500</v>
      </c>
      <c r="G42" s="224" t="s">
        <v>32</v>
      </c>
      <c r="H42" s="224">
        <v>5.0498000000000003</v>
      </c>
      <c r="I42" s="239">
        <f t="shared" si="2"/>
        <v>2.3802922888035205E-2</v>
      </c>
      <c r="J42" s="224">
        <v>5.17</v>
      </c>
      <c r="K42" s="240">
        <f t="shared" si="3"/>
        <v>180.29999999999947</v>
      </c>
      <c r="L42" s="241" t="str">
        <f>_xlfn.XLOOKUP(E42,Apoio!A:A,Apoio!B:B)</f>
        <v>AC11122</v>
      </c>
      <c r="M42" s="241" t="str">
        <f>_xlfn.XLOOKUP(E42,Apoio!A:A,Apoio!C:C)</f>
        <v>MESA CAMBIO PROPRIETARIA</v>
      </c>
      <c r="N42" s="242">
        <f>_xlfn.XLOOKUP(C42,Apoio!M:M,Apoio!N:N)*K42</f>
        <v>117.19499999999967</v>
      </c>
      <c r="O42" s="224" t="s">
        <v>20</v>
      </c>
      <c r="P42" s="224">
        <v>67500</v>
      </c>
      <c r="Q42" s="263">
        <f t="shared" si="4"/>
        <v>0</v>
      </c>
      <c r="R42" s="224" t="s">
        <v>1810</v>
      </c>
      <c r="S42" s="264">
        <f>_xlfn.XLOOKUP(E42,Apoio!A:A,Apoio!D:D)</f>
        <v>0</v>
      </c>
      <c r="T42" s="265">
        <f t="shared" si="5"/>
        <v>96.099899999999721</v>
      </c>
    </row>
    <row r="43" spans="1:20">
      <c r="A43" s="226">
        <v>44844</v>
      </c>
      <c r="B43" s="227">
        <v>44845</v>
      </c>
      <c r="C43" s="221" t="s">
        <v>16</v>
      </c>
      <c r="D43" s="224" t="s">
        <v>17</v>
      </c>
      <c r="E43" s="231" t="s">
        <v>1525</v>
      </c>
      <c r="F43" s="223">
        <v>2000</v>
      </c>
      <c r="G43" s="224" t="s">
        <v>32</v>
      </c>
      <c r="H43" s="224">
        <v>5.0472000000000001</v>
      </c>
      <c r="I43" s="239">
        <f t="shared" si="2"/>
        <v>9.8668568711364202E-3</v>
      </c>
      <c r="J43" s="224">
        <v>5.0970000000000004</v>
      </c>
      <c r="K43" s="240">
        <f t="shared" si="3"/>
        <v>99.600000000000577</v>
      </c>
      <c r="L43" s="241" t="str">
        <f>_xlfn.XLOOKUP(E43,Apoio!A:A,Apoio!B:B)</f>
        <v>A25780</v>
      </c>
      <c r="M43" s="241" t="str">
        <f>_xlfn.XLOOKUP(E43,Apoio!A:A,Apoio!C:C)</f>
        <v>FERNANDO RAMON DE OLIVEIRA</v>
      </c>
      <c r="N43" s="242">
        <f>_xlfn.XLOOKUP(C43,Apoio!M:M,Apoio!N:N)*K43</f>
        <v>64.740000000000379</v>
      </c>
      <c r="O43" s="224" t="s">
        <v>20</v>
      </c>
      <c r="P43" s="224">
        <v>37004</v>
      </c>
      <c r="Q43" s="263">
        <f t="shared" si="4"/>
        <v>15.537600000000092</v>
      </c>
      <c r="R43" s="224" t="s">
        <v>1810</v>
      </c>
      <c r="S43" s="264">
        <f>_xlfn.XLOOKUP(E43,Apoio!A:A,Apoio!D:D)</f>
        <v>0</v>
      </c>
      <c r="T43" s="265">
        <f t="shared" si="5"/>
        <v>37.549200000000219</v>
      </c>
    </row>
    <row r="44" spans="1:20">
      <c r="A44" s="226">
        <v>44844</v>
      </c>
      <c r="B44" s="227">
        <v>44845</v>
      </c>
      <c r="C44" s="221" t="s">
        <v>16</v>
      </c>
      <c r="D44" s="224" t="s">
        <v>23</v>
      </c>
      <c r="E44" s="231" t="s">
        <v>1502</v>
      </c>
      <c r="F44" s="223">
        <v>34504.9</v>
      </c>
      <c r="G44" s="224" t="s">
        <v>19</v>
      </c>
      <c r="H44" s="224">
        <v>5.1863999999999999</v>
      </c>
      <c r="I44" s="239">
        <f t="shared" si="2"/>
        <v>9.9490976399816411E-3</v>
      </c>
      <c r="J44" s="224">
        <v>5.2380000000000004</v>
      </c>
      <c r="K44" s="240">
        <f t="shared" si="3"/>
        <v>1780.4528400000186</v>
      </c>
      <c r="L44" s="241" t="str">
        <f>_xlfn.XLOOKUP(E44,Apoio!A:A,Apoio!B:B)</f>
        <v>A74154</v>
      </c>
      <c r="M44" s="241" t="str">
        <f>_xlfn.XLOOKUP(E44,Apoio!A:A,Apoio!C:C)</f>
        <v>FABIANO ROSA DE SOUZA</v>
      </c>
      <c r="N44" s="242">
        <f>_xlfn.XLOOKUP(C44,Apoio!M:M,Apoio!N:N)*K44</f>
        <v>1157.2943460000122</v>
      </c>
      <c r="O44" s="224" t="s">
        <v>20</v>
      </c>
      <c r="P44" s="224">
        <v>12012</v>
      </c>
      <c r="Q44" s="263">
        <f t="shared" si="4"/>
        <v>277.75064304000296</v>
      </c>
      <c r="R44" s="224" t="s">
        <v>1810</v>
      </c>
      <c r="S44" s="264">
        <f>_xlfn.XLOOKUP(E44,Apoio!A:A,Apoio!D:D)</f>
        <v>0</v>
      </c>
      <c r="T44" s="265">
        <f t="shared" si="5"/>
        <v>671.23072068000693</v>
      </c>
    </row>
    <row r="45" spans="1:20">
      <c r="A45" s="226">
        <v>44844</v>
      </c>
      <c r="B45" s="227">
        <v>44845</v>
      </c>
      <c r="C45" s="221" t="s">
        <v>16</v>
      </c>
      <c r="D45" s="224" t="s">
        <v>17</v>
      </c>
      <c r="E45" s="231" t="s">
        <v>216</v>
      </c>
      <c r="F45" s="223">
        <v>229000</v>
      </c>
      <c r="G45" s="224" t="s">
        <v>19</v>
      </c>
      <c r="H45" s="224">
        <v>5.1904000000000003</v>
      </c>
      <c r="I45" s="239">
        <f t="shared" si="2"/>
        <v>9.9414303329221632E-3</v>
      </c>
      <c r="J45" s="224">
        <v>5.242</v>
      </c>
      <c r="K45" s="240">
        <f t="shared" si="3"/>
        <v>11816.39999999992</v>
      </c>
      <c r="L45" s="241" t="str">
        <f>_xlfn.XLOOKUP(E45,Apoio!A:A,Apoio!B:B)</f>
        <v>A20998</v>
      </c>
      <c r="M45" s="241" t="str">
        <f>_xlfn.XLOOKUP(E45,Apoio!A:A,Apoio!C:C)</f>
        <v>LUIZ HENRIQUE FERNANDES</v>
      </c>
      <c r="N45" s="242">
        <f>_xlfn.XLOOKUP(C45,Apoio!M:M,Apoio!N:N)*K45</f>
        <v>7680.659999999948</v>
      </c>
      <c r="O45" s="224" t="s">
        <v>20</v>
      </c>
      <c r="P45" s="224">
        <v>67043</v>
      </c>
      <c r="Q45" s="263">
        <f t="shared" si="4"/>
        <v>1843.3583999999873</v>
      </c>
      <c r="R45" s="224" t="s">
        <v>21</v>
      </c>
      <c r="S45" s="264">
        <f>_xlfn.XLOOKUP(E45,Apoio!A:A,Apoio!D:D)</f>
        <v>0</v>
      </c>
      <c r="T45" s="265">
        <f t="shared" si="5"/>
        <v>4454.7827999999699</v>
      </c>
    </row>
    <row r="46" spans="1:20">
      <c r="A46" s="226">
        <v>44844</v>
      </c>
      <c r="B46" s="227">
        <v>44845</v>
      </c>
      <c r="C46" s="235" t="s">
        <v>67</v>
      </c>
      <c r="D46" s="236" t="s">
        <v>23</v>
      </c>
      <c r="E46" s="231" t="s">
        <v>1490</v>
      </c>
      <c r="F46" s="223">
        <v>418.75</v>
      </c>
      <c r="G46" s="224" t="s">
        <v>32</v>
      </c>
      <c r="H46" s="224">
        <v>5.0380000000000003</v>
      </c>
      <c r="I46" s="239">
        <f t="shared" si="2"/>
        <v>7.1456927352122612E-3</v>
      </c>
      <c r="J46" s="224">
        <v>5.0739999999999998</v>
      </c>
      <c r="K46" s="240">
        <f t="shared" si="3"/>
        <v>15.074999999999827</v>
      </c>
      <c r="L46" s="241" t="str">
        <f>_xlfn.XLOOKUP(E46,Apoio!A:A,Apoio!B:B)</f>
        <v>C11122</v>
      </c>
      <c r="M46" s="241" t="str">
        <f>_xlfn.XLOOKUP(E46,Apoio!A:A,Apoio!C:C)</f>
        <v>MESA CAMBIO PROPRIETARIA</v>
      </c>
      <c r="N46" s="242">
        <f>_xlfn.XLOOKUP(C46,Apoio!M:M,Apoio!N:N)*K46</f>
        <v>7.1870062499999179</v>
      </c>
      <c r="O46" s="224" t="s">
        <v>20</v>
      </c>
      <c r="P46" s="224">
        <v>22112</v>
      </c>
      <c r="Q46" s="263">
        <f t="shared" si="4"/>
        <v>0</v>
      </c>
      <c r="R46" s="224" t="s">
        <v>1811</v>
      </c>
      <c r="S46" s="264" t="str">
        <f>_xlfn.XLOOKUP(E46,Apoio!A:A,Apoio!D:D)</f>
        <v>LEANDRO</v>
      </c>
      <c r="T46" s="265">
        <f t="shared" si="5"/>
        <v>5.8933451249999322</v>
      </c>
    </row>
    <row r="47" spans="1:20">
      <c r="A47" s="226">
        <v>44844</v>
      </c>
      <c r="B47" s="227">
        <v>44845</v>
      </c>
      <c r="C47" s="221" t="s">
        <v>16</v>
      </c>
      <c r="D47" s="224" t="s">
        <v>17</v>
      </c>
      <c r="E47" s="231" t="s">
        <v>200</v>
      </c>
      <c r="F47" s="223">
        <v>3000</v>
      </c>
      <c r="G47" s="224" t="s">
        <v>19</v>
      </c>
      <c r="H47" s="224">
        <v>5.1894</v>
      </c>
      <c r="I47" s="239">
        <f t="shared" si="2"/>
        <v>3.9696304004317451E-3</v>
      </c>
      <c r="J47" s="224">
        <v>5.21</v>
      </c>
      <c r="K47" s="240">
        <f t="shared" si="3"/>
        <v>61.799999999999855</v>
      </c>
      <c r="L47" s="241" t="str">
        <f>_xlfn.XLOOKUP(E47,Apoio!A:A,Apoio!B:B)</f>
        <v>A21578</v>
      </c>
      <c r="M47" s="241" t="str">
        <f>_xlfn.XLOOKUP(E47,Apoio!A:A,Apoio!C:C)</f>
        <v>RENATO NUCCI SONCINI</v>
      </c>
      <c r="N47" s="242">
        <f>_xlfn.XLOOKUP(C47,Apoio!M:M,Apoio!N:N)*K47</f>
        <v>40.169999999999909</v>
      </c>
      <c r="O47" s="224" t="s">
        <v>20</v>
      </c>
      <c r="P47" s="224">
        <v>37004</v>
      </c>
      <c r="Q47" s="263">
        <f t="shared" si="4"/>
        <v>9.6407999999999792</v>
      </c>
      <c r="R47" s="224" t="s">
        <v>21</v>
      </c>
      <c r="S47" s="264">
        <f>_xlfn.XLOOKUP(E47,Apoio!A:A,Apoio!D:D)</f>
        <v>0</v>
      </c>
      <c r="T47" s="265">
        <f t="shared" si="5"/>
        <v>23.298599999999944</v>
      </c>
    </row>
    <row r="48" spans="1:20">
      <c r="A48" s="226">
        <v>44844</v>
      </c>
      <c r="B48" s="227">
        <v>44844</v>
      </c>
      <c r="C48" s="224" t="s">
        <v>16</v>
      </c>
      <c r="D48" s="224" t="s">
        <v>17</v>
      </c>
      <c r="E48" s="231" t="s">
        <v>1809</v>
      </c>
      <c r="F48" s="223">
        <v>10000</v>
      </c>
      <c r="G48" s="224" t="s">
        <v>32</v>
      </c>
      <c r="H48" s="224">
        <v>4.91</v>
      </c>
      <c r="I48" s="239">
        <f t="shared" si="2"/>
        <v>2.8126272912423644E-2</v>
      </c>
      <c r="J48" s="224">
        <v>5.0480999999999998</v>
      </c>
      <c r="K48" s="240">
        <f t="shared" si="3"/>
        <v>1380.9999999999966</v>
      </c>
      <c r="L48" s="241" t="str">
        <f>_xlfn.XLOOKUP(E48,Apoio!A:A,Apoio!B:B)</f>
        <v>A67689</v>
      </c>
      <c r="M48" s="241" t="str">
        <f>_xlfn.XLOOKUP(E48,Apoio!A:A,Apoio!C:C)</f>
        <v>TIAGO BOUÇAS MIZIARA</v>
      </c>
      <c r="N48" s="242">
        <f>_xlfn.XLOOKUP(C48,Apoio!M:M,Apoio!N:N)*K48</f>
        <v>897.64999999999782</v>
      </c>
      <c r="O48" s="224" t="s">
        <v>27</v>
      </c>
      <c r="P48" s="224">
        <v>67500</v>
      </c>
      <c r="Q48" s="263">
        <f t="shared" si="4"/>
        <v>215.4359999999995</v>
      </c>
      <c r="R48" s="224" t="s">
        <v>21</v>
      </c>
      <c r="S48" s="264">
        <f>_xlfn.XLOOKUP(E48,Apoio!A:A,Apoio!D:D)</f>
        <v>0</v>
      </c>
      <c r="T48" s="265">
        <f t="shared" si="5"/>
        <v>520.63699999999869</v>
      </c>
    </row>
    <row r="49" spans="1:20">
      <c r="A49" s="226">
        <v>44844</v>
      </c>
      <c r="B49" s="227">
        <v>44844</v>
      </c>
      <c r="C49" s="224" t="s">
        <v>16</v>
      </c>
      <c r="D49" s="248" t="s">
        <v>17</v>
      </c>
      <c r="E49" s="249" t="s">
        <v>1809</v>
      </c>
      <c r="F49" s="250">
        <v>40000</v>
      </c>
      <c r="G49" s="224" t="s">
        <v>32</v>
      </c>
      <c r="H49" s="224">
        <v>4.91</v>
      </c>
      <c r="I49" s="253">
        <f t="shared" ref="I49:I80" si="6">IFERROR((J49/H49)-1,0)</f>
        <v>2.8126272912423644E-2</v>
      </c>
      <c r="J49" s="224">
        <v>5.0480999999999998</v>
      </c>
      <c r="K49" s="240">
        <f t="shared" ref="K49:K80" si="7">(J49-H49)*F49</f>
        <v>5523.9999999999864</v>
      </c>
      <c r="L49" s="254" t="str">
        <f>_xlfn.XLOOKUP(E49,Apoio!A:A,Apoio!B:B)</f>
        <v>A67689</v>
      </c>
      <c r="M49" s="254" t="str">
        <f>_xlfn.XLOOKUP(E49,Apoio!A:A,Apoio!C:C)</f>
        <v>TIAGO BOUÇAS MIZIARA</v>
      </c>
      <c r="N49" s="240">
        <f>_xlfn.XLOOKUP(C49,Apoio!M:M,Apoio!N:N)*K49</f>
        <v>3590.5999999999913</v>
      </c>
      <c r="O49" s="224" t="s">
        <v>27</v>
      </c>
      <c r="P49" s="224">
        <v>67500</v>
      </c>
      <c r="Q49" s="263">
        <f t="shared" si="4"/>
        <v>861.74399999999798</v>
      </c>
      <c r="R49" s="224" t="s">
        <v>21</v>
      </c>
      <c r="S49" s="264">
        <f>_xlfn.XLOOKUP(E49,Apoio!A:A,Apoio!D:D)</f>
        <v>0</v>
      </c>
      <c r="T49" s="265">
        <f t="shared" si="5"/>
        <v>2082.5479999999948</v>
      </c>
    </row>
    <row r="50" spans="1:20">
      <c r="A50" s="226">
        <v>44844</v>
      </c>
      <c r="B50" s="227">
        <v>44845</v>
      </c>
      <c r="C50" s="221" t="s">
        <v>22</v>
      </c>
      <c r="D50" s="248" t="s">
        <v>23</v>
      </c>
      <c r="E50" s="251" t="s">
        <v>185</v>
      </c>
      <c r="F50" s="223">
        <v>8700.7900000000009</v>
      </c>
      <c r="G50" s="224" t="s">
        <v>32</v>
      </c>
      <c r="H50" s="224">
        <v>5.0479000000000003</v>
      </c>
      <c r="I50" s="253">
        <f t="shared" si="6"/>
        <v>2.7932407535806725E-3</v>
      </c>
      <c r="J50" s="224">
        <v>5.0620000000000003</v>
      </c>
      <c r="K50" s="240">
        <f t="shared" si="7"/>
        <v>122.68113900000003</v>
      </c>
      <c r="L50" s="254" t="str">
        <f>_xlfn.XLOOKUP(E50,Apoio!A:A,Apoio!B:B)</f>
        <v>A23356</v>
      </c>
      <c r="M50" s="254" t="str">
        <f>_xlfn.XLOOKUP(E50,Apoio!A:A,Apoio!C:C)</f>
        <v>ANDREIA BATISTA MACHADO DE OLIVEIRA</v>
      </c>
      <c r="N50" s="240">
        <f>_xlfn.XLOOKUP(C50,Apoio!M:M,Apoio!N:N)*K50</f>
        <v>58.488233018250014</v>
      </c>
      <c r="O50" s="224" t="s">
        <v>27</v>
      </c>
      <c r="P50" s="224">
        <v>67500</v>
      </c>
      <c r="Q50" s="263">
        <f t="shared" si="4"/>
        <v>14.037175924380003</v>
      </c>
      <c r="R50" s="271" t="s">
        <v>25</v>
      </c>
      <c r="S50" s="264">
        <f>_xlfn.XLOOKUP(E50,Apoio!A:A,Apoio!D:D)</f>
        <v>0</v>
      </c>
      <c r="T50" s="265">
        <f t="shared" si="5"/>
        <v>33.92317515058501</v>
      </c>
    </row>
    <row r="51" spans="1:20">
      <c r="A51" s="226">
        <v>44844</v>
      </c>
      <c r="B51" s="227">
        <v>44845</v>
      </c>
      <c r="C51" s="221" t="s">
        <v>22</v>
      </c>
      <c r="D51" s="248" t="s">
        <v>23</v>
      </c>
      <c r="E51" s="252" t="s">
        <v>185</v>
      </c>
      <c r="F51" s="223">
        <v>4306.82</v>
      </c>
      <c r="G51" s="224" t="s">
        <v>19</v>
      </c>
      <c r="H51" s="224">
        <v>5.2042000000000002</v>
      </c>
      <c r="I51" s="253">
        <f t="shared" si="6"/>
        <v>2.2673994081703341E-3</v>
      </c>
      <c r="J51" s="224">
        <v>5.2160000000000002</v>
      </c>
      <c r="K51" s="240">
        <f t="shared" si="7"/>
        <v>50.820476000000134</v>
      </c>
      <c r="L51" s="254" t="str">
        <f>_xlfn.XLOOKUP(E51,Apoio!A:A,Apoio!B:B)</f>
        <v>A23356</v>
      </c>
      <c r="M51" s="254" t="str">
        <f>_xlfn.XLOOKUP(E51,Apoio!A:A,Apoio!C:C)</f>
        <v>ANDREIA BATISTA MACHADO DE OLIVEIRA</v>
      </c>
      <c r="N51" s="240">
        <f>_xlfn.XLOOKUP(C51,Apoio!M:M,Apoio!N:N)*K51</f>
        <v>24.228661933000065</v>
      </c>
      <c r="O51" s="224" t="s">
        <v>27</v>
      </c>
      <c r="P51" s="224">
        <v>67500</v>
      </c>
      <c r="Q51" s="263">
        <f t="shared" si="4"/>
        <v>5.8148788639200157</v>
      </c>
      <c r="R51" s="271" t="s">
        <v>25</v>
      </c>
      <c r="S51" s="264">
        <f>_xlfn.XLOOKUP(E51,Apoio!A:A,Apoio!D:D)</f>
        <v>0</v>
      </c>
      <c r="T51" s="265">
        <f t="shared" si="5"/>
        <v>14.052623921140036</v>
      </c>
    </row>
    <row r="52" spans="1:20">
      <c r="A52" s="226">
        <v>44844</v>
      </c>
      <c r="B52" s="227">
        <v>44847</v>
      </c>
      <c r="C52" s="221" t="s">
        <v>16</v>
      </c>
      <c r="D52" s="248" t="s">
        <v>23</v>
      </c>
      <c r="E52" s="249" t="s">
        <v>142</v>
      </c>
      <c r="F52" s="250">
        <v>81110.38</v>
      </c>
      <c r="G52" s="224" t="s">
        <v>19</v>
      </c>
      <c r="H52" s="224">
        <v>5.1905999999999999</v>
      </c>
      <c r="I52" s="253">
        <f t="shared" si="6"/>
        <v>2.1962778869495381E-3</v>
      </c>
      <c r="J52" s="224">
        <v>5.202</v>
      </c>
      <c r="K52" s="240">
        <f t="shared" si="7"/>
        <v>924.65833200000623</v>
      </c>
      <c r="L52" s="254" t="str">
        <f>_xlfn.XLOOKUP(E52,Apoio!A:A,Apoio!B:B)</f>
        <v>AC11122</v>
      </c>
      <c r="M52" s="254" t="str">
        <f>_xlfn.XLOOKUP(E52,Apoio!A:A,Apoio!C:C)</f>
        <v>MESA CAMBIO PROPRIETARIA</v>
      </c>
      <c r="N52" s="240">
        <f>_xlfn.XLOOKUP(C52,Apoio!M:M,Apoio!N:N)*K52</f>
        <v>601.02791580000405</v>
      </c>
      <c r="O52" s="224" t="s">
        <v>27</v>
      </c>
      <c r="P52" s="224">
        <v>67500</v>
      </c>
      <c r="Q52" s="263">
        <f t="shared" si="4"/>
        <v>0</v>
      </c>
      <c r="R52" s="271" t="s">
        <v>21</v>
      </c>
      <c r="S52" s="264" t="str">
        <f>_xlfn.XLOOKUP(E52,Apoio!A:A,Apoio!D:D)</f>
        <v xml:space="preserve">SOLUTIONS </v>
      </c>
      <c r="T52" s="265">
        <f t="shared" si="5"/>
        <v>492.84289095600332</v>
      </c>
    </row>
    <row r="53" spans="1:20">
      <c r="A53" s="226">
        <v>44845</v>
      </c>
      <c r="B53" s="227">
        <v>44845</v>
      </c>
      <c r="C53" s="221" t="s">
        <v>16</v>
      </c>
      <c r="D53" s="248" t="s">
        <v>17</v>
      </c>
      <c r="E53" s="249" t="s">
        <v>1809</v>
      </c>
      <c r="F53" s="250">
        <v>55000</v>
      </c>
      <c r="G53" s="224" t="s">
        <v>32</v>
      </c>
      <c r="H53" s="224">
        <v>4.9000000000000004</v>
      </c>
      <c r="I53" s="253">
        <f t="shared" si="6"/>
        <v>3.0551020408163154E-2</v>
      </c>
      <c r="J53" s="224">
        <v>5.0496999999999996</v>
      </c>
      <c r="K53" s="240">
        <f t="shared" si="7"/>
        <v>8233.49999999996</v>
      </c>
      <c r="L53" s="254" t="str">
        <f>_xlfn.XLOOKUP(E53,Apoio!A:A,Apoio!B:B)</f>
        <v>A67689</v>
      </c>
      <c r="M53" s="254" t="str">
        <f>_xlfn.XLOOKUP(E53,Apoio!A:A,Apoio!C:C)</f>
        <v>TIAGO BOUÇAS MIZIARA</v>
      </c>
      <c r="N53" s="240">
        <f>_xlfn.XLOOKUP(C53,Apoio!M:M,Apoio!N:N)*K53</f>
        <v>5351.7749999999742</v>
      </c>
      <c r="O53" s="224" t="s">
        <v>27</v>
      </c>
      <c r="P53" s="224">
        <v>67500</v>
      </c>
      <c r="Q53" s="263">
        <f t="shared" si="4"/>
        <v>1284.4259999999938</v>
      </c>
      <c r="R53" s="271" t="s">
        <v>21</v>
      </c>
      <c r="S53" s="264">
        <f>_xlfn.XLOOKUP(E53,Apoio!A:A,Apoio!D:D)</f>
        <v>0</v>
      </c>
      <c r="T53" s="265">
        <f t="shared" si="5"/>
        <v>3104.0294999999842</v>
      </c>
    </row>
    <row r="54" spans="1:20">
      <c r="A54" s="226">
        <v>44845</v>
      </c>
      <c r="B54" s="227">
        <v>44845</v>
      </c>
      <c r="C54" s="221" t="s">
        <v>16</v>
      </c>
      <c r="D54" s="248" t="s">
        <v>17</v>
      </c>
      <c r="E54" s="266" t="s">
        <v>120</v>
      </c>
      <c r="F54" s="250">
        <v>45000</v>
      </c>
      <c r="G54" s="224" t="s">
        <v>19</v>
      </c>
      <c r="H54" s="224">
        <v>5.21</v>
      </c>
      <c r="I54" s="253">
        <f t="shared" si="6"/>
        <v>4.7984644913627861E-3</v>
      </c>
      <c r="J54" s="224">
        <v>5.2350000000000003</v>
      </c>
      <c r="K54" s="240">
        <f t="shared" si="7"/>
        <v>1125.0000000000159</v>
      </c>
      <c r="L54" s="254" t="str">
        <f>_xlfn.XLOOKUP(E54,Apoio!A:A,Apoio!B:B)</f>
        <v>AC11122</v>
      </c>
      <c r="M54" s="254" t="str">
        <f>_xlfn.XLOOKUP(E54,Apoio!A:A,Apoio!C:C)</f>
        <v>MESA CAMBIO PROPRIETARIA</v>
      </c>
      <c r="N54" s="240">
        <f>_xlfn.XLOOKUP(C54,Apoio!M:M,Apoio!N:N)*K54</f>
        <v>731.25000000001035</v>
      </c>
      <c r="O54" s="224" t="s">
        <v>27</v>
      </c>
      <c r="P54" s="224">
        <v>67500</v>
      </c>
      <c r="Q54" s="263">
        <f t="shared" si="4"/>
        <v>0</v>
      </c>
      <c r="R54" s="271" t="s">
        <v>21</v>
      </c>
      <c r="S54" s="264" t="str">
        <f>_xlfn.XLOOKUP(E54,Apoio!A:A,Apoio!D:D)</f>
        <v>LEANDRO</v>
      </c>
      <c r="T54" s="265">
        <f t="shared" si="5"/>
        <v>599.62500000000841</v>
      </c>
    </row>
    <row r="55" spans="1:20">
      <c r="A55" s="226">
        <v>44845</v>
      </c>
      <c r="B55" s="227">
        <v>44847</v>
      </c>
      <c r="C55" s="221" t="s">
        <v>16</v>
      </c>
      <c r="D55" s="248" t="s">
        <v>23</v>
      </c>
      <c r="E55" s="267" t="s">
        <v>56</v>
      </c>
      <c r="F55" s="250">
        <v>14205</v>
      </c>
      <c r="G55" s="224" t="s">
        <v>57</v>
      </c>
      <c r="H55" s="224">
        <v>5.7790999999999997</v>
      </c>
      <c r="I55" s="253">
        <f t="shared" si="6"/>
        <v>1.1403159661538931E-2</v>
      </c>
      <c r="J55" s="224">
        <v>5.8449999999999998</v>
      </c>
      <c r="K55" s="240">
        <f t="shared" si="7"/>
        <v>936.10950000000093</v>
      </c>
      <c r="L55" s="254" t="str">
        <f>_xlfn.XLOOKUP(E55,Apoio!A:A,Apoio!B:B)</f>
        <v>A74948</v>
      </c>
      <c r="M55" s="254" t="str">
        <f>_xlfn.XLOOKUP(E55,Apoio!A:A,Apoio!C:C)</f>
        <v>KAMILA KAZITORIS DE MEDEIROS</v>
      </c>
      <c r="N55" s="240">
        <f>_xlfn.XLOOKUP(C55,Apoio!M:M,Apoio!N:N)*K55</f>
        <v>608.47117500000058</v>
      </c>
      <c r="O55" s="224" t="s">
        <v>20</v>
      </c>
      <c r="P55" s="224">
        <v>12012</v>
      </c>
      <c r="Q55" s="263">
        <f t="shared" si="4"/>
        <v>146.03308200000015</v>
      </c>
      <c r="R55" s="271" t="s">
        <v>21</v>
      </c>
      <c r="S55" s="264">
        <f>_xlfn.XLOOKUP(E55,Apoio!A:A,Apoio!D:D)</f>
        <v>0</v>
      </c>
      <c r="T55" s="265">
        <f t="shared" si="5"/>
        <v>352.91328150000032</v>
      </c>
    </row>
    <row r="56" spans="1:20">
      <c r="A56" s="226">
        <v>44845</v>
      </c>
      <c r="B56" s="227">
        <v>44847</v>
      </c>
      <c r="C56" s="221" t="s">
        <v>16</v>
      </c>
      <c r="D56" s="248" t="s">
        <v>23</v>
      </c>
      <c r="E56" s="251" t="s">
        <v>56</v>
      </c>
      <c r="F56" s="250">
        <v>4495</v>
      </c>
      <c r="G56" s="224" t="s">
        <v>57</v>
      </c>
      <c r="H56" s="224">
        <v>5.7790999999999997</v>
      </c>
      <c r="I56" s="253">
        <f t="shared" si="6"/>
        <v>1.1403159661538931E-2</v>
      </c>
      <c r="J56" s="224">
        <v>5.8449999999999998</v>
      </c>
      <c r="K56" s="240">
        <f t="shared" si="7"/>
        <v>296.2205000000003</v>
      </c>
      <c r="L56" s="254" t="str">
        <f>_xlfn.XLOOKUP(E56,Apoio!A:A,Apoio!B:B)</f>
        <v>A74948</v>
      </c>
      <c r="M56" s="254" t="str">
        <f>_xlfn.XLOOKUP(E56,Apoio!A:A,Apoio!C:C)</f>
        <v>KAMILA KAZITORIS DE MEDEIROS</v>
      </c>
      <c r="N56" s="240">
        <f>_xlfn.XLOOKUP(C56,Apoio!M:M,Apoio!N:N)*K56</f>
        <v>192.54332500000021</v>
      </c>
      <c r="O56" s="224" t="s">
        <v>20</v>
      </c>
      <c r="P56" s="224">
        <v>12012</v>
      </c>
      <c r="Q56" s="263">
        <f t="shared" si="4"/>
        <v>46.210398000000048</v>
      </c>
      <c r="R56" s="271" t="s">
        <v>21</v>
      </c>
      <c r="S56" s="264">
        <f>_xlfn.XLOOKUP(E56,Apoio!A:A,Apoio!D:D)</f>
        <v>0</v>
      </c>
      <c r="T56" s="265">
        <f t="shared" si="5"/>
        <v>111.67512850000011</v>
      </c>
    </row>
    <row r="57" spans="1:20">
      <c r="A57" s="226">
        <v>44845</v>
      </c>
      <c r="B57" s="227">
        <v>44847</v>
      </c>
      <c r="C57" s="221" t="s">
        <v>16</v>
      </c>
      <c r="D57" s="248" t="s">
        <v>23</v>
      </c>
      <c r="E57" s="249" t="s">
        <v>56</v>
      </c>
      <c r="F57" s="250">
        <v>2802.66</v>
      </c>
      <c r="G57" s="224" t="s">
        <v>57</v>
      </c>
      <c r="H57" s="224">
        <v>5.7831999999999999</v>
      </c>
      <c r="I57" s="253">
        <f t="shared" si="6"/>
        <v>1.0686125328537743E-2</v>
      </c>
      <c r="J57" s="224">
        <v>5.8449999999999998</v>
      </c>
      <c r="K57" s="240">
        <f t="shared" si="7"/>
        <v>173.2043879999996</v>
      </c>
      <c r="L57" s="254" t="str">
        <f>_xlfn.XLOOKUP(E57,Apoio!A:A,Apoio!B:B)</f>
        <v>A74948</v>
      </c>
      <c r="M57" s="254" t="str">
        <f>_xlfn.XLOOKUP(E57,Apoio!A:A,Apoio!C:C)</f>
        <v>KAMILA KAZITORIS DE MEDEIROS</v>
      </c>
      <c r="N57" s="240">
        <f>_xlfn.XLOOKUP(C57,Apoio!M:M,Apoio!N:N)*K57</f>
        <v>112.58285219999973</v>
      </c>
      <c r="O57" s="224" t="s">
        <v>20</v>
      </c>
      <c r="P57" s="224">
        <v>12012</v>
      </c>
      <c r="Q57" s="263">
        <f t="shared" si="4"/>
        <v>27.019884527999938</v>
      </c>
      <c r="R57" s="271" t="s">
        <v>21</v>
      </c>
      <c r="S57" s="264">
        <f>_xlfn.XLOOKUP(E57,Apoio!A:A,Apoio!D:D)</f>
        <v>0</v>
      </c>
      <c r="T57" s="265">
        <f t="shared" si="5"/>
        <v>65.298054275999846</v>
      </c>
    </row>
    <row r="58" spans="1:20">
      <c r="A58" s="226">
        <v>44845</v>
      </c>
      <c r="B58" s="227">
        <v>44847</v>
      </c>
      <c r="C58" s="221" t="s">
        <v>16</v>
      </c>
      <c r="D58" s="248" t="s">
        <v>17</v>
      </c>
      <c r="E58" s="249" t="s">
        <v>1809</v>
      </c>
      <c r="F58" s="250">
        <v>100000</v>
      </c>
      <c r="G58" s="224" t="s">
        <v>32</v>
      </c>
      <c r="H58" s="224">
        <v>4.91</v>
      </c>
      <c r="I58" s="253">
        <f t="shared" si="6"/>
        <v>3.3360488798370724E-2</v>
      </c>
      <c r="J58" s="224">
        <v>5.0738000000000003</v>
      </c>
      <c r="K58" s="240">
        <f t="shared" si="7"/>
        <v>16380.000000000016</v>
      </c>
      <c r="L58" s="254" t="str">
        <f>_xlfn.XLOOKUP(E58,Apoio!A:A,Apoio!B:B)</f>
        <v>A67689</v>
      </c>
      <c r="M58" s="254" t="str">
        <f>_xlfn.XLOOKUP(E58,Apoio!A:A,Apoio!C:C)</f>
        <v>TIAGO BOUÇAS MIZIARA</v>
      </c>
      <c r="N58" s="240">
        <f>_xlfn.XLOOKUP(C58,Apoio!M:M,Apoio!N:N)*K58</f>
        <v>10647.000000000011</v>
      </c>
      <c r="O58" s="224" t="s">
        <v>27</v>
      </c>
      <c r="P58" s="224">
        <v>67500</v>
      </c>
      <c r="Q58" s="263">
        <f t="shared" si="4"/>
        <v>2555.2800000000029</v>
      </c>
      <c r="R58" s="271" t="s">
        <v>21</v>
      </c>
      <c r="S58" s="264">
        <f>_xlfn.XLOOKUP(E58,Apoio!A:A,Apoio!D:D)</f>
        <v>0</v>
      </c>
      <c r="T58" s="265">
        <f t="shared" si="5"/>
        <v>6175.2600000000057</v>
      </c>
    </row>
    <row r="59" spans="1:20">
      <c r="A59" s="226">
        <v>44845</v>
      </c>
      <c r="B59" s="227">
        <v>44847</v>
      </c>
      <c r="C59" s="221" t="s">
        <v>16</v>
      </c>
      <c r="D59" s="248" t="s">
        <v>17</v>
      </c>
      <c r="E59" s="249" t="s">
        <v>1556</v>
      </c>
      <c r="F59" s="250">
        <v>18732.88</v>
      </c>
      <c r="G59" s="224" t="s">
        <v>19</v>
      </c>
      <c r="H59" s="224">
        <v>5.2084999999999999</v>
      </c>
      <c r="I59" s="253">
        <f t="shared" si="6"/>
        <v>2.1023327253527846E-2</v>
      </c>
      <c r="J59" s="224">
        <v>5.3179999999999996</v>
      </c>
      <c r="K59" s="240">
        <f t="shared" si="7"/>
        <v>2051.2503599999945</v>
      </c>
      <c r="L59" s="254" t="str">
        <f>_xlfn.XLOOKUP(E59,Apoio!A:A,Apoio!B:B)</f>
        <v>A22941</v>
      </c>
      <c r="M59" s="254" t="str">
        <f>_xlfn.XLOOKUP(E59,Apoio!A:A,Apoio!C:C)</f>
        <v>MARCELO ANTONIO NEVES DE CARVALHO</v>
      </c>
      <c r="N59" s="240">
        <f>_xlfn.XLOOKUP(C59,Apoio!M:M,Apoio!N:N)*K59</f>
        <v>1333.3127339999965</v>
      </c>
      <c r="O59" s="224" t="s">
        <v>20</v>
      </c>
      <c r="P59" s="224">
        <v>67043</v>
      </c>
      <c r="Q59" s="263">
        <f t="shared" si="4"/>
        <v>319.99505615999914</v>
      </c>
      <c r="R59" s="271" t="s">
        <v>21</v>
      </c>
      <c r="S59" s="264">
        <f>_xlfn.XLOOKUP(E59,Apoio!A:A,Apoio!D:D)</f>
        <v>0</v>
      </c>
      <c r="T59" s="265">
        <f t="shared" si="5"/>
        <v>773.32138571999781</v>
      </c>
    </row>
    <row r="60" spans="1:20">
      <c r="A60" s="226">
        <v>44845</v>
      </c>
      <c r="B60" s="227">
        <v>44848</v>
      </c>
      <c r="C60" s="221" t="s">
        <v>16</v>
      </c>
      <c r="D60" s="248" t="s">
        <v>23</v>
      </c>
      <c r="E60" s="249" t="s">
        <v>142</v>
      </c>
      <c r="F60" s="250">
        <v>28537.34</v>
      </c>
      <c r="G60" s="224" t="s">
        <v>19</v>
      </c>
      <c r="H60" s="224">
        <v>5.2774999999999999</v>
      </c>
      <c r="I60" s="253">
        <f t="shared" si="6"/>
        <v>1.8000947418286284E-3</v>
      </c>
      <c r="J60" s="224">
        <v>5.2869999999999999</v>
      </c>
      <c r="K60" s="240">
        <f t="shared" si="7"/>
        <v>271.10473000000184</v>
      </c>
      <c r="L60" s="254" t="str">
        <f>_xlfn.XLOOKUP(E60,Apoio!A:A,Apoio!B:B)</f>
        <v>AC11122</v>
      </c>
      <c r="M60" s="254" t="str">
        <f>_xlfn.XLOOKUP(E60,Apoio!A:A,Apoio!C:C)</f>
        <v>MESA CAMBIO PROPRIETARIA</v>
      </c>
      <c r="N60" s="240">
        <f>_xlfn.XLOOKUP(C60,Apoio!M:M,Apoio!N:N)*K60</f>
        <v>176.21807450000119</v>
      </c>
      <c r="O60" s="224" t="s">
        <v>20</v>
      </c>
      <c r="P60" s="224">
        <v>12012</v>
      </c>
      <c r="Q60" s="263">
        <f t="shared" si="4"/>
        <v>0</v>
      </c>
      <c r="R60" s="271" t="s">
        <v>21</v>
      </c>
      <c r="S60" s="264" t="str">
        <f>_xlfn.XLOOKUP(E60,Apoio!A:A,Apoio!D:D)</f>
        <v xml:space="preserve">SOLUTIONS </v>
      </c>
      <c r="T60" s="265">
        <f t="shared" si="5"/>
        <v>144.49882109000097</v>
      </c>
    </row>
    <row r="61" spans="1:20">
      <c r="A61" s="226">
        <v>44847</v>
      </c>
      <c r="B61" s="227">
        <v>44847</v>
      </c>
      <c r="C61" s="221" t="s">
        <v>16</v>
      </c>
      <c r="D61" s="248" t="s">
        <v>17</v>
      </c>
      <c r="E61" s="267" t="s">
        <v>209</v>
      </c>
      <c r="F61" s="250">
        <v>500</v>
      </c>
      <c r="G61" s="224" t="s">
        <v>19</v>
      </c>
      <c r="H61" s="224">
        <v>5.26</v>
      </c>
      <c r="I61" s="253">
        <f t="shared" si="6"/>
        <v>1.7756653992395455E-2</v>
      </c>
      <c r="J61" s="224">
        <v>5.3533999999999997</v>
      </c>
      <c r="K61" s="240">
        <f t="shared" si="7"/>
        <v>46.69999999999996</v>
      </c>
      <c r="L61" s="254" t="str">
        <f>_xlfn.XLOOKUP(E61,Apoio!A:A,Apoio!B:B)</f>
        <v>AC11128</v>
      </c>
      <c r="M61" s="254" t="str">
        <f>_xlfn.XLOOKUP(E61,Apoio!A:A,Apoio!C:C)</f>
        <v>RAFAEL MAKTURA</v>
      </c>
      <c r="N61" s="240">
        <f>_xlfn.XLOOKUP(C61,Apoio!M:M,Apoio!N:N)*K61</f>
        <v>30.354999999999976</v>
      </c>
      <c r="O61" s="224" t="s">
        <v>27</v>
      </c>
      <c r="P61" s="224">
        <v>67500</v>
      </c>
      <c r="Q61" s="263">
        <f t="shared" si="4"/>
        <v>7.2851999999999943</v>
      </c>
      <c r="R61" s="271" t="s">
        <v>21</v>
      </c>
      <c r="S61" s="264">
        <f>_xlfn.XLOOKUP(E61,Apoio!A:A,Apoio!D:D)</f>
        <v>0</v>
      </c>
      <c r="T61" s="265">
        <f t="shared" si="5"/>
        <v>17.605899999999984</v>
      </c>
    </row>
    <row r="62" spans="1:20">
      <c r="A62" s="226">
        <v>44847</v>
      </c>
      <c r="B62" s="227">
        <v>44847</v>
      </c>
      <c r="C62" s="221" t="s">
        <v>16</v>
      </c>
      <c r="D62" s="248" t="s">
        <v>23</v>
      </c>
      <c r="E62" s="267" t="s">
        <v>1514</v>
      </c>
      <c r="F62" s="250">
        <v>53420</v>
      </c>
      <c r="G62" s="224" t="s">
        <v>19</v>
      </c>
      <c r="H62" s="224">
        <v>5.31</v>
      </c>
      <c r="I62" s="253">
        <f t="shared" si="6"/>
        <v>4.5951035781544025E-3</v>
      </c>
      <c r="J62" s="224">
        <v>5.3343999999999996</v>
      </c>
      <c r="K62" s="240">
        <f t="shared" si="7"/>
        <v>1303.4479999999987</v>
      </c>
      <c r="L62" s="254" t="str">
        <f>_xlfn.XLOOKUP(E62,Apoio!A:A,Apoio!B:B)</f>
        <v>A71420</v>
      </c>
      <c r="M62" s="254" t="str">
        <f>_xlfn.XLOOKUP(E62,Apoio!A:A,Apoio!C:C)</f>
        <v>CAIO SAVINI</v>
      </c>
      <c r="N62" s="240">
        <f>_xlfn.XLOOKUP(C62,Apoio!M:M,Apoio!N:N)*K62</f>
        <v>847.24119999999925</v>
      </c>
      <c r="O62" s="224" t="s">
        <v>27</v>
      </c>
      <c r="P62" s="224">
        <v>47197</v>
      </c>
      <c r="Q62" s="263">
        <f t="shared" si="4"/>
        <v>203.33788799999982</v>
      </c>
      <c r="R62" s="271" t="s">
        <v>21</v>
      </c>
      <c r="S62" s="264">
        <f>_xlfn.XLOOKUP(E62,Apoio!A:A,Apoio!D:D)</f>
        <v>0</v>
      </c>
      <c r="T62" s="265">
        <f t="shared" si="5"/>
        <v>491.39989599999956</v>
      </c>
    </row>
    <row r="63" spans="1:20">
      <c r="A63" s="226">
        <v>44847</v>
      </c>
      <c r="B63" s="227">
        <v>44847</v>
      </c>
      <c r="C63" s="221" t="s">
        <v>16</v>
      </c>
      <c r="D63" s="248" t="s">
        <v>17</v>
      </c>
      <c r="E63" s="267" t="s">
        <v>322</v>
      </c>
      <c r="F63" s="250">
        <v>9930</v>
      </c>
      <c r="G63" s="224" t="s">
        <v>19</v>
      </c>
      <c r="H63" s="224">
        <v>5.27</v>
      </c>
      <c r="I63" s="253">
        <f t="shared" si="6"/>
        <v>1.4686907020873052E-2</v>
      </c>
      <c r="J63" s="224">
        <v>5.3474000000000004</v>
      </c>
      <c r="K63" s="240">
        <f t="shared" si="7"/>
        <v>768.58200000000795</v>
      </c>
      <c r="L63" s="254" t="str">
        <f>_xlfn.XLOOKUP(E63,Apoio!A:A,Apoio!B:B)</f>
        <v>A67689</v>
      </c>
      <c r="M63" s="254" t="str">
        <f>_xlfn.XLOOKUP(E63,Apoio!A:A,Apoio!C:C)</f>
        <v>TIAGO BOUÇAS MIZIARA</v>
      </c>
      <c r="N63" s="240">
        <f>_xlfn.XLOOKUP(C63,Apoio!M:M,Apoio!N:N)*K63</f>
        <v>499.57830000000519</v>
      </c>
      <c r="O63" s="224" t="s">
        <v>27</v>
      </c>
      <c r="P63" s="224">
        <v>67500</v>
      </c>
      <c r="Q63" s="263">
        <f t="shared" si="4"/>
        <v>119.89879200000124</v>
      </c>
      <c r="R63" s="271" t="s">
        <v>21</v>
      </c>
      <c r="S63" s="264">
        <f>_xlfn.XLOOKUP(E63,Apoio!A:A,Apoio!D:D)</f>
        <v>0</v>
      </c>
      <c r="T63" s="265">
        <f t="shared" si="5"/>
        <v>289.75541400000304</v>
      </c>
    </row>
    <row r="64" spans="1:20">
      <c r="A64" s="226">
        <v>44847</v>
      </c>
      <c r="B64" s="227">
        <v>44848</v>
      </c>
      <c r="C64" s="4" t="s">
        <v>16</v>
      </c>
      <c r="D64" s="273" t="s">
        <v>23</v>
      </c>
      <c r="E64" s="267" t="s">
        <v>163</v>
      </c>
      <c r="F64" s="250">
        <v>7893.02</v>
      </c>
      <c r="G64" s="224" t="s">
        <v>19</v>
      </c>
      <c r="H64" s="224">
        <v>5.12</v>
      </c>
      <c r="I64" s="253">
        <f t="shared" si="6"/>
        <v>2.7226562500000107E-2</v>
      </c>
      <c r="J64" s="224">
        <v>5.2594000000000003</v>
      </c>
      <c r="K64" s="240">
        <f t="shared" si="7"/>
        <v>1100.2869880000017</v>
      </c>
      <c r="L64" s="254" t="str">
        <f>_xlfn.XLOOKUP(E64,Apoio!A:A,Apoio!B:B)</f>
        <v>A21954</v>
      </c>
      <c r="M64" s="254" t="str">
        <f>_xlfn.XLOOKUP(E64,Apoio!A:A,Apoio!C:C)</f>
        <v>PATRICK FLEURY RASSI</v>
      </c>
      <c r="N64" s="240">
        <f>_xlfn.XLOOKUP(C64,Apoio!M:M,Apoio!N:N)*K64</f>
        <v>715.1865422000011</v>
      </c>
      <c r="O64" s="224" t="s">
        <v>27</v>
      </c>
      <c r="P64" s="224">
        <v>47142</v>
      </c>
      <c r="Q64" s="263">
        <f t="shared" si="4"/>
        <v>171.64477012800026</v>
      </c>
      <c r="R64" s="271" t="s">
        <v>21</v>
      </c>
      <c r="S64" s="264">
        <f>_xlfn.XLOOKUP(E64,Apoio!A:A,Apoio!D:D)</f>
        <v>0</v>
      </c>
      <c r="T64" s="265">
        <f t="shared" si="5"/>
        <v>414.80819447600061</v>
      </c>
    </row>
    <row r="65" spans="1:20">
      <c r="A65" s="226">
        <v>44847</v>
      </c>
      <c r="B65" s="227">
        <v>44847</v>
      </c>
      <c r="C65" s="274" t="s">
        <v>22</v>
      </c>
      <c r="D65" s="274" t="s">
        <v>23</v>
      </c>
      <c r="E65" s="272" t="s">
        <v>131</v>
      </c>
      <c r="F65" s="250">
        <v>3300</v>
      </c>
      <c r="G65" s="224" t="s">
        <v>19</v>
      </c>
      <c r="H65" s="224">
        <v>5.12</v>
      </c>
      <c r="I65" s="253">
        <f t="shared" si="6"/>
        <v>2.978515625E-2</v>
      </c>
      <c r="J65" s="224">
        <v>5.2725</v>
      </c>
      <c r="K65" s="240">
        <f t="shared" si="7"/>
        <v>503.24999999999955</v>
      </c>
      <c r="L65" s="254" t="str">
        <f>_xlfn.XLOOKUP(E65,Apoio!A:A,Apoio!B:B)</f>
        <v>A69913</v>
      </c>
      <c r="M65" s="254" t="str">
        <f>_xlfn.XLOOKUP(E65,Apoio!A:A,Apoio!C:C)</f>
        <v>FELIPE VECCHIO LEAL FERNANDES</v>
      </c>
      <c r="N65" s="240">
        <f>_xlfn.XLOOKUP(C65,Apoio!M:M,Apoio!N:N)*K65</f>
        <v>239.92443749999978</v>
      </c>
      <c r="O65" s="224" t="s">
        <v>27</v>
      </c>
      <c r="P65" s="224">
        <v>47197</v>
      </c>
      <c r="Q65" s="263">
        <f t="shared" si="4"/>
        <v>57.581864999999944</v>
      </c>
      <c r="R65" s="271" t="s">
        <v>21</v>
      </c>
      <c r="S65" s="264">
        <f>_xlfn.XLOOKUP(E65,Apoio!A:A,Apoio!D:D)</f>
        <v>0</v>
      </c>
      <c r="T65" s="265">
        <f t="shared" si="5"/>
        <v>139.15617374999988</v>
      </c>
    </row>
    <row r="66" spans="1:20">
      <c r="A66" s="226">
        <v>44847</v>
      </c>
      <c r="B66" s="227">
        <v>44848</v>
      </c>
      <c r="C66" s="4" t="s">
        <v>16</v>
      </c>
      <c r="D66" s="248" t="s">
        <v>17</v>
      </c>
      <c r="E66" s="249" t="s">
        <v>85</v>
      </c>
      <c r="F66" s="250">
        <v>1308.8499999999999</v>
      </c>
      <c r="G66" s="224" t="s">
        <v>19</v>
      </c>
      <c r="H66" s="224">
        <v>5.2366999999999999</v>
      </c>
      <c r="I66" s="253">
        <f t="shared" si="6"/>
        <v>1.0178165638665693E-2</v>
      </c>
      <c r="J66" s="224">
        <v>5.29</v>
      </c>
      <c r="K66" s="240">
        <f t="shared" si="7"/>
        <v>69.761705000000163</v>
      </c>
      <c r="L66" s="254" t="str">
        <f>_xlfn.XLOOKUP(E66,Apoio!A:A,Apoio!B:B)</f>
        <v>AC11122</v>
      </c>
      <c r="M66" s="254" t="str">
        <f>_xlfn.XLOOKUP(E66,Apoio!A:A,Apoio!C:C)</f>
        <v>MESA CAMBIO PROPRIETARIA</v>
      </c>
      <c r="N66" s="240">
        <f>_xlfn.XLOOKUP(C66,Apoio!M:M,Apoio!N:N)*K66</f>
        <v>45.345108250000109</v>
      </c>
      <c r="O66" s="224" t="s">
        <v>20</v>
      </c>
      <c r="P66" s="224">
        <v>67500</v>
      </c>
      <c r="Q66" s="263">
        <f t="shared" ref="Q66:Q97" si="8">IF(M66="MESA CAMBIO PROPRIETARIA",0,(N66*0.8)*0.3)</f>
        <v>0</v>
      </c>
      <c r="R66" s="271" t="s">
        <v>21</v>
      </c>
      <c r="S66" s="264" t="str">
        <f>_xlfn.XLOOKUP(E66,Apoio!A:A,Apoio!D:D)</f>
        <v>LEANDRO</v>
      </c>
      <c r="T66" s="265">
        <f t="shared" ref="T66:T97" si="9">(N66*0.82)-Q66</f>
        <v>37.18298876500009</v>
      </c>
    </row>
    <row r="67" spans="1:20">
      <c r="A67" s="226">
        <v>44847</v>
      </c>
      <c r="B67" s="227">
        <v>44848</v>
      </c>
      <c r="C67" s="221" t="s">
        <v>41</v>
      </c>
      <c r="D67" s="274" t="s">
        <v>23</v>
      </c>
      <c r="E67" s="267" t="s">
        <v>63</v>
      </c>
      <c r="F67" s="250">
        <v>67200</v>
      </c>
      <c r="G67" s="224" t="s">
        <v>19</v>
      </c>
      <c r="H67" s="224">
        <v>5.2489999999999997</v>
      </c>
      <c r="I67" s="253">
        <f t="shared" si="6"/>
        <v>5.5248618784529135E-3</v>
      </c>
      <c r="J67" s="224">
        <v>5.2779999999999996</v>
      </c>
      <c r="K67" s="240">
        <f t="shared" si="7"/>
        <v>1948.7999999999943</v>
      </c>
      <c r="L67" s="254" t="str">
        <f>_xlfn.XLOOKUP(E67,Apoio!A:A,Apoio!B:B)</f>
        <v>A21291</v>
      </c>
      <c r="M67" s="254" t="str">
        <f>_xlfn.XLOOKUP(E67,Apoio!A:A,Apoio!C:C)</f>
        <v>GUSTAVO SOUZA CARVALHO SASDELLI</v>
      </c>
      <c r="N67" s="240">
        <f>_xlfn.XLOOKUP(C67,Apoio!M:M,Apoio!N:N)*K67</f>
        <v>1114.9084799999969</v>
      </c>
      <c r="O67" s="224" t="s">
        <v>20</v>
      </c>
      <c r="P67" s="224">
        <v>12012</v>
      </c>
      <c r="Q67" s="263">
        <f t="shared" si="8"/>
        <v>267.57803519999925</v>
      </c>
      <c r="R67" s="271" t="s">
        <v>72</v>
      </c>
      <c r="S67" s="264">
        <f>_xlfn.XLOOKUP(E67,Apoio!A:A,Apoio!D:D)</f>
        <v>0</v>
      </c>
      <c r="T67" s="265">
        <f t="shared" si="9"/>
        <v>646.64691839999819</v>
      </c>
    </row>
    <row r="68" spans="1:20">
      <c r="A68" s="226">
        <v>44848</v>
      </c>
      <c r="B68" s="227">
        <v>44848</v>
      </c>
      <c r="C68" s="274" t="s">
        <v>67</v>
      </c>
      <c r="D68" s="274" t="s">
        <v>17</v>
      </c>
      <c r="E68" s="267" t="s">
        <v>215</v>
      </c>
      <c r="F68" s="250">
        <v>4097.46</v>
      </c>
      <c r="G68" s="224" t="s">
        <v>32</v>
      </c>
      <c r="H68" s="224">
        <v>5.08</v>
      </c>
      <c r="I68" s="253">
        <f t="shared" si="6"/>
        <v>9.8425196850393526E-3</v>
      </c>
      <c r="J68" s="224">
        <v>5.13</v>
      </c>
      <c r="K68" s="240">
        <f t="shared" si="7"/>
        <v>204.87299999999928</v>
      </c>
      <c r="L68" s="254" t="str">
        <f>_xlfn.XLOOKUP(E68,Apoio!A:A,Apoio!B:B)</f>
        <v>AC11118</v>
      </c>
      <c r="M68" s="254" t="str">
        <f>_xlfn.XLOOKUP(E68,Apoio!A:A,Apoio!C:C)</f>
        <v>VERA HELENA</v>
      </c>
      <c r="N68" s="240">
        <f>_xlfn.XLOOKUP(C68,Apoio!M:M,Apoio!N:N)*K68</f>
        <v>97.67320274999966</v>
      </c>
      <c r="O68" s="224" t="s">
        <v>27</v>
      </c>
      <c r="P68" s="224">
        <v>37059</v>
      </c>
      <c r="Q68" s="263">
        <f t="shared" si="8"/>
        <v>23.44156865999992</v>
      </c>
      <c r="R68" s="271" t="s">
        <v>1811</v>
      </c>
      <c r="S68" s="264">
        <f>_xlfn.XLOOKUP(E68,Apoio!A:A,Apoio!D:D)</f>
        <v>0</v>
      </c>
      <c r="T68" s="265">
        <f t="shared" si="9"/>
        <v>56.650457594999807</v>
      </c>
    </row>
    <row r="69" spans="1:20">
      <c r="A69" s="226">
        <v>44848</v>
      </c>
      <c r="B69" s="227">
        <v>44848</v>
      </c>
      <c r="C69" s="274" t="s">
        <v>67</v>
      </c>
      <c r="D69" s="274" t="s">
        <v>17</v>
      </c>
      <c r="E69" s="267" t="s">
        <v>215</v>
      </c>
      <c r="F69" s="250">
        <v>2577.59</v>
      </c>
      <c r="G69" s="224" t="s">
        <v>32</v>
      </c>
      <c r="H69" s="224">
        <v>5.08</v>
      </c>
      <c r="I69" s="253">
        <f t="shared" si="6"/>
        <v>9.8425196850393526E-3</v>
      </c>
      <c r="J69" s="224">
        <v>5.13</v>
      </c>
      <c r="K69" s="240">
        <f t="shared" si="7"/>
        <v>128.87949999999955</v>
      </c>
      <c r="L69" s="254" t="str">
        <f>_xlfn.XLOOKUP(E69,Apoio!A:A,Apoio!B:B)</f>
        <v>AC11118</v>
      </c>
      <c r="M69" s="254" t="str">
        <f>_xlfn.XLOOKUP(E69,Apoio!A:A,Apoio!C:C)</f>
        <v>VERA HELENA</v>
      </c>
      <c r="N69" s="240">
        <f>_xlfn.XLOOKUP(C69,Apoio!M:M,Apoio!N:N)*K69</f>
        <v>61.443301624999791</v>
      </c>
      <c r="O69" s="224" t="s">
        <v>27</v>
      </c>
      <c r="P69" s="224">
        <v>37059</v>
      </c>
      <c r="Q69" s="263">
        <f t="shared" si="8"/>
        <v>14.746392389999951</v>
      </c>
      <c r="R69" s="271" t="s">
        <v>1811</v>
      </c>
      <c r="S69" s="264">
        <f>_xlfn.XLOOKUP(E69,Apoio!A:A,Apoio!D:D)</f>
        <v>0</v>
      </c>
      <c r="T69" s="265">
        <f t="shared" si="9"/>
        <v>35.637114942499878</v>
      </c>
    </row>
    <row r="70" spans="1:20">
      <c r="A70" s="226">
        <v>44848</v>
      </c>
      <c r="B70" s="227">
        <v>44848</v>
      </c>
      <c r="C70" s="25" t="s">
        <v>16</v>
      </c>
      <c r="D70" s="275" t="s">
        <v>17</v>
      </c>
      <c r="E70" s="267" t="s">
        <v>152</v>
      </c>
      <c r="F70" s="250">
        <v>1200</v>
      </c>
      <c r="G70" s="224" t="s">
        <v>19</v>
      </c>
      <c r="H70" s="224">
        <v>5.1798999999999999</v>
      </c>
      <c r="I70" s="253">
        <f t="shared" si="6"/>
        <v>2.0483020907739569E-2</v>
      </c>
      <c r="J70" s="224">
        <v>5.2859999999999996</v>
      </c>
      <c r="K70" s="240">
        <f t="shared" si="7"/>
        <v>127.31999999999957</v>
      </c>
      <c r="L70" s="254" t="str">
        <f>_xlfn.XLOOKUP(E70,Apoio!A:A,Apoio!B:B)</f>
        <v>AC11122</v>
      </c>
      <c r="M70" s="254" t="str">
        <f>_xlfn.XLOOKUP(E70,Apoio!A:A,Apoio!C:C)</f>
        <v>MESA CAMBIO PROPRIETARIA</v>
      </c>
      <c r="N70" s="240">
        <f>_xlfn.XLOOKUP(C70,Apoio!M:M,Apoio!N:N)*K70</f>
        <v>82.757999999999726</v>
      </c>
      <c r="O70" s="224" t="s">
        <v>20</v>
      </c>
      <c r="P70" s="224">
        <v>67500</v>
      </c>
      <c r="Q70" s="263">
        <f t="shared" si="8"/>
        <v>0</v>
      </c>
      <c r="R70" s="271" t="s">
        <v>21</v>
      </c>
      <c r="S70" s="264">
        <f>_xlfn.XLOOKUP(E70,Apoio!A:A,Apoio!D:D)</f>
        <v>0</v>
      </c>
      <c r="T70" s="265">
        <f t="shared" si="9"/>
        <v>67.86155999999977</v>
      </c>
    </row>
    <row r="71" spans="1:20">
      <c r="A71" s="226">
        <v>44848</v>
      </c>
      <c r="B71" s="227">
        <v>44851</v>
      </c>
      <c r="C71" s="221" t="s">
        <v>22</v>
      </c>
      <c r="D71" s="248" t="s">
        <v>23</v>
      </c>
      <c r="E71" s="249" t="s">
        <v>1827</v>
      </c>
      <c r="F71" s="250">
        <v>608.21</v>
      </c>
      <c r="G71" s="224" t="s">
        <v>32</v>
      </c>
      <c r="H71" s="224">
        <v>5.1791</v>
      </c>
      <c r="I71" s="253">
        <f t="shared" si="6"/>
        <v>2.1046127705586226E-3</v>
      </c>
      <c r="J71" s="224">
        <v>5.19</v>
      </c>
      <c r="K71" s="240">
        <f t="shared" si="7"/>
        <v>6.6294890000002153</v>
      </c>
      <c r="L71" s="254" t="str">
        <f>_xlfn.XLOOKUP(E71,Apoio!A:A,Apoio!B:B)</f>
        <v>A74995</v>
      </c>
      <c r="M71" s="254" t="str">
        <f>_xlfn.XLOOKUP(E71,Apoio!A:A,Apoio!C:C)</f>
        <v>VITOR RIGOTTI LAMEGO</v>
      </c>
      <c r="N71" s="240">
        <f>_xlfn.XLOOKUP(C71,Apoio!M:M,Apoio!N:N)*K71</f>
        <v>3.1606088807501029</v>
      </c>
      <c r="O71" s="224" t="s">
        <v>20</v>
      </c>
      <c r="P71" s="224">
        <v>22012</v>
      </c>
      <c r="Q71" s="263">
        <f t="shared" si="8"/>
        <v>0.75854613138002469</v>
      </c>
      <c r="R71" s="271" t="s">
        <v>25</v>
      </c>
      <c r="S71" s="264">
        <f>_xlfn.XLOOKUP(E71,Apoio!A:A,Apoio!D:D)</f>
        <v>0</v>
      </c>
      <c r="T71" s="265">
        <f t="shared" si="9"/>
        <v>1.8331531508350598</v>
      </c>
    </row>
    <row r="72" spans="1:20">
      <c r="A72" s="226">
        <v>44848</v>
      </c>
      <c r="B72" s="227">
        <v>44851</v>
      </c>
      <c r="C72" s="221" t="s">
        <v>16</v>
      </c>
      <c r="D72" s="276" t="s">
        <v>23</v>
      </c>
      <c r="E72" s="249" t="s">
        <v>224</v>
      </c>
      <c r="F72" s="250">
        <v>28108.31</v>
      </c>
      <c r="G72" s="224" t="s">
        <v>19</v>
      </c>
      <c r="H72" s="224">
        <v>5.3227000000000002</v>
      </c>
      <c r="I72" s="253">
        <f t="shared" si="6"/>
        <v>2.5926691340860675E-3</v>
      </c>
      <c r="J72" s="224">
        <v>5.3365</v>
      </c>
      <c r="K72" s="240">
        <f t="shared" si="7"/>
        <v>387.89467799999477</v>
      </c>
      <c r="L72" s="254" t="str">
        <f>_xlfn.XLOOKUP(E72,Apoio!A:A,Apoio!B:B)</f>
        <v>AC11122</v>
      </c>
      <c r="M72" s="254" t="str">
        <f>_xlfn.XLOOKUP(E72,Apoio!A:A,Apoio!C:C)</f>
        <v>MESA CAMBIO PROPRIETARIA</v>
      </c>
      <c r="N72" s="240">
        <f>_xlfn.XLOOKUP(C72,Apoio!M:M,Apoio!N:N)*K72</f>
        <v>252.13154069999661</v>
      </c>
      <c r="O72" s="224" t="s">
        <v>20</v>
      </c>
      <c r="P72" s="224">
        <v>52405</v>
      </c>
      <c r="Q72" s="263">
        <f t="shared" si="8"/>
        <v>0</v>
      </c>
      <c r="R72" s="271" t="s">
        <v>21</v>
      </c>
      <c r="S72" s="264" t="str">
        <f>_xlfn.XLOOKUP(E72,Apoio!A:A,Apoio!D:D)</f>
        <v>LUCAS PELUSO</v>
      </c>
      <c r="T72" s="265">
        <f t="shared" si="9"/>
        <v>206.74786337399721</v>
      </c>
    </row>
    <row r="73" spans="1:20">
      <c r="A73" s="226">
        <v>44848</v>
      </c>
      <c r="B73" s="227">
        <v>44851</v>
      </c>
      <c r="C73" s="221" t="s">
        <v>16</v>
      </c>
      <c r="D73" s="276" t="s">
        <v>23</v>
      </c>
      <c r="E73" s="249" t="s">
        <v>228</v>
      </c>
      <c r="F73" s="250">
        <v>74955.5</v>
      </c>
      <c r="G73" s="224" t="s">
        <v>19</v>
      </c>
      <c r="H73" s="224">
        <v>5.3221999999999996</v>
      </c>
      <c r="I73" s="253">
        <f t="shared" si="6"/>
        <v>2.6868588177821895E-3</v>
      </c>
      <c r="J73" s="224">
        <v>5.3365</v>
      </c>
      <c r="K73" s="240">
        <f t="shared" si="7"/>
        <v>1071.8636500000318</v>
      </c>
      <c r="L73" s="254" t="str">
        <f>_xlfn.XLOOKUP(E73,Apoio!A:A,Apoio!B:B)</f>
        <v>AC11122</v>
      </c>
      <c r="M73" s="254" t="str">
        <f>_xlfn.XLOOKUP(E73,Apoio!A:A,Apoio!C:C)</f>
        <v>MESA CAMBIO PROPRIETARIA</v>
      </c>
      <c r="N73" s="240">
        <f>_xlfn.XLOOKUP(C73,Apoio!M:M,Apoio!N:N)*K73</f>
        <v>696.71137250002073</v>
      </c>
      <c r="O73" s="224" t="s">
        <v>20</v>
      </c>
      <c r="P73" s="224">
        <v>52405</v>
      </c>
      <c r="Q73" s="263">
        <f t="shared" si="8"/>
        <v>0</v>
      </c>
      <c r="R73" s="271" t="s">
        <v>21</v>
      </c>
      <c r="S73" s="264" t="str">
        <f>_xlfn.XLOOKUP(E73,Apoio!A:A,Apoio!D:D)</f>
        <v>LUCAS PELUSO</v>
      </c>
      <c r="T73" s="265">
        <f t="shared" si="9"/>
        <v>571.30332545001693</v>
      </c>
    </row>
    <row r="74" spans="1:20">
      <c r="A74" s="226">
        <v>44848</v>
      </c>
      <c r="B74" s="227">
        <v>44851</v>
      </c>
      <c r="C74" s="221" t="s">
        <v>16</v>
      </c>
      <c r="D74" s="276" t="s">
        <v>23</v>
      </c>
      <c r="E74" s="225" t="s">
        <v>1806</v>
      </c>
      <c r="F74" s="250">
        <v>7911.66</v>
      </c>
      <c r="G74" s="224" t="s">
        <v>19</v>
      </c>
      <c r="H74" s="224">
        <v>5.3019999999999996</v>
      </c>
      <c r="I74" s="253">
        <f t="shared" si="6"/>
        <v>4.6586193889097682E-3</v>
      </c>
      <c r="J74" s="224">
        <v>5.3266999999999998</v>
      </c>
      <c r="K74" s="240">
        <f t="shared" si="7"/>
        <v>195.41800200000131</v>
      </c>
      <c r="L74" s="254" t="str">
        <f>_xlfn.XLOOKUP(E74,Apoio!A:A,Apoio!B:B)</f>
        <v>A21578</v>
      </c>
      <c r="M74" s="254" t="str">
        <f>_xlfn.XLOOKUP(E74,Apoio!A:A,Apoio!C:C)</f>
        <v>RENATO NUCCI SONCINI</v>
      </c>
      <c r="N74" s="240">
        <f>_xlfn.XLOOKUP(C74,Apoio!M:M,Apoio!N:N)*K74</f>
        <v>127.02170130000086</v>
      </c>
      <c r="O74" s="224" t="s">
        <v>27</v>
      </c>
      <c r="P74" s="224">
        <v>47025</v>
      </c>
      <c r="Q74" s="263">
        <f t="shared" si="8"/>
        <v>30.485208312000204</v>
      </c>
      <c r="R74" s="271" t="s">
        <v>151</v>
      </c>
      <c r="S74" s="264">
        <f>_xlfn.XLOOKUP(E74,Apoio!A:A,Apoio!D:D)</f>
        <v>0</v>
      </c>
      <c r="T74" s="265">
        <f t="shared" si="9"/>
        <v>73.672586754000491</v>
      </c>
    </row>
    <row r="75" spans="1:20">
      <c r="A75" s="226">
        <v>44848</v>
      </c>
      <c r="B75" s="227">
        <v>44851</v>
      </c>
      <c r="C75" s="221" t="s">
        <v>16</v>
      </c>
      <c r="D75" s="278" t="s">
        <v>23</v>
      </c>
      <c r="E75" s="225" t="s">
        <v>89</v>
      </c>
      <c r="F75" s="250">
        <v>5877.75</v>
      </c>
      <c r="G75" s="224" t="s">
        <v>19</v>
      </c>
      <c r="H75" s="224">
        <v>5.3216999999999999</v>
      </c>
      <c r="I75" s="253">
        <f t="shared" si="6"/>
        <v>1.6592442264689922E-2</v>
      </c>
      <c r="J75" s="224">
        <v>5.41</v>
      </c>
      <c r="K75" s="240">
        <f t="shared" si="7"/>
        <v>519.00532500000156</v>
      </c>
      <c r="L75" s="254" t="str">
        <f>_xlfn.XLOOKUP(E75,Apoio!A:A,Apoio!B:B)</f>
        <v>A20676</v>
      </c>
      <c r="M75" s="254" t="str">
        <f>_xlfn.XLOOKUP(E75,Apoio!A:A,Apoio!C:C)</f>
        <v>RODRIGO BROLO</v>
      </c>
      <c r="N75" s="240">
        <f>_xlfn.XLOOKUP(C75,Apoio!M:M,Apoio!N:N)*K75</f>
        <v>337.35346125000103</v>
      </c>
      <c r="O75" s="224" t="s">
        <v>20</v>
      </c>
      <c r="P75" s="224">
        <v>47575</v>
      </c>
      <c r="Q75" s="263">
        <f t="shared" si="8"/>
        <v>80.964830700000249</v>
      </c>
      <c r="R75" s="271" t="s">
        <v>151</v>
      </c>
      <c r="S75" s="264">
        <f>_xlfn.XLOOKUP(E75,Apoio!A:A,Apoio!D:D)</f>
        <v>0</v>
      </c>
      <c r="T75" s="265">
        <f t="shared" si="9"/>
        <v>195.66500752500056</v>
      </c>
    </row>
    <row r="76" spans="1:20">
      <c r="A76" s="226">
        <v>44851</v>
      </c>
      <c r="B76" s="227">
        <v>44852</v>
      </c>
      <c r="C76" s="10" t="s">
        <v>67</v>
      </c>
      <c r="D76" s="274" t="s">
        <v>17</v>
      </c>
      <c r="E76" s="277" t="s">
        <v>1778</v>
      </c>
      <c r="F76" s="250">
        <v>500</v>
      </c>
      <c r="G76" s="224" t="s">
        <v>19</v>
      </c>
      <c r="H76" s="224">
        <v>5.2850000000000001</v>
      </c>
      <c r="I76" s="253">
        <f t="shared" si="6"/>
        <v>8.5146641438031967E-3</v>
      </c>
      <c r="J76" s="224">
        <v>5.33</v>
      </c>
      <c r="K76" s="240">
        <f t="shared" si="7"/>
        <v>22.499999999999964</v>
      </c>
      <c r="L76" s="254" t="str">
        <f>_xlfn.XLOOKUP(E76,Apoio!A:A,Apoio!B:B)</f>
        <v>AC11130</v>
      </c>
      <c r="M76" s="254" t="str">
        <f>_xlfn.XLOOKUP(E76,Apoio!A:A,Apoio!C:C)</f>
        <v>LASPORT</v>
      </c>
      <c r="N76" s="240">
        <f>_xlfn.XLOOKUP(C76,Apoio!M:M,Apoio!N:N)*K76</f>
        <v>10.726874999999984</v>
      </c>
      <c r="O76" s="224" t="s">
        <v>20</v>
      </c>
      <c r="P76" s="224">
        <v>37107</v>
      </c>
      <c r="Q76" s="263">
        <f t="shared" si="8"/>
        <v>2.5744499999999961</v>
      </c>
      <c r="R76" s="271" t="s">
        <v>1826</v>
      </c>
      <c r="S76" s="264">
        <f>_xlfn.XLOOKUP(E76,Apoio!A:A,Apoio!D:D)</f>
        <v>0</v>
      </c>
      <c r="T76" s="265">
        <f t="shared" si="9"/>
        <v>6.2215874999999903</v>
      </c>
    </row>
    <row r="77" spans="1:20">
      <c r="A77" s="226">
        <v>44851</v>
      </c>
      <c r="B77" s="227">
        <v>44852</v>
      </c>
      <c r="C77" s="221" t="s">
        <v>16</v>
      </c>
      <c r="D77" s="276" t="s">
        <v>23</v>
      </c>
      <c r="E77" s="249" t="s">
        <v>320</v>
      </c>
      <c r="F77" s="250">
        <v>5000</v>
      </c>
      <c r="G77" s="224" t="s">
        <v>19</v>
      </c>
      <c r="H77" s="224">
        <v>5.2805999999999997</v>
      </c>
      <c r="I77" s="253">
        <f t="shared" si="6"/>
        <v>7.4612733401508979E-3</v>
      </c>
      <c r="J77" s="224">
        <v>5.32</v>
      </c>
      <c r="K77" s="240">
        <f t="shared" si="7"/>
        <v>197.00000000000273</v>
      </c>
      <c r="L77" s="254" t="str">
        <f>_xlfn.XLOOKUP(E77,Apoio!A:A,Apoio!B:B)</f>
        <v>A21291</v>
      </c>
      <c r="M77" s="254" t="str">
        <f>_xlfn.XLOOKUP(E77,Apoio!A:A,Apoio!C:C)</f>
        <v>GUSTAVO SOUZA CARVALHO SASDELLI</v>
      </c>
      <c r="N77" s="240">
        <f>_xlfn.XLOOKUP(C77,Apoio!M:M,Apoio!N:N)*K77</f>
        <v>128.05000000000177</v>
      </c>
      <c r="O77" s="224" t="s">
        <v>20</v>
      </c>
      <c r="P77" s="224">
        <v>12012</v>
      </c>
      <c r="Q77" s="263">
        <f t="shared" si="8"/>
        <v>30.732000000000426</v>
      </c>
      <c r="R77" s="271" t="s">
        <v>21</v>
      </c>
      <c r="S77" s="264">
        <f>_xlfn.XLOOKUP(E77,Apoio!A:A,Apoio!D:D)</f>
        <v>0</v>
      </c>
      <c r="T77" s="265">
        <f t="shared" si="9"/>
        <v>74.269000000001029</v>
      </c>
    </row>
    <row r="78" spans="1:20">
      <c r="A78" s="226">
        <v>44851</v>
      </c>
      <c r="B78" s="227">
        <v>44852</v>
      </c>
      <c r="C78" s="221" t="s">
        <v>22</v>
      </c>
      <c r="D78" s="248" t="s">
        <v>17</v>
      </c>
      <c r="E78" s="249" t="s">
        <v>167</v>
      </c>
      <c r="F78" s="250">
        <v>6850.66</v>
      </c>
      <c r="G78" s="224" t="s">
        <v>19</v>
      </c>
      <c r="H78" s="224">
        <v>5.2882999999999996</v>
      </c>
      <c r="I78" s="253">
        <f t="shared" si="6"/>
        <v>1.6394682601214017E-2</v>
      </c>
      <c r="J78" s="224">
        <v>5.375</v>
      </c>
      <c r="K78" s="240">
        <f t="shared" si="7"/>
        <v>593.95222200000308</v>
      </c>
      <c r="L78" s="254" t="str">
        <f>_xlfn.XLOOKUP(E78,Apoio!A:A,Apoio!B:B)</f>
        <v>A67248</v>
      </c>
      <c r="M78" s="254" t="str">
        <f>_xlfn.XLOOKUP(E78,Apoio!A:A,Apoio!C:C)</f>
        <v>ALCIDES ALVES NETO</v>
      </c>
      <c r="N78" s="240">
        <f>_xlfn.XLOOKUP(C78,Apoio!M:M,Apoio!N:N)*K78</f>
        <v>283.16672183850147</v>
      </c>
      <c r="O78" s="224" t="s">
        <v>20</v>
      </c>
      <c r="P78" s="224">
        <v>67500</v>
      </c>
      <c r="Q78" s="263">
        <f t="shared" si="8"/>
        <v>67.960013241240347</v>
      </c>
      <c r="R78" s="271" t="s">
        <v>25</v>
      </c>
      <c r="S78" s="264">
        <f>_xlfn.XLOOKUP(E78,Apoio!A:A,Apoio!D:D)</f>
        <v>0</v>
      </c>
      <c r="T78" s="265">
        <f t="shared" si="9"/>
        <v>164.23669866633085</v>
      </c>
    </row>
    <row r="79" spans="1:20">
      <c r="A79" s="226">
        <v>44852</v>
      </c>
      <c r="B79" s="227">
        <v>44853</v>
      </c>
      <c r="C79" s="235" t="s">
        <v>67</v>
      </c>
      <c r="D79" s="236" t="s">
        <v>23</v>
      </c>
      <c r="E79" s="231" t="s">
        <v>1490</v>
      </c>
      <c r="F79" s="250">
        <v>5476.25</v>
      </c>
      <c r="G79" s="224" t="s">
        <v>19</v>
      </c>
      <c r="H79" s="224">
        <v>5.266</v>
      </c>
      <c r="I79" s="253">
        <f t="shared" si="6"/>
        <v>6.4565134827192505E-3</v>
      </c>
      <c r="J79" s="224">
        <v>5.3</v>
      </c>
      <c r="K79" s="240">
        <f t="shared" si="7"/>
        <v>186.19249999999894</v>
      </c>
      <c r="L79" s="254" t="str">
        <f>_xlfn.XLOOKUP(E79,Apoio!A:A,Apoio!B:B)</f>
        <v>C11122</v>
      </c>
      <c r="M79" s="254" t="str">
        <f>_xlfn.XLOOKUP(E79,Apoio!A:A,Apoio!C:C)</f>
        <v>MESA CAMBIO PROPRIETARIA</v>
      </c>
      <c r="N79" s="240">
        <f>_xlfn.XLOOKUP(C79,Apoio!M:M,Apoio!N:N)*K79</f>
        <v>88.767274374999502</v>
      </c>
      <c r="O79" s="224" t="s">
        <v>20</v>
      </c>
      <c r="P79" s="224">
        <v>22012</v>
      </c>
      <c r="Q79" s="263">
        <f t="shared" si="8"/>
        <v>0</v>
      </c>
      <c r="R79" s="271" t="s">
        <v>1811</v>
      </c>
      <c r="S79" s="264" t="str">
        <f>_xlfn.XLOOKUP(E79,Apoio!A:A,Apoio!D:D)</f>
        <v>LEANDRO</v>
      </c>
      <c r="T79" s="265">
        <f t="shared" si="9"/>
        <v>72.789164987499589</v>
      </c>
    </row>
    <row r="80" spans="1:20">
      <c r="A80" s="226">
        <v>44852</v>
      </c>
      <c r="B80" s="227">
        <v>44854</v>
      </c>
      <c r="C80" s="221" t="s">
        <v>22</v>
      </c>
      <c r="D80" s="248" t="s">
        <v>23</v>
      </c>
      <c r="E80" s="249" t="s">
        <v>185</v>
      </c>
      <c r="F80" s="250">
        <v>8044.28</v>
      </c>
      <c r="G80" s="224" t="s">
        <v>57</v>
      </c>
      <c r="H80" s="224">
        <v>5.9836999999999998</v>
      </c>
      <c r="I80" s="253">
        <f t="shared" si="6"/>
        <v>2.1057205408026025E-3</v>
      </c>
      <c r="J80" s="224">
        <v>5.9962999999999997</v>
      </c>
      <c r="K80" s="240">
        <f t="shared" si="7"/>
        <v>101.35792799999955</v>
      </c>
      <c r="L80" s="254" t="str">
        <f>_xlfn.XLOOKUP(E80,Apoio!A:A,Apoio!B:B)</f>
        <v>A23356</v>
      </c>
      <c r="M80" s="254" t="str">
        <f>_xlfn.XLOOKUP(E80,Apoio!A:A,Apoio!C:C)</f>
        <v>ANDREIA BATISTA MACHADO DE OLIVEIRA</v>
      </c>
      <c r="N80" s="319">
        <f>_xlfn.XLOOKUP(C80,Apoio!M:M,Apoio!N:N)*K80</f>
        <v>48.322392173999788</v>
      </c>
      <c r="O80" s="224" t="s">
        <v>20</v>
      </c>
      <c r="P80" s="224">
        <v>12012</v>
      </c>
      <c r="Q80" s="263">
        <f t="shared" si="8"/>
        <v>11.59737412175995</v>
      </c>
      <c r="R80" s="271" t="s">
        <v>25</v>
      </c>
      <c r="S80" s="264">
        <f>_xlfn.XLOOKUP(E80,Apoio!A:A,Apoio!D:D)</f>
        <v>0</v>
      </c>
      <c r="T80" s="265">
        <f t="shared" si="9"/>
        <v>28.026987460919877</v>
      </c>
    </row>
    <row r="81" spans="1:20">
      <c r="A81" s="226">
        <v>44853</v>
      </c>
      <c r="B81" s="227">
        <v>44853</v>
      </c>
      <c r="C81" s="221" t="s">
        <v>22</v>
      </c>
      <c r="D81" s="248" t="s">
        <v>23</v>
      </c>
      <c r="E81" s="249" t="s">
        <v>185</v>
      </c>
      <c r="F81" s="250">
        <v>1785</v>
      </c>
      <c r="G81" s="224" t="s">
        <v>57</v>
      </c>
      <c r="H81" s="224">
        <v>5.8929999999999998</v>
      </c>
      <c r="I81" s="253">
        <f t="shared" ref="I81:I112" si="10">IFERROR((J81/H81)-1,0)</f>
        <v>6.5671135245206624E-3</v>
      </c>
      <c r="J81" s="224">
        <v>5.9317000000000002</v>
      </c>
      <c r="K81" s="240">
        <f t="shared" ref="K81:K112" si="11">(J81-H81)*F81</f>
        <v>69.079500000000721</v>
      </c>
      <c r="L81" s="254" t="str">
        <f>_xlfn.XLOOKUP(E81,Apoio!A:A,Apoio!B:B)</f>
        <v>A23356</v>
      </c>
      <c r="M81" s="254" t="str">
        <f>_xlfn.XLOOKUP(E81,Apoio!A:A,Apoio!C:C)</f>
        <v>ANDREIA BATISTA MACHADO DE OLIVEIRA</v>
      </c>
      <c r="N81" s="319">
        <f>_xlfn.XLOOKUP(C81,Apoio!M:M,Apoio!N:N)*K81</f>
        <v>32.933651625000344</v>
      </c>
      <c r="O81" s="224" t="s">
        <v>27</v>
      </c>
      <c r="P81" s="224"/>
      <c r="Q81" s="263">
        <f t="shared" si="8"/>
        <v>7.9040763900000819</v>
      </c>
      <c r="R81" s="271" t="s">
        <v>25</v>
      </c>
      <c r="S81" s="264">
        <f>_xlfn.XLOOKUP(E81,Apoio!A:A,Apoio!D:D)</f>
        <v>0</v>
      </c>
      <c r="T81" s="265">
        <f t="shared" si="9"/>
        <v>19.101517942500198</v>
      </c>
    </row>
    <row r="82" spans="1:20">
      <c r="A82" s="226">
        <v>44853</v>
      </c>
      <c r="B82" s="227">
        <v>44853</v>
      </c>
      <c r="C82" s="274" t="s">
        <v>22</v>
      </c>
      <c r="D82" s="274" t="s">
        <v>23</v>
      </c>
      <c r="E82" s="272" t="s">
        <v>131</v>
      </c>
      <c r="F82" s="250">
        <v>5587.87</v>
      </c>
      <c r="G82" s="224" t="s">
        <v>19</v>
      </c>
      <c r="H82" s="224">
        <v>5.1130000000000004</v>
      </c>
      <c r="I82" s="253">
        <f t="shared" si="10"/>
        <v>3.0334441619401353E-2</v>
      </c>
      <c r="J82" s="224">
        <v>5.2680999999999996</v>
      </c>
      <c r="K82" s="240">
        <f t="shared" si="11"/>
        <v>866.67863699999509</v>
      </c>
      <c r="L82" s="254" t="str">
        <f>_xlfn.XLOOKUP(E82,Apoio!A:A,Apoio!B:B)</f>
        <v>A69913</v>
      </c>
      <c r="M82" s="254" t="str">
        <f>_xlfn.XLOOKUP(E82,Apoio!A:A,Apoio!C:C)</f>
        <v>FELIPE VECCHIO LEAL FERNANDES</v>
      </c>
      <c r="N82" s="240">
        <f>_xlfn.XLOOKUP(C82,Apoio!M:M,Apoio!N:N)*K82</f>
        <v>413.18904018974769</v>
      </c>
      <c r="O82" s="224" t="s">
        <v>27</v>
      </c>
      <c r="P82" s="224">
        <v>47197</v>
      </c>
      <c r="Q82" s="263">
        <f t="shared" si="8"/>
        <v>99.165369645539442</v>
      </c>
      <c r="R82" s="271" t="s">
        <v>25</v>
      </c>
      <c r="S82" s="264">
        <f>_xlfn.XLOOKUP(E82,Apoio!A:A,Apoio!D:D)</f>
        <v>0</v>
      </c>
      <c r="T82" s="265">
        <f t="shared" si="9"/>
        <v>239.64964331005365</v>
      </c>
    </row>
    <row r="83" spans="1:20">
      <c r="A83" s="226">
        <v>44853</v>
      </c>
      <c r="B83" s="227">
        <v>44854</v>
      </c>
      <c r="C83" s="274" t="s">
        <v>16</v>
      </c>
      <c r="D83" s="274" t="s">
        <v>23</v>
      </c>
      <c r="E83" s="249" t="s">
        <v>1828</v>
      </c>
      <c r="F83" s="250">
        <v>10000</v>
      </c>
      <c r="G83" s="224" t="s">
        <v>19</v>
      </c>
      <c r="H83" s="224">
        <v>5.2830000000000004</v>
      </c>
      <c r="I83" s="253">
        <f t="shared" si="10"/>
        <v>4.3535869770963131E-3</v>
      </c>
      <c r="J83" s="224">
        <v>5.306</v>
      </c>
      <c r="K83" s="240">
        <f t="shared" si="11"/>
        <v>229.99999999999687</v>
      </c>
      <c r="L83" s="254" t="str">
        <f>_xlfn.XLOOKUP(E83,Apoio!A:A,Apoio!B:B)</f>
        <v>A28769</v>
      </c>
      <c r="M83" s="254" t="str">
        <f>_xlfn.XLOOKUP(E83,Apoio!A:A,Apoio!C:C)</f>
        <v>GESSICA YANAE RODRIGUES SIGNORINE</v>
      </c>
      <c r="N83" s="240">
        <f>_xlfn.XLOOKUP(C83,Apoio!M:M,Apoio!N:N)*K83</f>
        <v>149.49999999999798</v>
      </c>
      <c r="O83" s="224" t="s">
        <v>20</v>
      </c>
      <c r="P83" s="224">
        <v>12012</v>
      </c>
      <c r="Q83" s="263">
        <f t="shared" si="8"/>
        <v>35.879999999999512</v>
      </c>
      <c r="R83" s="271" t="s">
        <v>21</v>
      </c>
      <c r="S83" s="264">
        <f>_xlfn.XLOOKUP(E83,Apoio!A:A,Apoio!D:D)</f>
        <v>0</v>
      </c>
      <c r="T83" s="265">
        <f t="shared" si="9"/>
        <v>86.709999999998828</v>
      </c>
    </row>
    <row r="84" spans="1:20">
      <c r="A84" s="226">
        <v>44853</v>
      </c>
      <c r="B84" s="227">
        <v>44854</v>
      </c>
      <c r="C84" s="221" t="s">
        <v>16</v>
      </c>
      <c r="D84" s="248" t="s">
        <v>23</v>
      </c>
      <c r="E84" s="267" t="s">
        <v>56</v>
      </c>
      <c r="F84" s="250">
        <v>8250</v>
      </c>
      <c r="G84" s="224" t="s">
        <v>32</v>
      </c>
      <c r="H84" s="224">
        <v>5.1669</v>
      </c>
      <c r="I84" s="253">
        <f t="shared" si="10"/>
        <v>1.0857574174069518E-2</v>
      </c>
      <c r="J84" s="224">
        <v>5.2229999999999999</v>
      </c>
      <c r="K84" s="240">
        <f t="shared" si="11"/>
        <v>462.82499999999851</v>
      </c>
      <c r="L84" s="254" t="str">
        <f>_xlfn.XLOOKUP(E84,Apoio!A:A,Apoio!B:B)</f>
        <v>A74948</v>
      </c>
      <c r="M84" s="254" t="str">
        <f>_xlfn.XLOOKUP(E84,Apoio!A:A,Apoio!C:C)</f>
        <v>KAMILA KAZITORIS DE MEDEIROS</v>
      </c>
      <c r="N84" s="240">
        <f>_xlfn.XLOOKUP(C84,Apoio!M:M,Apoio!N:N)*K84</f>
        <v>300.83624999999904</v>
      </c>
      <c r="O84" s="224" t="s">
        <v>20</v>
      </c>
      <c r="P84" s="224">
        <v>12012</v>
      </c>
      <c r="Q84" s="263">
        <f t="shared" si="8"/>
        <v>72.20069999999977</v>
      </c>
      <c r="R84" s="271" t="s">
        <v>21</v>
      </c>
      <c r="S84" s="264">
        <f>_xlfn.XLOOKUP(E84,Apoio!A:A,Apoio!D:D)</f>
        <v>0</v>
      </c>
      <c r="T84" s="265">
        <f t="shared" si="9"/>
        <v>174.48502499999944</v>
      </c>
    </row>
    <row r="85" spans="1:20">
      <c r="A85" s="226">
        <v>44853</v>
      </c>
      <c r="B85" s="227">
        <v>44853</v>
      </c>
      <c r="C85" s="221" t="s">
        <v>16</v>
      </c>
      <c r="D85" s="248" t="s">
        <v>17</v>
      </c>
      <c r="E85" s="279" t="s">
        <v>1829</v>
      </c>
      <c r="F85" s="250">
        <v>1000</v>
      </c>
      <c r="G85" s="224" t="s">
        <v>19</v>
      </c>
      <c r="H85" s="224">
        <v>5.242</v>
      </c>
      <c r="I85" s="253">
        <f t="shared" si="10"/>
        <v>6.2762304463943597E-3</v>
      </c>
      <c r="J85" s="224">
        <v>5.2748999999999997</v>
      </c>
      <c r="K85" s="240">
        <f t="shared" si="11"/>
        <v>32.899999999999707</v>
      </c>
      <c r="L85" s="254" t="str">
        <f>_xlfn.XLOOKUP(E85,Apoio!A:A,Apoio!B:B)</f>
        <v>A68094</v>
      </c>
      <c r="M85" s="254" t="str">
        <f>_xlfn.XLOOKUP(E85,Apoio!A:A,Apoio!C:C)</f>
        <v>THIAGO PEDROSO</v>
      </c>
      <c r="N85" s="240">
        <f>_xlfn.XLOOKUP(C85,Apoio!M:M,Apoio!N:N)*K85</f>
        <v>21.38499999999981</v>
      </c>
      <c r="O85" s="224" t="s">
        <v>27</v>
      </c>
      <c r="P85" s="224">
        <v>67500</v>
      </c>
      <c r="Q85" s="263">
        <f t="shared" si="8"/>
        <v>5.1323999999999543</v>
      </c>
      <c r="R85" s="271" t="s">
        <v>21</v>
      </c>
      <c r="S85" s="264">
        <f>_xlfn.XLOOKUP(E85,Apoio!A:A,Apoio!D:D)</f>
        <v>0</v>
      </c>
      <c r="T85" s="265">
        <f t="shared" si="9"/>
        <v>12.403299999999888</v>
      </c>
    </row>
    <row r="86" spans="1:20">
      <c r="A86" s="226">
        <v>44853</v>
      </c>
      <c r="B86" s="227">
        <v>44854</v>
      </c>
      <c r="C86" s="280" t="s">
        <v>16</v>
      </c>
      <c r="D86" s="274" t="s">
        <v>23</v>
      </c>
      <c r="E86" s="267" t="s">
        <v>320</v>
      </c>
      <c r="F86" s="250">
        <v>20000</v>
      </c>
      <c r="G86" s="224" t="s">
        <v>19</v>
      </c>
      <c r="H86" s="224">
        <v>5.2847999999999997</v>
      </c>
      <c r="I86" s="253">
        <f t="shared" si="10"/>
        <v>8.5528307599151976E-3</v>
      </c>
      <c r="J86" s="224">
        <v>5.33</v>
      </c>
      <c r="K86" s="240">
        <f t="shared" si="11"/>
        <v>904.00000000000705</v>
      </c>
      <c r="L86" s="254" t="str">
        <f>_xlfn.XLOOKUP(E86,Apoio!A:A,Apoio!B:B)</f>
        <v>A21291</v>
      </c>
      <c r="M86" s="254" t="str">
        <f>_xlfn.XLOOKUP(E86,Apoio!A:A,Apoio!C:C)</f>
        <v>GUSTAVO SOUZA CARVALHO SASDELLI</v>
      </c>
      <c r="N86" s="240">
        <f>_xlfn.XLOOKUP(C86,Apoio!M:M,Apoio!N:N)*K86</f>
        <v>587.60000000000457</v>
      </c>
      <c r="O86" s="224" t="s">
        <v>20</v>
      </c>
      <c r="P86" s="224">
        <v>12012</v>
      </c>
      <c r="Q86" s="263">
        <f t="shared" si="8"/>
        <v>141.02400000000111</v>
      </c>
      <c r="R86" s="271" t="s">
        <v>21</v>
      </c>
      <c r="S86" s="264">
        <f>_xlfn.XLOOKUP(E86,Apoio!A:A,Apoio!D:D)</f>
        <v>0</v>
      </c>
      <c r="T86" s="265">
        <f t="shared" si="9"/>
        <v>340.80800000000261</v>
      </c>
    </row>
    <row r="87" spans="1:20">
      <c r="A87" s="226">
        <v>44853</v>
      </c>
      <c r="B87" s="227">
        <v>44854</v>
      </c>
      <c r="C87" s="280" t="s">
        <v>16</v>
      </c>
      <c r="D87" s="248" t="s">
        <v>17</v>
      </c>
      <c r="E87" s="249" t="s">
        <v>347</v>
      </c>
      <c r="F87" s="250">
        <v>2844.61</v>
      </c>
      <c r="G87" s="224" t="s">
        <v>19</v>
      </c>
      <c r="H87" s="224">
        <v>5.2119999999999997</v>
      </c>
      <c r="I87" s="253">
        <f t="shared" si="10"/>
        <v>1.1761320030698519E-2</v>
      </c>
      <c r="J87" s="224">
        <v>5.2732999999999999</v>
      </c>
      <c r="K87" s="240">
        <f t="shared" si="11"/>
        <v>174.37459300000037</v>
      </c>
      <c r="L87" s="254" t="str">
        <f>_xlfn.XLOOKUP(E87,Apoio!A:A,Apoio!B:B)</f>
        <v>A67415</v>
      </c>
      <c r="M87" s="254" t="str">
        <f>_xlfn.XLOOKUP(E87,Apoio!A:A,Apoio!C:C)</f>
        <v>MARCO VERDILE</v>
      </c>
      <c r="N87" s="240">
        <f>_xlfn.XLOOKUP(C87,Apoio!M:M,Apoio!N:N)*K87</f>
        <v>113.34348545000024</v>
      </c>
      <c r="O87" s="224" t="s">
        <v>27</v>
      </c>
      <c r="P87" s="224">
        <v>47025</v>
      </c>
      <c r="Q87" s="263">
        <f t="shared" si="8"/>
        <v>27.202436508000062</v>
      </c>
      <c r="R87" s="271" t="s">
        <v>21</v>
      </c>
      <c r="S87" s="264">
        <f>_xlfn.XLOOKUP(E87,Apoio!A:A,Apoio!D:D)</f>
        <v>0</v>
      </c>
      <c r="T87" s="265">
        <f t="shared" si="9"/>
        <v>65.739221561000136</v>
      </c>
    </row>
    <row r="88" spans="1:20">
      <c r="A88" s="226">
        <v>44853</v>
      </c>
      <c r="B88" s="227">
        <v>44854</v>
      </c>
      <c r="C88" s="280" t="s">
        <v>16</v>
      </c>
      <c r="D88" s="248" t="s">
        <v>17</v>
      </c>
      <c r="E88" s="249" t="s">
        <v>1830</v>
      </c>
      <c r="F88" s="250">
        <v>186.9</v>
      </c>
      <c r="G88" s="224" t="s">
        <v>19</v>
      </c>
      <c r="H88" s="224">
        <v>5.2808000000000002</v>
      </c>
      <c r="I88" s="253">
        <f t="shared" si="10"/>
        <v>9.3167701863354768E-3</v>
      </c>
      <c r="J88" s="224">
        <v>5.33</v>
      </c>
      <c r="K88" s="240">
        <f t="shared" si="11"/>
        <v>9.1954799999999839</v>
      </c>
      <c r="L88" s="254" t="str">
        <f>_xlfn.XLOOKUP(E88,Apoio!A:A,Apoio!B:B)</f>
        <v>A20163</v>
      </c>
      <c r="M88" s="254" t="str">
        <f>_xlfn.XLOOKUP(E88,Apoio!A:A,Apoio!C:C)</f>
        <v>RAUL HUSSNE</v>
      </c>
      <c r="N88" s="240">
        <f>_xlfn.XLOOKUP(C88,Apoio!M:M,Apoio!N:N)*K88</f>
        <v>5.9770619999999894</v>
      </c>
      <c r="O88" s="224" t="s">
        <v>20</v>
      </c>
      <c r="P88" s="224">
        <v>67043</v>
      </c>
      <c r="Q88" s="263">
        <f t="shared" si="8"/>
        <v>1.4344948799999975</v>
      </c>
      <c r="R88" s="271" t="s">
        <v>21</v>
      </c>
      <c r="S88" s="264">
        <f>_xlfn.XLOOKUP(E88,Apoio!A:A,Apoio!D:D)</f>
        <v>0</v>
      </c>
      <c r="T88" s="265">
        <f t="shared" si="9"/>
        <v>3.4666959599999938</v>
      </c>
    </row>
    <row r="89" spans="1:20">
      <c r="A89" s="226">
        <v>44854</v>
      </c>
      <c r="B89" s="227">
        <v>44854</v>
      </c>
      <c r="C89" s="280" t="s">
        <v>16</v>
      </c>
      <c r="D89" s="248" t="s">
        <v>17</v>
      </c>
      <c r="E89" s="279" t="s">
        <v>1831</v>
      </c>
      <c r="F89" s="250">
        <v>14916.03</v>
      </c>
      <c r="G89" s="224" t="s">
        <v>19</v>
      </c>
      <c r="H89" s="224">
        <v>5.2337999999999996</v>
      </c>
      <c r="I89" s="253">
        <f t="shared" si="10"/>
        <v>1.3603882456341587E-2</v>
      </c>
      <c r="J89" s="224">
        <v>5.3049999999999997</v>
      </c>
      <c r="K89" s="240">
        <f t="shared" si="11"/>
        <v>1062.0213360000023</v>
      </c>
      <c r="L89" s="254" t="str">
        <f>_xlfn.XLOOKUP(E89,Apoio!A:A,Apoio!B:B)</f>
        <v>C11122</v>
      </c>
      <c r="M89" s="254" t="str">
        <f>_xlfn.XLOOKUP(E89,Apoio!A:A,Apoio!C:C)</f>
        <v>MESA CAMBIO PROPRIETARIA</v>
      </c>
      <c r="N89" s="240">
        <f>_xlfn.XLOOKUP(C89,Apoio!M:M,Apoio!N:N)*K89</f>
        <v>690.31386840000152</v>
      </c>
      <c r="O89" s="224" t="s">
        <v>20</v>
      </c>
      <c r="P89" s="224">
        <v>67500</v>
      </c>
      <c r="Q89" s="263">
        <f t="shared" si="8"/>
        <v>0</v>
      </c>
      <c r="R89" s="271" t="s">
        <v>21</v>
      </c>
      <c r="S89" s="264" t="str">
        <f>_xlfn.XLOOKUP(E89,Apoio!A:A,Apoio!D:D)</f>
        <v>LEANDRO</v>
      </c>
      <c r="T89" s="265">
        <f t="shared" si="9"/>
        <v>566.05737208800122</v>
      </c>
    </row>
    <row r="90" spans="1:20">
      <c r="A90" s="226">
        <v>44854</v>
      </c>
      <c r="B90" s="227">
        <v>44854</v>
      </c>
      <c r="C90" s="221" t="s">
        <v>16</v>
      </c>
      <c r="D90" s="248" t="s">
        <v>17</v>
      </c>
      <c r="E90" s="279" t="s">
        <v>1829</v>
      </c>
      <c r="F90" s="250">
        <v>10000</v>
      </c>
      <c r="G90" s="224" t="s">
        <v>19</v>
      </c>
      <c r="H90" s="224">
        <v>5.1740000000000004</v>
      </c>
      <c r="I90" s="253">
        <f t="shared" si="10"/>
        <v>5.4503285659064371E-3</v>
      </c>
      <c r="J90" s="224">
        <v>5.2022000000000004</v>
      </c>
      <c r="K90" s="240">
        <f t="shared" si="11"/>
        <v>282</v>
      </c>
      <c r="L90" s="254" t="str">
        <f>_xlfn.XLOOKUP(E90,Apoio!A:A,Apoio!B:B)</f>
        <v>A68094</v>
      </c>
      <c r="M90" s="254" t="str">
        <f>_xlfn.XLOOKUP(E90,Apoio!A:A,Apoio!C:C)</f>
        <v>THIAGO PEDROSO</v>
      </c>
      <c r="N90" s="240">
        <f>_xlfn.XLOOKUP(C90,Apoio!M:M,Apoio!N:N)*K90</f>
        <v>183.3</v>
      </c>
      <c r="O90" s="224" t="s">
        <v>27</v>
      </c>
      <c r="P90" s="224">
        <v>67500</v>
      </c>
      <c r="Q90" s="263">
        <f t="shared" si="8"/>
        <v>43.992000000000004</v>
      </c>
      <c r="R90" s="271" t="s">
        <v>21</v>
      </c>
      <c r="S90" s="264">
        <f>_xlfn.XLOOKUP(E90,Apoio!A:A,Apoio!D:D)</f>
        <v>0</v>
      </c>
      <c r="T90" s="265">
        <f t="shared" si="9"/>
        <v>106.31400000000001</v>
      </c>
    </row>
    <row r="91" spans="1:20">
      <c r="A91" s="226">
        <v>44854</v>
      </c>
      <c r="B91" s="227">
        <v>44855</v>
      </c>
      <c r="C91" s="221" t="s">
        <v>16</v>
      </c>
      <c r="D91" s="224" t="s">
        <v>17</v>
      </c>
      <c r="E91" s="231" t="s">
        <v>216</v>
      </c>
      <c r="F91" s="250">
        <v>170000</v>
      </c>
      <c r="G91" s="224" t="s">
        <v>19</v>
      </c>
      <c r="H91" s="224">
        <v>5.2087000000000003</v>
      </c>
      <c r="I91" s="253">
        <f t="shared" si="10"/>
        <v>7.9290417954576142E-3</v>
      </c>
      <c r="J91" s="224">
        <v>5.25</v>
      </c>
      <c r="K91" s="240">
        <f t="shared" si="11"/>
        <v>7020.9999999999436</v>
      </c>
      <c r="L91" s="254" t="str">
        <f>_xlfn.XLOOKUP(E91,Apoio!A:A,Apoio!B:B)</f>
        <v>A20998</v>
      </c>
      <c r="M91" s="254" t="str">
        <f>_xlfn.XLOOKUP(E91,Apoio!A:A,Apoio!C:C)</f>
        <v>LUIZ HENRIQUE FERNANDES</v>
      </c>
      <c r="N91" s="240">
        <f>_xlfn.XLOOKUP(C91,Apoio!M:M,Apoio!N:N)*K91</f>
        <v>4563.6499999999633</v>
      </c>
      <c r="O91" s="224" t="s">
        <v>20</v>
      </c>
      <c r="P91" s="224">
        <v>67043</v>
      </c>
      <c r="Q91" s="263">
        <f t="shared" si="8"/>
        <v>1095.2759999999912</v>
      </c>
      <c r="R91" s="271" t="s">
        <v>21</v>
      </c>
      <c r="S91" s="264">
        <f>_xlfn.XLOOKUP(E91,Apoio!A:A,Apoio!D:D)</f>
        <v>0</v>
      </c>
      <c r="T91" s="265">
        <f t="shared" si="9"/>
        <v>2646.9169999999785</v>
      </c>
    </row>
    <row r="92" spans="1:20">
      <c r="A92" s="226">
        <v>44854</v>
      </c>
      <c r="B92" s="227">
        <v>44855</v>
      </c>
      <c r="C92" s="283" t="s">
        <v>16</v>
      </c>
      <c r="D92" s="276" t="s">
        <v>23</v>
      </c>
      <c r="E92" s="249" t="s">
        <v>228</v>
      </c>
      <c r="F92" s="250">
        <v>38182.51</v>
      </c>
      <c r="G92" s="224" t="s">
        <v>19</v>
      </c>
      <c r="H92" s="224">
        <v>5.2191999999999998</v>
      </c>
      <c r="I92" s="253">
        <f t="shared" si="10"/>
        <v>3.6020846106683546E-3</v>
      </c>
      <c r="J92" s="224">
        <v>5.2380000000000004</v>
      </c>
      <c r="K92" s="240">
        <f t="shared" si="11"/>
        <v>717.83118800002273</v>
      </c>
      <c r="L92" s="254" t="str">
        <f>_xlfn.XLOOKUP(E92,Apoio!A:A,Apoio!B:B)</f>
        <v>AC11122</v>
      </c>
      <c r="M92" s="254" t="str">
        <f>_xlfn.XLOOKUP(E92,Apoio!A:A,Apoio!C:C)</f>
        <v>MESA CAMBIO PROPRIETARIA</v>
      </c>
      <c r="N92" s="240">
        <f>_xlfn.XLOOKUP(C92,Apoio!M:M,Apoio!N:N)*K92</f>
        <v>466.59027220001479</v>
      </c>
      <c r="O92" s="224" t="s">
        <v>20</v>
      </c>
      <c r="P92" s="224">
        <v>52405</v>
      </c>
      <c r="Q92" s="263">
        <f t="shared" si="8"/>
        <v>0</v>
      </c>
      <c r="R92" s="271" t="s">
        <v>21</v>
      </c>
      <c r="S92" s="264" t="str">
        <f>_xlfn.XLOOKUP(E92,Apoio!A:A,Apoio!D:D)</f>
        <v>LUCAS PELUSO</v>
      </c>
      <c r="T92" s="265">
        <f t="shared" si="9"/>
        <v>382.60402320401209</v>
      </c>
    </row>
    <row r="93" spans="1:20">
      <c r="A93" s="226">
        <v>44855</v>
      </c>
      <c r="B93" s="285">
        <v>44855</v>
      </c>
      <c r="C93" s="280" t="s">
        <v>16</v>
      </c>
      <c r="D93" s="282" t="s">
        <v>17</v>
      </c>
      <c r="E93" s="267" t="s">
        <v>86</v>
      </c>
      <c r="F93" s="250">
        <v>5000</v>
      </c>
      <c r="G93" s="224" t="s">
        <v>32</v>
      </c>
      <c r="H93" s="224">
        <v>5.101</v>
      </c>
      <c r="I93" s="253">
        <f t="shared" si="10"/>
        <v>9.998039600078501E-3</v>
      </c>
      <c r="J93" s="224">
        <v>5.1520000000000001</v>
      </c>
      <c r="K93" s="240">
        <f t="shared" si="11"/>
        <v>255.0000000000008</v>
      </c>
      <c r="L93" s="254" t="str">
        <f>_xlfn.XLOOKUP(E93,Apoio!A:A,Apoio!B:B)</f>
        <v>AC11122</v>
      </c>
      <c r="M93" s="254" t="str">
        <f>_xlfn.XLOOKUP(E93,Apoio!A:A,Apoio!C:C)</f>
        <v>MESA CAMBIO PROPRIETARIA</v>
      </c>
      <c r="N93" s="240">
        <f>_xlfn.XLOOKUP(C93,Apoio!M:M,Apoio!N:N)*K93</f>
        <v>165.75000000000051</v>
      </c>
      <c r="O93" s="224" t="s">
        <v>20</v>
      </c>
      <c r="P93" s="224">
        <v>67500</v>
      </c>
      <c r="Q93" s="263">
        <f t="shared" si="8"/>
        <v>0</v>
      </c>
      <c r="R93" s="271" t="s">
        <v>21</v>
      </c>
      <c r="S93" s="264" t="str">
        <f>_xlfn.XLOOKUP(E93,Apoio!A:A,Apoio!D:D)</f>
        <v>LEANDRO</v>
      </c>
      <c r="T93" s="265">
        <f t="shared" si="9"/>
        <v>135.91500000000042</v>
      </c>
    </row>
    <row r="94" spans="1:20">
      <c r="A94" s="226">
        <v>44855</v>
      </c>
      <c r="B94" s="285">
        <v>44858</v>
      </c>
      <c r="C94" s="280" t="s">
        <v>16</v>
      </c>
      <c r="D94" s="282" t="s">
        <v>17</v>
      </c>
      <c r="E94" s="267" t="s">
        <v>133</v>
      </c>
      <c r="F94" s="250">
        <v>18952.28</v>
      </c>
      <c r="G94" s="224" t="s">
        <v>19</v>
      </c>
      <c r="H94" s="224">
        <v>5.1853999999999996</v>
      </c>
      <c r="I94" s="253">
        <f t="shared" si="10"/>
        <v>6.4797315539786293E-3</v>
      </c>
      <c r="J94" s="224">
        <v>5.2190000000000003</v>
      </c>
      <c r="K94" s="240">
        <f t="shared" si="11"/>
        <v>636.79660800001398</v>
      </c>
      <c r="L94" s="254" t="str">
        <f>_xlfn.XLOOKUP(E94,Apoio!A:A,Apoio!B:B)</f>
        <v>A20190</v>
      </c>
      <c r="M94" s="254" t="str">
        <f>_xlfn.XLOOKUP(E94,Apoio!A:A,Apoio!C:C)</f>
        <v>IGOR DE SOUZA DANTAS</v>
      </c>
      <c r="N94" s="240">
        <f>_xlfn.XLOOKUP(C94,Apoio!M:M,Apoio!N:N)*K94</f>
        <v>413.9177952000091</v>
      </c>
      <c r="O94" s="224" t="s">
        <v>20</v>
      </c>
      <c r="P94" s="224">
        <v>67500</v>
      </c>
      <c r="Q94" s="263">
        <f t="shared" si="8"/>
        <v>99.340270848002177</v>
      </c>
      <c r="R94" s="271" t="s">
        <v>21</v>
      </c>
      <c r="S94" s="264">
        <f>_xlfn.XLOOKUP(E94,Apoio!A:A,Apoio!D:D)</f>
        <v>0</v>
      </c>
      <c r="T94" s="265">
        <f t="shared" si="9"/>
        <v>240.07232121600524</v>
      </c>
    </row>
    <row r="95" spans="1:20">
      <c r="A95" s="226">
        <v>44855</v>
      </c>
      <c r="B95" s="227">
        <v>44858</v>
      </c>
      <c r="C95" s="280" t="s">
        <v>16</v>
      </c>
      <c r="D95" s="284" t="s">
        <v>17</v>
      </c>
      <c r="E95" s="249" t="s">
        <v>1830</v>
      </c>
      <c r="F95" s="250">
        <v>18857.59</v>
      </c>
      <c r="G95" s="224" t="s">
        <v>19</v>
      </c>
      <c r="H95" s="224">
        <v>5.1833999999999998</v>
      </c>
      <c r="I95" s="253">
        <f t="shared" si="10"/>
        <v>8.990238067677625E-3</v>
      </c>
      <c r="J95" s="224">
        <v>5.23</v>
      </c>
      <c r="K95" s="240">
        <f t="shared" si="11"/>
        <v>878.76369400001204</v>
      </c>
      <c r="L95" s="254" t="str">
        <f>_xlfn.XLOOKUP(E95,Apoio!A:A,Apoio!B:B)</f>
        <v>A20163</v>
      </c>
      <c r="M95" s="254" t="str">
        <f>_xlfn.XLOOKUP(E95,Apoio!A:A,Apoio!C:C)</f>
        <v>RAUL HUSSNE</v>
      </c>
      <c r="N95" s="240">
        <f>_xlfn.XLOOKUP(C95,Apoio!M:M,Apoio!N:N)*K95</f>
        <v>571.19640110000785</v>
      </c>
      <c r="O95" s="224" t="s">
        <v>20</v>
      </c>
      <c r="P95" s="224">
        <v>67043</v>
      </c>
      <c r="Q95" s="263">
        <f t="shared" si="8"/>
        <v>137.08713626400188</v>
      </c>
      <c r="R95" s="271" t="s">
        <v>21</v>
      </c>
      <c r="S95" s="264">
        <f>_xlfn.XLOOKUP(E95,Apoio!A:A,Apoio!D:D)</f>
        <v>0</v>
      </c>
      <c r="T95" s="265">
        <f t="shared" si="9"/>
        <v>331.29391263800449</v>
      </c>
    </row>
    <row r="96" spans="1:20">
      <c r="A96" s="226">
        <v>44855</v>
      </c>
      <c r="B96" s="227">
        <v>44858</v>
      </c>
      <c r="C96" s="280" t="s">
        <v>16</v>
      </c>
      <c r="D96" s="248" t="s">
        <v>23</v>
      </c>
      <c r="E96" s="249" t="s">
        <v>303</v>
      </c>
      <c r="F96" s="250">
        <v>16692.48</v>
      </c>
      <c r="G96" s="224" t="s">
        <v>19</v>
      </c>
      <c r="H96" s="224">
        <v>5.1803999999999997</v>
      </c>
      <c r="I96" s="253">
        <f t="shared" si="10"/>
        <v>2.046174040614579E-3</v>
      </c>
      <c r="J96" s="224">
        <v>5.1909999999999998</v>
      </c>
      <c r="K96" s="240">
        <f t="shared" si="11"/>
        <v>176.94028800000274</v>
      </c>
      <c r="L96" s="254" t="str">
        <f>_xlfn.XLOOKUP(E96,Apoio!A:A,Apoio!B:B)</f>
        <v>A69913</v>
      </c>
      <c r="M96" s="254" t="str">
        <f>_xlfn.XLOOKUP(E96,Apoio!A:A,Apoio!C:C)</f>
        <v>FELIPE VECCHIO LEAL FERNANDES</v>
      </c>
      <c r="N96" s="240">
        <f>_xlfn.XLOOKUP(C96,Apoio!M:M,Apoio!N:N)*K96</f>
        <v>115.01118720000179</v>
      </c>
      <c r="O96" s="224" t="s">
        <v>20</v>
      </c>
      <c r="P96" s="224">
        <v>12012</v>
      </c>
      <c r="Q96" s="263">
        <f t="shared" si="8"/>
        <v>27.602684928000428</v>
      </c>
      <c r="R96" s="271" t="s">
        <v>21</v>
      </c>
      <c r="S96" s="264">
        <f>_xlfn.XLOOKUP(E96,Apoio!A:A,Apoio!D:D)</f>
        <v>0</v>
      </c>
      <c r="T96" s="265">
        <f t="shared" si="9"/>
        <v>66.706488576001036</v>
      </c>
    </row>
    <row r="97" spans="1:20">
      <c r="A97" s="226">
        <v>44855</v>
      </c>
      <c r="B97" s="227">
        <v>44858</v>
      </c>
      <c r="C97" s="280" t="s">
        <v>16</v>
      </c>
      <c r="D97" s="248" t="s">
        <v>23</v>
      </c>
      <c r="E97" s="249" t="s">
        <v>327</v>
      </c>
      <c r="F97" s="250">
        <v>8809.4699999999993</v>
      </c>
      <c r="G97" s="224" t="s">
        <v>19</v>
      </c>
      <c r="H97" s="224">
        <v>5.1723999999999997</v>
      </c>
      <c r="I97" s="253">
        <f t="shared" si="10"/>
        <v>1.856004949346568E-3</v>
      </c>
      <c r="J97" s="224">
        <v>5.1820000000000004</v>
      </c>
      <c r="K97" s="240">
        <f t="shared" si="11"/>
        <v>84.570912000006331</v>
      </c>
      <c r="L97" s="254" t="str">
        <f>_xlfn.XLOOKUP(E97,Apoio!A:A,Apoio!B:B)</f>
        <v>A26507</v>
      </c>
      <c r="M97" s="254" t="str">
        <f>_xlfn.XLOOKUP(E97,Apoio!A:A,Apoio!C:C)</f>
        <v>HIAGO DE CARLI DA SILVA</v>
      </c>
      <c r="N97" s="240">
        <f>_xlfn.XLOOKUP(C97,Apoio!M:M,Apoio!N:N)*K97</f>
        <v>54.971092800004115</v>
      </c>
      <c r="O97" s="224" t="s">
        <v>20</v>
      </c>
      <c r="P97" s="224">
        <v>12012</v>
      </c>
      <c r="Q97" s="263">
        <f t="shared" si="8"/>
        <v>13.193062272000988</v>
      </c>
      <c r="R97" s="271" t="s">
        <v>21</v>
      </c>
      <c r="S97" s="264">
        <f>_xlfn.XLOOKUP(E97,Apoio!A:A,Apoio!D:D)</f>
        <v>0</v>
      </c>
      <c r="T97" s="265">
        <f t="shared" si="9"/>
        <v>31.883233824002389</v>
      </c>
    </row>
    <row r="98" spans="1:20">
      <c r="A98" s="226">
        <v>44855</v>
      </c>
      <c r="B98" s="227">
        <v>44858</v>
      </c>
      <c r="C98" s="280" t="s">
        <v>16</v>
      </c>
      <c r="D98" s="248" t="s">
        <v>23</v>
      </c>
      <c r="E98" s="249" t="s">
        <v>327</v>
      </c>
      <c r="F98" s="250">
        <v>2145</v>
      </c>
      <c r="G98" s="224" t="s">
        <v>19</v>
      </c>
      <c r="H98" s="224">
        <v>5.1723999999999997</v>
      </c>
      <c r="I98" s="253">
        <f t="shared" si="10"/>
        <v>1.856004949346568E-3</v>
      </c>
      <c r="J98" s="224">
        <v>5.1820000000000004</v>
      </c>
      <c r="K98" s="240">
        <f t="shared" si="11"/>
        <v>20.592000000001541</v>
      </c>
      <c r="L98" s="254" t="str">
        <f>_xlfn.XLOOKUP(E98,Apoio!A:A,Apoio!B:B)</f>
        <v>A26507</v>
      </c>
      <c r="M98" s="254" t="str">
        <f>_xlfn.XLOOKUP(E98,Apoio!A:A,Apoio!C:C)</f>
        <v>HIAGO DE CARLI DA SILVA</v>
      </c>
      <c r="N98" s="240">
        <f>_xlfn.XLOOKUP(C98,Apoio!M:M,Apoio!N:N)*K98</f>
        <v>13.384800000001002</v>
      </c>
      <c r="O98" s="224" t="s">
        <v>20</v>
      </c>
      <c r="P98" s="224">
        <v>12012</v>
      </c>
      <c r="Q98" s="263">
        <f t="shared" ref="Q98:Q129" si="12">IF(M98="MESA CAMBIO PROPRIETARIA",0,(N98*0.8)*0.3)</f>
        <v>3.2123520000002403</v>
      </c>
      <c r="R98" s="271" t="s">
        <v>21</v>
      </c>
      <c r="S98" s="264">
        <f>_xlfn.XLOOKUP(E98,Apoio!A:A,Apoio!D:D)</f>
        <v>0</v>
      </c>
      <c r="T98" s="265">
        <f t="shared" ref="T98:T129" si="13">(N98*0.82)-Q98</f>
        <v>7.7631840000005798</v>
      </c>
    </row>
    <row r="99" spans="1:20">
      <c r="A99" s="226">
        <v>44855</v>
      </c>
      <c r="B99" s="227">
        <v>44858</v>
      </c>
      <c r="C99" s="280" t="s">
        <v>16</v>
      </c>
      <c r="D99" s="248" t="s">
        <v>23</v>
      </c>
      <c r="E99" s="279" t="s">
        <v>1832</v>
      </c>
      <c r="F99" s="250">
        <v>3750</v>
      </c>
      <c r="G99" s="224" t="s">
        <v>19</v>
      </c>
      <c r="H99" s="224">
        <v>5.1809000000000003</v>
      </c>
      <c r="I99" s="253">
        <f t="shared" si="10"/>
        <v>2.0884402323920526E-2</v>
      </c>
      <c r="J99" s="224">
        <v>5.2891000000000004</v>
      </c>
      <c r="K99" s="240">
        <f t="shared" si="11"/>
        <v>405.75000000000028</v>
      </c>
      <c r="L99" s="254" t="str">
        <f>_xlfn.XLOOKUP(E99,Apoio!A:A,Apoio!B:B)</f>
        <v>C11122</v>
      </c>
      <c r="M99" s="254" t="str">
        <f>_xlfn.XLOOKUP(E99,Apoio!A:A,Apoio!C:C)</f>
        <v>MESA CAMBIO PROPRIETARIA</v>
      </c>
      <c r="N99" s="240">
        <f>_xlfn.XLOOKUP(C99,Apoio!M:M,Apoio!N:N)*K99</f>
        <v>263.73750000000018</v>
      </c>
      <c r="O99" s="224" t="s">
        <v>20</v>
      </c>
      <c r="P99" s="224">
        <v>47063</v>
      </c>
      <c r="Q99" s="263">
        <f t="shared" si="12"/>
        <v>0</v>
      </c>
      <c r="R99" s="271" t="s">
        <v>21</v>
      </c>
      <c r="S99" s="264" t="str">
        <f>_xlfn.XLOOKUP(E99,Apoio!A:A,Apoio!D:D)</f>
        <v>BRUNO G.</v>
      </c>
      <c r="T99" s="265">
        <f t="shared" si="13"/>
        <v>216.26475000000013</v>
      </c>
    </row>
    <row r="100" spans="1:20">
      <c r="A100" s="226">
        <v>44855</v>
      </c>
      <c r="B100" s="227">
        <v>44858</v>
      </c>
      <c r="C100" s="280" t="s">
        <v>16</v>
      </c>
      <c r="D100" s="284" t="s">
        <v>17</v>
      </c>
      <c r="E100" s="279" t="s">
        <v>1181</v>
      </c>
      <c r="F100" s="250">
        <v>3500</v>
      </c>
      <c r="G100" s="224" t="s">
        <v>19</v>
      </c>
      <c r="H100" s="224">
        <v>5.1658999999999997</v>
      </c>
      <c r="I100" s="253">
        <f t="shared" si="10"/>
        <v>3.6973228285486215E-3</v>
      </c>
      <c r="J100" s="224">
        <v>5.1849999999999996</v>
      </c>
      <c r="K100" s="240">
        <f t="shared" si="11"/>
        <v>66.849999999999625</v>
      </c>
      <c r="L100" s="254" t="str">
        <f>_xlfn.XLOOKUP(E100,Apoio!A:A,Apoio!B:B)</f>
        <v>C11122</v>
      </c>
      <c r="M100" s="254" t="str">
        <f>_xlfn.XLOOKUP(E100,Apoio!A:A,Apoio!C:C)</f>
        <v>MESA CAMBIO PROPRIETARIA</v>
      </c>
      <c r="N100" s="240">
        <f>_xlfn.XLOOKUP(C100,Apoio!M:M,Apoio!N:N)*K100</f>
        <v>43.452499999999759</v>
      </c>
      <c r="O100" s="224" t="s">
        <v>20</v>
      </c>
      <c r="P100" s="224">
        <v>67500</v>
      </c>
      <c r="Q100" s="263">
        <f t="shared" si="12"/>
        <v>0</v>
      </c>
      <c r="R100" s="271" t="s">
        <v>21</v>
      </c>
      <c r="S100" s="264">
        <f>_xlfn.XLOOKUP(E100,Apoio!A:A,Apoio!D:D)</f>
        <v>0</v>
      </c>
      <c r="T100" s="265">
        <f t="shared" si="13"/>
        <v>35.631049999999803</v>
      </c>
    </row>
    <row r="101" spans="1:20">
      <c r="A101" s="226">
        <v>44855</v>
      </c>
      <c r="B101" s="227">
        <v>44859</v>
      </c>
      <c r="C101" s="283" t="s">
        <v>16</v>
      </c>
      <c r="D101" s="273" t="s">
        <v>23</v>
      </c>
      <c r="E101" s="225" t="s">
        <v>142</v>
      </c>
      <c r="F101" s="250">
        <v>80139.199999999997</v>
      </c>
      <c r="G101" s="224" t="s">
        <v>19</v>
      </c>
      <c r="H101" s="224">
        <v>5.1574999999999998</v>
      </c>
      <c r="I101" s="253">
        <f t="shared" si="10"/>
        <v>2.61754726127017E-3</v>
      </c>
      <c r="J101" s="224">
        <v>5.1710000000000003</v>
      </c>
      <c r="K101" s="240">
        <f t="shared" si="11"/>
        <v>1081.879200000041</v>
      </c>
      <c r="L101" s="254" t="str">
        <f>_xlfn.XLOOKUP(E101,Apoio!A:A,Apoio!B:B)</f>
        <v>AC11122</v>
      </c>
      <c r="M101" s="254" t="str">
        <f>_xlfn.XLOOKUP(E101,Apoio!A:A,Apoio!C:C)</f>
        <v>MESA CAMBIO PROPRIETARIA</v>
      </c>
      <c r="N101" s="240">
        <f>_xlfn.XLOOKUP(C101,Apoio!M:M,Apoio!N:N)*K101</f>
        <v>703.22148000002665</v>
      </c>
      <c r="O101" s="224" t="s">
        <v>20</v>
      </c>
      <c r="P101" s="224">
        <v>12012</v>
      </c>
      <c r="Q101" s="263">
        <f t="shared" si="12"/>
        <v>0</v>
      </c>
      <c r="R101" s="271" t="s">
        <v>21</v>
      </c>
      <c r="S101" s="264" t="str">
        <f>_xlfn.XLOOKUP(E101,Apoio!A:A,Apoio!D:D)</f>
        <v xml:space="preserve">SOLUTIONS </v>
      </c>
      <c r="T101" s="265">
        <f t="shared" si="13"/>
        <v>576.64161360002186</v>
      </c>
    </row>
    <row r="102" spans="1:20">
      <c r="A102" s="226">
        <v>44858</v>
      </c>
      <c r="B102" s="285">
        <v>44859</v>
      </c>
      <c r="C102" s="275" t="s">
        <v>16</v>
      </c>
      <c r="D102" s="289" t="s">
        <v>17</v>
      </c>
      <c r="E102" s="287" t="s">
        <v>55</v>
      </c>
      <c r="F102" s="250">
        <v>7000</v>
      </c>
      <c r="G102" s="224" t="s">
        <v>19</v>
      </c>
      <c r="H102" s="224">
        <v>5.2525000000000004</v>
      </c>
      <c r="I102" s="253">
        <f t="shared" si="10"/>
        <v>5.2356020942407877E-3</v>
      </c>
      <c r="J102" s="224">
        <v>5.28</v>
      </c>
      <c r="K102" s="240">
        <f t="shared" si="11"/>
        <v>192.49999999999901</v>
      </c>
      <c r="L102" s="254" t="str">
        <f>_xlfn.XLOOKUP(E102,Apoio!A:A,Apoio!B:B)</f>
        <v>AC11122</v>
      </c>
      <c r="M102" s="254" t="str">
        <f>_xlfn.XLOOKUP(E102,Apoio!A:A,Apoio!C:C)</f>
        <v>MESA CAMBIO PROPRIETARIA</v>
      </c>
      <c r="N102" s="240">
        <f>_xlfn.XLOOKUP(C102,Apoio!M:M,Apoio!N:N)*K102</f>
        <v>125.12499999999936</v>
      </c>
      <c r="O102" s="224" t="s">
        <v>20</v>
      </c>
      <c r="P102" s="224">
        <v>67500</v>
      </c>
      <c r="Q102" s="263">
        <f t="shared" si="12"/>
        <v>0</v>
      </c>
      <c r="R102" s="271" t="s">
        <v>21</v>
      </c>
      <c r="S102" s="264" t="str">
        <f>_xlfn.XLOOKUP(E102,Apoio!A:A,Apoio!D:D)</f>
        <v>LEANDRO</v>
      </c>
      <c r="T102" s="265">
        <f t="shared" si="13"/>
        <v>102.60249999999947</v>
      </c>
    </row>
    <row r="103" spans="1:20">
      <c r="A103" s="226">
        <v>44858</v>
      </c>
      <c r="B103" s="285">
        <v>44859</v>
      </c>
      <c r="C103" s="275" t="s">
        <v>16</v>
      </c>
      <c r="D103" s="289" t="s">
        <v>17</v>
      </c>
      <c r="E103" s="288" t="s">
        <v>1834</v>
      </c>
      <c r="F103" s="250">
        <v>157500</v>
      </c>
      <c r="G103" s="224" t="s">
        <v>19</v>
      </c>
      <c r="H103" s="224">
        <v>5.2435</v>
      </c>
      <c r="I103" s="253">
        <f t="shared" si="10"/>
        <v>1.1919519404977486E-2</v>
      </c>
      <c r="J103" s="224">
        <v>5.306</v>
      </c>
      <c r="K103" s="240">
        <f t="shared" si="11"/>
        <v>9843.75</v>
      </c>
      <c r="L103" s="254" t="str">
        <f>_xlfn.XLOOKUP(E103,Apoio!A:A,Apoio!B:B)</f>
        <v>A71420</v>
      </c>
      <c r="M103" s="254" t="str">
        <f>_xlfn.XLOOKUP(E103,Apoio!A:A,Apoio!C:C)</f>
        <v>CAIO SAVINI</v>
      </c>
      <c r="N103" s="240">
        <f>_xlfn.XLOOKUP(C103,Apoio!M:M,Apoio!N:N)*K103</f>
        <v>6398.4375</v>
      </c>
      <c r="O103" s="224" t="s">
        <v>20</v>
      </c>
      <c r="P103" s="224">
        <v>47142</v>
      </c>
      <c r="Q103" s="263">
        <f t="shared" si="12"/>
        <v>1535.625</v>
      </c>
      <c r="R103" s="271" t="s">
        <v>21</v>
      </c>
      <c r="S103" s="264">
        <f>_xlfn.XLOOKUP(E103,Apoio!A:A,Apoio!D:D)</f>
        <v>0</v>
      </c>
      <c r="T103" s="265">
        <f t="shared" si="13"/>
        <v>3711.09375</v>
      </c>
    </row>
    <row r="104" spans="1:20">
      <c r="A104" s="226">
        <v>44858</v>
      </c>
      <c r="B104" s="285">
        <v>44859</v>
      </c>
      <c r="C104" s="275" t="s">
        <v>16</v>
      </c>
      <c r="D104" s="289" t="s">
        <v>17</v>
      </c>
      <c r="E104" s="266" t="s">
        <v>1484</v>
      </c>
      <c r="F104" s="250">
        <v>747.08</v>
      </c>
      <c r="G104" s="224" t="s">
        <v>19</v>
      </c>
      <c r="H104" s="224">
        <v>5.1779999999999999</v>
      </c>
      <c r="I104" s="253">
        <f t="shared" si="10"/>
        <v>1.5160293549633108E-2</v>
      </c>
      <c r="J104" s="224">
        <v>5.2565</v>
      </c>
      <c r="K104" s="240">
        <f t="shared" si="11"/>
        <v>58.645780000000016</v>
      </c>
      <c r="L104" s="254" t="str">
        <f>_xlfn.XLOOKUP(E104,Apoio!A:A,Apoio!B:B)</f>
        <v>A68563</v>
      </c>
      <c r="M104" s="254" t="str">
        <f>_xlfn.XLOOKUP(E104,Apoio!A:A,Apoio!C:C)</f>
        <v>RONAN PEREIRA MEDINA</v>
      </c>
      <c r="N104" s="240">
        <f>_xlfn.XLOOKUP(C104,Apoio!M:M,Apoio!N:N)*K104</f>
        <v>38.119757000000014</v>
      </c>
      <c r="O104" s="224" t="s">
        <v>27</v>
      </c>
      <c r="P104" s="224">
        <v>47159</v>
      </c>
      <c r="Q104" s="263">
        <f t="shared" si="12"/>
        <v>9.1487416800000023</v>
      </c>
      <c r="R104" s="271" t="s">
        <v>21</v>
      </c>
      <c r="S104" s="264">
        <f>_xlfn.XLOOKUP(E104,Apoio!A:A,Apoio!D:D)</f>
        <v>0</v>
      </c>
      <c r="T104" s="265">
        <f t="shared" si="13"/>
        <v>22.109459060000006</v>
      </c>
    </row>
    <row r="105" spans="1:20">
      <c r="A105" s="226">
        <v>44858</v>
      </c>
      <c r="B105" s="285">
        <v>44859</v>
      </c>
      <c r="C105" s="274" t="s">
        <v>22</v>
      </c>
      <c r="D105" s="284" t="s">
        <v>23</v>
      </c>
      <c r="E105" s="258" t="s">
        <v>1555</v>
      </c>
      <c r="F105" s="250">
        <v>2500</v>
      </c>
      <c r="G105" s="224" t="s">
        <v>19</v>
      </c>
      <c r="H105" s="224">
        <v>5.2812000000000001</v>
      </c>
      <c r="I105" s="253">
        <f t="shared" si="10"/>
        <v>9.8083768840415697E-3</v>
      </c>
      <c r="J105" s="224">
        <v>5.3330000000000002</v>
      </c>
      <c r="K105" s="240">
        <f t="shared" si="11"/>
        <v>129.50000000000017</v>
      </c>
      <c r="L105" s="254" t="str">
        <f>_xlfn.XLOOKUP(E105,Apoio!A:A,Apoio!B:B)</f>
        <v>A21291</v>
      </c>
      <c r="M105" s="254" t="str">
        <f>_xlfn.XLOOKUP(E105,Apoio!A:A,Apoio!C:C)</f>
        <v>GUSTAVO SASDELI</v>
      </c>
      <c r="N105" s="240">
        <f>_xlfn.XLOOKUP(C105,Apoio!M:M,Apoio!N:N)*K105</f>
        <v>61.73912500000008</v>
      </c>
      <c r="O105" s="224" t="s">
        <v>20</v>
      </c>
      <c r="P105" s="224">
        <v>22012</v>
      </c>
      <c r="Q105" s="263">
        <f t="shared" si="12"/>
        <v>14.817390000000019</v>
      </c>
      <c r="R105" s="271" t="s">
        <v>25</v>
      </c>
      <c r="S105" s="264">
        <f>_xlfn.XLOOKUP(E105,Apoio!A:A,Apoio!D:D)</f>
        <v>0</v>
      </c>
      <c r="T105" s="265">
        <f t="shared" si="13"/>
        <v>35.808692500000042</v>
      </c>
    </row>
    <row r="106" spans="1:20">
      <c r="A106" s="226">
        <v>44858</v>
      </c>
      <c r="B106" s="285">
        <v>44859</v>
      </c>
      <c r="C106" s="274" t="s">
        <v>22</v>
      </c>
      <c r="D106" s="284" t="s">
        <v>23</v>
      </c>
      <c r="E106" s="267" t="s">
        <v>185</v>
      </c>
      <c r="F106" s="250">
        <v>2206.94</v>
      </c>
      <c r="G106" s="224" t="s">
        <v>32</v>
      </c>
      <c r="H106" s="224">
        <v>5.2165999999999997</v>
      </c>
      <c r="I106" s="253">
        <f t="shared" si="10"/>
        <v>2.7604186634972994E-3</v>
      </c>
      <c r="J106" s="224">
        <v>5.2309999999999999</v>
      </c>
      <c r="K106" s="240">
        <f t="shared" si="11"/>
        <v>31.779936000000422</v>
      </c>
      <c r="L106" s="254" t="str">
        <f>_xlfn.XLOOKUP(E106,Apoio!A:A,Apoio!B:B)</f>
        <v>A23356</v>
      </c>
      <c r="M106" s="254" t="str">
        <f>_xlfn.XLOOKUP(E106,Apoio!A:A,Apoio!C:C)</f>
        <v>ANDREIA BATISTA MACHADO DE OLIVEIRA</v>
      </c>
      <c r="N106" s="240">
        <f>_xlfn.XLOOKUP(C106,Apoio!M:M,Apoio!N:N)*K106</f>
        <v>15.151084488000201</v>
      </c>
      <c r="O106" s="224" t="s">
        <v>20</v>
      </c>
      <c r="P106" s="224">
        <v>12012</v>
      </c>
      <c r="Q106" s="263">
        <f t="shared" si="12"/>
        <v>3.6362602771200483</v>
      </c>
      <c r="R106" s="271" t="s">
        <v>25</v>
      </c>
      <c r="S106" s="264">
        <f>_xlfn.XLOOKUP(E106,Apoio!A:A,Apoio!D:D)</f>
        <v>0</v>
      </c>
      <c r="T106" s="265">
        <f t="shared" si="13"/>
        <v>8.7876290030401165</v>
      </c>
    </row>
    <row r="107" spans="1:20">
      <c r="A107" s="226">
        <v>44858</v>
      </c>
      <c r="B107" s="285">
        <v>44860</v>
      </c>
      <c r="C107" s="274" t="s">
        <v>22</v>
      </c>
      <c r="D107" s="284" t="s">
        <v>23</v>
      </c>
      <c r="E107" s="267" t="s">
        <v>185</v>
      </c>
      <c r="F107" s="250">
        <v>64864</v>
      </c>
      <c r="G107" s="224" t="s">
        <v>57</v>
      </c>
      <c r="H107" s="224">
        <v>5.9660000000000002</v>
      </c>
      <c r="I107" s="253">
        <f t="shared" si="10"/>
        <v>2.7153871940999164E-3</v>
      </c>
      <c r="J107" s="224">
        <v>5.9821999999999997</v>
      </c>
      <c r="K107" s="240">
        <f t="shared" si="11"/>
        <v>1050.7967999999707</v>
      </c>
      <c r="L107" s="254" t="str">
        <f>_xlfn.XLOOKUP(E107,Apoio!A:A,Apoio!B:B)</f>
        <v>A23356</v>
      </c>
      <c r="M107" s="254" t="str">
        <f>_xlfn.XLOOKUP(E107,Apoio!A:A,Apoio!C:C)</f>
        <v>ANDREIA BATISTA MACHADO DE OLIVEIRA</v>
      </c>
      <c r="N107" s="240">
        <f>_xlfn.XLOOKUP(C107,Apoio!M:M,Apoio!N:N)*K107</f>
        <v>500.96737439998606</v>
      </c>
      <c r="O107" s="224" t="s">
        <v>20</v>
      </c>
      <c r="P107" s="224">
        <v>12012</v>
      </c>
      <c r="Q107" s="263">
        <f>IF(M107="MESA CAMBIO PROPRIETARIA",0,(N107*0.8)*0.3)</f>
        <v>120.23216985599664</v>
      </c>
      <c r="R107" s="271" t="s">
        <v>25</v>
      </c>
      <c r="S107" s="264">
        <f>_xlfn.XLOOKUP(E107,Apoio!A:A,Apoio!D:D)</f>
        <v>0</v>
      </c>
      <c r="T107" s="265">
        <f t="shared" si="13"/>
        <v>290.56107715199192</v>
      </c>
    </row>
    <row r="108" spans="1:20">
      <c r="A108" s="226">
        <v>44858</v>
      </c>
      <c r="B108" s="285">
        <v>44859</v>
      </c>
      <c r="C108" s="290" t="s">
        <v>67</v>
      </c>
      <c r="D108" s="271" t="s">
        <v>23</v>
      </c>
      <c r="E108" s="249" t="s">
        <v>1490</v>
      </c>
      <c r="F108" s="250">
        <v>2394.2399999999998</v>
      </c>
      <c r="G108" s="224" t="s">
        <v>19</v>
      </c>
      <c r="H108" s="224">
        <v>5.2910000000000004</v>
      </c>
      <c r="I108" s="253">
        <f>IFERROR((J108/H108)-1,0)</f>
        <v>5.4810054810054964E-3</v>
      </c>
      <c r="J108" s="224">
        <v>5.32</v>
      </c>
      <c r="K108" s="240">
        <f t="shared" si="11"/>
        <v>69.432959999999795</v>
      </c>
      <c r="L108" s="254" t="str">
        <f>_xlfn.XLOOKUP(E108,Apoio!A:A,Apoio!B:B)</f>
        <v>C11122</v>
      </c>
      <c r="M108" s="254" t="str">
        <f>_xlfn.XLOOKUP(E108,Apoio!A:A,Apoio!C:C)</f>
        <v>MESA CAMBIO PROPRIETARIA</v>
      </c>
      <c r="N108" s="240">
        <f>_xlfn.XLOOKUP(C108,Apoio!M:M,Apoio!N:N)*K108</f>
        <v>33.102163679999904</v>
      </c>
      <c r="O108" s="224" t="s">
        <v>20</v>
      </c>
      <c r="P108" s="224">
        <v>22012</v>
      </c>
      <c r="Q108" s="263">
        <f t="shared" si="12"/>
        <v>0</v>
      </c>
      <c r="R108" s="271" t="s">
        <v>1811</v>
      </c>
      <c r="S108" s="264" t="str">
        <f>_xlfn.XLOOKUP(E108,Apoio!A:A,Apoio!D:D)</f>
        <v>LEANDRO</v>
      </c>
      <c r="T108" s="265">
        <f t="shared" si="13"/>
        <v>27.143774217599919</v>
      </c>
    </row>
    <row r="109" spans="1:20">
      <c r="A109" s="281">
        <v>44859</v>
      </c>
      <c r="B109" s="285">
        <v>44859</v>
      </c>
      <c r="C109" s="221" t="s">
        <v>16</v>
      </c>
      <c r="D109" s="248" t="s">
        <v>23</v>
      </c>
      <c r="E109" s="267" t="s">
        <v>1514</v>
      </c>
      <c r="F109" s="250">
        <v>13905</v>
      </c>
      <c r="G109" s="224" t="s">
        <v>19</v>
      </c>
      <c r="H109" s="224">
        <v>5.3</v>
      </c>
      <c r="I109" s="253">
        <f t="shared" si="10"/>
        <v>7.6792452830189983E-3</v>
      </c>
      <c r="J109" s="224">
        <v>5.3407</v>
      </c>
      <c r="K109" s="240">
        <f t="shared" si="11"/>
        <v>565.93350000000248</v>
      </c>
      <c r="L109" s="254" t="str">
        <f>_xlfn.XLOOKUP(E109,Apoio!A:A,Apoio!B:B)</f>
        <v>A71420</v>
      </c>
      <c r="M109" s="254" t="str">
        <f>_xlfn.XLOOKUP(E109,Apoio!A:A,Apoio!C:C)</f>
        <v>CAIO SAVINI</v>
      </c>
      <c r="N109" s="240">
        <f>_xlfn.XLOOKUP(C109,Apoio!M:M,Apoio!N:N)*K109</f>
        <v>367.85677500000162</v>
      </c>
      <c r="O109" s="224" t="s">
        <v>27</v>
      </c>
      <c r="P109" s="224">
        <v>47197</v>
      </c>
      <c r="Q109" s="263">
        <f t="shared" si="12"/>
        <v>88.285626000000391</v>
      </c>
      <c r="R109" s="271" t="s">
        <v>21</v>
      </c>
      <c r="S109" s="264">
        <f>_xlfn.XLOOKUP(E109,Apoio!A:A,Apoio!D:D)</f>
        <v>0</v>
      </c>
      <c r="T109" s="265">
        <f t="shared" si="13"/>
        <v>213.35692950000094</v>
      </c>
    </row>
    <row r="110" spans="1:20">
      <c r="A110" s="281">
        <v>44859</v>
      </c>
      <c r="B110" s="285">
        <v>44859</v>
      </c>
      <c r="C110" s="221" t="s">
        <v>16</v>
      </c>
      <c r="D110" s="248" t="s">
        <v>17</v>
      </c>
      <c r="E110" s="249" t="s">
        <v>152</v>
      </c>
      <c r="F110" s="250">
        <v>1500</v>
      </c>
      <c r="G110" s="224" t="s">
        <v>32</v>
      </c>
      <c r="H110" s="224">
        <v>5.2371999999999996</v>
      </c>
      <c r="I110" s="253">
        <f t="shared" si="10"/>
        <v>2.1538226533261984E-2</v>
      </c>
      <c r="J110" s="224">
        <v>5.35</v>
      </c>
      <c r="K110" s="240">
        <f t="shared" si="11"/>
        <v>169.20000000000002</v>
      </c>
      <c r="L110" s="254" t="str">
        <f>_xlfn.XLOOKUP(E110,Apoio!A:A,Apoio!B:B)</f>
        <v>AC11122</v>
      </c>
      <c r="M110" s="254" t="str">
        <f>_xlfn.XLOOKUP(E110,Apoio!A:A,Apoio!C:C)</f>
        <v>MESA CAMBIO PROPRIETARIA</v>
      </c>
      <c r="N110" s="240">
        <f>_xlfn.XLOOKUP(C110,Apoio!M:M,Apoio!N:N)*K110</f>
        <v>109.98000000000002</v>
      </c>
      <c r="O110" s="224" t="s">
        <v>20</v>
      </c>
      <c r="P110" s="224">
        <v>67500</v>
      </c>
      <c r="Q110" s="263">
        <f t="shared" si="12"/>
        <v>0</v>
      </c>
      <c r="R110" s="271" t="s">
        <v>21</v>
      </c>
      <c r="S110" s="264">
        <f>_xlfn.XLOOKUP(E110,Apoio!A:A,Apoio!D:D)</f>
        <v>0</v>
      </c>
      <c r="T110" s="265">
        <f t="shared" si="13"/>
        <v>90.183600000000013</v>
      </c>
    </row>
    <row r="111" spans="1:20">
      <c r="A111" s="281">
        <v>44859</v>
      </c>
      <c r="B111" s="285">
        <v>44859</v>
      </c>
      <c r="C111" s="221" t="s">
        <v>16</v>
      </c>
      <c r="D111" s="248" t="s">
        <v>23</v>
      </c>
      <c r="E111" s="249" t="s">
        <v>327</v>
      </c>
      <c r="F111" s="250">
        <v>1806</v>
      </c>
      <c r="G111" s="224" t="s">
        <v>19</v>
      </c>
      <c r="H111" s="224">
        <v>5.3151999999999999</v>
      </c>
      <c r="I111" s="253">
        <f t="shared" si="10"/>
        <v>2.3141180012040685E-3</v>
      </c>
      <c r="J111" s="224">
        <v>5.3274999999999997</v>
      </c>
      <c r="K111" s="240">
        <f t="shared" si="11"/>
        <v>22.213799999999559</v>
      </c>
      <c r="L111" s="254" t="str">
        <f>_xlfn.XLOOKUP(E111,Apoio!A:A,Apoio!B:B)</f>
        <v>A26507</v>
      </c>
      <c r="M111" s="254" t="str">
        <f>_xlfn.XLOOKUP(E111,Apoio!A:A,Apoio!C:C)</f>
        <v>HIAGO DE CARLI DA SILVA</v>
      </c>
      <c r="N111" s="240">
        <f>_xlfn.XLOOKUP(C111,Apoio!M:M,Apoio!N:N)*K111</f>
        <v>14.438969999999713</v>
      </c>
      <c r="O111" s="224" t="s">
        <v>20</v>
      </c>
      <c r="P111" s="224">
        <v>12012</v>
      </c>
      <c r="Q111" s="263">
        <f t="shared" si="12"/>
        <v>3.465352799999931</v>
      </c>
      <c r="R111" s="271" t="s">
        <v>21</v>
      </c>
      <c r="S111" s="264">
        <f>_xlfn.XLOOKUP(E111,Apoio!A:A,Apoio!D:D)</f>
        <v>0</v>
      </c>
      <c r="T111" s="265">
        <f t="shared" si="13"/>
        <v>8.3746025999998341</v>
      </c>
    </row>
    <row r="112" spans="1:20">
      <c r="A112" s="281">
        <v>44859</v>
      </c>
      <c r="B112" s="285">
        <v>44859</v>
      </c>
      <c r="C112" s="221" t="s">
        <v>16</v>
      </c>
      <c r="D112" s="248" t="s">
        <v>23</v>
      </c>
      <c r="E112" s="249" t="s">
        <v>327</v>
      </c>
      <c r="F112" s="250">
        <v>4860</v>
      </c>
      <c r="G112" s="224" t="s">
        <v>19</v>
      </c>
      <c r="H112" s="224">
        <v>5.3151999999999999</v>
      </c>
      <c r="I112" s="253">
        <f t="shared" si="10"/>
        <v>2.3141180012040685E-3</v>
      </c>
      <c r="J112" s="224">
        <v>5.3274999999999997</v>
      </c>
      <c r="K112" s="240">
        <f t="shared" si="11"/>
        <v>59.777999999998812</v>
      </c>
      <c r="L112" s="254" t="str">
        <f>_xlfn.XLOOKUP(E112,Apoio!A:A,Apoio!B:B)</f>
        <v>A26507</v>
      </c>
      <c r="M112" s="254" t="str">
        <f>_xlfn.XLOOKUP(E112,Apoio!A:A,Apoio!C:C)</f>
        <v>HIAGO DE CARLI DA SILVA</v>
      </c>
      <c r="N112" s="240">
        <f>_xlfn.XLOOKUP(C112,Apoio!M:M,Apoio!N:N)*K112</f>
        <v>38.855699999999231</v>
      </c>
      <c r="O112" s="224" t="s">
        <v>20</v>
      </c>
      <c r="P112" s="224">
        <v>12012</v>
      </c>
      <c r="Q112" s="263">
        <f t="shared" si="12"/>
        <v>9.3253679999998145</v>
      </c>
      <c r="R112" s="271" t="s">
        <v>21</v>
      </c>
      <c r="S112" s="264">
        <f>_xlfn.XLOOKUP(E112,Apoio!A:A,Apoio!D:D)</f>
        <v>0</v>
      </c>
      <c r="T112" s="265">
        <f t="shared" si="13"/>
        <v>22.536305999999556</v>
      </c>
    </row>
    <row r="113" spans="1:20">
      <c r="A113" s="281">
        <v>44859</v>
      </c>
      <c r="B113" s="227">
        <v>44860</v>
      </c>
      <c r="C113" s="221" t="s">
        <v>16</v>
      </c>
      <c r="D113" s="248" t="s">
        <v>17</v>
      </c>
      <c r="E113" s="249" t="s">
        <v>1835</v>
      </c>
      <c r="F113" s="250">
        <v>2000</v>
      </c>
      <c r="G113" s="224" t="s">
        <v>19</v>
      </c>
      <c r="H113" s="224">
        <v>5.22</v>
      </c>
      <c r="I113" s="253">
        <f t="shared" ref="I113:I143" si="14">IFERROR((J113/H113)-1,0)</f>
        <v>1.5593869731800769E-2</v>
      </c>
      <c r="J113" s="224">
        <v>5.3014000000000001</v>
      </c>
      <c r="K113" s="240">
        <f t="shared" ref="K113:K143" si="15">(J113-H113)*F113</f>
        <v>162.80000000000072</v>
      </c>
      <c r="L113" s="254" t="str">
        <f>_xlfn.XLOOKUP(E113,Apoio!A:A,Apoio!B:B)</f>
        <v>A25172</v>
      </c>
      <c r="M113" s="254" t="str">
        <f>_xlfn.XLOOKUP(E113,Apoio!A:A,Apoio!C:C)</f>
        <v>LUCAS MARQUES SILVA</v>
      </c>
      <c r="N113" s="240">
        <f>_xlfn.XLOOKUP(C113,Apoio!M:M,Apoio!N:N)*K113</f>
        <v>105.82000000000048</v>
      </c>
      <c r="O113" s="224" t="s">
        <v>27</v>
      </c>
      <c r="P113" s="224">
        <v>67407</v>
      </c>
      <c r="Q113" s="263">
        <f t="shared" si="12"/>
        <v>25.396800000000116</v>
      </c>
      <c r="R113" s="271" t="s">
        <v>21</v>
      </c>
      <c r="S113" s="264">
        <f>_xlfn.XLOOKUP(E113,Apoio!A:A,Apoio!D:D)</f>
        <v>0</v>
      </c>
      <c r="T113" s="265">
        <f t="shared" si="13"/>
        <v>61.375600000000276</v>
      </c>
    </row>
    <row r="114" spans="1:20">
      <c r="A114" s="281">
        <v>44859</v>
      </c>
      <c r="B114" s="227">
        <v>44860</v>
      </c>
      <c r="C114" s="221" t="s">
        <v>16</v>
      </c>
      <c r="D114" s="248" t="s">
        <v>17</v>
      </c>
      <c r="E114" s="267" t="s">
        <v>112</v>
      </c>
      <c r="F114" s="250">
        <v>100</v>
      </c>
      <c r="G114" s="224" t="s">
        <v>19</v>
      </c>
      <c r="H114" s="224">
        <v>5.3136999999999999</v>
      </c>
      <c r="I114" s="253">
        <f t="shared" si="14"/>
        <v>4.1966990985566888E-3</v>
      </c>
      <c r="J114" s="224">
        <v>5.3360000000000003</v>
      </c>
      <c r="K114" s="240">
        <f t="shared" si="15"/>
        <v>2.2300000000000431</v>
      </c>
      <c r="L114" s="254" t="str">
        <f>_xlfn.XLOOKUP(E114,Apoio!A:A,Apoio!B:B)</f>
        <v>C11122</v>
      </c>
      <c r="M114" s="254" t="str">
        <f>_xlfn.XLOOKUP(E114,Apoio!A:A,Apoio!C:C)</f>
        <v>MESA CAMBIO PROPRIETARIA</v>
      </c>
      <c r="N114" s="240">
        <f>_xlfn.XLOOKUP(C114,Apoio!M:M,Apoio!N:N)*K114</f>
        <v>1.449500000000028</v>
      </c>
      <c r="O114" s="224" t="s">
        <v>20</v>
      </c>
      <c r="P114" s="224">
        <v>67500</v>
      </c>
      <c r="Q114" s="263">
        <f t="shared" si="12"/>
        <v>0</v>
      </c>
      <c r="R114" s="271" t="s">
        <v>21</v>
      </c>
      <c r="S114" s="264">
        <f>_xlfn.XLOOKUP(E114,Apoio!A:A,Apoio!D:D)</f>
        <v>0</v>
      </c>
      <c r="T114" s="265">
        <f t="shared" si="13"/>
        <v>1.1885900000000229</v>
      </c>
    </row>
    <row r="115" spans="1:20">
      <c r="A115" s="281">
        <v>44859</v>
      </c>
      <c r="B115" s="227">
        <v>44861</v>
      </c>
      <c r="C115" s="283" t="s">
        <v>16</v>
      </c>
      <c r="D115" s="273" t="s">
        <v>23</v>
      </c>
      <c r="E115" s="225" t="s">
        <v>142</v>
      </c>
      <c r="F115" s="250">
        <v>44551.34</v>
      </c>
      <c r="G115" s="224" t="s">
        <v>19</v>
      </c>
      <c r="H115" s="224">
        <v>5.3231999999999999</v>
      </c>
      <c r="I115" s="253">
        <f t="shared" si="14"/>
        <v>2.4045686804929911E-3</v>
      </c>
      <c r="J115" s="224">
        <v>5.3360000000000003</v>
      </c>
      <c r="K115" s="240">
        <f t="shared" si="15"/>
        <v>570.25715200001628</v>
      </c>
      <c r="L115" s="254" t="str">
        <f>_xlfn.XLOOKUP(E115,Apoio!A:A,Apoio!B:B)</f>
        <v>AC11122</v>
      </c>
      <c r="M115" s="254" t="str">
        <f>_xlfn.XLOOKUP(E115,Apoio!A:A,Apoio!C:C)</f>
        <v>MESA CAMBIO PROPRIETARIA</v>
      </c>
      <c r="N115" s="240">
        <f>_xlfn.XLOOKUP(C115,Apoio!M:M,Apoio!N:N)*K115</f>
        <v>370.66714880001058</v>
      </c>
      <c r="O115" s="224" t="s">
        <v>20</v>
      </c>
      <c r="P115" s="224">
        <v>12012</v>
      </c>
      <c r="Q115" s="263">
        <f t="shared" si="12"/>
        <v>0</v>
      </c>
      <c r="R115" s="271" t="s">
        <v>195</v>
      </c>
      <c r="S115" s="264" t="str">
        <f>_xlfn.XLOOKUP(E115,Apoio!A:A,Apoio!D:D)</f>
        <v xml:space="preserve">SOLUTIONS </v>
      </c>
      <c r="T115" s="265">
        <f t="shared" si="13"/>
        <v>303.94706201600866</v>
      </c>
    </row>
    <row r="116" spans="1:20">
      <c r="A116" s="226">
        <v>44860</v>
      </c>
      <c r="B116" s="227">
        <v>44860</v>
      </c>
      <c r="C116" s="274" t="s">
        <v>16</v>
      </c>
      <c r="D116" s="274" t="s">
        <v>17</v>
      </c>
      <c r="E116" s="267" t="s">
        <v>182</v>
      </c>
      <c r="F116" s="250">
        <v>5000</v>
      </c>
      <c r="G116" s="224" t="s">
        <v>19</v>
      </c>
      <c r="H116" s="224">
        <v>5.1980000000000004</v>
      </c>
      <c r="I116" s="253">
        <f t="shared" si="14"/>
        <v>2.3836090804155496E-2</v>
      </c>
      <c r="J116" s="224">
        <v>5.3219000000000003</v>
      </c>
      <c r="K116" s="240">
        <f t="shared" si="15"/>
        <v>619.49999999999955</v>
      </c>
      <c r="L116" s="254" t="str">
        <f>_xlfn.XLOOKUP(E116,Apoio!A:A,Apoio!B:B)</f>
        <v>AC11122</v>
      </c>
      <c r="M116" s="254" t="str">
        <f>_xlfn.XLOOKUP(E116,Apoio!A:A,Apoio!C:C)</f>
        <v>MESA CAMBIO PROPRIETARIA</v>
      </c>
      <c r="N116" s="240">
        <f>_xlfn.XLOOKUP(C116,Apoio!M:M,Apoio!N:N)*K116</f>
        <v>402.67499999999973</v>
      </c>
      <c r="O116" s="224" t="s">
        <v>27</v>
      </c>
      <c r="P116" s="224">
        <v>67500</v>
      </c>
      <c r="Q116" s="263">
        <f t="shared" si="12"/>
        <v>0</v>
      </c>
      <c r="R116" s="271" t="s">
        <v>21</v>
      </c>
      <c r="S116" s="264" t="str">
        <f>_xlfn.XLOOKUP(E116,Apoio!A:A,Apoio!D:D)</f>
        <v>LEANDRO</v>
      </c>
      <c r="T116" s="265">
        <f t="shared" si="13"/>
        <v>330.19349999999974</v>
      </c>
    </row>
    <row r="117" spans="1:20">
      <c r="A117" s="226">
        <v>44860</v>
      </c>
      <c r="B117" s="227">
        <v>44861</v>
      </c>
      <c r="C117" s="290" t="s">
        <v>67</v>
      </c>
      <c r="D117" s="271" t="s">
        <v>23</v>
      </c>
      <c r="E117" s="249" t="s">
        <v>1490</v>
      </c>
      <c r="F117" s="250">
        <v>75</v>
      </c>
      <c r="G117" s="224" t="s">
        <v>19</v>
      </c>
      <c r="H117" s="224">
        <v>5.32</v>
      </c>
      <c r="I117" s="253">
        <f t="shared" si="14"/>
        <v>7.1428571428571175E-3</v>
      </c>
      <c r="J117" s="224">
        <v>5.3579999999999997</v>
      </c>
      <c r="K117" s="240">
        <f t="shared" si="15"/>
        <v>2.8499999999999526</v>
      </c>
      <c r="L117" s="254" t="str">
        <f>_xlfn.XLOOKUP(E117,Apoio!A:A,Apoio!B:B)</f>
        <v>C11122</v>
      </c>
      <c r="M117" s="254" t="str">
        <f>_xlfn.XLOOKUP(E117,Apoio!A:A,Apoio!C:C)</f>
        <v>MESA CAMBIO PROPRIETARIA</v>
      </c>
      <c r="N117" s="240">
        <f>_xlfn.XLOOKUP(C117,Apoio!M:M,Apoio!N:N)*K117</f>
        <v>1.3587374999999775</v>
      </c>
      <c r="O117" s="224" t="s">
        <v>20</v>
      </c>
      <c r="P117" s="224">
        <v>22012</v>
      </c>
      <c r="Q117" s="263">
        <f t="shared" si="12"/>
        <v>0</v>
      </c>
      <c r="R117" s="271" t="s">
        <v>219</v>
      </c>
      <c r="S117" s="264" t="str">
        <f>_xlfn.XLOOKUP(E117,Apoio!A:A,Apoio!D:D)</f>
        <v>LEANDRO</v>
      </c>
      <c r="T117" s="265">
        <f t="shared" si="13"/>
        <v>1.1141647499999814</v>
      </c>
    </row>
    <row r="118" spans="1:20">
      <c r="A118" s="226">
        <v>44860</v>
      </c>
      <c r="B118" s="227">
        <v>44861</v>
      </c>
      <c r="C118" s="221" t="s">
        <v>16</v>
      </c>
      <c r="D118" s="248" t="s">
        <v>23</v>
      </c>
      <c r="E118" s="291" t="s">
        <v>56</v>
      </c>
      <c r="F118" s="250">
        <v>7428.68</v>
      </c>
      <c r="G118" s="224" t="s">
        <v>57</v>
      </c>
      <c r="H118" s="224">
        <v>6.1749999999999998</v>
      </c>
      <c r="I118" s="253">
        <f t="shared" si="14"/>
        <v>1.2145748987854255E-2</v>
      </c>
      <c r="J118" s="224">
        <v>6.25</v>
      </c>
      <c r="K118" s="240">
        <f t="shared" si="15"/>
        <v>557.15100000000132</v>
      </c>
      <c r="L118" s="254" t="str">
        <f>_xlfn.XLOOKUP(E118,Apoio!A:A,Apoio!B:B)</f>
        <v>A74948</v>
      </c>
      <c r="M118" s="254" t="str">
        <f>_xlfn.XLOOKUP(E118,Apoio!A:A,Apoio!C:C)</f>
        <v>KAMILA KAZITORIS DE MEDEIROS</v>
      </c>
      <c r="N118" s="240">
        <f>_xlfn.XLOOKUP(C118,Apoio!M:M,Apoio!N:N)*K118</f>
        <v>362.1481500000009</v>
      </c>
      <c r="O118" s="224" t="s">
        <v>20</v>
      </c>
      <c r="P118" s="224">
        <v>12012</v>
      </c>
      <c r="Q118" s="263">
        <f t="shared" si="12"/>
        <v>86.915556000000223</v>
      </c>
      <c r="R118" s="271" t="s">
        <v>21</v>
      </c>
      <c r="S118" s="264">
        <f>_xlfn.XLOOKUP(E118,Apoio!A:A,Apoio!D:D)</f>
        <v>0</v>
      </c>
      <c r="T118" s="265">
        <f t="shared" si="13"/>
        <v>210.04592700000052</v>
      </c>
    </row>
    <row r="119" spans="1:20">
      <c r="A119" s="226">
        <v>44860</v>
      </c>
      <c r="B119" s="227">
        <v>44861</v>
      </c>
      <c r="C119" s="221" t="s">
        <v>16</v>
      </c>
      <c r="D119" s="248" t="s">
        <v>23</v>
      </c>
      <c r="E119" s="249" t="s">
        <v>1804</v>
      </c>
      <c r="F119" s="250">
        <v>6875</v>
      </c>
      <c r="G119" s="224" t="s">
        <v>19</v>
      </c>
      <c r="H119" s="224">
        <v>5.3204000000000002</v>
      </c>
      <c r="I119" s="253">
        <f t="shared" si="14"/>
        <v>7.4430493947823528E-3</v>
      </c>
      <c r="J119" s="224">
        <v>5.36</v>
      </c>
      <c r="K119" s="240">
        <f t="shared" si="15"/>
        <v>272.25000000000057</v>
      </c>
      <c r="L119" s="254" t="str">
        <f>_xlfn.XLOOKUP(E119,Apoio!A:A,Apoio!B:B)</f>
        <v>A20163</v>
      </c>
      <c r="M119" s="254" t="str">
        <f>_xlfn.XLOOKUP(E119,Apoio!A:A,Apoio!C:C)</f>
        <v>RAUL HUSSNE</v>
      </c>
      <c r="N119" s="240">
        <f>_xlfn.XLOOKUP(C119,Apoio!M:M,Apoio!N:N)*K119</f>
        <v>176.96250000000038</v>
      </c>
      <c r="O119" s="224" t="s">
        <v>20</v>
      </c>
      <c r="P119" s="224">
        <v>47575</v>
      </c>
      <c r="Q119" s="263">
        <f t="shared" si="12"/>
        <v>42.471000000000089</v>
      </c>
      <c r="R119" s="271" t="s">
        <v>21</v>
      </c>
      <c r="S119" s="264">
        <f>_xlfn.XLOOKUP(E119,Apoio!A:A,Apoio!D:D)</f>
        <v>0</v>
      </c>
      <c r="T119" s="265">
        <f t="shared" si="13"/>
        <v>102.6382500000002</v>
      </c>
    </row>
    <row r="120" spans="1:20">
      <c r="A120" s="226">
        <v>44860</v>
      </c>
      <c r="B120" s="227">
        <v>44860</v>
      </c>
      <c r="C120" s="274" t="s">
        <v>16</v>
      </c>
      <c r="D120" s="248" t="s">
        <v>23</v>
      </c>
      <c r="E120" s="279" t="s">
        <v>1836</v>
      </c>
      <c r="F120" s="250">
        <v>32816</v>
      </c>
      <c r="G120" s="224" t="s">
        <v>19</v>
      </c>
      <c r="H120" s="224">
        <v>5.26</v>
      </c>
      <c r="I120" s="253">
        <f t="shared" si="14"/>
        <v>1.0627376425855539E-2</v>
      </c>
      <c r="J120" s="224">
        <v>5.3159000000000001</v>
      </c>
      <c r="K120" s="240">
        <f t="shared" si="15"/>
        <v>1834.4144000000092</v>
      </c>
      <c r="L120" s="254" t="str">
        <f>_xlfn.XLOOKUP(E120,Apoio!A:A,Apoio!B:B)</f>
        <v>A20163</v>
      </c>
      <c r="M120" s="254" t="str">
        <f>_xlfn.XLOOKUP(E120,Apoio!A:A,Apoio!C:C)</f>
        <v>RAUL HUSSNE</v>
      </c>
      <c r="N120" s="240">
        <f>_xlfn.XLOOKUP(C120,Apoio!M:M,Apoio!N:N)*K120</f>
        <v>1192.3693600000061</v>
      </c>
      <c r="O120" s="224" t="s">
        <v>27</v>
      </c>
      <c r="P120" s="224">
        <v>12005</v>
      </c>
      <c r="Q120" s="263">
        <f t="shared" si="12"/>
        <v>286.16864640000148</v>
      </c>
      <c r="R120" s="271" t="s">
        <v>21</v>
      </c>
      <c r="S120" s="264">
        <f>_xlfn.XLOOKUP(E120,Apoio!A:A,Apoio!D:D)</f>
        <v>0</v>
      </c>
      <c r="T120" s="265">
        <f t="shared" si="13"/>
        <v>691.57422880000354</v>
      </c>
    </row>
    <row r="121" spans="1:20">
      <c r="A121" s="226">
        <v>44860</v>
      </c>
      <c r="B121" s="227">
        <v>44862</v>
      </c>
      <c r="C121" s="274" t="s">
        <v>22</v>
      </c>
      <c r="D121" s="284" t="s">
        <v>23</v>
      </c>
      <c r="E121" s="267" t="s">
        <v>185</v>
      </c>
      <c r="F121" s="250">
        <v>54112.52</v>
      </c>
      <c r="G121" s="224" t="s">
        <v>57</v>
      </c>
      <c r="H121" s="224">
        <v>6.1961000000000004</v>
      </c>
      <c r="I121" s="253">
        <f t="shared" si="14"/>
        <v>1.9205629347491815E-3</v>
      </c>
      <c r="J121" s="224">
        <v>6.2080000000000002</v>
      </c>
      <c r="K121" s="240">
        <f t="shared" si="15"/>
        <v>643.93898799998908</v>
      </c>
      <c r="L121" s="254" t="str">
        <f>_xlfn.XLOOKUP(E121,Apoio!A:A,Apoio!B:B)</f>
        <v>A23356</v>
      </c>
      <c r="M121" s="254" t="str">
        <f>_xlfn.XLOOKUP(E121,Apoio!A:A,Apoio!C:C)</f>
        <v>ANDREIA BATISTA MACHADO DE OLIVEIRA</v>
      </c>
      <c r="N121" s="319">
        <f>_xlfn.XLOOKUP(C121,Apoio!M:M,Apoio!N:N)*K121</f>
        <v>306.99791252899479</v>
      </c>
      <c r="O121" s="224" t="s">
        <v>20</v>
      </c>
      <c r="P121" s="224">
        <v>12012</v>
      </c>
      <c r="Q121" s="263">
        <f t="shared" si="12"/>
        <v>73.67949900695875</v>
      </c>
      <c r="R121" s="271" t="s">
        <v>25</v>
      </c>
      <c r="S121" s="264">
        <f>_xlfn.XLOOKUP(E121,Apoio!A:A,Apoio!D:D)</f>
        <v>0</v>
      </c>
      <c r="T121" s="265">
        <f t="shared" si="13"/>
        <v>178.05878926681697</v>
      </c>
    </row>
    <row r="122" spans="1:20">
      <c r="A122" s="226">
        <v>44860</v>
      </c>
      <c r="B122" s="227">
        <v>44861</v>
      </c>
      <c r="C122" s="221" t="s">
        <v>16</v>
      </c>
      <c r="D122" s="248" t="s">
        <v>17</v>
      </c>
      <c r="E122" s="249" t="s">
        <v>322</v>
      </c>
      <c r="F122" s="250">
        <v>9930</v>
      </c>
      <c r="G122" s="224" t="s">
        <v>19</v>
      </c>
      <c r="H122" s="224">
        <v>5.27</v>
      </c>
      <c r="I122" s="253">
        <f t="shared" si="14"/>
        <v>1.4440227703984787E-2</v>
      </c>
      <c r="J122" s="224">
        <v>5.3460999999999999</v>
      </c>
      <c r="K122" s="240">
        <f t="shared" si="15"/>
        <v>755.67300000000273</v>
      </c>
      <c r="L122" s="254" t="str">
        <f>_xlfn.XLOOKUP(E122,Apoio!A:A,Apoio!B:B)</f>
        <v>A67689</v>
      </c>
      <c r="M122" s="254" t="str">
        <f>_xlfn.XLOOKUP(E122,Apoio!A:A,Apoio!C:C)</f>
        <v>TIAGO BOUÇAS MIZIARA</v>
      </c>
      <c r="N122" s="240">
        <f>_xlfn.XLOOKUP(C122,Apoio!M:M,Apoio!N:N)*K122</f>
        <v>491.18745000000177</v>
      </c>
      <c r="O122" s="224" t="s">
        <v>27</v>
      </c>
      <c r="P122" s="224">
        <v>67500</v>
      </c>
      <c r="Q122" s="263">
        <f t="shared" si="12"/>
        <v>117.88498800000043</v>
      </c>
      <c r="R122" s="271" t="s">
        <v>21</v>
      </c>
      <c r="S122" s="264">
        <f>_xlfn.XLOOKUP(E122,Apoio!A:A,Apoio!D:D)</f>
        <v>0</v>
      </c>
      <c r="T122" s="265">
        <f t="shared" si="13"/>
        <v>284.888721000001</v>
      </c>
    </row>
    <row r="123" spans="1:20">
      <c r="A123" s="226">
        <v>44860</v>
      </c>
      <c r="B123" s="227">
        <v>44861</v>
      </c>
      <c r="C123" s="224" t="s">
        <v>16</v>
      </c>
      <c r="D123" s="221" t="s">
        <v>23</v>
      </c>
      <c r="E123" s="222" t="s">
        <v>224</v>
      </c>
      <c r="F123" s="250">
        <v>44000</v>
      </c>
      <c r="G123" s="224" t="s">
        <v>19</v>
      </c>
      <c r="H123" s="224">
        <v>5.3661000000000003</v>
      </c>
      <c r="I123" s="253">
        <f t="shared" si="14"/>
        <v>2.4039805445295048E-3</v>
      </c>
      <c r="J123" s="224">
        <v>5.3789999999999996</v>
      </c>
      <c r="K123" s="240">
        <f t="shared" si="15"/>
        <v>567.59999999996683</v>
      </c>
      <c r="L123" s="254" t="str">
        <f>_xlfn.XLOOKUP(E123,Apoio!A:A,Apoio!B:B)</f>
        <v>AC11122</v>
      </c>
      <c r="M123" s="254" t="str">
        <f>_xlfn.XLOOKUP(E123,Apoio!A:A,Apoio!C:C)</f>
        <v>MESA CAMBIO PROPRIETARIA</v>
      </c>
      <c r="N123" s="240">
        <f>_xlfn.XLOOKUP(C123,Apoio!M:M,Apoio!N:N)*K123</f>
        <v>368.93999999997845</v>
      </c>
      <c r="O123" s="224" t="s">
        <v>20</v>
      </c>
      <c r="P123" s="224">
        <v>52405</v>
      </c>
      <c r="Q123" s="263">
        <f t="shared" si="12"/>
        <v>0</v>
      </c>
      <c r="R123" s="271" t="s">
        <v>21</v>
      </c>
      <c r="S123" s="264" t="str">
        <f>_xlfn.XLOOKUP(E123,Apoio!A:A,Apoio!D:D)</f>
        <v>LUCAS PELUSO</v>
      </c>
      <c r="T123" s="265">
        <f t="shared" si="13"/>
        <v>302.53079999998232</v>
      </c>
    </row>
    <row r="124" spans="1:20">
      <c r="A124" s="226">
        <v>44861</v>
      </c>
      <c r="B124" s="227">
        <v>44862</v>
      </c>
      <c r="C124" s="224" t="s">
        <v>16</v>
      </c>
      <c r="D124" s="233" t="s">
        <v>23</v>
      </c>
      <c r="E124" s="231" t="s">
        <v>196</v>
      </c>
      <c r="F124" s="250">
        <v>168000</v>
      </c>
      <c r="G124" s="224" t="s">
        <v>19</v>
      </c>
      <c r="H124" s="224">
        <v>5.3395000000000001</v>
      </c>
      <c r="I124" s="253">
        <f t="shared" si="14"/>
        <v>3.8393107968910378E-3</v>
      </c>
      <c r="J124" s="224">
        <v>5.36</v>
      </c>
      <c r="K124" s="240">
        <f t="shared" si="15"/>
        <v>3444.0000000000309</v>
      </c>
      <c r="L124" s="254" t="str">
        <f>_xlfn.XLOOKUP(E124,Apoio!A:A,Apoio!B:B)</f>
        <v>A67605</v>
      </c>
      <c r="M124" s="254" t="str">
        <f>_xlfn.XLOOKUP(E124,Apoio!A:A,Apoio!C:C)</f>
        <v>RAFAEL ALMUDI</v>
      </c>
      <c r="N124" s="240">
        <f>_xlfn.XLOOKUP(C124,Apoio!M:M,Apoio!N:N)*K124</f>
        <v>2238.6000000000204</v>
      </c>
      <c r="O124" s="224" t="s">
        <v>20</v>
      </c>
      <c r="P124" s="224">
        <v>12012</v>
      </c>
      <c r="Q124" s="263">
        <f t="shared" si="12"/>
        <v>537.2640000000049</v>
      </c>
      <c r="R124" s="271" t="s">
        <v>21</v>
      </c>
      <c r="S124" s="264">
        <f>_xlfn.XLOOKUP(E124,Apoio!A:A,Apoio!D:D)</f>
        <v>0</v>
      </c>
      <c r="T124" s="265">
        <f t="shared" si="13"/>
        <v>1298.3880000000117</v>
      </c>
    </row>
    <row r="125" spans="1:20">
      <c r="A125" s="226">
        <v>44861</v>
      </c>
      <c r="B125" s="227">
        <v>44861</v>
      </c>
      <c r="C125" s="221" t="s">
        <v>16</v>
      </c>
      <c r="D125" s="248" t="s">
        <v>23</v>
      </c>
      <c r="E125" s="279" t="s">
        <v>1514</v>
      </c>
      <c r="F125" s="250">
        <v>11320</v>
      </c>
      <c r="G125" s="224" t="s">
        <v>19</v>
      </c>
      <c r="H125" s="224">
        <v>5.3049999999999997</v>
      </c>
      <c r="I125" s="253">
        <f t="shared" si="14"/>
        <v>4.1470311027334006E-3</v>
      </c>
      <c r="J125" s="224">
        <v>5.327</v>
      </c>
      <c r="K125" s="240">
        <f t="shared" si="15"/>
        <v>249.04000000000275</v>
      </c>
      <c r="L125" s="254" t="str">
        <f>_xlfn.XLOOKUP(E125,Apoio!A:A,Apoio!B:B)</f>
        <v>A71420</v>
      </c>
      <c r="M125" s="254" t="str">
        <f>_xlfn.XLOOKUP(E125,Apoio!A:A,Apoio!C:C)</f>
        <v>CAIO SAVINI</v>
      </c>
      <c r="N125" s="240">
        <f>_xlfn.XLOOKUP(C125,Apoio!M:M,Apoio!N:N)*K125</f>
        <v>161.8760000000018</v>
      </c>
      <c r="O125" s="224" t="s">
        <v>27</v>
      </c>
      <c r="P125" s="224">
        <v>47197</v>
      </c>
      <c r="Q125" s="263">
        <f t="shared" si="12"/>
        <v>38.850240000000433</v>
      </c>
      <c r="R125" s="271" t="s">
        <v>21</v>
      </c>
      <c r="S125" s="264">
        <f>_xlfn.XLOOKUP(E125,Apoio!A:A,Apoio!D:D)</f>
        <v>0</v>
      </c>
      <c r="T125" s="265">
        <f t="shared" si="13"/>
        <v>93.888080000001025</v>
      </c>
    </row>
    <row r="126" spans="1:20">
      <c r="A126" s="226">
        <v>44861</v>
      </c>
      <c r="B126" s="227">
        <v>44861</v>
      </c>
      <c r="C126" s="221" t="s">
        <v>16</v>
      </c>
      <c r="D126" s="248" t="s">
        <v>23</v>
      </c>
      <c r="E126" s="249" t="s">
        <v>327</v>
      </c>
      <c r="F126" s="250">
        <v>4443.75</v>
      </c>
      <c r="G126" s="224" t="s">
        <v>19</v>
      </c>
      <c r="H126" s="224">
        <v>5.3010000000000002</v>
      </c>
      <c r="I126" s="253">
        <f t="shared" si="14"/>
        <v>3.2069420863987119E-3</v>
      </c>
      <c r="J126" s="224">
        <v>5.3179999999999996</v>
      </c>
      <c r="K126" s="240">
        <f t="shared" si="15"/>
        <v>75.543749999997601</v>
      </c>
      <c r="L126" s="254" t="str">
        <f>_xlfn.XLOOKUP(E126,Apoio!A:A,Apoio!B:B)</f>
        <v>A26507</v>
      </c>
      <c r="M126" s="254" t="str">
        <f>_xlfn.XLOOKUP(E126,Apoio!A:A,Apoio!C:C)</f>
        <v>HIAGO DE CARLI DA SILVA</v>
      </c>
      <c r="N126" s="240">
        <f>_xlfn.XLOOKUP(C126,Apoio!M:M,Apoio!N:N)*K126</f>
        <v>49.103437499998442</v>
      </c>
      <c r="O126" s="224" t="s">
        <v>20</v>
      </c>
      <c r="P126" s="224">
        <v>12012</v>
      </c>
      <c r="Q126" s="263">
        <f t="shared" si="12"/>
        <v>11.784824999999627</v>
      </c>
      <c r="R126" s="271" t="s">
        <v>21</v>
      </c>
      <c r="S126" s="264">
        <f>_xlfn.XLOOKUP(E126,Apoio!A:A,Apoio!D:D)</f>
        <v>0</v>
      </c>
      <c r="T126" s="265">
        <f t="shared" si="13"/>
        <v>28.479993749999089</v>
      </c>
    </row>
    <row r="127" spans="1:20">
      <c r="A127" s="226">
        <v>44861</v>
      </c>
      <c r="B127" s="227">
        <v>44861</v>
      </c>
      <c r="C127" s="221" t="s">
        <v>22</v>
      </c>
      <c r="D127" s="248" t="s">
        <v>23</v>
      </c>
      <c r="E127" s="267" t="s">
        <v>77</v>
      </c>
      <c r="F127" s="250">
        <v>25000</v>
      </c>
      <c r="G127" s="224" t="s">
        <v>19</v>
      </c>
      <c r="H127" s="224">
        <v>5.149</v>
      </c>
      <c r="I127" s="253">
        <f t="shared" si="14"/>
        <v>2.6160419498931775E-2</v>
      </c>
      <c r="J127" s="224">
        <v>5.2836999999999996</v>
      </c>
      <c r="K127" s="240">
        <f t="shared" si="15"/>
        <v>3367.49999999999</v>
      </c>
      <c r="L127" s="254" t="str">
        <f>_xlfn.XLOOKUP(E127,Apoio!A:A,Apoio!B:B)</f>
        <v>A69913</v>
      </c>
      <c r="M127" s="254" t="str">
        <f>_xlfn.XLOOKUP(E127,Apoio!A:A,Apoio!C:C)</f>
        <v>FELIPE VECCHIO LEAL FERNANDES</v>
      </c>
      <c r="N127" s="240">
        <f>_xlfn.XLOOKUP(C127,Apoio!M:M,Apoio!N:N)*K127</f>
        <v>1605.4556249999953</v>
      </c>
      <c r="O127" s="224" t="s">
        <v>27</v>
      </c>
      <c r="P127" s="224"/>
      <c r="Q127" s="263">
        <f t="shared" si="12"/>
        <v>385.30934999999886</v>
      </c>
      <c r="R127" s="271" t="s">
        <v>25</v>
      </c>
      <c r="S127" s="264">
        <f>_xlfn.XLOOKUP(E127,Apoio!A:A,Apoio!D:D)</f>
        <v>0</v>
      </c>
      <c r="T127" s="265">
        <f t="shared" si="13"/>
        <v>931.16426249999722</v>
      </c>
    </row>
    <row r="128" spans="1:20">
      <c r="A128" s="226">
        <v>44861</v>
      </c>
      <c r="B128" s="227">
        <v>44862</v>
      </c>
      <c r="C128" s="221" t="s">
        <v>16</v>
      </c>
      <c r="D128" s="248" t="s">
        <v>23</v>
      </c>
      <c r="E128" s="267" t="s">
        <v>62</v>
      </c>
      <c r="F128" s="250">
        <v>1760</v>
      </c>
      <c r="G128" s="224" t="s">
        <v>19</v>
      </c>
      <c r="H128" s="224">
        <v>0</v>
      </c>
      <c r="I128" s="253">
        <f t="shared" si="14"/>
        <v>0</v>
      </c>
      <c r="J128" s="224">
        <v>0</v>
      </c>
      <c r="K128" s="240">
        <f t="shared" si="15"/>
        <v>0</v>
      </c>
      <c r="L128" s="254" t="str">
        <f>_xlfn.XLOOKUP(E128,Apoio!A:A,Apoio!B:B)</f>
        <v>AC11122</v>
      </c>
      <c r="M128" s="254" t="str">
        <f>_xlfn.XLOOKUP(E128,Apoio!A:A,Apoio!C:C)</f>
        <v>MESA CAMBIO PROPRIETARIA</v>
      </c>
      <c r="N128" s="240">
        <f>_xlfn.XLOOKUP(C128,Apoio!M:M,Apoio!N:N)*K128</f>
        <v>0</v>
      </c>
      <c r="O128" s="224" t="s">
        <v>20</v>
      </c>
      <c r="P128" s="224">
        <v>47575</v>
      </c>
      <c r="Q128" s="263">
        <f t="shared" si="12"/>
        <v>0</v>
      </c>
      <c r="R128" s="271" t="s">
        <v>21</v>
      </c>
      <c r="S128" s="264">
        <f>_xlfn.XLOOKUP(E128,Apoio!A:A,Apoio!D:D)</f>
        <v>0</v>
      </c>
      <c r="T128" s="265">
        <f t="shared" si="13"/>
        <v>0</v>
      </c>
    </row>
    <row r="129" spans="1:20">
      <c r="A129" s="226">
        <v>44862</v>
      </c>
      <c r="B129" s="227">
        <v>44862</v>
      </c>
      <c r="C129" s="221" t="s">
        <v>16</v>
      </c>
      <c r="D129" s="274" t="s">
        <v>17</v>
      </c>
      <c r="E129" s="279" t="s">
        <v>1837</v>
      </c>
      <c r="F129" s="250">
        <v>8000</v>
      </c>
      <c r="G129" s="224" t="s">
        <v>19</v>
      </c>
      <c r="H129" s="224">
        <v>5.3461999999999996</v>
      </c>
      <c r="I129" s="253">
        <f t="shared" si="14"/>
        <v>3.1031386779394765E-2</v>
      </c>
      <c r="J129" s="224">
        <v>5.5121000000000002</v>
      </c>
      <c r="K129" s="240">
        <f t="shared" si="15"/>
        <v>1327.2000000000048</v>
      </c>
      <c r="L129" s="254" t="str">
        <f>_xlfn.XLOOKUP(E129,Apoio!A:A,Apoio!B:B)</f>
        <v>A70394</v>
      </c>
      <c r="M129" s="254" t="str">
        <f>_xlfn.XLOOKUP(E129,Apoio!A:A,Apoio!C:C)</f>
        <v>MARCOS PAULO MACHADO</v>
      </c>
      <c r="N129" s="240">
        <f>_xlfn.XLOOKUP(C129,Apoio!M:M,Apoio!N:N)*K129</f>
        <v>862.68000000000313</v>
      </c>
      <c r="O129" s="224" t="s">
        <v>20</v>
      </c>
      <c r="P129" s="224">
        <v>67043</v>
      </c>
      <c r="Q129" s="263">
        <f t="shared" si="12"/>
        <v>207.04320000000075</v>
      </c>
      <c r="R129" s="271" t="s">
        <v>21</v>
      </c>
      <c r="S129" s="264">
        <f>_xlfn.XLOOKUP(E129,Apoio!A:A,Apoio!D:D)</f>
        <v>0</v>
      </c>
      <c r="T129" s="265">
        <f t="shared" si="13"/>
        <v>500.35440000000176</v>
      </c>
    </row>
    <row r="130" spans="1:20">
      <c r="A130" s="226">
        <v>44862</v>
      </c>
      <c r="B130" s="307">
        <v>44865</v>
      </c>
      <c r="C130" s="221" t="s">
        <v>16</v>
      </c>
      <c r="D130" s="248" t="s">
        <v>23</v>
      </c>
      <c r="E130" s="292" t="s">
        <v>26</v>
      </c>
      <c r="F130" s="223">
        <v>34000</v>
      </c>
      <c r="G130" s="224" t="s">
        <v>19</v>
      </c>
      <c r="H130" s="224">
        <v>5.3</v>
      </c>
      <c r="I130" s="253">
        <f t="shared" si="14"/>
        <v>7.6792452830189983E-3</v>
      </c>
      <c r="J130" s="224">
        <v>5.3407</v>
      </c>
      <c r="K130" s="240">
        <f t="shared" si="15"/>
        <v>1383.8000000000061</v>
      </c>
      <c r="L130" s="254" t="str">
        <f>_xlfn.XLOOKUP(E130,Apoio!A:A,Apoio!B:B)</f>
        <v>AC11122</v>
      </c>
      <c r="M130" s="254" t="str">
        <f>_xlfn.XLOOKUP(E130,Apoio!A:A,Apoio!C:C)</f>
        <v>MESA CAMBIO PROPRIETARIA</v>
      </c>
      <c r="N130" s="240">
        <f>_xlfn.XLOOKUP(C130,Apoio!M:M,Apoio!N:N)*K130</f>
        <v>899.47000000000401</v>
      </c>
      <c r="O130" s="224" t="s">
        <v>27</v>
      </c>
      <c r="P130" s="224">
        <v>47197</v>
      </c>
      <c r="Q130" s="263">
        <f t="shared" ref="Q130:Q159" si="16">IF(M130="MESA CAMBIO PROPRIETARIA",0,(N130*0.8)*0.3)</f>
        <v>0</v>
      </c>
      <c r="R130" s="271" t="s">
        <v>21</v>
      </c>
      <c r="S130" s="264" t="str">
        <f>_xlfn.XLOOKUP(E130,Apoio!A:A,Apoio!D:D)</f>
        <v>LEANDRO</v>
      </c>
      <c r="T130" s="265">
        <f t="shared" ref="T130:T159" si="17">(N130*0.82)-Q130</f>
        <v>737.56540000000325</v>
      </c>
    </row>
    <row r="131" spans="1:20">
      <c r="A131" s="226">
        <v>44862</v>
      </c>
      <c r="B131" s="307">
        <v>44862</v>
      </c>
      <c r="C131" s="221" t="s">
        <v>16</v>
      </c>
      <c r="D131" s="248" t="s">
        <v>23</v>
      </c>
      <c r="E131" s="249" t="s">
        <v>1489</v>
      </c>
      <c r="F131" s="250">
        <v>15216</v>
      </c>
      <c r="G131" s="224" t="s">
        <v>19</v>
      </c>
      <c r="H131" s="224">
        <v>5.25</v>
      </c>
      <c r="I131" s="253">
        <f t="shared" si="14"/>
        <v>1.6038095238095185E-2</v>
      </c>
      <c r="J131" s="224">
        <v>5.3342000000000001</v>
      </c>
      <c r="K131" s="240">
        <f t="shared" si="15"/>
        <v>1281.1872000000008</v>
      </c>
      <c r="L131" s="254" t="str">
        <f>_xlfn.XLOOKUP(E131,Apoio!A:A,Apoio!B:B)</f>
        <v>A71420</v>
      </c>
      <c r="M131" s="254" t="str">
        <f>_xlfn.XLOOKUP(E131,Apoio!A:A,Apoio!C:C)</f>
        <v>CAIO SAVINI</v>
      </c>
      <c r="N131" s="240">
        <f>_xlfn.XLOOKUP(C131,Apoio!M:M,Apoio!N:N)*K131</f>
        <v>832.77168000000052</v>
      </c>
      <c r="O131" s="224" t="s">
        <v>27</v>
      </c>
      <c r="P131" s="224">
        <v>47197</v>
      </c>
      <c r="Q131" s="263">
        <f t="shared" si="16"/>
        <v>199.86520320000014</v>
      </c>
      <c r="R131" s="271" t="s">
        <v>21</v>
      </c>
      <c r="S131" s="264">
        <f>_xlfn.XLOOKUP(E131,Apoio!A:A,Apoio!D:D)</f>
        <v>0</v>
      </c>
      <c r="T131" s="265">
        <f t="shared" si="17"/>
        <v>483.00757440000029</v>
      </c>
    </row>
    <row r="132" spans="1:20">
      <c r="A132" s="226">
        <v>44862</v>
      </c>
      <c r="B132" s="227">
        <v>44865</v>
      </c>
      <c r="C132" s="221" t="s">
        <v>22</v>
      </c>
      <c r="D132" s="248" t="s">
        <v>23</v>
      </c>
      <c r="E132" s="249" t="s">
        <v>93</v>
      </c>
      <c r="F132" s="250">
        <v>2311.86</v>
      </c>
      <c r="G132" s="224" t="s">
        <v>19</v>
      </c>
      <c r="H132" s="224">
        <v>5.3330000000000002</v>
      </c>
      <c r="I132" s="253">
        <f t="shared" si="14"/>
        <v>6.3753984624037585E-3</v>
      </c>
      <c r="J132" s="224">
        <v>5.367</v>
      </c>
      <c r="K132" s="240">
        <f t="shared" si="15"/>
        <v>78.603239999999559</v>
      </c>
      <c r="L132" s="254" t="str">
        <f>_xlfn.XLOOKUP(E132,Apoio!A:A,Apoio!B:B)</f>
        <v>A21291</v>
      </c>
      <c r="M132" s="254" t="str">
        <f>_xlfn.XLOOKUP(E132,Apoio!A:A,Apoio!C:C)</f>
        <v>GUSTAVO SOUZA CARVALHO SASDELLI</v>
      </c>
      <c r="N132" s="240">
        <f>_xlfn.XLOOKUP(C132,Apoio!M:M,Apoio!N:N)*K132</f>
        <v>37.474094669999793</v>
      </c>
      <c r="O132" s="224" t="s">
        <v>20</v>
      </c>
      <c r="P132" s="224">
        <v>22112</v>
      </c>
      <c r="Q132" s="263">
        <f t="shared" si="16"/>
        <v>8.9937827207999508</v>
      </c>
      <c r="R132" s="271" t="s">
        <v>25</v>
      </c>
      <c r="S132" s="264">
        <f>_xlfn.XLOOKUP(E132,Apoio!A:A,Apoio!D:D)</f>
        <v>0</v>
      </c>
      <c r="T132" s="265">
        <f t="shared" si="17"/>
        <v>21.734974908599881</v>
      </c>
    </row>
    <row r="133" spans="1:20">
      <c r="A133" s="226">
        <v>44862</v>
      </c>
      <c r="B133" s="227">
        <v>44865</v>
      </c>
      <c r="C133" s="221" t="s">
        <v>22</v>
      </c>
      <c r="D133" s="248" t="s">
        <v>23</v>
      </c>
      <c r="E133" s="249" t="s">
        <v>93</v>
      </c>
      <c r="F133" s="250">
        <v>3211.54</v>
      </c>
      <c r="G133" s="224" t="s">
        <v>19</v>
      </c>
      <c r="H133" s="224">
        <v>5.3330000000000002</v>
      </c>
      <c r="I133" s="253">
        <f t="shared" si="14"/>
        <v>6.3753984624037585E-3</v>
      </c>
      <c r="J133" s="224">
        <v>5.367</v>
      </c>
      <c r="K133" s="240">
        <f t="shared" si="15"/>
        <v>109.19235999999938</v>
      </c>
      <c r="L133" s="254" t="str">
        <f>_xlfn.XLOOKUP(E133,Apoio!A:A,Apoio!B:B)</f>
        <v>A21291</v>
      </c>
      <c r="M133" s="254" t="str">
        <f>_xlfn.XLOOKUP(E133,Apoio!A:A,Apoio!C:C)</f>
        <v>GUSTAVO SOUZA CARVALHO SASDELLI</v>
      </c>
      <c r="N133" s="240">
        <f>_xlfn.XLOOKUP(C133,Apoio!M:M,Apoio!N:N)*K133</f>
        <v>52.057457629999703</v>
      </c>
      <c r="O133" s="224" t="s">
        <v>20</v>
      </c>
      <c r="P133" s="224">
        <v>22112</v>
      </c>
      <c r="Q133" s="263">
        <f t="shared" si="16"/>
        <v>12.49378983119993</v>
      </c>
      <c r="R133" s="271" t="s">
        <v>25</v>
      </c>
      <c r="S133" s="264">
        <f>_xlfn.XLOOKUP(E133,Apoio!A:A,Apoio!D:D)</f>
        <v>0</v>
      </c>
      <c r="T133" s="265">
        <f t="shared" si="17"/>
        <v>30.193325425399824</v>
      </c>
    </row>
    <row r="134" spans="1:20">
      <c r="A134" s="226">
        <v>44862</v>
      </c>
      <c r="B134" s="227">
        <v>44865</v>
      </c>
      <c r="C134" s="221" t="s">
        <v>22</v>
      </c>
      <c r="D134" s="248" t="s">
        <v>23</v>
      </c>
      <c r="E134" s="249" t="s">
        <v>93</v>
      </c>
      <c r="F134" s="250">
        <v>3007</v>
      </c>
      <c r="G134" s="224" t="s">
        <v>19</v>
      </c>
      <c r="H134" s="224">
        <v>5.3330000000000002</v>
      </c>
      <c r="I134" s="253">
        <f t="shared" si="14"/>
        <v>6.3753984624037585E-3</v>
      </c>
      <c r="J134" s="224">
        <v>5.367</v>
      </c>
      <c r="K134" s="240">
        <f t="shared" si="15"/>
        <v>102.23799999999942</v>
      </c>
      <c r="L134" s="254" t="str">
        <f>_xlfn.XLOOKUP(E134,Apoio!A:A,Apoio!B:B)</f>
        <v>A21291</v>
      </c>
      <c r="M134" s="254" t="str">
        <f>_xlfn.XLOOKUP(E134,Apoio!A:A,Apoio!C:C)</f>
        <v>GUSTAVO SOUZA CARVALHO SASDELLI</v>
      </c>
      <c r="N134" s="240">
        <f>_xlfn.XLOOKUP(C134,Apoio!M:M,Apoio!N:N)*K134</f>
        <v>48.74196649999972</v>
      </c>
      <c r="O134" s="224" t="s">
        <v>20</v>
      </c>
      <c r="P134" s="224">
        <v>22112</v>
      </c>
      <c r="Q134" s="263">
        <f t="shared" si="16"/>
        <v>11.698071959999934</v>
      </c>
      <c r="R134" s="271" t="s">
        <v>25</v>
      </c>
      <c r="S134" s="264">
        <f>_xlfn.XLOOKUP(E134,Apoio!A:A,Apoio!D:D)</f>
        <v>0</v>
      </c>
      <c r="T134" s="265">
        <f t="shared" si="17"/>
        <v>28.270340569999831</v>
      </c>
    </row>
    <row r="135" spans="1:20">
      <c r="A135" s="226">
        <v>44862</v>
      </c>
      <c r="B135" s="227">
        <v>44865</v>
      </c>
      <c r="C135" s="221" t="s">
        <v>22</v>
      </c>
      <c r="D135" s="248" t="s">
        <v>23</v>
      </c>
      <c r="E135" s="249" t="s">
        <v>93</v>
      </c>
      <c r="F135" s="250">
        <v>2065.5</v>
      </c>
      <c r="G135" s="224" t="s">
        <v>19</v>
      </c>
      <c r="H135" s="224">
        <v>5.3330000000000002</v>
      </c>
      <c r="I135" s="253">
        <f t="shared" si="14"/>
        <v>6.3753984624037585E-3</v>
      </c>
      <c r="J135" s="224">
        <v>5.367</v>
      </c>
      <c r="K135" s="240">
        <f t="shared" si="15"/>
        <v>70.226999999999606</v>
      </c>
      <c r="L135" s="254" t="str">
        <f>_xlfn.XLOOKUP(E135,Apoio!A:A,Apoio!B:B)</f>
        <v>A21291</v>
      </c>
      <c r="M135" s="254" t="str">
        <f>_xlfn.XLOOKUP(E135,Apoio!A:A,Apoio!C:C)</f>
        <v>GUSTAVO SOUZA CARVALHO SASDELLI</v>
      </c>
      <c r="N135" s="240">
        <f>_xlfn.XLOOKUP(C135,Apoio!M:M,Apoio!N:N)*K135</f>
        <v>33.480722249999815</v>
      </c>
      <c r="O135" s="224" t="s">
        <v>20</v>
      </c>
      <c r="P135" s="224">
        <v>22112</v>
      </c>
      <c r="Q135" s="263">
        <f t="shared" si="16"/>
        <v>8.0353733399999552</v>
      </c>
      <c r="R135" s="271" t="s">
        <v>25</v>
      </c>
      <c r="S135" s="264">
        <f>_xlfn.XLOOKUP(E135,Apoio!A:A,Apoio!D:D)</f>
        <v>0</v>
      </c>
      <c r="T135" s="265">
        <f t="shared" si="17"/>
        <v>19.418818904999888</v>
      </c>
    </row>
    <row r="136" spans="1:20">
      <c r="A136" s="226">
        <v>44862</v>
      </c>
      <c r="B136" s="227">
        <v>44865</v>
      </c>
      <c r="C136" s="221" t="s">
        <v>16</v>
      </c>
      <c r="D136" s="248" t="s">
        <v>17</v>
      </c>
      <c r="E136" s="249" t="s">
        <v>49</v>
      </c>
      <c r="F136" s="250">
        <v>50000</v>
      </c>
      <c r="G136" s="224" t="s">
        <v>19</v>
      </c>
      <c r="H136" s="224">
        <v>5.3411999999999997</v>
      </c>
      <c r="I136" s="253">
        <f t="shared" si="14"/>
        <v>5.0175990414140781E-3</v>
      </c>
      <c r="J136" s="224">
        <v>5.3680000000000003</v>
      </c>
      <c r="K136" s="240">
        <f t="shared" si="15"/>
        <v>1340.00000000003</v>
      </c>
      <c r="L136" s="254" t="str">
        <f>_xlfn.XLOOKUP(E136,Apoio!A:A,Apoio!B:B)</f>
        <v>AC11122</v>
      </c>
      <c r="M136" s="254" t="str">
        <f>_xlfn.XLOOKUP(E136,Apoio!A:A,Apoio!C:C)</f>
        <v>MESA CAMBIO PROPRIETARIA</v>
      </c>
      <c r="N136" s="240">
        <f>_xlfn.XLOOKUP(C136,Apoio!M:M,Apoio!N:N)*K136</f>
        <v>871.00000000001955</v>
      </c>
      <c r="O136" s="224" t="s">
        <v>20</v>
      </c>
      <c r="P136" s="224">
        <v>67500</v>
      </c>
      <c r="Q136" s="263">
        <f t="shared" si="16"/>
        <v>0</v>
      </c>
      <c r="R136" s="271" t="s">
        <v>21</v>
      </c>
      <c r="S136" s="264" t="str">
        <f>_xlfn.XLOOKUP(E136,Apoio!A:A,Apoio!D:D)</f>
        <v>LEANDRO</v>
      </c>
      <c r="T136" s="265">
        <f t="shared" si="17"/>
        <v>714.22000000001594</v>
      </c>
    </row>
    <row r="137" spans="1:20">
      <c r="A137" s="226">
        <v>44862</v>
      </c>
      <c r="B137" s="227">
        <v>44865</v>
      </c>
      <c r="C137" s="290" t="s">
        <v>67</v>
      </c>
      <c r="D137" s="271" t="s">
        <v>23</v>
      </c>
      <c r="E137" s="249" t="s">
        <v>1490</v>
      </c>
      <c r="F137" s="250">
        <v>7298.03</v>
      </c>
      <c r="G137" s="224" t="s">
        <v>19</v>
      </c>
      <c r="H137" s="224">
        <v>5.3390000000000004</v>
      </c>
      <c r="I137" s="253">
        <f t="shared" si="14"/>
        <v>5.2444277954672991E-3</v>
      </c>
      <c r="J137" s="224">
        <v>5.367</v>
      </c>
      <c r="K137" s="240">
        <f t="shared" si="15"/>
        <v>204.34483999999694</v>
      </c>
      <c r="L137" s="254" t="str">
        <f>_xlfn.XLOOKUP(E137,Apoio!A:A,Apoio!B:B)</f>
        <v>C11122</v>
      </c>
      <c r="M137" s="254" t="str">
        <f>_xlfn.XLOOKUP(E137,Apoio!A:A,Apoio!C:C)</f>
        <v>MESA CAMBIO PROPRIETARIA</v>
      </c>
      <c r="N137" s="240">
        <f>_xlfn.XLOOKUP(C137,Apoio!M:M,Apoio!N:N)*K137</f>
        <v>97.42140246999854</v>
      </c>
      <c r="O137" s="224" t="s">
        <v>20</v>
      </c>
      <c r="P137" s="224">
        <v>22012</v>
      </c>
      <c r="Q137" s="263">
        <f t="shared" si="16"/>
        <v>0</v>
      </c>
      <c r="R137" s="271" t="s">
        <v>1811</v>
      </c>
      <c r="S137" s="264" t="str">
        <f>_xlfn.XLOOKUP(E137,Apoio!A:A,Apoio!D:D)</f>
        <v>LEANDRO</v>
      </c>
      <c r="T137" s="265">
        <f t="shared" si="17"/>
        <v>79.8855500253988</v>
      </c>
    </row>
    <row r="138" spans="1:20">
      <c r="A138" s="226">
        <v>44862</v>
      </c>
      <c r="B138" s="227">
        <v>44865</v>
      </c>
      <c r="C138" s="290" t="s">
        <v>67</v>
      </c>
      <c r="D138" s="271" t="s">
        <v>23</v>
      </c>
      <c r="E138" s="249" t="s">
        <v>1490</v>
      </c>
      <c r="F138" s="250">
        <v>1242.5</v>
      </c>
      <c r="G138" s="224" t="s">
        <v>19</v>
      </c>
      <c r="H138" s="224">
        <v>5.3390000000000004</v>
      </c>
      <c r="I138" s="253">
        <f t="shared" si="14"/>
        <v>5.2444277954672991E-3</v>
      </c>
      <c r="J138" s="224">
        <v>5.367</v>
      </c>
      <c r="K138" s="240">
        <f t="shared" si="15"/>
        <v>34.78999999999948</v>
      </c>
      <c r="L138" s="254" t="str">
        <f>_xlfn.XLOOKUP(E138,Apoio!A:A,Apoio!B:B)</f>
        <v>C11122</v>
      </c>
      <c r="M138" s="254" t="str">
        <f>_xlfn.XLOOKUP(E138,Apoio!A:A,Apoio!C:C)</f>
        <v>MESA CAMBIO PROPRIETARIA</v>
      </c>
      <c r="N138" s="240">
        <f>_xlfn.XLOOKUP(C138,Apoio!M:M,Apoio!N:N)*K138</f>
        <v>16.586132499999753</v>
      </c>
      <c r="O138" s="224" t="s">
        <v>20</v>
      </c>
      <c r="P138" s="224">
        <v>22012</v>
      </c>
      <c r="Q138" s="263">
        <f t="shared" si="16"/>
        <v>0</v>
      </c>
      <c r="R138" s="271" t="s">
        <v>1811</v>
      </c>
      <c r="S138" s="264" t="str">
        <f>_xlfn.XLOOKUP(E138,Apoio!A:A,Apoio!D:D)</f>
        <v>LEANDRO</v>
      </c>
      <c r="T138" s="265">
        <f t="shared" si="17"/>
        <v>13.600628649999797</v>
      </c>
    </row>
    <row r="139" spans="1:20">
      <c r="A139" s="226">
        <v>44862</v>
      </c>
      <c r="B139" s="227">
        <v>44865</v>
      </c>
      <c r="C139" s="221" t="s">
        <v>16</v>
      </c>
      <c r="D139" s="248" t="s">
        <v>23</v>
      </c>
      <c r="E139" s="249" t="s">
        <v>1854</v>
      </c>
      <c r="F139" s="250">
        <v>4062.72</v>
      </c>
      <c r="G139" s="224" t="s">
        <v>19</v>
      </c>
      <c r="H139" s="224">
        <v>5.2450000000000001</v>
      </c>
      <c r="I139" s="253">
        <f t="shared" si="14"/>
        <v>1.6339370829361322E-2</v>
      </c>
      <c r="J139" s="224">
        <v>5.3307000000000002</v>
      </c>
      <c r="K139" s="240">
        <f t="shared" si="15"/>
        <v>348.17510400000043</v>
      </c>
      <c r="L139" s="254" t="str">
        <f>_xlfn.XLOOKUP(E139,Apoio!A:A,Apoio!B:B)</f>
        <v>AC11128</v>
      </c>
      <c r="M139" s="254" t="str">
        <f>_xlfn.XLOOKUP(E139,Apoio!A:A,Apoio!C:C)</f>
        <v>RAFAEL MAKTURA</v>
      </c>
      <c r="N139" s="240">
        <f>_xlfn.XLOOKUP(C139,Apoio!M:M,Apoio!N:N)*K139</f>
        <v>226.31381760000028</v>
      </c>
      <c r="O139" s="224" t="s">
        <v>27</v>
      </c>
      <c r="P139" s="224">
        <v>47197</v>
      </c>
      <c r="Q139" s="263">
        <f t="shared" si="16"/>
        <v>54.315316224000064</v>
      </c>
      <c r="R139" s="271" t="s">
        <v>21</v>
      </c>
      <c r="S139" s="264">
        <f>_xlfn.XLOOKUP(E139,Apoio!A:A,Apoio!D:D)</f>
        <v>0</v>
      </c>
      <c r="T139" s="265">
        <f t="shared" si="17"/>
        <v>131.26201420800015</v>
      </c>
    </row>
    <row r="140" spans="1:20">
      <c r="A140" s="226">
        <v>44862</v>
      </c>
      <c r="B140" s="227">
        <v>44865</v>
      </c>
      <c r="C140" s="221" t="s">
        <v>16</v>
      </c>
      <c r="D140" s="248" t="s">
        <v>23</v>
      </c>
      <c r="E140" s="249" t="s">
        <v>1854</v>
      </c>
      <c r="F140" s="250">
        <v>3419.11</v>
      </c>
      <c r="G140" s="224" t="s">
        <v>19</v>
      </c>
      <c r="H140" s="224">
        <v>5.2450000000000001</v>
      </c>
      <c r="I140" s="253">
        <f t="shared" si="14"/>
        <v>1.6339370829361322E-2</v>
      </c>
      <c r="J140" s="224">
        <v>5.3307000000000002</v>
      </c>
      <c r="K140" s="240">
        <f t="shared" si="15"/>
        <v>293.01772700000038</v>
      </c>
      <c r="L140" s="254" t="str">
        <f>_xlfn.XLOOKUP(E140,Apoio!A:A,Apoio!B:B)</f>
        <v>AC11128</v>
      </c>
      <c r="M140" s="254" t="str">
        <f>_xlfn.XLOOKUP(E140,Apoio!A:A,Apoio!C:C)</f>
        <v>RAFAEL MAKTURA</v>
      </c>
      <c r="N140" s="240">
        <f>_xlfn.XLOOKUP(C140,Apoio!M:M,Apoio!N:N)*K140</f>
        <v>190.46152255000024</v>
      </c>
      <c r="O140" s="224" t="s">
        <v>27</v>
      </c>
      <c r="P140" s="224">
        <v>47197</v>
      </c>
      <c r="Q140" s="263">
        <f t="shared" si="16"/>
        <v>45.710765412000057</v>
      </c>
      <c r="R140" s="271" t="s">
        <v>21</v>
      </c>
      <c r="S140" s="264">
        <f>_xlfn.XLOOKUP(E140,Apoio!A:A,Apoio!D:D)</f>
        <v>0</v>
      </c>
      <c r="T140" s="265">
        <f t="shared" si="17"/>
        <v>110.46768307900012</v>
      </c>
    </row>
    <row r="141" spans="1:20">
      <c r="A141" s="226">
        <v>44862</v>
      </c>
      <c r="B141" s="227">
        <v>44865</v>
      </c>
      <c r="C141" s="221" t="s">
        <v>16</v>
      </c>
      <c r="D141" s="248" t="s">
        <v>23</v>
      </c>
      <c r="E141" s="249" t="s">
        <v>1854</v>
      </c>
      <c r="F141" s="250">
        <v>2397.83</v>
      </c>
      <c r="G141" s="224" t="s">
        <v>19</v>
      </c>
      <c r="H141" s="224">
        <v>5.2450000000000001</v>
      </c>
      <c r="I141" s="253">
        <f t="shared" si="14"/>
        <v>1.6339370829361322E-2</v>
      </c>
      <c r="J141" s="224">
        <v>5.3307000000000002</v>
      </c>
      <c r="K141" s="240">
        <f t="shared" si="15"/>
        <v>205.49403100000026</v>
      </c>
      <c r="L141" s="254" t="str">
        <f>_xlfn.XLOOKUP(E141,Apoio!A:A,Apoio!B:B)</f>
        <v>AC11128</v>
      </c>
      <c r="M141" s="254" t="str">
        <f>_xlfn.XLOOKUP(E141,Apoio!A:A,Apoio!C:C)</f>
        <v>RAFAEL MAKTURA</v>
      </c>
      <c r="N141" s="240">
        <f>_xlfn.XLOOKUP(C141,Apoio!M:M,Apoio!N:N)*K141</f>
        <v>133.57112015000018</v>
      </c>
      <c r="O141" s="224" t="s">
        <v>27</v>
      </c>
      <c r="P141" s="224">
        <v>47197</v>
      </c>
      <c r="Q141" s="263">
        <f t="shared" si="16"/>
        <v>32.057068836000049</v>
      </c>
      <c r="R141" s="271" t="s">
        <v>21</v>
      </c>
      <c r="S141" s="264">
        <f>_xlfn.XLOOKUP(E141,Apoio!A:A,Apoio!D:D)</f>
        <v>0</v>
      </c>
      <c r="T141" s="265">
        <f t="shared" si="17"/>
        <v>77.471249687000096</v>
      </c>
    </row>
    <row r="142" spans="1:20">
      <c r="A142" s="226">
        <v>44862</v>
      </c>
      <c r="B142" s="227">
        <v>44865</v>
      </c>
      <c r="C142" s="221" t="s">
        <v>16</v>
      </c>
      <c r="D142" s="248" t="s">
        <v>23</v>
      </c>
      <c r="E142" s="249" t="s">
        <v>1854</v>
      </c>
      <c r="F142" s="250">
        <v>2890.15</v>
      </c>
      <c r="G142" s="224" t="s">
        <v>19</v>
      </c>
      <c r="H142" s="224">
        <v>5.2450000000000001</v>
      </c>
      <c r="I142" s="253">
        <f t="shared" si="14"/>
        <v>1.6339370829361322E-2</v>
      </c>
      <c r="J142" s="224">
        <v>5.3307000000000002</v>
      </c>
      <c r="K142" s="240">
        <f t="shared" si="15"/>
        <v>247.68585500000032</v>
      </c>
      <c r="L142" s="254" t="str">
        <f>_xlfn.XLOOKUP(E142,Apoio!A:A,Apoio!B:B)</f>
        <v>AC11128</v>
      </c>
      <c r="M142" s="254" t="str">
        <f>_xlfn.XLOOKUP(E142,Apoio!A:A,Apoio!C:C)</f>
        <v>RAFAEL MAKTURA</v>
      </c>
      <c r="N142" s="240">
        <f>_xlfn.XLOOKUP(C142,Apoio!M:M,Apoio!N:N)*K142</f>
        <v>160.99580575000022</v>
      </c>
      <c r="O142" s="224" t="s">
        <v>27</v>
      </c>
      <c r="P142" s="224">
        <v>47197</v>
      </c>
      <c r="Q142" s="263">
        <f t="shared" si="16"/>
        <v>38.638993380000052</v>
      </c>
      <c r="R142" s="271" t="s">
        <v>21</v>
      </c>
      <c r="S142" s="264">
        <f>_xlfn.XLOOKUP(E142,Apoio!A:A,Apoio!D:D)</f>
        <v>0</v>
      </c>
      <c r="T142" s="265">
        <f t="shared" si="17"/>
        <v>93.377567335000123</v>
      </c>
    </row>
    <row r="143" spans="1:20">
      <c r="A143" s="226">
        <v>44862</v>
      </c>
      <c r="B143" s="227">
        <v>44865</v>
      </c>
      <c r="C143" s="221" t="s">
        <v>16</v>
      </c>
      <c r="D143" s="248" t="s">
        <v>17</v>
      </c>
      <c r="E143" s="249" t="s">
        <v>1838</v>
      </c>
      <c r="F143" s="250">
        <v>917.55</v>
      </c>
      <c r="G143" s="224" t="s">
        <v>19</v>
      </c>
      <c r="H143" s="224">
        <v>5.3361999999999998</v>
      </c>
      <c r="I143" s="253">
        <f t="shared" si="14"/>
        <v>1.0082080881526068E-2</v>
      </c>
      <c r="J143" s="224">
        <v>5.39</v>
      </c>
      <c r="K143" s="240">
        <f t="shared" si="15"/>
        <v>49.364189999999859</v>
      </c>
      <c r="L143" s="254" t="str">
        <f>_xlfn.XLOOKUP(E143,Apoio!A:A,Apoio!B:B)</f>
        <v>A20163</v>
      </c>
      <c r="M143" s="254" t="str">
        <f>_xlfn.XLOOKUP(E143,Apoio!A:A,Apoio!C:C)</f>
        <v>RAUL HUSSNE</v>
      </c>
      <c r="N143" s="240">
        <f>_xlfn.XLOOKUP(C143,Apoio!M:M,Apoio!N:N)*K143</f>
        <v>32.086723499999913</v>
      </c>
      <c r="O143" s="224" t="s">
        <v>20</v>
      </c>
      <c r="P143" s="224">
        <v>67043</v>
      </c>
      <c r="Q143" s="263">
        <f t="shared" si="16"/>
        <v>7.7008136399999794</v>
      </c>
      <c r="R143" s="271" t="s">
        <v>21</v>
      </c>
      <c r="S143" s="264">
        <f>_xlfn.XLOOKUP(E143,Apoio!A:A,Apoio!D:D)</f>
        <v>0</v>
      </c>
      <c r="T143" s="265">
        <f t="shared" si="17"/>
        <v>18.610299629999947</v>
      </c>
    </row>
    <row r="144" spans="1:20">
      <c r="A144" s="226">
        <v>44865</v>
      </c>
      <c r="B144" s="227">
        <v>44865</v>
      </c>
      <c r="C144" s="293" t="s">
        <v>16</v>
      </c>
      <c r="D144" s="248" t="s">
        <v>17</v>
      </c>
      <c r="E144" s="279" t="s">
        <v>1831</v>
      </c>
      <c r="F144" s="250">
        <v>10000</v>
      </c>
      <c r="G144" s="224" t="s">
        <v>19</v>
      </c>
      <c r="H144" s="224">
        <v>5.2290000000000001</v>
      </c>
      <c r="I144" s="253">
        <f t="shared" ref="I144:I174" si="18">IFERROR((J144/H144)-1,0)</f>
        <v>1.9315356664754146E-2</v>
      </c>
      <c r="J144" s="224">
        <v>5.33</v>
      </c>
      <c r="K144" s="240">
        <f t="shared" ref="K144:K174" si="19">(J144-H144)*F144</f>
        <v>1009.9999999999998</v>
      </c>
      <c r="L144" s="254" t="str">
        <f>_xlfn.XLOOKUP(E144,Apoio!A:A,Apoio!B:B)</f>
        <v>C11122</v>
      </c>
      <c r="M144" s="254" t="str">
        <f>_xlfn.XLOOKUP(E144,Apoio!A:A,Apoio!C:C)</f>
        <v>MESA CAMBIO PROPRIETARIA</v>
      </c>
      <c r="N144" s="240">
        <f>_xlfn.XLOOKUP(C144,Apoio!M:M,Apoio!N:N)*K144</f>
        <v>656.49999999999989</v>
      </c>
      <c r="O144" s="224" t="s">
        <v>20</v>
      </c>
      <c r="P144" s="224">
        <v>67500</v>
      </c>
      <c r="Q144" s="263">
        <f t="shared" si="16"/>
        <v>0</v>
      </c>
      <c r="R144" s="271" t="s">
        <v>21</v>
      </c>
      <c r="S144" s="264" t="str">
        <f>_xlfn.XLOOKUP(E144,Apoio!A:A,Apoio!D:D)</f>
        <v>LEANDRO</v>
      </c>
      <c r="T144" s="265">
        <f t="shared" si="17"/>
        <v>538.32999999999993</v>
      </c>
    </row>
    <row r="145" spans="1:20">
      <c r="A145" s="226">
        <v>44865</v>
      </c>
      <c r="B145" s="227">
        <v>44865</v>
      </c>
      <c r="C145" s="293" t="s">
        <v>16</v>
      </c>
      <c r="D145" s="248" t="s">
        <v>17</v>
      </c>
      <c r="E145" s="249" t="s">
        <v>1529</v>
      </c>
      <c r="F145" s="250">
        <v>550</v>
      </c>
      <c r="G145" s="224" t="s">
        <v>88</v>
      </c>
      <c r="H145" s="224">
        <v>3.8576999999999999</v>
      </c>
      <c r="I145" s="253">
        <f t="shared" si="18"/>
        <v>8.2432537522358906E-3</v>
      </c>
      <c r="J145" s="224">
        <v>3.8895</v>
      </c>
      <c r="K145" s="240">
        <f t="shared" si="19"/>
        <v>17.490000000000027</v>
      </c>
      <c r="L145" s="254" t="str">
        <f>_xlfn.XLOOKUP(E145,Apoio!A:A,Apoio!B:B)</f>
        <v>A21578</v>
      </c>
      <c r="M145" s="254" t="str">
        <f>_xlfn.XLOOKUP(E145,Apoio!A:A,Apoio!C:C)</f>
        <v>RENATO NUCCI SONCINI</v>
      </c>
      <c r="N145" s="240">
        <f>_xlfn.XLOOKUP(C145,Apoio!M:M,Apoio!N:N)*K145</f>
        <v>11.368500000000019</v>
      </c>
      <c r="O145" s="224" t="s">
        <v>20</v>
      </c>
      <c r="P145" s="224">
        <v>67500</v>
      </c>
      <c r="Q145" s="263">
        <f t="shared" si="16"/>
        <v>2.7284400000000044</v>
      </c>
      <c r="R145" s="271" t="s">
        <v>21</v>
      </c>
      <c r="S145" s="264">
        <f>_xlfn.XLOOKUP(E145,Apoio!A:A,Apoio!D:D)</f>
        <v>0</v>
      </c>
      <c r="T145" s="265">
        <f t="shared" si="17"/>
        <v>6.5937300000000096</v>
      </c>
    </row>
    <row r="146" spans="1:20">
      <c r="A146" s="226">
        <v>44865</v>
      </c>
      <c r="B146" s="227">
        <v>44865</v>
      </c>
      <c r="C146" s="293" t="s">
        <v>16</v>
      </c>
      <c r="D146" s="248" t="s">
        <v>23</v>
      </c>
      <c r="E146" s="249" t="s">
        <v>1839</v>
      </c>
      <c r="F146" s="250">
        <v>6000</v>
      </c>
      <c r="G146" s="224" t="s">
        <v>19</v>
      </c>
      <c r="H146" s="224">
        <v>5.1950000000000003</v>
      </c>
      <c r="I146" s="253">
        <f t="shared" si="18"/>
        <v>4.4273339749758556E-3</v>
      </c>
      <c r="J146" s="224">
        <v>5.218</v>
      </c>
      <c r="K146" s="240">
        <f t="shared" si="19"/>
        <v>137.99999999999812</v>
      </c>
      <c r="L146" s="254" t="str">
        <f>_xlfn.XLOOKUP(E146,Apoio!A:A,Apoio!B:B)</f>
        <v>A26507</v>
      </c>
      <c r="M146" s="254" t="str">
        <f>_xlfn.XLOOKUP(E146,Apoio!A:A,Apoio!C:C)</f>
        <v>HIAGO DE CARLI DA SILVA</v>
      </c>
      <c r="N146" s="240">
        <f>_xlfn.XLOOKUP(C146,Apoio!M:M,Apoio!N:N)*K146</f>
        <v>89.699999999998781</v>
      </c>
      <c r="O146" s="224" t="s">
        <v>27</v>
      </c>
      <c r="P146" s="224">
        <v>47025</v>
      </c>
      <c r="Q146" s="263">
        <f t="shared" si="16"/>
        <v>21.527999999999707</v>
      </c>
      <c r="R146" s="271" t="s">
        <v>21</v>
      </c>
      <c r="S146" s="264">
        <f>_xlfn.XLOOKUP(E146,Apoio!A:A,Apoio!D:D)</f>
        <v>0</v>
      </c>
      <c r="T146" s="265">
        <f t="shared" si="17"/>
        <v>52.025999999999286</v>
      </c>
    </row>
    <row r="147" spans="1:20">
      <c r="A147" s="226">
        <v>44865</v>
      </c>
      <c r="B147" s="227">
        <v>44865</v>
      </c>
      <c r="C147" s="293" t="s">
        <v>16</v>
      </c>
      <c r="D147" s="248" t="s">
        <v>23</v>
      </c>
      <c r="E147" s="249" t="s">
        <v>227</v>
      </c>
      <c r="F147" s="250">
        <v>3108.4</v>
      </c>
      <c r="G147" s="224" t="s">
        <v>19</v>
      </c>
      <c r="H147" s="224">
        <v>5.1849999999999996</v>
      </c>
      <c r="I147" s="253">
        <f t="shared" si="18"/>
        <v>1.0356798457087812E-2</v>
      </c>
      <c r="J147" s="224">
        <v>5.2386999999999997</v>
      </c>
      <c r="K147" s="240">
        <f t="shared" si="19"/>
        <v>166.92108000000025</v>
      </c>
      <c r="L147" s="254" t="str">
        <f>_xlfn.XLOOKUP(E147,Apoio!A:A,Apoio!B:B)</f>
        <v>AC11122</v>
      </c>
      <c r="M147" s="254" t="str">
        <f>_xlfn.XLOOKUP(E147,Apoio!A:A,Apoio!C:C)</f>
        <v>MESA CAMBIO PROPRIETARIA</v>
      </c>
      <c r="N147" s="240">
        <f>_xlfn.XLOOKUP(C147,Apoio!M:M,Apoio!N:N)*K147</f>
        <v>108.49870200000016</v>
      </c>
      <c r="O147" s="224" t="s">
        <v>27</v>
      </c>
      <c r="P147" s="224">
        <v>47609</v>
      </c>
      <c r="Q147" s="263">
        <f t="shared" si="16"/>
        <v>0</v>
      </c>
      <c r="R147" s="271" t="s">
        <v>21</v>
      </c>
      <c r="S147" s="264">
        <f>_xlfn.XLOOKUP(E147,Apoio!A:A,Apoio!D:D)</f>
        <v>0</v>
      </c>
      <c r="T147" s="265">
        <f t="shared" si="17"/>
        <v>88.968935640000126</v>
      </c>
    </row>
    <row r="148" spans="1:20">
      <c r="A148" s="226">
        <v>44865</v>
      </c>
      <c r="B148" s="227">
        <v>44865</v>
      </c>
      <c r="C148" s="293" t="s">
        <v>16</v>
      </c>
      <c r="D148" s="248" t="s">
        <v>23</v>
      </c>
      <c r="E148" s="249" t="s">
        <v>227</v>
      </c>
      <c r="F148" s="250">
        <v>6873.9</v>
      </c>
      <c r="G148" s="224" t="s">
        <v>19</v>
      </c>
      <c r="H148" s="224">
        <v>5.1849999999999996</v>
      </c>
      <c r="I148" s="253">
        <f t="shared" si="18"/>
        <v>1.0356798457087812E-2</v>
      </c>
      <c r="J148" s="224">
        <v>5.2386999999999997</v>
      </c>
      <c r="K148" s="240">
        <f t="shared" si="19"/>
        <v>369.12843000000055</v>
      </c>
      <c r="L148" s="254" t="str">
        <f>_xlfn.XLOOKUP(E148,Apoio!A:A,Apoio!B:B)</f>
        <v>AC11122</v>
      </c>
      <c r="M148" s="254" t="str">
        <f>_xlfn.XLOOKUP(E148,Apoio!A:A,Apoio!C:C)</f>
        <v>MESA CAMBIO PROPRIETARIA</v>
      </c>
      <c r="N148" s="240">
        <f>_xlfn.XLOOKUP(C148,Apoio!M:M,Apoio!N:N)*K148</f>
        <v>239.93347950000037</v>
      </c>
      <c r="O148" s="224" t="s">
        <v>27</v>
      </c>
      <c r="P148" s="224">
        <v>22136</v>
      </c>
      <c r="Q148" s="263">
        <f t="shared" si="16"/>
        <v>0</v>
      </c>
      <c r="R148" s="271" t="s">
        <v>21</v>
      </c>
      <c r="S148" s="264">
        <f>_xlfn.XLOOKUP(E148,Apoio!A:A,Apoio!D:D)</f>
        <v>0</v>
      </c>
      <c r="T148" s="265">
        <f t="shared" si="17"/>
        <v>196.74545319000029</v>
      </c>
    </row>
    <row r="149" spans="1:20">
      <c r="A149" s="226"/>
      <c r="B149" s="226"/>
      <c r="C149" s="221"/>
      <c r="D149" s="248"/>
      <c r="E149" s="249"/>
      <c r="F149" s="250"/>
      <c r="G149" s="224"/>
      <c r="H149" s="224"/>
      <c r="I149" s="253">
        <f t="shared" si="18"/>
        <v>0</v>
      </c>
      <c r="J149" s="224"/>
      <c r="K149" s="240">
        <f t="shared" si="19"/>
        <v>0</v>
      </c>
      <c r="L149" s="254">
        <f>_xlfn.XLOOKUP(E149,Apoio!A:A,Apoio!B:B)</f>
        <v>0</v>
      </c>
      <c r="M149" s="254">
        <f>_xlfn.XLOOKUP(E149,Apoio!A:A,Apoio!C:C)</f>
        <v>0</v>
      </c>
      <c r="N149" s="240">
        <f>_xlfn.XLOOKUP(C149,Apoio!M:M,Apoio!N:N)*K149</f>
        <v>0</v>
      </c>
      <c r="O149" s="224"/>
      <c r="P149" s="224"/>
      <c r="Q149" s="263">
        <f>IF(M149="MESA CAMBIO PROPRIETARIA",0,(N149*0.8)*0.3)</f>
        <v>0</v>
      </c>
      <c r="R149" s="271"/>
      <c r="S149" s="264">
        <f>_xlfn.XLOOKUP(E149,Apoio!A:A,Apoio!D:D)</f>
        <v>0</v>
      </c>
      <c r="T149" s="265">
        <f>(N149*0.82)-Q149</f>
        <v>0</v>
      </c>
    </row>
    <row r="150" spans="1:20">
      <c r="A150" s="226"/>
      <c r="B150" s="226"/>
      <c r="C150" s="221"/>
      <c r="D150" s="248"/>
      <c r="E150" s="249"/>
      <c r="F150" s="250"/>
      <c r="G150" s="224"/>
      <c r="H150" s="224"/>
      <c r="I150" s="253">
        <f t="shared" si="18"/>
        <v>0</v>
      </c>
      <c r="J150" s="224"/>
      <c r="K150" s="240">
        <f t="shared" si="19"/>
        <v>0</v>
      </c>
      <c r="L150" s="254">
        <f>_xlfn.XLOOKUP(E150,Apoio!A:A,Apoio!B:B)</f>
        <v>0</v>
      </c>
      <c r="M150" s="254">
        <f>_xlfn.XLOOKUP(E150,Apoio!A:A,Apoio!C:C)</f>
        <v>0</v>
      </c>
      <c r="N150" s="240">
        <f>_xlfn.XLOOKUP(C150,Apoio!M:M,Apoio!N:N)*K150</f>
        <v>0</v>
      </c>
      <c r="O150" s="224"/>
      <c r="P150" s="224"/>
      <c r="Q150" s="263">
        <f t="shared" si="16"/>
        <v>0</v>
      </c>
      <c r="R150" s="271"/>
      <c r="S150" s="264">
        <f>_xlfn.XLOOKUP(E150,Apoio!A:A,Apoio!D:D)</f>
        <v>0</v>
      </c>
      <c r="T150" s="265">
        <f t="shared" si="17"/>
        <v>0</v>
      </c>
    </row>
    <row r="151" spans="1:20">
      <c r="A151" s="226"/>
      <c r="B151" s="226"/>
      <c r="C151" s="221"/>
      <c r="D151" s="248"/>
      <c r="E151" s="249"/>
      <c r="F151" s="250"/>
      <c r="G151" s="224"/>
      <c r="H151" s="224"/>
      <c r="I151" s="253">
        <f t="shared" si="18"/>
        <v>0</v>
      </c>
      <c r="J151" s="224"/>
      <c r="K151" s="240">
        <f t="shared" si="19"/>
        <v>0</v>
      </c>
      <c r="L151" s="254">
        <f>_xlfn.XLOOKUP(E151,Apoio!A:A,Apoio!B:B)</f>
        <v>0</v>
      </c>
      <c r="M151" s="254">
        <f>_xlfn.XLOOKUP(E151,Apoio!A:A,Apoio!C:C)</f>
        <v>0</v>
      </c>
      <c r="N151" s="240">
        <f>_xlfn.XLOOKUP(C151,Apoio!M:M,Apoio!N:N)*K151</f>
        <v>0</v>
      </c>
      <c r="O151" s="224"/>
      <c r="P151" s="224"/>
      <c r="Q151" s="263">
        <f t="shared" si="16"/>
        <v>0</v>
      </c>
      <c r="R151" s="271"/>
      <c r="S151" s="264">
        <f>_xlfn.XLOOKUP(E151,Apoio!A:A,Apoio!D:D)</f>
        <v>0</v>
      </c>
      <c r="T151" s="265">
        <f t="shared" si="17"/>
        <v>0</v>
      </c>
    </row>
    <row r="152" spans="1:20">
      <c r="A152" s="226"/>
      <c r="B152" s="226"/>
      <c r="C152" s="221"/>
      <c r="D152" s="248"/>
      <c r="E152" s="249"/>
      <c r="F152" s="250"/>
      <c r="G152" s="224"/>
      <c r="H152" s="224"/>
      <c r="I152" s="253">
        <f t="shared" si="18"/>
        <v>0</v>
      </c>
      <c r="J152" s="224"/>
      <c r="K152" s="240">
        <f t="shared" si="19"/>
        <v>0</v>
      </c>
      <c r="L152" s="254">
        <f>_xlfn.XLOOKUP(E152,Apoio!A:A,Apoio!B:B)</f>
        <v>0</v>
      </c>
      <c r="M152" s="254">
        <f>_xlfn.XLOOKUP(E152,Apoio!A:A,Apoio!C:C)</f>
        <v>0</v>
      </c>
      <c r="N152" s="240">
        <f>_xlfn.XLOOKUP(C152,Apoio!M:M,Apoio!N:N)*K152</f>
        <v>0</v>
      </c>
      <c r="O152" s="224"/>
      <c r="P152" s="224"/>
      <c r="Q152" s="263">
        <f t="shared" si="16"/>
        <v>0</v>
      </c>
      <c r="R152" s="271"/>
      <c r="S152" s="264">
        <f>_xlfn.XLOOKUP(E152,Apoio!A:A,Apoio!D:D)</f>
        <v>0</v>
      </c>
      <c r="T152" s="265">
        <f t="shared" si="17"/>
        <v>0</v>
      </c>
    </row>
    <row r="153" spans="1:20">
      <c r="A153" s="226"/>
      <c r="B153" s="226"/>
      <c r="C153" s="221"/>
      <c r="D153" s="248"/>
      <c r="E153" s="249"/>
      <c r="F153" s="250"/>
      <c r="G153" s="224"/>
      <c r="H153" s="224"/>
      <c r="I153" s="253">
        <f t="shared" si="18"/>
        <v>0</v>
      </c>
      <c r="J153" s="224"/>
      <c r="K153" s="240">
        <f t="shared" si="19"/>
        <v>0</v>
      </c>
      <c r="L153" s="254">
        <f>_xlfn.XLOOKUP(E153,Apoio!A:A,Apoio!B:B)</f>
        <v>0</v>
      </c>
      <c r="M153" s="254">
        <f>_xlfn.XLOOKUP(E153,Apoio!A:A,Apoio!C:C)</f>
        <v>0</v>
      </c>
      <c r="N153" s="240">
        <f>_xlfn.XLOOKUP(C153,Apoio!M:M,Apoio!N:N)*K153</f>
        <v>0</v>
      </c>
      <c r="O153" s="224"/>
      <c r="P153" s="224"/>
      <c r="Q153" s="263">
        <f t="shared" si="16"/>
        <v>0</v>
      </c>
      <c r="R153" s="271"/>
      <c r="S153" s="264">
        <f>_xlfn.XLOOKUP(E153,Apoio!A:A,Apoio!D:D)</f>
        <v>0</v>
      </c>
      <c r="T153" s="265">
        <f t="shared" si="17"/>
        <v>0</v>
      </c>
    </row>
    <row r="154" spans="1:20">
      <c r="A154" s="226"/>
      <c r="B154" s="226"/>
      <c r="C154" s="221"/>
      <c r="D154" s="248"/>
      <c r="E154" s="249"/>
      <c r="F154" s="250"/>
      <c r="G154" s="224"/>
      <c r="H154" s="224"/>
      <c r="I154" s="253">
        <f t="shared" si="18"/>
        <v>0</v>
      </c>
      <c r="J154" s="224"/>
      <c r="K154" s="240">
        <f t="shared" si="19"/>
        <v>0</v>
      </c>
      <c r="L154" s="254">
        <f>_xlfn.XLOOKUP(E154,Apoio!A:A,Apoio!B:B)</f>
        <v>0</v>
      </c>
      <c r="M154" s="254">
        <f>_xlfn.XLOOKUP(E154,Apoio!A:A,Apoio!C:C)</f>
        <v>0</v>
      </c>
      <c r="N154" s="240">
        <f>_xlfn.XLOOKUP(C154,Apoio!M:M,Apoio!N:N)*K154</f>
        <v>0</v>
      </c>
      <c r="O154" s="224"/>
      <c r="P154" s="224"/>
      <c r="Q154" s="263">
        <f t="shared" si="16"/>
        <v>0</v>
      </c>
      <c r="R154" s="271"/>
      <c r="S154" s="264">
        <f>_xlfn.XLOOKUP(E154,Apoio!A:A,Apoio!D:D)</f>
        <v>0</v>
      </c>
      <c r="T154" s="265">
        <f t="shared" si="17"/>
        <v>0</v>
      </c>
    </row>
    <row r="155" spans="1:20">
      <c r="A155" s="226"/>
      <c r="B155" s="226"/>
      <c r="C155" s="221"/>
      <c r="D155" s="248"/>
      <c r="E155" s="249"/>
      <c r="F155" s="250"/>
      <c r="G155" s="224"/>
      <c r="H155" s="224"/>
      <c r="I155" s="253">
        <f t="shared" si="18"/>
        <v>0</v>
      </c>
      <c r="J155" s="224"/>
      <c r="K155" s="240">
        <f t="shared" si="19"/>
        <v>0</v>
      </c>
      <c r="L155" s="254">
        <f>_xlfn.XLOOKUP(E155,Apoio!A:A,Apoio!B:B)</f>
        <v>0</v>
      </c>
      <c r="M155" s="254">
        <f>_xlfn.XLOOKUP(E155,Apoio!A:A,Apoio!C:C)</f>
        <v>0</v>
      </c>
      <c r="N155" s="240">
        <f>_xlfn.XLOOKUP(C155,Apoio!M:M,Apoio!N:N)*K155</f>
        <v>0</v>
      </c>
      <c r="O155" s="224"/>
      <c r="P155" s="224"/>
      <c r="Q155" s="263">
        <f t="shared" si="16"/>
        <v>0</v>
      </c>
      <c r="R155" s="271"/>
      <c r="S155" s="264">
        <f>_xlfn.XLOOKUP(E155,Apoio!A:A,Apoio!D:D)</f>
        <v>0</v>
      </c>
      <c r="T155" s="265">
        <f t="shared" si="17"/>
        <v>0</v>
      </c>
    </row>
    <row r="156" spans="1:20">
      <c r="A156" s="226"/>
      <c r="B156" s="226"/>
      <c r="C156" s="221"/>
      <c r="D156" s="248"/>
      <c r="E156" s="249"/>
      <c r="F156" s="250"/>
      <c r="G156" s="224"/>
      <c r="H156" s="224"/>
      <c r="I156" s="253">
        <f t="shared" si="18"/>
        <v>0</v>
      </c>
      <c r="J156" s="224"/>
      <c r="K156" s="240">
        <f t="shared" si="19"/>
        <v>0</v>
      </c>
      <c r="L156" s="254">
        <f>_xlfn.XLOOKUP(E156,Apoio!A:A,Apoio!B:B)</f>
        <v>0</v>
      </c>
      <c r="M156" s="254">
        <f>_xlfn.XLOOKUP(E156,Apoio!A:A,Apoio!C:C)</f>
        <v>0</v>
      </c>
      <c r="N156" s="240">
        <f>_xlfn.XLOOKUP(C156,Apoio!M:M,Apoio!N:N)*K156</f>
        <v>0</v>
      </c>
      <c r="O156" s="224"/>
      <c r="P156" s="224"/>
      <c r="Q156" s="263">
        <f t="shared" si="16"/>
        <v>0</v>
      </c>
      <c r="R156" s="271"/>
      <c r="S156" s="264">
        <f>_xlfn.XLOOKUP(E156,Apoio!A:A,Apoio!D:D)</f>
        <v>0</v>
      </c>
      <c r="T156" s="265">
        <f t="shared" si="17"/>
        <v>0</v>
      </c>
    </row>
    <row r="157" spans="1:20">
      <c r="A157" s="226"/>
      <c r="B157" s="226"/>
      <c r="C157" s="221"/>
      <c r="D157" s="248"/>
      <c r="E157" s="249"/>
      <c r="F157" s="250"/>
      <c r="G157" s="224"/>
      <c r="H157" s="224"/>
      <c r="I157" s="253">
        <f t="shared" si="18"/>
        <v>0</v>
      </c>
      <c r="J157" s="224"/>
      <c r="K157" s="240">
        <f t="shared" si="19"/>
        <v>0</v>
      </c>
      <c r="L157" s="254">
        <f>_xlfn.XLOOKUP(E157,Apoio!A:A,Apoio!B:B)</f>
        <v>0</v>
      </c>
      <c r="M157" s="254">
        <f>_xlfn.XLOOKUP(E157,Apoio!A:A,Apoio!C:C)</f>
        <v>0</v>
      </c>
      <c r="N157" s="240">
        <f>_xlfn.XLOOKUP(C157,Apoio!M:M,Apoio!N:N)*K157</f>
        <v>0</v>
      </c>
      <c r="O157" s="224"/>
      <c r="P157" s="224"/>
      <c r="Q157" s="263">
        <f t="shared" si="16"/>
        <v>0</v>
      </c>
      <c r="R157" s="271"/>
      <c r="S157" s="264">
        <f>_xlfn.XLOOKUP(E157,Apoio!A:A,Apoio!D:D)</f>
        <v>0</v>
      </c>
      <c r="T157" s="265">
        <f t="shared" si="17"/>
        <v>0</v>
      </c>
    </row>
    <row r="158" spans="1:20">
      <c r="A158" s="226"/>
      <c r="B158" s="226"/>
      <c r="C158" s="221"/>
      <c r="D158" s="248"/>
      <c r="E158" s="249"/>
      <c r="F158" s="250"/>
      <c r="G158" s="224"/>
      <c r="H158" s="224"/>
      <c r="I158" s="253">
        <f t="shared" si="18"/>
        <v>0</v>
      </c>
      <c r="J158" s="224"/>
      <c r="K158" s="240">
        <f t="shared" si="19"/>
        <v>0</v>
      </c>
      <c r="L158" s="254">
        <f>_xlfn.XLOOKUP(E158,Apoio!A:A,Apoio!B:B)</f>
        <v>0</v>
      </c>
      <c r="M158" s="254">
        <f>_xlfn.XLOOKUP(E158,Apoio!A:A,Apoio!C:C)</f>
        <v>0</v>
      </c>
      <c r="N158" s="240">
        <f>_xlfn.XLOOKUP(C158,Apoio!M:M,Apoio!N:N)*K158</f>
        <v>0</v>
      </c>
      <c r="O158" s="224"/>
      <c r="P158" s="224"/>
      <c r="Q158" s="263">
        <f t="shared" si="16"/>
        <v>0</v>
      </c>
      <c r="R158" s="271"/>
      <c r="S158" s="264">
        <f>_xlfn.XLOOKUP(E158,Apoio!A:A,Apoio!D:D)</f>
        <v>0</v>
      </c>
      <c r="T158" s="265">
        <f t="shared" si="17"/>
        <v>0</v>
      </c>
    </row>
    <row r="159" spans="1:20">
      <c r="A159" s="226"/>
      <c r="B159" s="226"/>
      <c r="C159" s="221"/>
      <c r="D159" s="248"/>
      <c r="E159" s="249"/>
      <c r="F159" s="250"/>
      <c r="G159" s="224"/>
      <c r="H159" s="224"/>
      <c r="I159" s="253">
        <f t="shared" si="18"/>
        <v>0</v>
      </c>
      <c r="J159" s="224"/>
      <c r="K159" s="240">
        <f t="shared" si="19"/>
        <v>0</v>
      </c>
      <c r="L159" s="254">
        <f>_xlfn.XLOOKUP(E159,Apoio!A:A,Apoio!B:B)</f>
        <v>0</v>
      </c>
      <c r="M159" s="254">
        <f>_xlfn.XLOOKUP(E159,Apoio!A:A,Apoio!C:C)</f>
        <v>0</v>
      </c>
      <c r="N159" s="240">
        <f>_xlfn.XLOOKUP(C159,Apoio!M:M,Apoio!N:N)*K159</f>
        <v>0</v>
      </c>
      <c r="O159" s="224"/>
      <c r="P159" s="224"/>
      <c r="Q159" s="263">
        <f t="shared" si="16"/>
        <v>0</v>
      </c>
      <c r="R159" s="271"/>
      <c r="S159" s="264">
        <f>_xlfn.XLOOKUP(E159,Apoio!A:A,Apoio!D:D)</f>
        <v>0</v>
      </c>
      <c r="T159" s="265">
        <f t="shared" si="17"/>
        <v>0</v>
      </c>
    </row>
    <row r="160" spans="1:20">
      <c r="A160" s="226"/>
      <c r="B160" s="226"/>
      <c r="C160" s="221"/>
      <c r="D160" s="248"/>
      <c r="E160" s="249"/>
      <c r="F160" s="250"/>
      <c r="G160" s="224"/>
      <c r="H160" s="224"/>
      <c r="I160" s="253">
        <f t="shared" si="18"/>
        <v>0</v>
      </c>
      <c r="J160" s="224"/>
      <c r="K160" s="240">
        <f t="shared" si="19"/>
        <v>0</v>
      </c>
      <c r="L160" s="254">
        <f>_xlfn.XLOOKUP(E160,Apoio!A:A,Apoio!B:B)</f>
        <v>0</v>
      </c>
      <c r="M160" s="254">
        <f>_xlfn.XLOOKUP(E160,Apoio!A:A,Apoio!C:C)</f>
        <v>0</v>
      </c>
      <c r="N160" s="240">
        <f>_xlfn.XLOOKUP(C160,Apoio!M:M,Apoio!N:N)*K160</f>
        <v>0</v>
      </c>
      <c r="O160" s="224"/>
      <c r="P160" s="224"/>
      <c r="Q160" s="263">
        <f t="shared" ref="Q160:Q191" si="20">IF(M160="MESA CAMBIO PROPRIETARIA",0,(N160*0.8)*0.3)</f>
        <v>0</v>
      </c>
      <c r="R160" s="271"/>
      <c r="S160" s="264">
        <f>_xlfn.XLOOKUP(E160,Apoio!A:A,Apoio!D:D)</f>
        <v>0</v>
      </c>
      <c r="T160" s="265">
        <f t="shared" ref="T160:T191" si="21">(N160*0.82)-Q160</f>
        <v>0</v>
      </c>
    </row>
    <row r="161" spans="1:20">
      <c r="A161" s="226"/>
      <c r="B161" s="226"/>
      <c r="C161" s="221"/>
      <c r="D161" s="248"/>
      <c r="E161" s="249"/>
      <c r="F161" s="250"/>
      <c r="G161" s="224"/>
      <c r="H161" s="224"/>
      <c r="I161" s="253">
        <f t="shared" si="18"/>
        <v>0</v>
      </c>
      <c r="J161" s="224"/>
      <c r="K161" s="240">
        <f t="shared" si="19"/>
        <v>0</v>
      </c>
      <c r="L161" s="254">
        <f>_xlfn.XLOOKUP(E161,Apoio!A:A,Apoio!B:B)</f>
        <v>0</v>
      </c>
      <c r="M161" s="254">
        <f>_xlfn.XLOOKUP(E161,Apoio!A:A,Apoio!C:C)</f>
        <v>0</v>
      </c>
      <c r="N161" s="240">
        <f>_xlfn.XLOOKUP(C161,Apoio!M:M,Apoio!N:N)*K161</f>
        <v>0</v>
      </c>
      <c r="O161" s="224"/>
      <c r="P161" s="224"/>
      <c r="Q161" s="263">
        <f t="shared" si="20"/>
        <v>0</v>
      </c>
      <c r="R161" s="271"/>
      <c r="S161" s="264">
        <f>_xlfn.XLOOKUP(E161,Apoio!A:A,Apoio!D:D)</f>
        <v>0</v>
      </c>
      <c r="T161" s="265">
        <f t="shared" si="21"/>
        <v>0</v>
      </c>
    </row>
    <row r="162" spans="1:20">
      <c r="A162" s="226"/>
      <c r="B162" s="226"/>
      <c r="C162" s="221"/>
      <c r="D162" s="248"/>
      <c r="E162" s="249"/>
      <c r="F162" s="250"/>
      <c r="G162" s="224"/>
      <c r="H162" s="224"/>
      <c r="I162" s="253">
        <f t="shared" si="18"/>
        <v>0</v>
      </c>
      <c r="J162" s="224"/>
      <c r="K162" s="240">
        <f t="shared" si="19"/>
        <v>0</v>
      </c>
      <c r="L162" s="254">
        <f>_xlfn.XLOOKUP(E162,Apoio!A:A,Apoio!B:B)</f>
        <v>0</v>
      </c>
      <c r="M162" s="254">
        <f>_xlfn.XLOOKUP(E162,Apoio!A:A,Apoio!C:C)</f>
        <v>0</v>
      </c>
      <c r="N162" s="240">
        <f>_xlfn.XLOOKUP(C162,Apoio!M:M,Apoio!N:N)*K162</f>
        <v>0</v>
      </c>
      <c r="O162" s="224"/>
      <c r="P162" s="224"/>
      <c r="Q162" s="263">
        <f t="shared" si="20"/>
        <v>0</v>
      </c>
      <c r="R162" s="271"/>
      <c r="S162" s="264">
        <f>_xlfn.XLOOKUP(E162,Apoio!A:A,Apoio!D:D)</f>
        <v>0</v>
      </c>
      <c r="T162" s="265">
        <f t="shared" si="21"/>
        <v>0</v>
      </c>
    </row>
    <row r="163" spans="1:20">
      <c r="A163" s="226"/>
      <c r="B163" s="226"/>
      <c r="C163" s="221"/>
      <c r="D163" s="248"/>
      <c r="E163" s="249"/>
      <c r="F163" s="250"/>
      <c r="G163" s="224"/>
      <c r="H163" s="224"/>
      <c r="I163" s="253">
        <f t="shared" si="18"/>
        <v>0</v>
      </c>
      <c r="J163" s="224"/>
      <c r="K163" s="240">
        <f t="shared" si="19"/>
        <v>0</v>
      </c>
      <c r="L163" s="254">
        <f>_xlfn.XLOOKUP(E163,Apoio!A:A,Apoio!B:B)</f>
        <v>0</v>
      </c>
      <c r="M163" s="254">
        <f>_xlfn.XLOOKUP(E163,Apoio!A:A,Apoio!C:C)</f>
        <v>0</v>
      </c>
      <c r="N163" s="240">
        <f>_xlfn.XLOOKUP(C163,Apoio!M:M,Apoio!N:N)*K163</f>
        <v>0</v>
      </c>
      <c r="O163" s="224"/>
      <c r="P163" s="224"/>
      <c r="Q163" s="263">
        <f t="shared" si="20"/>
        <v>0</v>
      </c>
      <c r="R163" s="271"/>
      <c r="S163" s="264">
        <f>_xlfn.XLOOKUP(E163,Apoio!A:A,Apoio!D:D)</f>
        <v>0</v>
      </c>
      <c r="T163" s="265">
        <f t="shared" si="21"/>
        <v>0</v>
      </c>
    </row>
    <row r="164" spans="1:20">
      <c r="A164" s="226"/>
      <c r="B164" s="226"/>
      <c r="C164" s="221"/>
      <c r="D164" s="248"/>
      <c r="E164" s="249"/>
      <c r="F164" s="250"/>
      <c r="G164" s="224"/>
      <c r="H164" s="224"/>
      <c r="I164" s="253">
        <f t="shared" si="18"/>
        <v>0</v>
      </c>
      <c r="J164" s="224"/>
      <c r="K164" s="240">
        <f t="shared" si="19"/>
        <v>0</v>
      </c>
      <c r="L164" s="254">
        <f>_xlfn.XLOOKUP(E164,Apoio!A:A,Apoio!B:B)</f>
        <v>0</v>
      </c>
      <c r="M164" s="254">
        <f>_xlfn.XLOOKUP(E164,Apoio!A:A,Apoio!C:C)</f>
        <v>0</v>
      </c>
      <c r="N164" s="240">
        <f>_xlfn.XLOOKUP(C164,Apoio!M:M,Apoio!N:N)*K164</f>
        <v>0</v>
      </c>
      <c r="O164" s="224"/>
      <c r="P164" s="224"/>
      <c r="Q164" s="263">
        <f t="shared" si="20"/>
        <v>0</v>
      </c>
      <c r="R164" s="271"/>
      <c r="S164" s="264">
        <f>_xlfn.XLOOKUP(E164,Apoio!A:A,Apoio!D:D)</f>
        <v>0</v>
      </c>
      <c r="T164" s="265">
        <f t="shared" si="21"/>
        <v>0</v>
      </c>
    </row>
    <row r="165" spans="1:20">
      <c r="A165" s="226"/>
      <c r="B165" s="226"/>
      <c r="C165" s="221"/>
      <c r="D165" s="248"/>
      <c r="E165" s="249"/>
      <c r="F165" s="250"/>
      <c r="G165" s="224"/>
      <c r="H165" s="224"/>
      <c r="I165" s="253">
        <f t="shared" si="18"/>
        <v>0</v>
      </c>
      <c r="J165" s="224"/>
      <c r="K165" s="240">
        <f t="shared" si="19"/>
        <v>0</v>
      </c>
      <c r="L165" s="254">
        <f>_xlfn.XLOOKUP(E165,Apoio!A:A,Apoio!B:B)</f>
        <v>0</v>
      </c>
      <c r="M165" s="254">
        <f>_xlfn.XLOOKUP(E165,Apoio!A:A,Apoio!C:C)</f>
        <v>0</v>
      </c>
      <c r="N165" s="240">
        <f>_xlfn.XLOOKUP(C165,Apoio!M:M,Apoio!N:N)*K165</f>
        <v>0</v>
      </c>
      <c r="O165" s="224"/>
      <c r="P165" s="224"/>
      <c r="Q165" s="263">
        <f t="shared" si="20"/>
        <v>0</v>
      </c>
      <c r="R165" s="271"/>
      <c r="S165" s="264">
        <f>_xlfn.XLOOKUP(E165,Apoio!A:A,Apoio!D:D)</f>
        <v>0</v>
      </c>
      <c r="T165" s="265">
        <f t="shared" si="21"/>
        <v>0</v>
      </c>
    </row>
    <row r="166" spans="1:20">
      <c r="A166" s="226"/>
      <c r="B166" s="226"/>
      <c r="C166" s="221"/>
      <c r="D166" s="248"/>
      <c r="E166" s="249"/>
      <c r="F166" s="250"/>
      <c r="G166" s="224"/>
      <c r="H166" s="224"/>
      <c r="I166" s="253">
        <f t="shared" si="18"/>
        <v>0</v>
      </c>
      <c r="J166" s="224"/>
      <c r="K166" s="240">
        <f t="shared" si="19"/>
        <v>0</v>
      </c>
      <c r="L166" s="254">
        <f>_xlfn.XLOOKUP(E166,Apoio!A:A,Apoio!B:B)</f>
        <v>0</v>
      </c>
      <c r="M166" s="254">
        <f>_xlfn.XLOOKUP(E166,Apoio!A:A,Apoio!C:C)</f>
        <v>0</v>
      </c>
      <c r="N166" s="240">
        <f>_xlfn.XLOOKUP(C166,Apoio!M:M,Apoio!N:N)*K166</f>
        <v>0</v>
      </c>
      <c r="O166" s="224"/>
      <c r="P166" s="224"/>
      <c r="Q166" s="263">
        <f t="shared" si="20"/>
        <v>0</v>
      </c>
      <c r="R166" s="271"/>
      <c r="S166" s="264">
        <f>_xlfn.XLOOKUP(E166,Apoio!A:A,Apoio!D:D)</f>
        <v>0</v>
      </c>
      <c r="T166" s="265">
        <f t="shared" si="21"/>
        <v>0</v>
      </c>
    </row>
    <row r="167" spans="1:20">
      <c r="A167" s="226"/>
      <c r="B167" s="226"/>
      <c r="C167" s="221"/>
      <c r="D167" s="248"/>
      <c r="E167" s="249"/>
      <c r="F167" s="250"/>
      <c r="G167" s="224"/>
      <c r="H167" s="224"/>
      <c r="I167" s="253">
        <f t="shared" si="18"/>
        <v>0</v>
      </c>
      <c r="J167" s="224"/>
      <c r="K167" s="240">
        <f t="shared" si="19"/>
        <v>0</v>
      </c>
      <c r="L167" s="254">
        <f>_xlfn.XLOOKUP(E167,Apoio!A:A,Apoio!B:B)</f>
        <v>0</v>
      </c>
      <c r="M167" s="254">
        <f>_xlfn.XLOOKUP(E167,Apoio!A:A,Apoio!C:C)</f>
        <v>0</v>
      </c>
      <c r="N167" s="240">
        <f>_xlfn.XLOOKUP(C167,Apoio!M:M,Apoio!N:N)*K167</f>
        <v>0</v>
      </c>
      <c r="O167" s="224"/>
      <c r="P167" s="224"/>
      <c r="Q167" s="263">
        <f t="shared" si="20"/>
        <v>0</v>
      </c>
      <c r="R167" s="271"/>
      <c r="S167" s="264">
        <f>_xlfn.XLOOKUP(E167,Apoio!A:A,Apoio!D:D)</f>
        <v>0</v>
      </c>
      <c r="T167" s="265">
        <f t="shared" si="21"/>
        <v>0</v>
      </c>
    </row>
    <row r="168" spans="1:20">
      <c r="A168" s="226"/>
      <c r="B168" s="226"/>
      <c r="C168" s="221"/>
      <c r="D168" s="248"/>
      <c r="E168" s="249"/>
      <c r="F168" s="250"/>
      <c r="G168" s="224"/>
      <c r="H168" s="224"/>
      <c r="I168" s="253">
        <f t="shared" si="18"/>
        <v>0</v>
      </c>
      <c r="J168" s="224"/>
      <c r="K168" s="240">
        <f t="shared" si="19"/>
        <v>0</v>
      </c>
      <c r="L168" s="254">
        <f>_xlfn.XLOOKUP(E168,Apoio!A:A,Apoio!B:B)</f>
        <v>0</v>
      </c>
      <c r="M168" s="254">
        <f>_xlfn.XLOOKUP(E168,Apoio!A:A,Apoio!C:C)</f>
        <v>0</v>
      </c>
      <c r="N168" s="240">
        <f>_xlfn.XLOOKUP(C168,Apoio!M:M,Apoio!N:N)*K168</f>
        <v>0</v>
      </c>
      <c r="O168" s="224"/>
      <c r="P168" s="224"/>
      <c r="Q168" s="263">
        <f t="shared" si="20"/>
        <v>0</v>
      </c>
      <c r="R168" s="271"/>
      <c r="S168" s="264">
        <f>_xlfn.XLOOKUP(E168,Apoio!A:A,Apoio!D:D)</f>
        <v>0</v>
      </c>
      <c r="T168" s="265">
        <f t="shared" si="21"/>
        <v>0</v>
      </c>
    </row>
    <row r="169" spans="1:20">
      <c r="A169" s="226"/>
      <c r="B169" s="226"/>
      <c r="C169" s="221"/>
      <c r="D169" s="248"/>
      <c r="E169" s="249"/>
      <c r="F169" s="250"/>
      <c r="G169" s="224"/>
      <c r="H169" s="224"/>
      <c r="I169" s="253">
        <f t="shared" si="18"/>
        <v>0</v>
      </c>
      <c r="J169" s="224"/>
      <c r="K169" s="240">
        <f t="shared" si="19"/>
        <v>0</v>
      </c>
      <c r="L169" s="254">
        <f>_xlfn.XLOOKUP(E169,Apoio!A:A,Apoio!B:B)</f>
        <v>0</v>
      </c>
      <c r="M169" s="254">
        <f>_xlfn.XLOOKUP(E169,Apoio!A:A,Apoio!C:C)</f>
        <v>0</v>
      </c>
      <c r="N169" s="240">
        <f>_xlfn.XLOOKUP(C169,Apoio!M:M,Apoio!N:N)*K169</f>
        <v>0</v>
      </c>
      <c r="O169" s="224"/>
      <c r="P169" s="224"/>
      <c r="Q169" s="263">
        <f t="shared" si="20"/>
        <v>0</v>
      </c>
      <c r="R169" s="271"/>
      <c r="S169" s="264">
        <f>_xlfn.XLOOKUP(E169,Apoio!A:A,Apoio!D:D)</f>
        <v>0</v>
      </c>
      <c r="T169" s="265">
        <f t="shared" si="21"/>
        <v>0</v>
      </c>
    </row>
    <row r="170" spans="1:20">
      <c r="A170" s="226"/>
      <c r="B170" s="226"/>
      <c r="C170" s="221"/>
      <c r="D170" s="248"/>
      <c r="E170" s="249"/>
      <c r="F170" s="250"/>
      <c r="G170" s="224"/>
      <c r="H170" s="224"/>
      <c r="I170" s="253">
        <f t="shared" si="18"/>
        <v>0</v>
      </c>
      <c r="J170" s="224"/>
      <c r="K170" s="240">
        <f t="shared" si="19"/>
        <v>0</v>
      </c>
      <c r="L170" s="254">
        <f>_xlfn.XLOOKUP(E170,Apoio!A:A,Apoio!B:B)</f>
        <v>0</v>
      </c>
      <c r="M170" s="254">
        <f>_xlfn.XLOOKUP(E170,Apoio!A:A,Apoio!C:C)</f>
        <v>0</v>
      </c>
      <c r="N170" s="240">
        <f>_xlfn.XLOOKUP(C170,Apoio!M:M,Apoio!N:N)*K170</f>
        <v>0</v>
      </c>
      <c r="O170" s="224"/>
      <c r="P170" s="224"/>
      <c r="Q170" s="263">
        <f t="shared" si="20"/>
        <v>0</v>
      </c>
      <c r="R170" s="271"/>
      <c r="S170" s="264">
        <f>_xlfn.XLOOKUP(E170,Apoio!A:A,Apoio!D:D)</f>
        <v>0</v>
      </c>
      <c r="T170" s="265">
        <f t="shared" si="21"/>
        <v>0</v>
      </c>
    </row>
    <row r="171" spans="1:20">
      <c r="A171" s="226"/>
      <c r="B171" s="226"/>
      <c r="C171" s="221"/>
      <c r="D171" s="248"/>
      <c r="E171" s="249"/>
      <c r="F171" s="250"/>
      <c r="G171" s="224"/>
      <c r="H171" s="224"/>
      <c r="I171" s="253">
        <f t="shared" si="18"/>
        <v>0</v>
      </c>
      <c r="J171" s="224"/>
      <c r="K171" s="240">
        <f t="shared" si="19"/>
        <v>0</v>
      </c>
      <c r="L171" s="254">
        <f>_xlfn.XLOOKUP(E171,Apoio!A:A,Apoio!B:B)</f>
        <v>0</v>
      </c>
      <c r="M171" s="254">
        <f>_xlfn.XLOOKUP(E171,Apoio!A:A,Apoio!C:C)</f>
        <v>0</v>
      </c>
      <c r="N171" s="240">
        <f>_xlfn.XLOOKUP(C171,Apoio!M:M,Apoio!N:N)*K171</f>
        <v>0</v>
      </c>
      <c r="O171" s="224"/>
      <c r="P171" s="224"/>
      <c r="Q171" s="263">
        <f t="shared" si="20"/>
        <v>0</v>
      </c>
      <c r="R171" s="271"/>
      <c r="S171" s="264">
        <f>_xlfn.XLOOKUP(E171,Apoio!A:A,Apoio!D:D)</f>
        <v>0</v>
      </c>
      <c r="T171" s="265">
        <f t="shared" si="21"/>
        <v>0</v>
      </c>
    </row>
    <row r="172" spans="1:20">
      <c r="A172" s="226"/>
      <c r="B172" s="226"/>
      <c r="C172" s="221"/>
      <c r="D172" s="248"/>
      <c r="E172" s="249"/>
      <c r="F172" s="250"/>
      <c r="G172" s="224"/>
      <c r="H172" s="224"/>
      <c r="I172" s="253">
        <f t="shared" si="18"/>
        <v>0</v>
      </c>
      <c r="J172" s="224"/>
      <c r="K172" s="240">
        <f t="shared" si="19"/>
        <v>0</v>
      </c>
      <c r="L172" s="254">
        <f>_xlfn.XLOOKUP(E172,Apoio!A:A,Apoio!B:B)</f>
        <v>0</v>
      </c>
      <c r="M172" s="254">
        <f>_xlfn.XLOOKUP(E172,Apoio!A:A,Apoio!C:C)</f>
        <v>0</v>
      </c>
      <c r="N172" s="240">
        <f>_xlfn.XLOOKUP(C172,Apoio!M:M,Apoio!N:N)*K172</f>
        <v>0</v>
      </c>
      <c r="O172" s="224"/>
      <c r="P172" s="224"/>
      <c r="Q172" s="263">
        <f t="shared" si="20"/>
        <v>0</v>
      </c>
      <c r="R172" s="271"/>
      <c r="S172" s="264">
        <f>_xlfn.XLOOKUP(E172,Apoio!A:A,Apoio!D:D)</f>
        <v>0</v>
      </c>
      <c r="T172" s="265">
        <f t="shared" si="21"/>
        <v>0</v>
      </c>
    </row>
    <row r="173" spans="1:20">
      <c r="A173" s="226"/>
      <c r="B173" s="226"/>
      <c r="C173" s="221"/>
      <c r="D173" s="248"/>
      <c r="E173" s="249"/>
      <c r="F173" s="250"/>
      <c r="G173" s="224"/>
      <c r="H173" s="224"/>
      <c r="I173" s="253">
        <f t="shared" si="18"/>
        <v>0</v>
      </c>
      <c r="J173" s="224"/>
      <c r="K173" s="240">
        <f t="shared" si="19"/>
        <v>0</v>
      </c>
      <c r="L173" s="254">
        <f>_xlfn.XLOOKUP(E173,Apoio!A:A,Apoio!B:B)</f>
        <v>0</v>
      </c>
      <c r="M173" s="254">
        <f>_xlfn.XLOOKUP(E173,Apoio!A:A,Apoio!C:C)</f>
        <v>0</v>
      </c>
      <c r="N173" s="240">
        <f>_xlfn.XLOOKUP(C173,Apoio!M:M,Apoio!N:N)*K173</f>
        <v>0</v>
      </c>
      <c r="O173" s="224"/>
      <c r="P173" s="224"/>
      <c r="Q173" s="263">
        <f t="shared" si="20"/>
        <v>0</v>
      </c>
      <c r="R173" s="271"/>
      <c r="S173" s="264">
        <f>_xlfn.XLOOKUP(E173,Apoio!A:A,Apoio!D:D)</f>
        <v>0</v>
      </c>
      <c r="T173" s="265">
        <f t="shared" si="21"/>
        <v>0</v>
      </c>
    </row>
    <row r="174" spans="1:20">
      <c r="A174" s="226"/>
      <c r="B174" s="226"/>
      <c r="C174" s="221"/>
      <c r="D174" s="248"/>
      <c r="E174" s="249"/>
      <c r="F174" s="250"/>
      <c r="G174" s="224"/>
      <c r="H174" s="224"/>
      <c r="I174" s="253">
        <f t="shared" si="18"/>
        <v>0</v>
      </c>
      <c r="J174" s="224"/>
      <c r="K174" s="240">
        <f t="shared" si="19"/>
        <v>0</v>
      </c>
      <c r="L174" s="254">
        <f>_xlfn.XLOOKUP(E174,Apoio!A:A,Apoio!B:B)</f>
        <v>0</v>
      </c>
      <c r="M174" s="254">
        <f>_xlfn.XLOOKUP(E174,Apoio!A:A,Apoio!C:C)</f>
        <v>0</v>
      </c>
      <c r="N174" s="240">
        <f>_xlfn.XLOOKUP(C174,Apoio!M:M,Apoio!N:N)*K174</f>
        <v>0</v>
      </c>
      <c r="O174" s="224"/>
      <c r="P174" s="224"/>
      <c r="Q174" s="263">
        <f t="shared" si="20"/>
        <v>0</v>
      </c>
      <c r="R174" s="271"/>
      <c r="S174" s="264">
        <f>_xlfn.XLOOKUP(E174,Apoio!A:A,Apoio!D:D)</f>
        <v>0</v>
      </c>
      <c r="T174" s="265">
        <f t="shared" si="21"/>
        <v>0</v>
      </c>
    </row>
    <row r="175" spans="1:20">
      <c r="A175" s="226"/>
      <c r="B175" s="226"/>
      <c r="C175" s="221"/>
      <c r="D175" s="248"/>
      <c r="E175" s="249"/>
      <c r="F175" s="250"/>
      <c r="G175" s="224"/>
      <c r="H175" s="224"/>
      <c r="I175" s="253">
        <f t="shared" ref="I175:I198" si="22">IFERROR((J175/H175)-1,0)</f>
        <v>0</v>
      </c>
      <c r="J175" s="224"/>
      <c r="K175" s="240">
        <f t="shared" ref="K175:K198" si="23">(J175-H175)*F175</f>
        <v>0</v>
      </c>
      <c r="L175" s="254">
        <f>_xlfn.XLOOKUP(E175,Apoio!A:A,Apoio!B:B)</f>
        <v>0</v>
      </c>
      <c r="M175" s="254">
        <f>_xlfn.XLOOKUP(E175,Apoio!A:A,Apoio!C:C)</f>
        <v>0</v>
      </c>
      <c r="N175" s="240">
        <f>_xlfn.XLOOKUP(C175,Apoio!M:M,Apoio!N:N)*K175</f>
        <v>0</v>
      </c>
      <c r="O175" s="224"/>
      <c r="P175" s="224"/>
      <c r="Q175" s="263">
        <f t="shared" si="20"/>
        <v>0</v>
      </c>
      <c r="R175" s="271"/>
      <c r="S175" s="264">
        <f>_xlfn.XLOOKUP(E175,Apoio!A:A,Apoio!D:D)</f>
        <v>0</v>
      </c>
      <c r="T175" s="265">
        <f t="shared" si="21"/>
        <v>0</v>
      </c>
    </row>
    <row r="176" spans="1:20">
      <c r="A176" s="226"/>
      <c r="B176" s="226"/>
      <c r="C176" s="221"/>
      <c r="D176" s="248"/>
      <c r="E176" s="249"/>
      <c r="F176" s="250"/>
      <c r="G176" s="224"/>
      <c r="H176" s="224"/>
      <c r="I176" s="253">
        <f t="shared" si="22"/>
        <v>0</v>
      </c>
      <c r="J176" s="224"/>
      <c r="K176" s="240">
        <f t="shared" si="23"/>
        <v>0</v>
      </c>
      <c r="L176" s="254">
        <f>_xlfn.XLOOKUP(E176,Apoio!A:A,Apoio!B:B)</f>
        <v>0</v>
      </c>
      <c r="M176" s="254">
        <f>_xlfn.XLOOKUP(E176,Apoio!A:A,Apoio!C:C)</f>
        <v>0</v>
      </c>
      <c r="N176" s="240">
        <f>_xlfn.XLOOKUP(C176,Apoio!M:M,Apoio!N:N)*K176</f>
        <v>0</v>
      </c>
      <c r="O176" s="224"/>
      <c r="P176" s="224"/>
      <c r="Q176" s="263">
        <f t="shared" si="20"/>
        <v>0</v>
      </c>
      <c r="R176" s="271"/>
      <c r="S176" s="264">
        <f>_xlfn.XLOOKUP(E176,Apoio!A:A,Apoio!D:D)</f>
        <v>0</v>
      </c>
      <c r="T176" s="265">
        <f t="shared" si="21"/>
        <v>0</v>
      </c>
    </row>
    <row r="177" spans="1:20">
      <c r="A177" s="226"/>
      <c r="B177" s="226"/>
      <c r="C177" s="221"/>
      <c r="D177" s="248"/>
      <c r="E177" s="249"/>
      <c r="F177" s="250"/>
      <c r="G177" s="224"/>
      <c r="H177" s="224"/>
      <c r="I177" s="253">
        <f t="shared" si="22"/>
        <v>0</v>
      </c>
      <c r="J177" s="224"/>
      <c r="K177" s="240">
        <f t="shared" si="23"/>
        <v>0</v>
      </c>
      <c r="L177" s="254">
        <f>_xlfn.XLOOKUP(E177,Apoio!A:A,Apoio!B:B)</f>
        <v>0</v>
      </c>
      <c r="M177" s="254">
        <f>_xlfn.XLOOKUP(E177,Apoio!A:A,Apoio!C:C)</f>
        <v>0</v>
      </c>
      <c r="N177" s="240">
        <f>_xlfn.XLOOKUP(C177,Apoio!M:M,Apoio!N:N)*K177</f>
        <v>0</v>
      </c>
      <c r="O177" s="224"/>
      <c r="P177" s="224"/>
      <c r="Q177" s="263">
        <f t="shared" si="20"/>
        <v>0</v>
      </c>
      <c r="R177" s="271"/>
      <c r="S177" s="264">
        <f>_xlfn.XLOOKUP(E177,Apoio!A:A,Apoio!D:D)</f>
        <v>0</v>
      </c>
      <c r="T177" s="265">
        <f t="shared" si="21"/>
        <v>0</v>
      </c>
    </row>
    <row r="178" spans="1:20">
      <c r="A178" s="226"/>
      <c r="B178" s="226"/>
      <c r="C178" s="221"/>
      <c r="D178" s="248"/>
      <c r="E178" s="249"/>
      <c r="F178" s="250"/>
      <c r="G178" s="224"/>
      <c r="H178" s="224"/>
      <c r="I178" s="253">
        <f t="shared" si="22"/>
        <v>0</v>
      </c>
      <c r="J178" s="224"/>
      <c r="K178" s="240">
        <f t="shared" si="23"/>
        <v>0</v>
      </c>
      <c r="L178" s="254">
        <f>_xlfn.XLOOKUP(E178,Apoio!A:A,Apoio!B:B)</f>
        <v>0</v>
      </c>
      <c r="M178" s="254">
        <f>_xlfn.XLOOKUP(E178,Apoio!A:A,Apoio!C:C)</f>
        <v>0</v>
      </c>
      <c r="N178" s="240">
        <f>_xlfn.XLOOKUP(C178,Apoio!M:M,Apoio!N:N)*K178</f>
        <v>0</v>
      </c>
      <c r="O178" s="224"/>
      <c r="P178" s="224"/>
      <c r="Q178" s="263">
        <f t="shared" si="20"/>
        <v>0</v>
      </c>
      <c r="R178" s="271"/>
      <c r="S178" s="264">
        <f>_xlfn.XLOOKUP(E178,Apoio!A:A,Apoio!D:D)</f>
        <v>0</v>
      </c>
      <c r="T178" s="265">
        <f t="shared" si="21"/>
        <v>0</v>
      </c>
    </row>
    <row r="179" spans="1:20">
      <c r="A179" s="226"/>
      <c r="B179" s="226"/>
      <c r="C179" s="221"/>
      <c r="D179" s="248"/>
      <c r="E179" s="249"/>
      <c r="F179" s="250"/>
      <c r="G179" s="224"/>
      <c r="H179" s="224"/>
      <c r="I179" s="253">
        <f t="shared" si="22"/>
        <v>0</v>
      </c>
      <c r="J179" s="224"/>
      <c r="K179" s="240">
        <f t="shared" si="23"/>
        <v>0</v>
      </c>
      <c r="L179" s="254">
        <f>_xlfn.XLOOKUP(E179,Apoio!A:A,Apoio!B:B)</f>
        <v>0</v>
      </c>
      <c r="M179" s="254">
        <f>_xlfn.XLOOKUP(E179,Apoio!A:A,Apoio!C:C)</f>
        <v>0</v>
      </c>
      <c r="N179" s="240">
        <f>_xlfn.XLOOKUP(C179,Apoio!M:M,Apoio!N:N)*K179</f>
        <v>0</v>
      </c>
      <c r="O179" s="224"/>
      <c r="P179" s="224"/>
      <c r="Q179" s="263">
        <f t="shared" si="20"/>
        <v>0</v>
      </c>
      <c r="R179" s="271"/>
      <c r="S179" s="264">
        <f>_xlfn.XLOOKUP(E179,Apoio!A:A,Apoio!D:D)</f>
        <v>0</v>
      </c>
      <c r="T179" s="265">
        <f t="shared" si="21"/>
        <v>0</v>
      </c>
    </row>
    <row r="180" spans="1:20">
      <c r="A180" s="226"/>
      <c r="B180" s="226"/>
      <c r="C180" s="221"/>
      <c r="D180" s="248"/>
      <c r="E180" s="249"/>
      <c r="F180" s="250"/>
      <c r="G180" s="224"/>
      <c r="H180" s="224"/>
      <c r="I180" s="253">
        <f t="shared" si="22"/>
        <v>0</v>
      </c>
      <c r="J180" s="224"/>
      <c r="K180" s="240">
        <f t="shared" si="23"/>
        <v>0</v>
      </c>
      <c r="L180" s="254">
        <f>_xlfn.XLOOKUP(E180,Apoio!A:A,Apoio!B:B)</f>
        <v>0</v>
      </c>
      <c r="M180" s="254">
        <f>_xlfn.XLOOKUP(E180,Apoio!A:A,Apoio!C:C)</f>
        <v>0</v>
      </c>
      <c r="N180" s="240">
        <f>_xlfn.XLOOKUP(C180,Apoio!M:M,Apoio!N:N)*K180</f>
        <v>0</v>
      </c>
      <c r="O180" s="224"/>
      <c r="P180" s="224"/>
      <c r="Q180" s="263">
        <f t="shared" si="20"/>
        <v>0</v>
      </c>
      <c r="R180" s="271"/>
      <c r="S180" s="264">
        <f>_xlfn.XLOOKUP(E180,Apoio!A:A,Apoio!D:D)</f>
        <v>0</v>
      </c>
      <c r="T180" s="265">
        <f t="shared" si="21"/>
        <v>0</v>
      </c>
    </row>
    <row r="181" spans="1:20">
      <c r="A181" s="226"/>
      <c r="B181" s="226"/>
      <c r="C181" s="221"/>
      <c r="D181" s="248"/>
      <c r="E181" s="249"/>
      <c r="F181" s="250"/>
      <c r="G181" s="224"/>
      <c r="H181" s="224"/>
      <c r="I181" s="253">
        <f t="shared" si="22"/>
        <v>0</v>
      </c>
      <c r="J181" s="224"/>
      <c r="K181" s="240">
        <f t="shared" si="23"/>
        <v>0</v>
      </c>
      <c r="L181" s="254">
        <f>_xlfn.XLOOKUP(E181,Apoio!A:A,Apoio!B:B)</f>
        <v>0</v>
      </c>
      <c r="M181" s="254">
        <f>_xlfn.XLOOKUP(E181,Apoio!A:A,Apoio!C:C)</f>
        <v>0</v>
      </c>
      <c r="N181" s="240">
        <f>_xlfn.XLOOKUP(C181,Apoio!M:M,Apoio!N:N)*K181</f>
        <v>0</v>
      </c>
      <c r="O181" s="224"/>
      <c r="P181" s="224"/>
      <c r="Q181" s="263">
        <f t="shared" si="20"/>
        <v>0</v>
      </c>
      <c r="R181" s="271"/>
      <c r="S181" s="264">
        <f>_xlfn.XLOOKUP(E181,Apoio!A:A,Apoio!D:D)</f>
        <v>0</v>
      </c>
      <c r="T181" s="265">
        <f t="shared" si="21"/>
        <v>0</v>
      </c>
    </row>
    <row r="182" spans="1:20">
      <c r="A182" s="226"/>
      <c r="B182" s="226"/>
      <c r="C182" s="221"/>
      <c r="D182" s="248"/>
      <c r="E182" s="249"/>
      <c r="F182" s="250"/>
      <c r="G182" s="224"/>
      <c r="H182" s="224"/>
      <c r="I182" s="253">
        <f t="shared" si="22"/>
        <v>0</v>
      </c>
      <c r="J182" s="224"/>
      <c r="K182" s="240">
        <f t="shared" si="23"/>
        <v>0</v>
      </c>
      <c r="L182" s="254">
        <f>_xlfn.XLOOKUP(E182,Apoio!A:A,Apoio!B:B)</f>
        <v>0</v>
      </c>
      <c r="M182" s="254">
        <f>_xlfn.XLOOKUP(E182,Apoio!A:A,Apoio!C:C)</f>
        <v>0</v>
      </c>
      <c r="N182" s="240">
        <f>_xlfn.XLOOKUP(C182,Apoio!M:M,Apoio!N:N)*K182</f>
        <v>0</v>
      </c>
      <c r="O182" s="224"/>
      <c r="P182" s="224"/>
      <c r="Q182" s="263">
        <f t="shared" si="20"/>
        <v>0</v>
      </c>
      <c r="R182" s="271"/>
      <c r="S182" s="264">
        <f>_xlfn.XLOOKUP(E182,Apoio!A:A,Apoio!D:D)</f>
        <v>0</v>
      </c>
      <c r="T182" s="265">
        <f t="shared" si="21"/>
        <v>0</v>
      </c>
    </row>
    <row r="183" spans="1:20">
      <c r="A183" s="226"/>
      <c r="B183" s="226"/>
      <c r="C183" s="221"/>
      <c r="D183" s="248"/>
      <c r="E183" s="249"/>
      <c r="F183" s="250"/>
      <c r="G183" s="224"/>
      <c r="H183" s="224"/>
      <c r="I183" s="253">
        <f t="shared" si="22"/>
        <v>0</v>
      </c>
      <c r="J183" s="224"/>
      <c r="K183" s="240">
        <f t="shared" si="23"/>
        <v>0</v>
      </c>
      <c r="L183" s="254">
        <f>_xlfn.XLOOKUP(E183,Apoio!A:A,Apoio!B:B)</f>
        <v>0</v>
      </c>
      <c r="M183" s="254">
        <f>_xlfn.XLOOKUP(E183,Apoio!A:A,Apoio!C:C)</f>
        <v>0</v>
      </c>
      <c r="N183" s="240">
        <f>_xlfn.XLOOKUP(C183,Apoio!M:M,Apoio!N:N)*K183</f>
        <v>0</v>
      </c>
      <c r="O183" s="224"/>
      <c r="P183" s="224"/>
      <c r="Q183" s="263">
        <f t="shared" si="20"/>
        <v>0</v>
      </c>
      <c r="R183" s="271"/>
      <c r="S183" s="264">
        <f>_xlfn.XLOOKUP(E183,Apoio!A:A,Apoio!D:D)</f>
        <v>0</v>
      </c>
      <c r="T183" s="265">
        <f t="shared" si="21"/>
        <v>0</v>
      </c>
    </row>
    <row r="184" spans="1:20">
      <c r="A184" s="226"/>
      <c r="B184" s="226"/>
      <c r="C184" s="221"/>
      <c r="D184" s="248"/>
      <c r="E184" s="249"/>
      <c r="F184" s="250"/>
      <c r="G184" s="224"/>
      <c r="H184" s="224"/>
      <c r="I184" s="253">
        <f t="shared" si="22"/>
        <v>0</v>
      </c>
      <c r="J184" s="224"/>
      <c r="K184" s="240">
        <f t="shared" si="23"/>
        <v>0</v>
      </c>
      <c r="L184" s="254">
        <f>_xlfn.XLOOKUP(E184,Apoio!A:A,Apoio!B:B)</f>
        <v>0</v>
      </c>
      <c r="M184" s="254">
        <f>_xlfn.XLOOKUP(E184,Apoio!A:A,Apoio!C:C)</f>
        <v>0</v>
      </c>
      <c r="N184" s="240">
        <f>_xlfn.XLOOKUP(C184,Apoio!M:M,Apoio!N:N)*K184</f>
        <v>0</v>
      </c>
      <c r="O184" s="224"/>
      <c r="P184" s="224"/>
      <c r="Q184" s="263">
        <f t="shared" si="20"/>
        <v>0</v>
      </c>
      <c r="R184" s="271"/>
      <c r="S184" s="264">
        <f>_xlfn.XLOOKUP(E184,Apoio!A:A,Apoio!D:D)</f>
        <v>0</v>
      </c>
      <c r="T184" s="265">
        <f t="shared" si="21"/>
        <v>0</v>
      </c>
    </row>
    <row r="185" spans="1:20">
      <c r="A185" s="226"/>
      <c r="B185" s="226"/>
      <c r="C185" s="221"/>
      <c r="D185" s="248"/>
      <c r="E185" s="249"/>
      <c r="F185" s="250"/>
      <c r="G185" s="224"/>
      <c r="H185" s="224"/>
      <c r="I185" s="253">
        <f t="shared" si="22"/>
        <v>0</v>
      </c>
      <c r="J185" s="224"/>
      <c r="K185" s="240">
        <f t="shared" si="23"/>
        <v>0</v>
      </c>
      <c r="L185" s="254">
        <f>_xlfn.XLOOKUP(E185,Apoio!A:A,Apoio!B:B)</f>
        <v>0</v>
      </c>
      <c r="M185" s="254">
        <f>_xlfn.XLOOKUP(E185,Apoio!A:A,Apoio!C:C)</f>
        <v>0</v>
      </c>
      <c r="N185" s="240">
        <f>_xlfn.XLOOKUP(C185,Apoio!M:M,Apoio!N:N)*K185</f>
        <v>0</v>
      </c>
      <c r="O185" s="224"/>
      <c r="P185" s="224"/>
      <c r="Q185" s="263">
        <f t="shared" si="20"/>
        <v>0</v>
      </c>
      <c r="R185" s="271"/>
      <c r="S185" s="264">
        <f>_xlfn.XLOOKUP(E185,Apoio!A:A,Apoio!D:D)</f>
        <v>0</v>
      </c>
      <c r="T185" s="265">
        <f t="shared" si="21"/>
        <v>0</v>
      </c>
    </row>
    <row r="186" spans="1:20">
      <c r="A186" s="226"/>
      <c r="B186" s="226"/>
      <c r="C186" s="221"/>
      <c r="D186" s="248"/>
      <c r="E186" s="249"/>
      <c r="F186" s="250"/>
      <c r="G186" s="224"/>
      <c r="H186" s="224"/>
      <c r="I186" s="253">
        <f t="shared" si="22"/>
        <v>0</v>
      </c>
      <c r="J186" s="224"/>
      <c r="K186" s="240">
        <f t="shared" si="23"/>
        <v>0</v>
      </c>
      <c r="L186" s="254">
        <f>_xlfn.XLOOKUP(E186,Apoio!A:A,Apoio!B:B)</f>
        <v>0</v>
      </c>
      <c r="M186" s="254">
        <f>_xlfn.XLOOKUP(E186,Apoio!A:A,Apoio!C:C)</f>
        <v>0</v>
      </c>
      <c r="N186" s="240">
        <f>_xlfn.XLOOKUP(C186,Apoio!M:M,Apoio!N:N)*K186</f>
        <v>0</v>
      </c>
      <c r="O186" s="224"/>
      <c r="P186" s="224"/>
      <c r="Q186" s="263">
        <f t="shared" si="20"/>
        <v>0</v>
      </c>
      <c r="R186" s="271"/>
      <c r="S186" s="264">
        <f>_xlfn.XLOOKUP(E186,Apoio!A:A,Apoio!D:D)</f>
        <v>0</v>
      </c>
      <c r="T186" s="265">
        <f t="shared" si="21"/>
        <v>0</v>
      </c>
    </row>
    <row r="187" spans="1:20">
      <c r="A187" s="226"/>
      <c r="B187" s="226"/>
      <c r="C187" s="221"/>
      <c r="D187" s="248"/>
      <c r="E187" s="249"/>
      <c r="F187" s="250"/>
      <c r="G187" s="224"/>
      <c r="H187" s="224"/>
      <c r="I187" s="253">
        <f t="shared" si="22"/>
        <v>0</v>
      </c>
      <c r="J187" s="224"/>
      <c r="K187" s="240">
        <f t="shared" si="23"/>
        <v>0</v>
      </c>
      <c r="L187" s="254">
        <f>_xlfn.XLOOKUP(E187,Apoio!A:A,Apoio!B:B)</f>
        <v>0</v>
      </c>
      <c r="M187" s="254">
        <f>_xlfn.XLOOKUP(E187,Apoio!A:A,Apoio!C:C)</f>
        <v>0</v>
      </c>
      <c r="N187" s="240">
        <f>_xlfn.XLOOKUP(C187,Apoio!M:M,Apoio!N:N)*K187</f>
        <v>0</v>
      </c>
      <c r="O187" s="224"/>
      <c r="P187" s="224"/>
      <c r="Q187" s="263">
        <f t="shared" si="20"/>
        <v>0</v>
      </c>
      <c r="R187" s="271"/>
      <c r="S187" s="264">
        <f>_xlfn.XLOOKUP(E187,Apoio!A:A,Apoio!D:D)</f>
        <v>0</v>
      </c>
      <c r="T187" s="265">
        <f t="shared" si="21"/>
        <v>0</v>
      </c>
    </row>
    <row r="188" spans="1:20">
      <c r="A188" s="226"/>
      <c r="B188" s="226"/>
      <c r="C188" s="221"/>
      <c r="D188" s="248"/>
      <c r="E188" s="249"/>
      <c r="F188" s="250"/>
      <c r="G188" s="224"/>
      <c r="H188" s="224"/>
      <c r="I188" s="253">
        <f t="shared" si="22"/>
        <v>0</v>
      </c>
      <c r="J188" s="224"/>
      <c r="K188" s="240">
        <f t="shared" si="23"/>
        <v>0</v>
      </c>
      <c r="L188" s="254">
        <f>_xlfn.XLOOKUP(E188,Apoio!A:A,Apoio!B:B)</f>
        <v>0</v>
      </c>
      <c r="M188" s="254">
        <f>_xlfn.XLOOKUP(E188,Apoio!A:A,Apoio!C:C)</f>
        <v>0</v>
      </c>
      <c r="N188" s="240">
        <f>_xlfn.XLOOKUP(C188,Apoio!M:M,Apoio!N:N)*K188</f>
        <v>0</v>
      </c>
      <c r="O188" s="224"/>
      <c r="P188" s="224"/>
      <c r="Q188" s="263">
        <f t="shared" si="20"/>
        <v>0</v>
      </c>
      <c r="R188" s="271"/>
      <c r="S188" s="264">
        <f>_xlfn.XLOOKUP(E188,Apoio!A:A,Apoio!D:D)</f>
        <v>0</v>
      </c>
      <c r="T188" s="265">
        <f t="shared" si="21"/>
        <v>0</v>
      </c>
    </row>
    <row r="189" spans="1:20">
      <c r="A189" s="226"/>
      <c r="B189" s="226"/>
      <c r="C189" s="221"/>
      <c r="D189" s="248"/>
      <c r="E189" s="249"/>
      <c r="F189" s="250"/>
      <c r="G189" s="224"/>
      <c r="H189" s="224"/>
      <c r="I189" s="253">
        <f t="shared" si="22"/>
        <v>0</v>
      </c>
      <c r="J189" s="224"/>
      <c r="K189" s="240">
        <f t="shared" si="23"/>
        <v>0</v>
      </c>
      <c r="L189" s="254">
        <f>_xlfn.XLOOKUP(E189,Apoio!A:A,Apoio!B:B)</f>
        <v>0</v>
      </c>
      <c r="M189" s="254">
        <f>_xlfn.XLOOKUP(E189,Apoio!A:A,Apoio!C:C)</f>
        <v>0</v>
      </c>
      <c r="N189" s="240">
        <f>_xlfn.XLOOKUP(C189,Apoio!M:M,Apoio!N:N)*K189</f>
        <v>0</v>
      </c>
      <c r="O189" s="224"/>
      <c r="P189" s="224"/>
      <c r="Q189" s="263">
        <f t="shared" si="20"/>
        <v>0</v>
      </c>
      <c r="R189" s="271"/>
      <c r="S189" s="264">
        <f>_xlfn.XLOOKUP(E189,Apoio!A:A,Apoio!D:D)</f>
        <v>0</v>
      </c>
      <c r="T189" s="265">
        <f t="shared" si="21"/>
        <v>0</v>
      </c>
    </row>
    <row r="190" spans="1:20">
      <c r="A190" s="226"/>
      <c r="B190" s="226"/>
      <c r="C190" s="221"/>
      <c r="D190" s="248"/>
      <c r="E190" s="249"/>
      <c r="F190" s="250"/>
      <c r="G190" s="224"/>
      <c r="H190" s="224"/>
      <c r="I190" s="253">
        <f t="shared" si="22"/>
        <v>0</v>
      </c>
      <c r="J190" s="224"/>
      <c r="K190" s="240">
        <f t="shared" si="23"/>
        <v>0</v>
      </c>
      <c r="L190" s="254">
        <f>_xlfn.XLOOKUP(E190,Apoio!A:A,Apoio!B:B)</f>
        <v>0</v>
      </c>
      <c r="M190" s="254">
        <f>_xlfn.XLOOKUP(E190,Apoio!A:A,Apoio!C:C)</f>
        <v>0</v>
      </c>
      <c r="N190" s="240">
        <f>_xlfn.XLOOKUP(C190,Apoio!M:M,Apoio!N:N)*K190</f>
        <v>0</v>
      </c>
      <c r="O190" s="224"/>
      <c r="P190" s="224"/>
      <c r="Q190" s="263">
        <f t="shared" si="20"/>
        <v>0</v>
      </c>
      <c r="R190" s="271"/>
      <c r="S190" s="264">
        <f>_xlfn.XLOOKUP(E190,Apoio!A:A,Apoio!D:D)</f>
        <v>0</v>
      </c>
      <c r="T190" s="265">
        <f t="shared" si="21"/>
        <v>0</v>
      </c>
    </row>
    <row r="191" spans="1:20">
      <c r="A191" s="226"/>
      <c r="B191" s="226"/>
      <c r="C191" s="221"/>
      <c r="D191" s="248"/>
      <c r="E191" s="249"/>
      <c r="F191" s="250"/>
      <c r="G191" s="224"/>
      <c r="H191" s="224"/>
      <c r="I191" s="253">
        <f t="shared" si="22"/>
        <v>0</v>
      </c>
      <c r="J191" s="224"/>
      <c r="K191" s="240">
        <f t="shared" si="23"/>
        <v>0</v>
      </c>
      <c r="L191" s="254">
        <f>_xlfn.XLOOKUP(E191,Apoio!A:A,Apoio!B:B)</f>
        <v>0</v>
      </c>
      <c r="M191" s="254">
        <f>_xlfn.XLOOKUP(E191,Apoio!A:A,Apoio!C:C)</f>
        <v>0</v>
      </c>
      <c r="N191" s="240">
        <f>_xlfn.XLOOKUP(C191,Apoio!M:M,Apoio!N:N)*K191</f>
        <v>0</v>
      </c>
      <c r="O191" s="224"/>
      <c r="P191" s="224"/>
      <c r="Q191" s="263">
        <f t="shared" si="20"/>
        <v>0</v>
      </c>
      <c r="R191" s="271"/>
      <c r="S191" s="264">
        <f>_xlfn.XLOOKUP(E191,Apoio!A:A,Apoio!D:D)</f>
        <v>0</v>
      </c>
      <c r="T191" s="265">
        <f t="shared" si="21"/>
        <v>0</v>
      </c>
    </row>
    <row r="192" spans="1:20">
      <c r="A192" s="226"/>
      <c r="B192" s="226"/>
      <c r="C192" s="221"/>
      <c r="D192" s="248"/>
      <c r="E192" s="249"/>
      <c r="F192" s="250"/>
      <c r="G192" s="224"/>
      <c r="H192" s="224"/>
      <c r="I192" s="253">
        <f t="shared" si="22"/>
        <v>0</v>
      </c>
      <c r="J192" s="224"/>
      <c r="K192" s="240">
        <f t="shared" si="23"/>
        <v>0</v>
      </c>
      <c r="L192" s="254">
        <f>_xlfn.XLOOKUP(E192,Apoio!A:A,Apoio!B:B)</f>
        <v>0</v>
      </c>
      <c r="M192" s="254">
        <f>_xlfn.XLOOKUP(E192,Apoio!A:A,Apoio!C:C)</f>
        <v>0</v>
      </c>
      <c r="N192" s="240">
        <f>_xlfn.XLOOKUP(C192,Apoio!M:M,Apoio!N:N)*K192</f>
        <v>0</v>
      </c>
      <c r="O192" s="224"/>
      <c r="P192" s="224"/>
      <c r="Q192" s="263">
        <f t="shared" ref="Q192:Q198" si="24">IF(M192="MESA CAMBIO PROPRIETARIA",0,(N192*0.8)*0.3)</f>
        <v>0</v>
      </c>
      <c r="R192" s="271"/>
      <c r="S192" s="264">
        <f>_xlfn.XLOOKUP(E192,Apoio!A:A,Apoio!D:D)</f>
        <v>0</v>
      </c>
      <c r="T192" s="265">
        <f t="shared" ref="T192:T198" si="25">(N192*0.82)-Q192</f>
        <v>0</v>
      </c>
    </row>
    <row r="193" spans="1:20">
      <c r="A193" s="226"/>
      <c r="B193" s="226"/>
      <c r="C193" s="221"/>
      <c r="D193" s="248"/>
      <c r="E193" s="249"/>
      <c r="F193" s="250"/>
      <c r="G193" s="224"/>
      <c r="H193" s="224"/>
      <c r="I193" s="253">
        <f t="shared" si="22"/>
        <v>0</v>
      </c>
      <c r="J193" s="224"/>
      <c r="K193" s="240">
        <f t="shared" si="23"/>
        <v>0</v>
      </c>
      <c r="L193" s="254">
        <f>_xlfn.XLOOKUP(E193,Apoio!A:A,Apoio!B:B)</f>
        <v>0</v>
      </c>
      <c r="M193" s="254">
        <f>_xlfn.XLOOKUP(E193,Apoio!A:A,Apoio!C:C)</f>
        <v>0</v>
      </c>
      <c r="N193" s="240">
        <f>_xlfn.XLOOKUP(C193,Apoio!M:M,Apoio!N:N)*K193</f>
        <v>0</v>
      </c>
      <c r="O193" s="224"/>
      <c r="P193" s="224"/>
      <c r="Q193" s="263">
        <f t="shared" si="24"/>
        <v>0</v>
      </c>
      <c r="R193" s="271"/>
      <c r="S193" s="264">
        <f>_xlfn.XLOOKUP(E193,Apoio!A:A,Apoio!D:D)</f>
        <v>0</v>
      </c>
      <c r="T193" s="265">
        <f t="shared" si="25"/>
        <v>0</v>
      </c>
    </row>
    <row r="194" spans="1:20">
      <c r="A194" s="226"/>
      <c r="B194" s="226"/>
      <c r="C194" s="221"/>
      <c r="D194" s="248"/>
      <c r="E194" s="249"/>
      <c r="F194" s="250"/>
      <c r="G194" s="224"/>
      <c r="H194" s="224"/>
      <c r="I194" s="253">
        <f t="shared" si="22"/>
        <v>0</v>
      </c>
      <c r="J194" s="224"/>
      <c r="K194" s="240">
        <f t="shared" si="23"/>
        <v>0</v>
      </c>
      <c r="L194" s="254">
        <f>_xlfn.XLOOKUP(E194,Apoio!A:A,Apoio!B:B)</f>
        <v>0</v>
      </c>
      <c r="M194" s="254">
        <f>_xlfn.XLOOKUP(E194,Apoio!A:A,Apoio!C:C)</f>
        <v>0</v>
      </c>
      <c r="N194" s="240">
        <f>_xlfn.XLOOKUP(C194,Apoio!M:M,Apoio!N:N)*K194</f>
        <v>0</v>
      </c>
      <c r="O194" s="224"/>
      <c r="P194" s="224"/>
      <c r="Q194" s="263">
        <f t="shared" si="24"/>
        <v>0</v>
      </c>
      <c r="R194" s="271"/>
      <c r="S194" s="264">
        <f>_xlfn.XLOOKUP(E194,Apoio!A:A,Apoio!D:D)</f>
        <v>0</v>
      </c>
      <c r="T194" s="265">
        <f t="shared" si="25"/>
        <v>0</v>
      </c>
    </row>
    <row r="195" spans="1:20">
      <c r="A195" s="226"/>
      <c r="B195" s="226"/>
      <c r="C195" s="221"/>
      <c r="D195" s="248"/>
      <c r="E195" s="249"/>
      <c r="F195" s="250"/>
      <c r="G195" s="224"/>
      <c r="H195" s="224"/>
      <c r="I195" s="253">
        <f t="shared" si="22"/>
        <v>0</v>
      </c>
      <c r="J195" s="224"/>
      <c r="K195" s="240">
        <f t="shared" si="23"/>
        <v>0</v>
      </c>
      <c r="L195" s="254">
        <f>_xlfn.XLOOKUP(E195,Apoio!A:A,Apoio!B:B)</f>
        <v>0</v>
      </c>
      <c r="M195" s="254">
        <f>_xlfn.XLOOKUP(E195,Apoio!A:A,Apoio!C:C)</f>
        <v>0</v>
      </c>
      <c r="N195" s="240">
        <f>_xlfn.XLOOKUP(C195,Apoio!M:M,Apoio!N:N)*K195</f>
        <v>0</v>
      </c>
      <c r="O195" s="224"/>
      <c r="P195" s="224"/>
      <c r="Q195" s="263">
        <f t="shared" si="24"/>
        <v>0</v>
      </c>
      <c r="R195" s="271"/>
      <c r="S195" s="264">
        <f>_xlfn.XLOOKUP(E195,Apoio!A:A,Apoio!D:D)</f>
        <v>0</v>
      </c>
      <c r="T195" s="265">
        <f t="shared" si="25"/>
        <v>0</v>
      </c>
    </row>
    <row r="196" spans="1:20">
      <c r="A196" s="226"/>
      <c r="B196" s="226"/>
      <c r="C196" s="221"/>
      <c r="D196" s="248"/>
      <c r="E196" s="249"/>
      <c r="F196" s="250"/>
      <c r="G196" s="224"/>
      <c r="H196" s="224"/>
      <c r="I196" s="253">
        <f t="shared" si="22"/>
        <v>0</v>
      </c>
      <c r="J196" s="224"/>
      <c r="K196" s="240">
        <f t="shared" si="23"/>
        <v>0</v>
      </c>
      <c r="L196" s="254">
        <f>_xlfn.XLOOKUP(E196,Apoio!A:A,Apoio!B:B)</f>
        <v>0</v>
      </c>
      <c r="M196" s="254">
        <f>_xlfn.XLOOKUP(E196,Apoio!A:A,Apoio!C:C)</f>
        <v>0</v>
      </c>
      <c r="N196" s="240">
        <f>_xlfn.XLOOKUP(C196,Apoio!M:M,Apoio!N:N)*K196</f>
        <v>0</v>
      </c>
      <c r="O196" s="224"/>
      <c r="P196" s="224"/>
      <c r="Q196" s="263">
        <f t="shared" si="24"/>
        <v>0</v>
      </c>
      <c r="R196" s="271"/>
      <c r="S196" s="264">
        <f>_xlfn.XLOOKUP(E196,Apoio!A:A,Apoio!D:D)</f>
        <v>0</v>
      </c>
      <c r="T196" s="265">
        <f t="shared" si="25"/>
        <v>0</v>
      </c>
    </row>
    <row r="197" spans="1:20">
      <c r="A197" s="226"/>
      <c r="B197" s="226"/>
      <c r="C197" s="221"/>
      <c r="D197" s="248"/>
      <c r="E197" s="249"/>
      <c r="F197" s="250"/>
      <c r="G197" s="224"/>
      <c r="H197" s="224"/>
      <c r="I197" s="253">
        <f t="shared" si="22"/>
        <v>0</v>
      </c>
      <c r="J197" s="224"/>
      <c r="K197" s="240">
        <f t="shared" si="23"/>
        <v>0</v>
      </c>
      <c r="L197" s="254">
        <f>_xlfn.XLOOKUP(E197,Apoio!A:A,Apoio!B:B)</f>
        <v>0</v>
      </c>
      <c r="M197" s="254">
        <f>_xlfn.XLOOKUP(E197,Apoio!A:A,Apoio!C:C)</f>
        <v>0</v>
      </c>
      <c r="N197" s="240">
        <f>_xlfn.XLOOKUP(C197,Apoio!M:M,Apoio!N:N)*K197</f>
        <v>0</v>
      </c>
      <c r="O197" s="224"/>
      <c r="P197" s="224"/>
      <c r="Q197" s="263">
        <f t="shared" si="24"/>
        <v>0</v>
      </c>
      <c r="R197" s="271"/>
      <c r="S197" s="264">
        <f>_xlfn.XLOOKUP(E197,Apoio!A:A,Apoio!D:D)</f>
        <v>0</v>
      </c>
      <c r="T197" s="265">
        <f t="shared" si="25"/>
        <v>0</v>
      </c>
    </row>
    <row r="198" spans="1:20">
      <c r="A198" s="226"/>
      <c r="B198" s="226"/>
      <c r="C198" s="221"/>
      <c r="D198" s="248"/>
      <c r="E198" s="249"/>
      <c r="F198" s="250"/>
      <c r="G198" s="224"/>
      <c r="H198" s="224"/>
      <c r="I198" s="253">
        <f t="shared" si="22"/>
        <v>0</v>
      </c>
      <c r="J198" s="224"/>
      <c r="K198" s="240">
        <f t="shared" si="23"/>
        <v>0</v>
      </c>
      <c r="L198" s="254">
        <f>_xlfn.XLOOKUP(E198,Apoio!A:A,Apoio!B:B)</f>
        <v>0</v>
      </c>
      <c r="M198" s="254">
        <f>_xlfn.XLOOKUP(E198,Apoio!A:A,Apoio!C:C)</f>
        <v>0</v>
      </c>
      <c r="N198" s="240">
        <f>_xlfn.XLOOKUP(C198,Apoio!M:M,Apoio!N:N)*K198</f>
        <v>0</v>
      </c>
      <c r="O198" s="224"/>
      <c r="P198" s="224"/>
      <c r="Q198" s="263">
        <f t="shared" si="24"/>
        <v>0</v>
      </c>
      <c r="R198" s="271"/>
      <c r="S198" s="264">
        <f>_xlfn.XLOOKUP(E198,Apoio!A:A,Apoio!D:D)</f>
        <v>0</v>
      </c>
      <c r="T198" s="265">
        <f t="shared" si="25"/>
        <v>0</v>
      </c>
    </row>
    <row r="199" spans="1:20">
      <c r="N199" s="268">
        <f>SUM(N2:N198)</f>
        <v>88155.800374886574</v>
      </c>
      <c r="Q199" s="270">
        <f>SUM(Q2:Q198)</f>
        <v>18295.674320590599</v>
      </c>
      <c r="T199" s="270">
        <f>SUM(T2:T198)</f>
        <v>53992.081986816353</v>
      </c>
    </row>
    <row r="203" spans="1:20">
      <c r="A203" s="333" t="s">
        <v>1821</v>
      </c>
      <c r="B203" s="333"/>
      <c r="C203" s="269">
        <f>SUM(K2:K198)</f>
        <v>138972.91983800006</v>
      </c>
    </row>
    <row r="204" spans="1:20">
      <c r="A204" s="333" t="s">
        <v>1822</v>
      </c>
      <c r="B204" s="333"/>
      <c r="C204" s="269">
        <f>SUM(T2:T198)-25000</f>
        <v>28992.081986816353</v>
      </c>
    </row>
    <row r="205" spans="1:20">
      <c r="A205" s="334"/>
      <c r="B205" s="334"/>
      <c r="C205" s="268"/>
    </row>
  </sheetData>
  <autoFilter ref="A1:T199" xr:uid="{3BC16C75-B444-40EC-AB4E-BCBFB1C195F2}"/>
  <mergeCells count="3">
    <mergeCell ref="A203:B203"/>
    <mergeCell ref="A204:B204"/>
    <mergeCell ref="A205:B205"/>
  </mergeCells>
  <conditionalFormatting sqref="E55">
    <cfRule type="duplicateValues" dxfId="36" priority="9"/>
  </conditionalFormatting>
  <conditionalFormatting sqref="E61">
    <cfRule type="duplicateValues" dxfId="35" priority="8"/>
  </conditionalFormatting>
  <conditionalFormatting sqref="E84">
    <cfRule type="duplicateValues" dxfId="34" priority="7"/>
  </conditionalFormatting>
  <conditionalFormatting sqref="E94">
    <cfRule type="duplicateValues" dxfId="33" priority="5"/>
  </conditionalFormatting>
  <conditionalFormatting sqref="E106">
    <cfRule type="duplicateValues" dxfId="32" priority="4"/>
  </conditionalFormatting>
  <conditionalFormatting sqref="E107">
    <cfRule type="duplicateValues" dxfId="31" priority="3"/>
  </conditionalFormatting>
  <conditionalFormatting sqref="E118">
    <cfRule type="duplicateValues" dxfId="30" priority="2"/>
  </conditionalFormatting>
  <conditionalFormatting sqref="E121">
    <cfRule type="duplicateValues" dxfId="29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6A089-A00A-4707-80E1-35514AF88864}">
  <dimension ref="A1:T206"/>
  <sheetViews>
    <sheetView tabSelected="1" zoomScale="85" zoomScaleNormal="85" workbookViewId="0">
      <pane ySplit="1" topLeftCell="A95" activePane="bottomLeft" state="frozen"/>
      <selection pane="bottomLeft" activeCell="B114" sqref="B114"/>
    </sheetView>
  </sheetViews>
  <sheetFormatPr defaultRowHeight="15"/>
  <cols>
    <col min="1" max="1" width="10.28515625" bestFit="1" customWidth="1"/>
    <col min="2" max="2" width="11.85546875" bestFit="1" customWidth="1"/>
    <col min="3" max="3" width="12.7109375" customWidth="1"/>
    <col min="4" max="4" width="4.7109375" bestFit="1" customWidth="1"/>
    <col min="5" max="5" width="42.28515625" customWidth="1"/>
    <col min="6" max="6" width="13.42578125" bestFit="1" customWidth="1"/>
    <col min="7" max="7" width="7.7109375" bestFit="1" customWidth="1"/>
    <col min="8" max="8" width="9.7109375" bestFit="1" customWidth="1"/>
    <col min="9" max="9" width="8.85546875" bestFit="1" customWidth="1"/>
    <col min="10" max="10" width="10.5703125" bestFit="1" customWidth="1"/>
    <col min="11" max="11" width="15.7109375" customWidth="1"/>
    <col min="12" max="12" width="16.28515625" customWidth="1"/>
    <col min="13" max="13" width="32.5703125" customWidth="1"/>
    <col min="14" max="14" width="14.85546875" customWidth="1"/>
    <col min="15" max="15" width="9.140625" bestFit="1" customWidth="1"/>
    <col min="16" max="16" width="8.7109375" bestFit="1" customWidth="1"/>
    <col min="17" max="17" width="12.5703125" customWidth="1"/>
    <col min="18" max="18" width="14.85546875" bestFit="1" customWidth="1"/>
    <col min="19" max="19" width="12.85546875" customWidth="1"/>
    <col min="20" max="20" width="14.28515625" customWidth="1"/>
  </cols>
  <sheetData>
    <row r="1" spans="1:20">
      <c r="A1" s="34" t="s">
        <v>0</v>
      </c>
      <c r="B1" s="34" t="s">
        <v>192</v>
      </c>
      <c r="C1" s="35" t="s">
        <v>1</v>
      </c>
      <c r="D1" s="35" t="s">
        <v>2</v>
      </c>
      <c r="E1" s="35" t="s">
        <v>3</v>
      </c>
      <c r="F1" s="36" t="s">
        <v>4</v>
      </c>
      <c r="G1" s="35" t="s">
        <v>5</v>
      </c>
      <c r="H1" s="37" t="s">
        <v>6</v>
      </c>
      <c r="I1" s="38" t="s">
        <v>7</v>
      </c>
      <c r="J1" s="39" t="s">
        <v>8</v>
      </c>
      <c r="K1" s="39" t="s">
        <v>1817</v>
      </c>
      <c r="L1" s="35" t="s">
        <v>9</v>
      </c>
      <c r="M1" s="35" t="s">
        <v>10</v>
      </c>
      <c r="N1" s="40" t="s">
        <v>1819</v>
      </c>
      <c r="O1" s="35" t="s">
        <v>12</v>
      </c>
      <c r="P1" s="35" t="s">
        <v>13</v>
      </c>
      <c r="Q1" s="39" t="s">
        <v>1818</v>
      </c>
      <c r="R1" s="35" t="s">
        <v>15</v>
      </c>
      <c r="S1" s="35" t="s">
        <v>1557</v>
      </c>
      <c r="T1" s="41" t="s">
        <v>1820</v>
      </c>
    </row>
    <row r="2" spans="1:20">
      <c r="A2" s="226">
        <v>44865</v>
      </c>
      <c r="B2" s="227">
        <v>44868</v>
      </c>
      <c r="C2" s="221" t="s">
        <v>16</v>
      </c>
      <c r="D2" s="230" t="s">
        <v>23</v>
      </c>
      <c r="E2" s="222" t="s">
        <v>1840</v>
      </c>
      <c r="F2" s="223">
        <v>70000</v>
      </c>
      <c r="G2" s="224" t="s">
        <v>19</v>
      </c>
      <c r="H2" s="224">
        <v>5.2226999999999997</v>
      </c>
      <c r="I2" s="294">
        <f t="shared" ref="I2:I33" si="0">IFERROR((J2/H2)-1,0)</f>
        <v>2.929519214199594E-3</v>
      </c>
      <c r="J2" s="224">
        <v>5.2380000000000004</v>
      </c>
      <c r="K2" s="295">
        <f t="shared" ref="K2:K33" si="1">(J2-H2)*F2</f>
        <v>1071.000000000053</v>
      </c>
      <c r="L2" s="296" t="str">
        <f>_xlfn.XLOOKUP(E2,Apoio!A:A,Apoio!B:B)</f>
        <v>A72960</v>
      </c>
      <c r="M2" s="296" t="str">
        <f>_xlfn.XLOOKUP(E2,Apoio!A:A,Apoio!C:C)</f>
        <v>ROBERT DAHER NAHAS</v>
      </c>
      <c r="N2" s="295">
        <f>_xlfn.XLOOKUP(C2,Apoio!M:M,Apoio!N:N)*K2</f>
        <v>696.15000000003442</v>
      </c>
      <c r="O2" s="224" t="s">
        <v>20</v>
      </c>
      <c r="P2" s="224">
        <v>12012</v>
      </c>
      <c r="Q2" s="297">
        <f t="shared" ref="Q2:Q33" si="2">IF(M2="MESA CAMBIO PROPRIETARIA",0,(N2*0.8)*0.3)</f>
        <v>167.07600000000826</v>
      </c>
      <c r="R2" s="224" t="s">
        <v>21</v>
      </c>
      <c r="S2" s="264">
        <f>_xlfn.XLOOKUP(E2,Apoio!A:A,Apoio!D:D)</f>
        <v>0</v>
      </c>
      <c r="T2" s="265">
        <f t="shared" ref="T2:T33" si="3">(N2*0.82)-Q2</f>
        <v>403.76700000001989</v>
      </c>
    </row>
    <row r="3" spans="1:20">
      <c r="A3" s="226">
        <v>44862</v>
      </c>
      <c r="B3" s="227">
        <v>44866</v>
      </c>
      <c r="C3" s="283" t="s">
        <v>16</v>
      </c>
      <c r="D3" s="273" t="s">
        <v>23</v>
      </c>
      <c r="E3" s="225" t="s">
        <v>142</v>
      </c>
      <c r="F3" s="250">
        <v>24033.15</v>
      </c>
      <c r="G3" s="224" t="s">
        <v>19</v>
      </c>
      <c r="H3" s="224">
        <v>5.3404999999999996</v>
      </c>
      <c r="I3" s="294">
        <f t="shared" si="0"/>
        <v>2.7151015822490798E-3</v>
      </c>
      <c r="J3" s="224">
        <v>5.3550000000000004</v>
      </c>
      <c r="K3" s="295">
        <f t="shared" si="1"/>
        <v>348.48067500002037</v>
      </c>
      <c r="L3" s="296" t="str">
        <f>_xlfn.XLOOKUP(E3,Apoio!A:A,Apoio!B:B)</f>
        <v>AC11122</v>
      </c>
      <c r="M3" s="296" t="str">
        <f>_xlfn.XLOOKUP(E3,Apoio!A:A,Apoio!C:C)</f>
        <v>MESA CAMBIO PROPRIETARIA</v>
      </c>
      <c r="N3" s="295">
        <f>_xlfn.XLOOKUP(C3,Apoio!M:M,Apoio!N:N)*K3</f>
        <v>226.51243875001325</v>
      </c>
      <c r="O3" s="224" t="s">
        <v>20</v>
      </c>
      <c r="P3" s="224">
        <v>12012</v>
      </c>
      <c r="Q3" s="297">
        <f t="shared" si="2"/>
        <v>0</v>
      </c>
      <c r="R3" s="224" t="s">
        <v>21</v>
      </c>
      <c r="S3" s="264" t="str">
        <f>_xlfn.XLOOKUP(E3,Apoio!A:A,Apoio!D:D)</f>
        <v xml:space="preserve">SOLUTIONS </v>
      </c>
      <c r="T3" s="265">
        <f t="shared" si="3"/>
        <v>185.74019977501084</v>
      </c>
    </row>
    <row r="4" spans="1:20">
      <c r="A4" s="226">
        <v>44862</v>
      </c>
      <c r="B4" s="227">
        <v>44866</v>
      </c>
      <c r="C4" s="283" t="s">
        <v>16</v>
      </c>
      <c r="D4" s="273" t="s">
        <v>23</v>
      </c>
      <c r="E4" s="225" t="s">
        <v>142</v>
      </c>
      <c r="F4" s="250">
        <v>79829.600000000006</v>
      </c>
      <c r="G4" s="224" t="s">
        <v>19</v>
      </c>
      <c r="H4" s="224">
        <v>5.3404999999999996</v>
      </c>
      <c r="I4" s="294">
        <f t="shared" si="0"/>
        <v>2.7151015822490798E-3</v>
      </c>
      <c r="J4" s="224">
        <v>5.3550000000000004</v>
      </c>
      <c r="K4" s="295">
        <f t="shared" si="1"/>
        <v>1157.5292000000675</v>
      </c>
      <c r="L4" s="296" t="str">
        <f>_xlfn.XLOOKUP(E4,Apoio!A:A,Apoio!B:B)</f>
        <v>AC11122</v>
      </c>
      <c r="M4" s="296" t="str">
        <f>_xlfn.XLOOKUP(E4,Apoio!A:A,Apoio!C:C)</f>
        <v>MESA CAMBIO PROPRIETARIA</v>
      </c>
      <c r="N4" s="295">
        <f>_xlfn.XLOOKUP(C4,Apoio!M:M,Apoio!N:N)*K4</f>
        <v>752.39398000004394</v>
      </c>
      <c r="O4" s="224" t="s">
        <v>20</v>
      </c>
      <c r="P4" s="224">
        <v>12012</v>
      </c>
      <c r="Q4" s="297">
        <f t="shared" si="2"/>
        <v>0</v>
      </c>
      <c r="R4" s="224" t="s">
        <v>21</v>
      </c>
      <c r="S4" s="264" t="str">
        <f>_xlfn.XLOOKUP(E4,Apoio!A:A,Apoio!D:D)</f>
        <v xml:space="preserve">SOLUTIONS </v>
      </c>
      <c r="T4" s="265">
        <f t="shared" si="3"/>
        <v>616.96306360003598</v>
      </c>
    </row>
    <row r="5" spans="1:20">
      <c r="A5" s="226">
        <v>44865</v>
      </c>
      <c r="B5" s="227">
        <v>44866</v>
      </c>
      <c r="C5" s="293" t="s">
        <v>16</v>
      </c>
      <c r="D5" s="248" t="s">
        <v>17</v>
      </c>
      <c r="E5" s="249" t="s">
        <v>54</v>
      </c>
      <c r="F5" s="250">
        <v>1000</v>
      </c>
      <c r="G5" s="224" t="s">
        <v>19</v>
      </c>
      <c r="H5" s="224">
        <v>5.2530000000000001</v>
      </c>
      <c r="I5" s="294">
        <f t="shared" si="0"/>
        <v>7.0435941366837618E-3</v>
      </c>
      <c r="J5" s="224">
        <v>5.29</v>
      </c>
      <c r="K5" s="295">
        <f t="shared" si="1"/>
        <v>36.999999999999922</v>
      </c>
      <c r="L5" s="296" t="str">
        <f>_xlfn.XLOOKUP(E5,Apoio!A:A,Apoio!B:B)</f>
        <v>AC11122</v>
      </c>
      <c r="M5" s="296" t="str">
        <f>_xlfn.XLOOKUP(E5,Apoio!A:A,Apoio!C:C)</f>
        <v>MESA CAMBIO PROPRIETARIA</v>
      </c>
      <c r="N5" s="295">
        <f>_xlfn.XLOOKUP(C5,Apoio!M:M,Apoio!N:N)*K5</f>
        <v>24.049999999999951</v>
      </c>
      <c r="O5" s="224" t="s">
        <v>20</v>
      </c>
      <c r="P5" s="224">
        <v>67500</v>
      </c>
      <c r="Q5" s="297">
        <f t="shared" si="2"/>
        <v>0</v>
      </c>
      <c r="R5" s="224" t="s">
        <v>21</v>
      </c>
      <c r="S5" s="264" t="str">
        <f>_xlfn.XLOOKUP(E5,Apoio!A:A,Apoio!D:D)</f>
        <v>LEANDRO</v>
      </c>
      <c r="T5" s="265">
        <f t="shared" si="3"/>
        <v>19.720999999999957</v>
      </c>
    </row>
    <row r="6" spans="1:20">
      <c r="A6" s="226">
        <v>44865</v>
      </c>
      <c r="B6" s="227">
        <v>44866</v>
      </c>
      <c r="C6" s="224" t="s">
        <v>16</v>
      </c>
      <c r="D6" s="221" t="s">
        <v>23</v>
      </c>
      <c r="E6" s="222" t="s">
        <v>159</v>
      </c>
      <c r="F6" s="223">
        <v>13685</v>
      </c>
      <c r="G6" s="224" t="s">
        <v>32</v>
      </c>
      <c r="H6" s="224">
        <v>5.1208</v>
      </c>
      <c r="I6" s="294">
        <f t="shared" si="0"/>
        <v>8.6314638337758876E-3</v>
      </c>
      <c r="J6" s="224">
        <v>5.165</v>
      </c>
      <c r="K6" s="295">
        <f t="shared" si="1"/>
        <v>604.87700000000018</v>
      </c>
      <c r="L6" s="296" t="str">
        <f>_xlfn.XLOOKUP(E6,Apoio!A:A,Apoio!B:B)</f>
        <v>A21291</v>
      </c>
      <c r="M6" s="296" t="str">
        <f>_xlfn.XLOOKUP(E6,Apoio!A:A,Apoio!C:C)</f>
        <v>GUSTAVO SOUZA CARVALHO SASDELLI</v>
      </c>
      <c r="N6" s="295">
        <f>_xlfn.XLOOKUP(C6,Apoio!M:M,Apoio!N:N)*K6</f>
        <v>393.17005000000012</v>
      </c>
      <c r="O6" s="224" t="s">
        <v>20</v>
      </c>
      <c r="P6" s="224">
        <v>12012</v>
      </c>
      <c r="Q6" s="297">
        <f t="shared" si="2"/>
        <v>94.360812000000038</v>
      </c>
      <c r="R6" s="224" t="s">
        <v>21</v>
      </c>
      <c r="S6" s="264">
        <f>_xlfn.XLOOKUP(E6,Apoio!A:A,Apoio!D:D)</f>
        <v>0</v>
      </c>
      <c r="T6" s="265">
        <f t="shared" si="3"/>
        <v>228.03862900000004</v>
      </c>
    </row>
    <row r="7" spans="1:20">
      <c r="A7" s="226">
        <v>44865</v>
      </c>
      <c r="B7" s="227">
        <v>44866</v>
      </c>
      <c r="C7" s="224" t="s">
        <v>16</v>
      </c>
      <c r="D7" s="221" t="s">
        <v>17</v>
      </c>
      <c r="E7" s="228" t="s">
        <v>1841</v>
      </c>
      <c r="F7" s="223">
        <v>18975.509999999998</v>
      </c>
      <c r="G7" s="224" t="s">
        <v>19</v>
      </c>
      <c r="H7" s="224">
        <v>5.1749999999999998</v>
      </c>
      <c r="I7" s="294">
        <f t="shared" si="0"/>
        <v>1.449275362318847E-2</v>
      </c>
      <c r="J7" s="224">
        <v>5.25</v>
      </c>
      <c r="K7" s="295">
        <f t="shared" si="1"/>
        <v>1423.1632500000032</v>
      </c>
      <c r="L7" s="296" t="str">
        <f>_xlfn.XLOOKUP(E7,Apoio!A:A,Apoio!B:B)</f>
        <v>A68726</v>
      </c>
      <c r="M7" s="296" t="str">
        <f>_xlfn.XLOOKUP(E7,Apoio!A:A,Apoio!C:C)</f>
        <v>GABRIELA FILGUEIRAS PACHECO</v>
      </c>
      <c r="N7" s="295">
        <f>_xlfn.XLOOKUP(C7,Apoio!M:M,Apoio!N:N)*K7</f>
        <v>925.05611250000209</v>
      </c>
      <c r="O7" s="224" t="s">
        <v>20</v>
      </c>
      <c r="P7" s="271">
        <v>67043</v>
      </c>
      <c r="Q7" s="297">
        <f t="shared" si="2"/>
        <v>222.0134670000005</v>
      </c>
      <c r="R7" s="224" t="s">
        <v>21</v>
      </c>
      <c r="S7" s="264">
        <f>_xlfn.XLOOKUP(E7,Apoio!A:A,Apoio!D:D)</f>
        <v>0</v>
      </c>
      <c r="T7" s="265">
        <f t="shared" si="3"/>
        <v>536.53254525000125</v>
      </c>
    </row>
    <row r="8" spans="1:20">
      <c r="A8" s="226">
        <v>44865</v>
      </c>
      <c r="B8" s="227">
        <v>44866</v>
      </c>
      <c r="C8" s="224" t="s">
        <v>16</v>
      </c>
      <c r="D8" s="221" t="s">
        <v>23</v>
      </c>
      <c r="E8" s="222" t="s">
        <v>1828</v>
      </c>
      <c r="F8" s="223">
        <v>14465.11</v>
      </c>
      <c r="G8" s="224" t="s">
        <v>19</v>
      </c>
      <c r="H8" s="224">
        <v>5.173</v>
      </c>
      <c r="I8" s="294">
        <f t="shared" si="0"/>
        <v>7.1525227140922798E-3</v>
      </c>
      <c r="J8" s="224">
        <v>5.21</v>
      </c>
      <c r="K8" s="295">
        <f t="shared" si="1"/>
        <v>535.20906999999886</v>
      </c>
      <c r="L8" s="296" t="str">
        <f>_xlfn.XLOOKUP(E8,Apoio!A:A,Apoio!B:B)</f>
        <v>A28769</v>
      </c>
      <c r="M8" s="296" t="str">
        <f>_xlfn.XLOOKUP(E8,Apoio!A:A,Apoio!C:C)</f>
        <v>GESSICA YANAE RODRIGUES SIGNORINE</v>
      </c>
      <c r="N8" s="295">
        <f>_xlfn.XLOOKUP(C8,Apoio!M:M,Apoio!N:N)*K8</f>
        <v>347.88589549999926</v>
      </c>
      <c r="O8" s="224" t="s">
        <v>20</v>
      </c>
      <c r="P8" s="224">
        <v>12012</v>
      </c>
      <c r="Q8" s="297">
        <f t="shared" si="2"/>
        <v>83.492614919999824</v>
      </c>
      <c r="R8" s="224" t="s">
        <v>21</v>
      </c>
      <c r="S8" s="264">
        <f>_xlfn.XLOOKUP(E8,Apoio!A:A,Apoio!D:D)</f>
        <v>0</v>
      </c>
      <c r="T8" s="265">
        <f t="shared" si="3"/>
        <v>201.77381938999957</v>
      </c>
    </row>
    <row r="9" spans="1:20">
      <c r="A9" s="226">
        <v>44865</v>
      </c>
      <c r="B9" s="227">
        <v>44866</v>
      </c>
      <c r="C9" s="224" t="s">
        <v>16</v>
      </c>
      <c r="D9" s="221" t="s">
        <v>17</v>
      </c>
      <c r="E9" s="228" t="s">
        <v>112</v>
      </c>
      <c r="F9" s="223">
        <v>100</v>
      </c>
      <c r="G9" s="224" t="s">
        <v>19</v>
      </c>
      <c r="H9" s="224">
        <v>5.149</v>
      </c>
      <c r="I9" s="294">
        <f t="shared" si="0"/>
        <v>3.1073994950476802E-3</v>
      </c>
      <c r="J9" s="224">
        <v>5.165</v>
      </c>
      <c r="K9" s="295">
        <f t="shared" si="1"/>
        <v>1.6000000000000014</v>
      </c>
      <c r="L9" s="296" t="str">
        <f>_xlfn.XLOOKUP(E9,Apoio!A:A,Apoio!B:B)</f>
        <v>C11122</v>
      </c>
      <c r="M9" s="296" t="str">
        <f>_xlfn.XLOOKUP(E9,Apoio!A:A,Apoio!C:C)</f>
        <v>MESA CAMBIO PROPRIETARIA</v>
      </c>
      <c r="N9" s="295">
        <f>_xlfn.XLOOKUP(C9,Apoio!M:M,Apoio!N:N)*K9</f>
        <v>1.0400000000000009</v>
      </c>
      <c r="O9" s="224" t="s">
        <v>27</v>
      </c>
      <c r="P9" s="224">
        <v>67500</v>
      </c>
      <c r="Q9" s="297">
        <f t="shared" si="2"/>
        <v>0</v>
      </c>
      <c r="R9" s="224" t="s">
        <v>21</v>
      </c>
      <c r="S9" s="264">
        <f>_xlfn.XLOOKUP(E9,Apoio!A:A,Apoio!D:D)</f>
        <v>0</v>
      </c>
      <c r="T9" s="265">
        <f t="shared" si="3"/>
        <v>0.85280000000000067</v>
      </c>
    </row>
    <row r="10" spans="1:20">
      <c r="A10" s="226">
        <v>44865</v>
      </c>
      <c r="B10" s="227">
        <v>44866</v>
      </c>
      <c r="C10" s="224" t="s">
        <v>16</v>
      </c>
      <c r="D10" s="221" t="s">
        <v>23</v>
      </c>
      <c r="E10" s="228" t="s">
        <v>126</v>
      </c>
      <c r="F10" s="223">
        <v>33150</v>
      </c>
      <c r="G10" s="224" t="s">
        <v>19</v>
      </c>
      <c r="H10" s="224">
        <v>5.1660000000000004</v>
      </c>
      <c r="I10" s="294">
        <f t="shared" si="0"/>
        <v>3.5811072396436661E-3</v>
      </c>
      <c r="J10" s="230">
        <v>5.1844999999999999</v>
      </c>
      <c r="K10" s="295">
        <f t="shared" si="1"/>
        <v>613.27499999998395</v>
      </c>
      <c r="L10" s="296" t="str">
        <f>_xlfn.XLOOKUP(E10,Apoio!A:A,Apoio!B:B)</f>
        <v>A22302</v>
      </c>
      <c r="M10" s="296" t="str">
        <f>_xlfn.XLOOKUP(E10,Apoio!A:A,Apoio!C:C)</f>
        <v>THIAGO ARNON MOREIRA DE CASTILHO</v>
      </c>
      <c r="N10" s="295">
        <f>_xlfn.XLOOKUP(C10,Apoio!M:M,Apoio!N:N)*K10</f>
        <v>398.62874999998957</v>
      </c>
      <c r="O10" s="224" t="s">
        <v>20</v>
      </c>
      <c r="P10" s="224">
        <v>12012</v>
      </c>
      <c r="Q10" s="297">
        <f t="shared" si="2"/>
        <v>95.670899999997502</v>
      </c>
      <c r="R10" s="224" t="s">
        <v>21</v>
      </c>
      <c r="S10" s="264">
        <f>_xlfn.XLOOKUP(E10,Apoio!A:A,Apoio!D:D)</f>
        <v>0</v>
      </c>
      <c r="T10" s="265">
        <f t="shared" si="3"/>
        <v>231.20467499999393</v>
      </c>
    </row>
    <row r="11" spans="1:20">
      <c r="A11" s="226">
        <v>44865</v>
      </c>
      <c r="B11" s="227">
        <v>44866</v>
      </c>
      <c r="C11" s="224" t="s">
        <v>16</v>
      </c>
      <c r="D11" s="221" t="s">
        <v>23</v>
      </c>
      <c r="E11" s="228" t="s">
        <v>126</v>
      </c>
      <c r="F11" s="223">
        <v>30000</v>
      </c>
      <c r="G11" s="224" t="s">
        <v>19</v>
      </c>
      <c r="H11" s="224">
        <v>5.1660000000000004</v>
      </c>
      <c r="I11" s="294">
        <f t="shared" si="0"/>
        <v>3.5811072396436661E-3</v>
      </c>
      <c r="J11" s="230">
        <v>5.1844999999999999</v>
      </c>
      <c r="K11" s="295">
        <f t="shared" si="1"/>
        <v>554.99999999998545</v>
      </c>
      <c r="L11" s="296" t="str">
        <f>_xlfn.XLOOKUP(E11,Apoio!A:A,Apoio!B:B)</f>
        <v>A22302</v>
      </c>
      <c r="M11" s="296" t="str">
        <f>_xlfn.XLOOKUP(E11,Apoio!A:A,Apoio!C:C)</f>
        <v>THIAGO ARNON MOREIRA DE CASTILHO</v>
      </c>
      <c r="N11" s="295">
        <f>_xlfn.XLOOKUP(C11,Apoio!M:M,Apoio!N:N)*K11</f>
        <v>360.74999999999056</v>
      </c>
      <c r="O11" s="224" t="s">
        <v>20</v>
      </c>
      <c r="P11" s="224">
        <v>12012</v>
      </c>
      <c r="Q11" s="297">
        <f t="shared" si="2"/>
        <v>86.579999999997739</v>
      </c>
      <c r="R11" s="224" t="s">
        <v>21</v>
      </c>
      <c r="S11" s="264">
        <f>_xlfn.XLOOKUP(E11,Apoio!A:A,Apoio!D:D)</f>
        <v>0</v>
      </c>
      <c r="T11" s="265">
        <f t="shared" si="3"/>
        <v>209.23499999999453</v>
      </c>
    </row>
    <row r="12" spans="1:20">
      <c r="A12" s="226">
        <v>44866</v>
      </c>
      <c r="B12" s="227">
        <v>44866</v>
      </c>
      <c r="C12" s="224" t="s">
        <v>16</v>
      </c>
      <c r="D12" s="221" t="s">
        <v>23</v>
      </c>
      <c r="E12" s="229" t="s">
        <v>159</v>
      </c>
      <c r="F12" s="223">
        <v>5752.5</v>
      </c>
      <c r="G12" s="224" t="s">
        <v>32</v>
      </c>
      <c r="H12" s="224">
        <v>5.1265999999999998</v>
      </c>
      <c r="I12" s="294">
        <f t="shared" si="0"/>
        <v>1.0026138181250754E-2</v>
      </c>
      <c r="J12" s="224">
        <v>5.1779999999999999</v>
      </c>
      <c r="K12" s="295">
        <f t="shared" si="1"/>
        <v>295.67850000000067</v>
      </c>
      <c r="L12" s="296" t="str">
        <f>_xlfn.XLOOKUP(E12,Apoio!A:A,Apoio!B:B)</f>
        <v>A21291</v>
      </c>
      <c r="M12" s="296" t="str">
        <f>_xlfn.XLOOKUP(E12,Apoio!A:A,Apoio!C:C)</f>
        <v>GUSTAVO SOUZA CARVALHO SASDELLI</v>
      </c>
      <c r="N12" s="295">
        <f>_xlfn.XLOOKUP(C12,Apoio!M:M,Apoio!N:N)*K12</f>
        <v>192.19102500000045</v>
      </c>
      <c r="O12" s="224" t="s">
        <v>20</v>
      </c>
      <c r="P12" s="224">
        <v>12012</v>
      </c>
      <c r="Q12" s="297">
        <f t="shared" si="2"/>
        <v>46.125846000000116</v>
      </c>
      <c r="R12" s="224" t="s">
        <v>21</v>
      </c>
      <c r="S12" s="264">
        <f>_xlfn.XLOOKUP(E12,Apoio!A:A,Apoio!D:D)</f>
        <v>0</v>
      </c>
      <c r="T12" s="265">
        <f t="shared" si="3"/>
        <v>111.47079450000024</v>
      </c>
    </row>
    <row r="13" spans="1:20">
      <c r="A13" s="226">
        <v>44866</v>
      </c>
      <c r="B13" s="227">
        <v>44868</v>
      </c>
      <c r="C13" s="224" t="s">
        <v>16</v>
      </c>
      <c r="D13" s="221" t="s">
        <v>23</v>
      </c>
      <c r="E13" s="222" t="s">
        <v>126</v>
      </c>
      <c r="F13" s="298">
        <v>54471</v>
      </c>
      <c r="G13" s="224" t="s">
        <v>19</v>
      </c>
      <c r="H13" s="224">
        <v>5.1772</v>
      </c>
      <c r="I13" s="294">
        <f t="shared" si="0"/>
        <v>1.8929150892375013E-3</v>
      </c>
      <c r="J13" s="224">
        <v>5.1870000000000003</v>
      </c>
      <c r="K13" s="295">
        <f t="shared" si="1"/>
        <v>533.81580000001372</v>
      </c>
      <c r="L13" s="296" t="str">
        <f>_xlfn.XLOOKUP(E13,Apoio!A:A,Apoio!B:B)</f>
        <v>A22302</v>
      </c>
      <c r="M13" s="296" t="str">
        <f>_xlfn.XLOOKUP(E13,Apoio!A:A,Apoio!C:C)</f>
        <v>THIAGO ARNON MOREIRA DE CASTILHO</v>
      </c>
      <c r="N13" s="295">
        <f>_xlfn.XLOOKUP(C13,Apoio!M:M,Apoio!N:N)*K13</f>
        <v>346.98027000000894</v>
      </c>
      <c r="O13" s="224" t="s">
        <v>20</v>
      </c>
      <c r="P13" s="224">
        <v>12012</v>
      </c>
      <c r="Q13" s="297">
        <f t="shared" si="2"/>
        <v>83.275264800002148</v>
      </c>
      <c r="R13" s="224" t="s">
        <v>21</v>
      </c>
      <c r="S13" s="264">
        <f>_xlfn.XLOOKUP(E13,Apoio!A:A,Apoio!D:D)</f>
        <v>0</v>
      </c>
      <c r="T13" s="265">
        <f t="shared" si="3"/>
        <v>201.24855660000514</v>
      </c>
    </row>
    <row r="14" spans="1:20">
      <c r="A14" s="226">
        <v>44866</v>
      </c>
      <c r="B14" s="227">
        <v>44866</v>
      </c>
      <c r="C14" s="224" t="s">
        <v>22</v>
      </c>
      <c r="D14" s="221" t="s">
        <v>23</v>
      </c>
      <c r="E14" s="225" t="s">
        <v>1827</v>
      </c>
      <c r="F14" s="223">
        <v>5423.5</v>
      </c>
      <c r="G14" s="224" t="s">
        <v>32</v>
      </c>
      <c r="H14" s="224">
        <v>5.1310000000000002</v>
      </c>
      <c r="I14" s="294">
        <f t="shared" si="0"/>
        <v>3.6055349834338557E-3</v>
      </c>
      <c r="J14" s="224">
        <v>5.1494999999999997</v>
      </c>
      <c r="K14" s="295">
        <f t="shared" si="1"/>
        <v>100.33474999999738</v>
      </c>
      <c r="L14" s="296" t="str">
        <f>_xlfn.XLOOKUP(E14,Apoio!A:A,Apoio!B:B)</f>
        <v>A74995</v>
      </c>
      <c r="M14" s="296" t="str">
        <f>_xlfn.XLOOKUP(E14,Apoio!A:A,Apoio!C:C)</f>
        <v>VITOR RIGOTTI LAMEGO</v>
      </c>
      <c r="N14" s="295">
        <f>_xlfn.XLOOKUP(C14,Apoio!M:M,Apoio!N:N)*K14</f>
        <v>47.834592062498757</v>
      </c>
      <c r="O14" s="224" t="s">
        <v>20</v>
      </c>
      <c r="P14" s="224">
        <v>22012</v>
      </c>
      <c r="Q14" s="297">
        <f t="shared" si="2"/>
        <v>11.480302094999701</v>
      </c>
      <c r="R14" s="224" t="s">
        <v>25</v>
      </c>
      <c r="S14" s="264">
        <f>_xlfn.XLOOKUP(E14,Apoio!A:A,Apoio!D:D)</f>
        <v>0</v>
      </c>
      <c r="T14" s="265">
        <f t="shared" si="3"/>
        <v>27.744063396249281</v>
      </c>
    </row>
    <row r="15" spans="1:20">
      <c r="A15" s="226">
        <v>44866</v>
      </c>
      <c r="B15" s="227">
        <v>44866</v>
      </c>
      <c r="C15" s="221" t="s">
        <v>16</v>
      </c>
      <c r="D15" s="248" t="s">
        <v>17</v>
      </c>
      <c r="E15" s="249" t="s">
        <v>49</v>
      </c>
      <c r="F15" s="245">
        <v>55000</v>
      </c>
      <c r="G15" s="224" t="s">
        <v>19</v>
      </c>
      <c r="H15" s="224">
        <v>5.1642000000000001</v>
      </c>
      <c r="I15" s="294">
        <f t="shared" si="0"/>
        <v>1.0805158591843833E-2</v>
      </c>
      <c r="J15" s="224">
        <v>5.22</v>
      </c>
      <c r="K15" s="295">
        <f t="shared" si="1"/>
        <v>3068.9999999999795</v>
      </c>
      <c r="L15" s="296" t="str">
        <f>_xlfn.XLOOKUP(E15,Apoio!A:A,Apoio!B:B)</f>
        <v>AC11122</v>
      </c>
      <c r="M15" s="296" t="str">
        <f>_xlfn.XLOOKUP(E15,Apoio!A:A,Apoio!C:C)</f>
        <v>MESA CAMBIO PROPRIETARIA</v>
      </c>
      <c r="N15" s="295">
        <f>_xlfn.XLOOKUP(C15,Apoio!M:M,Apoio!N:N)*K15</f>
        <v>1994.8499999999867</v>
      </c>
      <c r="O15" s="224" t="s">
        <v>20</v>
      </c>
      <c r="P15" s="224">
        <v>67500</v>
      </c>
      <c r="Q15" s="297">
        <f t="shared" si="2"/>
        <v>0</v>
      </c>
      <c r="R15" s="224" t="s">
        <v>21</v>
      </c>
      <c r="S15" s="264" t="str">
        <f>_xlfn.XLOOKUP(E15,Apoio!A:A,Apoio!D:D)</f>
        <v>LEANDRO</v>
      </c>
      <c r="T15" s="265">
        <f t="shared" si="3"/>
        <v>1635.7769999999889</v>
      </c>
    </row>
    <row r="16" spans="1:20">
      <c r="A16" s="226">
        <v>44866</v>
      </c>
      <c r="B16" s="227">
        <v>44868</v>
      </c>
      <c r="C16" s="221" t="s">
        <v>16</v>
      </c>
      <c r="D16" s="233" t="s">
        <v>17</v>
      </c>
      <c r="E16" s="225" t="s">
        <v>1842</v>
      </c>
      <c r="F16" s="246">
        <v>205</v>
      </c>
      <c r="G16" s="230" t="s">
        <v>32</v>
      </c>
      <c r="H16" s="230">
        <v>5.1555999999999997</v>
      </c>
      <c r="I16" s="294">
        <f t="shared" si="0"/>
        <v>1.8310186981146837E-2</v>
      </c>
      <c r="J16" s="230">
        <v>5.25</v>
      </c>
      <c r="K16" s="295">
        <f t="shared" si="1"/>
        <v>19.352000000000054</v>
      </c>
      <c r="L16" s="296" t="str">
        <f>_xlfn.XLOOKUP(E16,Apoio!A:A,Apoio!B:B)</f>
        <v>A21724</v>
      </c>
      <c r="M16" s="296" t="str">
        <f>_xlfn.XLOOKUP(E16,Apoio!A:A,Apoio!C:C)</f>
        <v>RICARDO DE SOUZA LIMA FALCÃO</v>
      </c>
      <c r="N16" s="295">
        <f>_xlfn.XLOOKUP(C16,Apoio!M:M,Apoio!N:N)*K16</f>
        <v>12.578800000000035</v>
      </c>
      <c r="O16" s="224" t="s">
        <v>20</v>
      </c>
      <c r="P16" s="224">
        <v>12036</v>
      </c>
      <c r="Q16" s="297">
        <f t="shared" si="2"/>
        <v>3.0189120000000087</v>
      </c>
      <c r="R16" s="224" t="s">
        <v>21</v>
      </c>
      <c r="S16" s="264">
        <f>_xlfn.XLOOKUP(E16,Apoio!A:A,Apoio!D:D)</f>
        <v>0</v>
      </c>
      <c r="T16" s="265">
        <f t="shared" si="3"/>
        <v>7.2957040000000184</v>
      </c>
    </row>
    <row r="17" spans="1:20">
      <c r="A17" s="226">
        <v>44866</v>
      </c>
      <c r="B17" s="227">
        <v>44866</v>
      </c>
      <c r="C17" s="221" t="s">
        <v>16</v>
      </c>
      <c r="D17" s="224" t="s">
        <v>23</v>
      </c>
      <c r="E17" s="225" t="s">
        <v>1546</v>
      </c>
      <c r="F17" s="246">
        <v>12000</v>
      </c>
      <c r="G17" s="230" t="s">
        <v>19</v>
      </c>
      <c r="H17" s="230">
        <v>5.05</v>
      </c>
      <c r="I17" s="294">
        <f t="shared" si="0"/>
        <v>1.4792079207920805E-2</v>
      </c>
      <c r="J17" s="230">
        <v>5.1246999999999998</v>
      </c>
      <c r="K17" s="295">
        <f t="shared" si="1"/>
        <v>896.39999999999986</v>
      </c>
      <c r="L17" s="296" t="str">
        <f>_xlfn.XLOOKUP(E17,Apoio!A:A,Apoio!B:B)</f>
        <v>A21578</v>
      </c>
      <c r="M17" s="296" t="str">
        <f>_xlfn.XLOOKUP(E17,Apoio!A:A,Apoio!C:C)</f>
        <v>RENATO NUCCI SONCINI</v>
      </c>
      <c r="N17" s="295">
        <f>_xlfn.XLOOKUP(C17,Apoio!M:M,Apoio!N:N)*K17</f>
        <v>582.66</v>
      </c>
      <c r="O17" s="224" t="s">
        <v>20</v>
      </c>
      <c r="P17" s="224">
        <v>47025</v>
      </c>
      <c r="Q17" s="297">
        <f t="shared" si="2"/>
        <v>139.83839999999998</v>
      </c>
      <c r="R17" s="224" t="s">
        <v>21</v>
      </c>
      <c r="S17" s="264">
        <f>_xlfn.XLOOKUP(E17,Apoio!A:A,Apoio!D:D)</f>
        <v>0</v>
      </c>
      <c r="T17" s="265">
        <f t="shared" si="3"/>
        <v>337.94279999999998</v>
      </c>
    </row>
    <row r="18" spans="1:20">
      <c r="A18" s="226">
        <v>44866</v>
      </c>
      <c r="B18" s="227">
        <v>44868</v>
      </c>
      <c r="C18" s="290" t="s">
        <v>67</v>
      </c>
      <c r="D18" s="271" t="s">
        <v>23</v>
      </c>
      <c r="E18" s="249" t="s">
        <v>1490</v>
      </c>
      <c r="F18" s="246">
        <v>4721.8999999999996</v>
      </c>
      <c r="G18" s="230" t="s">
        <v>19</v>
      </c>
      <c r="H18" s="230">
        <v>5.1139999999999999</v>
      </c>
      <c r="I18" s="294">
        <f t="shared" si="0"/>
        <v>7.626124364489506E-3</v>
      </c>
      <c r="J18" s="230">
        <v>5.1529999999999996</v>
      </c>
      <c r="K18" s="295">
        <f t="shared" si="1"/>
        <v>184.15409999999858</v>
      </c>
      <c r="L18" s="296" t="str">
        <f>_xlfn.XLOOKUP(E18,Apoio!A:A,Apoio!B:B)</f>
        <v>C11122</v>
      </c>
      <c r="M18" s="296" t="str">
        <f>_xlfn.XLOOKUP(E18,Apoio!A:A,Apoio!C:C)</f>
        <v>MESA CAMBIO PROPRIETARIA</v>
      </c>
      <c r="N18" s="295">
        <f>_xlfn.XLOOKUP(C18,Apoio!M:M,Apoio!N:N)*K18</f>
        <v>87.795467174999317</v>
      </c>
      <c r="O18" s="224" t="s">
        <v>20</v>
      </c>
      <c r="P18" s="224">
        <v>22012</v>
      </c>
      <c r="Q18" s="297">
        <f t="shared" si="2"/>
        <v>0</v>
      </c>
      <c r="R18" s="224" t="s">
        <v>64</v>
      </c>
      <c r="S18" s="264" t="str">
        <f>_xlfn.XLOOKUP(E18,Apoio!A:A,Apoio!D:D)</f>
        <v>LEANDRO</v>
      </c>
      <c r="T18" s="265">
        <f t="shared" si="3"/>
        <v>71.99228308349943</v>
      </c>
    </row>
    <row r="19" spans="1:20">
      <c r="A19" s="226">
        <v>44866</v>
      </c>
      <c r="B19" s="227">
        <v>44868</v>
      </c>
      <c r="C19" s="290" t="s">
        <v>67</v>
      </c>
      <c r="D19" s="271" t="s">
        <v>23</v>
      </c>
      <c r="E19" s="249" t="s">
        <v>1490</v>
      </c>
      <c r="F19" s="246">
        <v>9214.26</v>
      </c>
      <c r="G19" s="230" t="s">
        <v>19</v>
      </c>
      <c r="H19" s="230">
        <v>5.1139999999999999</v>
      </c>
      <c r="I19" s="294">
        <f t="shared" si="0"/>
        <v>7.626124364489506E-3</v>
      </c>
      <c r="J19" s="230">
        <v>5.1529999999999996</v>
      </c>
      <c r="K19" s="295">
        <f t="shared" si="1"/>
        <v>359.35613999999725</v>
      </c>
      <c r="L19" s="296" t="str">
        <f>_xlfn.XLOOKUP(E19,Apoio!A:A,Apoio!B:B)</f>
        <v>C11122</v>
      </c>
      <c r="M19" s="296" t="str">
        <f>_xlfn.XLOOKUP(E19,Apoio!A:A,Apoio!C:C)</f>
        <v>MESA CAMBIO PROPRIETARIA</v>
      </c>
      <c r="N19" s="295">
        <f>_xlfn.XLOOKUP(C19,Apoio!M:M,Apoio!N:N)*K19</f>
        <v>171.32303974499868</v>
      </c>
      <c r="O19" s="224" t="s">
        <v>20</v>
      </c>
      <c r="P19" s="224">
        <v>22012</v>
      </c>
      <c r="Q19" s="297">
        <f t="shared" si="2"/>
        <v>0</v>
      </c>
      <c r="R19" s="224" t="s">
        <v>64</v>
      </c>
      <c r="S19" s="264" t="str">
        <f>_xlfn.XLOOKUP(E19,Apoio!A:A,Apoio!D:D)</f>
        <v>LEANDRO</v>
      </c>
      <c r="T19" s="265">
        <f t="shared" si="3"/>
        <v>140.48489259089891</v>
      </c>
    </row>
    <row r="20" spans="1:20">
      <c r="A20" s="226">
        <v>44866</v>
      </c>
      <c r="B20" s="227">
        <v>44868</v>
      </c>
      <c r="C20" s="290" t="s">
        <v>67</v>
      </c>
      <c r="D20" s="271" t="s">
        <v>23</v>
      </c>
      <c r="E20" s="249" t="s">
        <v>1490</v>
      </c>
      <c r="F20" s="246">
        <v>12748.85</v>
      </c>
      <c r="G20" s="230" t="s">
        <v>19</v>
      </c>
      <c r="H20" s="230">
        <v>5.1139999999999999</v>
      </c>
      <c r="I20" s="294">
        <f t="shared" si="0"/>
        <v>7.626124364489506E-3</v>
      </c>
      <c r="J20" s="230">
        <v>5.1529999999999996</v>
      </c>
      <c r="K20" s="295">
        <f t="shared" si="1"/>
        <v>497.20514999999619</v>
      </c>
      <c r="L20" s="296" t="str">
        <f>_xlfn.XLOOKUP(E20,Apoio!A:A,Apoio!B:B)</f>
        <v>C11122</v>
      </c>
      <c r="M20" s="296" t="str">
        <f>_xlfn.XLOOKUP(E20,Apoio!A:A,Apoio!C:C)</f>
        <v>MESA CAMBIO PROPRIETARIA</v>
      </c>
      <c r="N20" s="295">
        <f>_xlfn.XLOOKUP(C20,Apoio!M:M,Apoio!N:N)*K20</f>
        <v>237.04255526249818</v>
      </c>
      <c r="O20" s="224" t="s">
        <v>20</v>
      </c>
      <c r="P20" s="224">
        <v>22012</v>
      </c>
      <c r="Q20" s="297">
        <f t="shared" si="2"/>
        <v>0</v>
      </c>
      <c r="R20" s="224" t="s">
        <v>64</v>
      </c>
      <c r="S20" s="264" t="str">
        <f>_xlfn.XLOOKUP(E20,Apoio!A:A,Apoio!D:D)</f>
        <v>LEANDRO</v>
      </c>
      <c r="T20" s="265">
        <f t="shared" si="3"/>
        <v>194.37489531524849</v>
      </c>
    </row>
    <row r="21" spans="1:20">
      <c r="A21" s="226">
        <v>44866</v>
      </c>
      <c r="B21" s="227">
        <v>44868</v>
      </c>
      <c r="C21" s="224" t="s">
        <v>16</v>
      </c>
      <c r="D21" s="224" t="s">
        <v>17</v>
      </c>
      <c r="E21" s="222" t="s">
        <v>200</v>
      </c>
      <c r="F21" s="247">
        <v>1000</v>
      </c>
      <c r="G21" s="230" t="s">
        <v>19</v>
      </c>
      <c r="H21" s="230">
        <v>5.1292</v>
      </c>
      <c r="I21" s="294">
        <f t="shared" si="0"/>
        <v>6.9796459486859419E-3</v>
      </c>
      <c r="J21" s="230">
        <v>5.165</v>
      </c>
      <c r="K21" s="295">
        <f t="shared" si="1"/>
        <v>35.800000000000054</v>
      </c>
      <c r="L21" s="296" t="str">
        <f>_xlfn.XLOOKUP(E21,Apoio!A:A,Apoio!B:B)</f>
        <v>A21578</v>
      </c>
      <c r="M21" s="296" t="str">
        <f>_xlfn.XLOOKUP(E21,Apoio!A:A,Apoio!C:C)</f>
        <v>RENATO NUCCI SONCINI</v>
      </c>
      <c r="N21" s="295">
        <f>_xlfn.XLOOKUP(C21,Apoio!M:M,Apoio!N:N)*K21</f>
        <v>23.270000000000035</v>
      </c>
      <c r="O21" s="224" t="s">
        <v>20</v>
      </c>
      <c r="P21" s="224">
        <v>37004</v>
      </c>
      <c r="Q21" s="297">
        <f t="shared" si="2"/>
        <v>5.5848000000000084</v>
      </c>
      <c r="R21" s="224" t="s">
        <v>21</v>
      </c>
      <c r="S21" s="264">
        <f>_xlfn.XLOOKUP(E21,Apoio!A:A,Apoio!D:D)</f>
        <v>0</v>
      </c>
      <c r="T21" s="265">
        <f t="shared" si="3"/>
        <v>13.496600000000019</v>
      </c>
    </row>
    <row r="22" spans="1:20">
      <c r="A22" s="226">
        <v>44866</v>
      </c>
      <c r="B22" s="227">
        <v>44868</v>
      </c>
      <c r="C22" s="224" t="s">
        <v>16</v>
      </c>
      <c r="D22" s="224" t="s">
        <v>23</v>
      </c>
      <c r="E22" s="222" t="s">
        <v>33</v>
      </c>
      <c r="F22" s="246">
        <v>1750</v>
      </c>
      <c r="G22" s="230" t="s">
        <v>19</v>
      </c>
      <c r="H22" s="230">
        <v>5.1311999999999998</v>
      </c>
      <c r="I22" s="294">
        <f t="shared" si="0"/>
        <v>6.5871531025880614E-3</v>
      </c>
      <c r="J22" s="230">
        <v>5.165</v>
      </c>
      <c r="K22" s="295">
        <f t="shared" si="1"/>
        <v>59.150000000000482</v>
      </c>
      <c r="L22" s="296" t="str">
        <f>_xlfn.XLOOKUP(E22,Apoio!A:A,Apoio!B:B)</f>
        <v>A21291</v>
      </c>
      <c r="M22" s="296" t="str">
        <f>_xlfn.XLOOKUP(E22,Apoio!A:A,Apoio!C:C)</f>
        <v>GUSTAVO SOUZA CARVALHO SASDELLI</v>
      </c>
      <c r="N22" s="295">
        <f>_xlfn.XLOOKUP(C22,Apoio!M:M,Apoio!N:N)*K22</f>
        <v>38.447500000000318</v>
      </c>
      <c r="O22" s="224" t="s">
        <v>20</v>
      </c>
      <c r="P22" s="224">
        <v>12012</v>
      </c>
      <c r="Q22" s="297">
        <f t="shared" si="2"/>
        <v>9.2274000000000758</v>
      </c>
      <c r="R22" s="224" t="s">
        <v>21</v>
      </c>
      <c r="S22" s="264">
        <f>_xlfn.XLOOKUP(E22,Apoio!A:A,Apoio!D:D)</f>
        <v>0</v>
      </c>
      <c r="T22" s="265">
        <f t="shared" si="3"/>
        <v>22.299550000000181</v>
      </c>
    </row>
    <row r="23" spans="1:20">
      <c r="A23" s="226">
        <v>44866</v>
      </c>
      <c r="B23" s="227">
        <v>44868</v>
      </c>
      <c r="C23" s="224" t="s">
        <v>16</v>
      </c>
      <c r="D23" s="224" t="s">
        <v>23</v>
      </c>
      <c r="E23" s="222" t="s">
        <v>127</v>
      </c>
      <c r="F23" s="223">
        <v>2250</v>
      </c>
      <c r="G23" s="230" t="s">
        <v>19</v>
      </c>
      <c r="H23" s="224">
        <v>5.1361999999999997</v>
      </c>
      <c r="I23" s="294">
        <f t="shared" si="0"/>
        <v>6.1913476889530195E-3</v>
      </c>
      <c r="J23" s="224">
        <v>5.1680000000000001</v>
      </c>
      <c r="K23" s="295">
        <f t="shared" si="1"/>
        <v>71.55000000000112</v>
      </c>
      <c r="L23" s="296" t="str">
        <f>_xlfn.XLOOKUP(E23,Apoio!A:A,Apoio!B:B)</f>
        <v>A21070</v>
      </c>
      <c r="M23" s="296" t="str">
        <f>_xlfn.XLOOKUP(E23,Apoio!A:A,Apoio!C:C)</f>
        <v>GIULIANO MALTESE STOCO</v>
      </c>
      <c r="N23" s="295">
        <f>_xlfn.XLOOKUP(C23,Apoio!M:M,Apoio!N:N)*K23</f>
        <v>46.507500000000732</v>
      </c>
      <c r="O23" s="224" t="s">
        <v>20</v>
      </c>
      <c r="P23" s="224">
        <v>12012</v>
      </c>
      <c r="Q23" s="297">
        <f t="shared" si="2"/>
        <v>11.161800000000175</v>
      </c>
      <c r="R23" s="224" t="s">
        <v>21</v>
      </c>
      <c r="S23" s="264">
        <f>_xlfn.XLOOKUP(E23,Apoio!A:A,Apoio!D:D)</f>
        <v>0</v>
      </c>
      <c r="T23" s="265">
        <f t="shared" si="3"/>
        <v>26.97435000000042</v>
      </c>
    </row>
    <row r="24" spans="1:20">
      <c r="A24" s="226">
        <v>44866</v>
      </c>
      <c r="B24" s="227">
        <v>44868</v>
      </c>
      <c r="C24" s="224" t="s">
        <v>16</v>
      </c>
      <c r="D24" s="221" t="s">
        <v>17</v>
      </c>
      <c r="E24" s="229" t="s">
        <v>135</v>
      </c>
      <c r="F24" s="246">
        <v>14000</v>
      </c>
      <c r="G24" s="230" t="s">
        <v>19</v>
      </c>
      <c r="H24" s="230">
        <v>5.1266999999999996</v>
      </c>
      <c r="I24" s="294">
        <f t="shared" si="0"/>
        <v>6.3003491524762367E-3</v>
      </c>
      <c r="J24" s="230">
        <v>5.1589999999999998</v>
      </c>
      <c r="K24" s="295">
        <f t="shared" si="1"/>
        <v>452.20000000000306</v>
      </c>
      <c r="L24" s="296" t="str">
        <f>_xlfn.XLOOKUP(E24,Apoio!A:A,Apoio!B:B)</f>
        <v>A68641</v>
      </c>
      <c r="M24" s="296" t="str">
        <f>_xlfn.XLOOKUP(E24,Apoio!A:A,Apoio!C:C)</f>
        <v>RICARDO STURM</v>
      </c>
      <c r="N24" s="295">
        <f>_xlfn.XLOOKUP(C24,Apoio!M:M,Apoio!N:N)*K24</f>
        <v>293.930000000002</v>
      </c>
      <c r="O24" s="224" t="s">
        <v>20</v>
      </c>
      <c r="P24" s="224">
        <v>47043</v>
      </c>
      <c r="Q24" s="297">
        <f t="shared" si="2"/>
        <v>70.543200000000482</v>
      </c>
      <c r="R24" s="224" t="s">
        <v>21</v>
      </c>
      <c r="S24" s="264">
        <f>_xlfn.XLOOKUP(E24,Apoio!A:A,Apoio!D:D)</f>
        <v>0</v>
      </c>
      <c r="T24" s="265">
        <f t="shared" si="3"/>
        <v>170.47940000000114</v>
      </c>
    </row>
    <row r="25" spans="1:20">
      <c r="A25" s="226">
        <v>44866</v>
      </c>
      <c r="B25" s="227">
        <v>44868</v>
      </c>
      <c r="C25" s="224" t="s">
        <v>16</v>
      </c>
      <c r="D25" s="221" t="s">
        <v>23</v>
      </c>
      <c r="E25" s="229" t="s">
        <v>1800</v>
      </c>
      <c r="F25" s="223">
        <v>3728</v>
      </c>
      <c r="G25" s="224" t="s">
        <v>19</v>
      </c>
      <c r="H25" s="224">
        <v>5.1139999999999999</v>
      </c>
      <c r="I25" s="294">
        <f t="shared" si="0"/>
        <v>1.9554165037152238E-3</v>
      </c>
      <c r="J25" s="224">
        <v>5.1239999999999997</v>
      </c>
      <c r="K25" s="295">
        <f t="shared" si="1"/>
        <v>37.279999999999205</v>
      </c>
      <c r="L25" s="296" t="str">
        <f>_xlfn.XLOOKUP(E25,Apoio!A:A,Apoio!B:B)</f>
        <v>A28769</v>
      </c>
      <c r="M25" s="296" t="str">
        <f>_xlfn.XLOOKUP(E25,Apoio!A:A,Apoio!C:C)</f>
        <v>GESSICA YANAE RODRIGUES SIGNORINE</v>
      </c>
      <c r="N25" s="295">
        <f>_xlfn.XLOOKUP(C25,Apoio!M:M,Apoio!N:N)*K25</f>
        <v>24.231999999999484</v>
      </c>
      <c r="O25" s="224" t="s">
        <v>20</v>
      </c>
      <c r="P25" s="224">
        <v>12012</v>
      </c>
      <c r="Q25" s="297">
        <f t="shared" si="2"/>
        <v>5.8156799999998761</v>
      </c>
      <c r="R25" s="224" t="s">
        <v>21</v>
      </c>
      <c r="S25" s="264">
        <f>_xlfn.XLOOKUP(E25,Apoio!A:A,Apoio!D:D)</f>
        <v>0</v>
      </c>
      <c r="T25" s="265">
        <f t="shared" si="3"/>
        <v>14.0545599999997</v>
      </c>
    </row>
    <row r="26" spans="1:20">
      <c r="A26" s="226">
        <v>44866</v>
      </c>
      <c r="B26" s="227">
        <v>44868</v>
      </c>
      <c r="C26" s="224" t="s">
        <v>16</v>
      </c>
      <c r="D26" s="221" t="s">
        <v>23</v>
      </c>
      <c r="E26" s="229" t="s">
        <v>126</v>
      </c>
      <c r="F26" s="246">
        <v>14600</v>
      </c>
      <c r="G26" s="230" t="s">
        <v>19</v>
      </c>
      <c r="H26" s="230">
        <v>5.1035000000000004</v>
      </c>
      <c r="I26" s="294">
        <f t="shared" si="0"/>
        <v>4.212795140589698E-3</v>
      </c>
      <c r="J26" s="230">
        <v>5.125</v>
      </c>
      <c r="K26" s="295">
        <f t="shared" si="1"/>
        <v>313.89999999999463</v>
      </c>
      <c r="L26" s="296" t="str">
        <f>_xlfn.XLOOKUP(E26,Apoio!A:A,Apoio!B:B)</f>
        <v>A22302</v>
      </c>
      <c r="M26" s="296" t="str">
        <f>_xlfn.XLOOKUP(E26,Apoio!A:A,Apoio!C:C)</f>
        <v>THIAGO ARNON MOREIRA DE CASTILHO</v>
      </c>
      <c r="N26" s="295">
        <f>_xlfn.XLOOKUP(C26,Apoio!M:M,Apoio!N:N)*K26</f>
        <v>204.03499999999653</v>
      </c>
      <c r="O26" s="224" t="s">
        <v>20</v>
      </c>
      <c r="P26" s="224">
        <v>12012</v>
      </c>
      <c r="Q26" s="297">
        <f t="shared" si="2"/>
        <v>48.968399999999164</v>
      </c>
      <c r="R26" s="224" t="s">
        <v>21</v>
      </c>
      <c r="S26" s="264">
        <f>_xlfn.XLOOKUP(E26,Apoio!A:A,Apoio!D:D)</f>
        <v>0</v>
      </c>
      <c r="T26" s="265">
        <f t="shared" si="3"/>
        <v>118.34029999999798</v>
      </c>
    </row>
    <row r="27" spans="1:20">
      <c r="A27" s="226">
        <v>44866</v>
      </c>
      <c r="B27" s="227">
        <v>44868</v>
      </c>
      <c r="C27" s="224" t="s">
        <v>16</v>
      </c>
      <c r="D27" s="221" t="s">
        <v>17</v>
      </c>
      <c r="E27" s="225" t="s">
        <v>1525</v>
      </c>
      <c r="F27" s="223">
        <v>2000</v>
      </c>
      <c r="G27" s="224" t="s">
        <v>32</v>
      </c>
      <c r="H27" s="224">
        <v>5.0655000000000001</v>
      </c>
      <c r="I27" s="294">
        <f t="shared" si="0"/>
        <v>1.6681472707531286E-2</v>
      </c>
      <c r="J27" s="224">
        <v>5.15</v>
      </c>
      <c r="K27" s="295">
        <f t="shared" si="1"/>
        <v>169.00000000000048</v>
      </c>
      <c r="L27" s="296" t="str">
        <f>_xlfn.XLOOKUP(E27,Apoio!A:A,Apoio!B:B)</f>
        <v>A25780</v>
      </c>
      <c r="M27" s="296" t="str">
        <f>_xlfn.XLOOKUP(E27,Apoio!A:A,Apoio!C:C)</f>
        <v>FERNANDO RAMON DE OLIVEIRA</v>
      </c>
      <c r="N27" s="295">
        <f>_xlfn.XLOOKUP(C27,Apoio!M:M,Apoio!N:N)*K27</f>
        <v>109.85000000000032</v>
      </c>
      <c r="O27" s="224" t="s">
        <v>20</v>
      </c>
      <c r="P27" s="224">
        <v>37004</v>
      </c>
      <c r="Q27" s="297">
        <f t="shared" si="2"/>
        <v>26.364000000000079</v>
      </c>
      <c r="R27" s="224" t="s">
        <v>195</v>
      </c>
      <c r="S27" s="264">
        <f>_xlfn.XLOOKUP(E27,Apoio!A:A,Apoio!D:D)</f>
        <v>0</v>
      </c>
      <c r="T27" s="265">
        <f t="shared" si="3"/>
        <v>63.713000000000179</v>
      </c>
    </row>
    <row r="28" spans="1:20">
      <c r="A28" s="226">
        <v>44866</v>
      </c>
      <c r="B28" s="227">
        <v>44868</v>
      </c>
      <c r="C28" s="224" t="s">
        <v>16</v>
      </c>
      <c r="D28" s="221" t="s">
        <v>17</v>
      </c>
      <c r="E28" s="225" t="s">
        <v>1526</v>
      </c>
      <c r="F28" s="223">
        <v>2000</v>
      </c>
      <c r="G28" s="224" t="s">
        <v>32</v>
      </c>
      <c r="H28" s="224">
        <v>5.0655000000000001</v>
      </c>
      <c r="I28" s="294">
        <f t="shared" si="0"/>
        <v>1.6681472707531286E-2</v>
      </c>
      <c r="J28" s="224">
        <v>5.15</v>
      </c>
      <c r="K28" s="295">
        <f t="shared" si="1"/>
        <v>169.00000000000048</v>
      </c>
      <c r="L28" s="296" t="str">
        <f>_xlfn.XLOOKUP(E28,Apoio!A:A,Apoio!B:B)</f>
        <v>A25780</v>
      </c>
      <c r="M28" s="296" t="str">
        <f>_xlfn.XLOOKUP(E28,Apoio!A:A,Apoio!C:C)</f>
        <v>FERNANDO RAMON DE OLIVEIRA</v>
      </c>
      <c r="N28" s="295">
        <f>_xlfn.XLOOKUP(C28,Apoio!M:M,Apoio!N:N)*K28</f>
        <v>109.85000000000032</v>
      </c>
      <c r="O28" s="224" t="s">
        <v>20</v>
      </c>
      <c r="P28" s="224">
        <v>37004</v>
      </c>
      <c r="Q28" s="297">
        <f t="shared" si="2"/>
        <v>26.364000000000079</v>
      </c>
      <c r="R28" s="224" t="s">
        <v>195</v>
      </c>
      <c r="S28" s="264">
        <f>_xlfn.XLOOKUP(E28,Apoio!A:A,Apoio!D:D)</f>
        <v>0</v>
      </c>
      <c r="T28" s="265">
        <f t="shared" si="3"/>
        <v>63.713000000000179</v>
      </c>
    </row>
    <row r="29" spans="1:20">
      <c r="A29" s="226">
        <v>44868</v>
      </c>
      <c r="B29" s="227">
        <v>44869</v>
      </c>
      <c r="C29" s="224" t="s">
        <v>16</v>
      </c>
      <c r="D29" s="224" t="s">
        <v>23</v>
      </c>
      <c r="E29" s="279" t="s">
        <v>331</v>
      </c>
      <c r="F29" s="223">
        <v>15580</v>
      </c>
      <c r="G29" s="224" t="s">
        <v>32</v>
      </c>
      <c r="H29" s="224">
        <v>5.0250000000000004</v>
      </c>
      <c r="I29" s="294">
        <f t="shared" si="0"/>
        <v>1.2477611940298505E-2</v>
      </c>
      <c r="J29" s="224">
        <v>5.0876999999999999</v>
      </c>
      <c r="K29" s="295">
        <f t="shared" si="1"/>
        <v>976.86599999999271</v>
      </c>
      <c r="L29" s="296" t="str">
        <f>_xlfn.XLOOKUP(E29,Apoio!A:A,Apoio!B:B)</f>
        <v>A67620</v>
      </c>
      <c r="M29" s="296" t="str">
        <f>_xlfn.XLOOKUP(E29,Apoio!A:A,Apoio!C:C)</f>
        <v>FELIPE DE CARVALHO ALVES VIEIRA</v>
      </c>
      <c r="N29" s="295">
        <f>_xlfn.XLOOKUP(C29,Apoio!M:M,Apoio!N:N)*K29</f>
        <v>634.96289999999533</v>
      </c>
      <c r="O29" s="224" t="s">
        <v>27</v>
      </c>
      <c r="P29" s="224">
        <v>47142</v>
      </c>
      <c r="Q29" s="297">
        <f t="shared" si="2"/>
        <v>152.39109599999887</v>
      </c>
      <c r="R29" s="224" t="s">
        <v>21</v>
      </c>
      <c r="S29" s="264">
        <f>_xlfn.XLOOKUP(E29,Apoio!A:A,Apoio!D:D)</f>
        <v>0</v>
      </c>
      <c r="T29" s="265">
        <f t="shared" si="3"/>
        <v>368.27848199999727</v>
      </c>
    </row>
    <row r="30" spans="1:20">
      <c r="A30" s="226">
        <v>44868</v>
      </c>
      <c r="B30" s="227">
        <v>44869</v>
      </c>
      <c r="C30" s="234" t="s">
        <v>22</v>
      </c>
      <c r="D30" s="224" t="s">
        <v>23</v>
      </c>
      <c r="E30" s="267" t="s">
        <v>1843</v>
      </c>
      <c r="F30" s="223">
        <v>2000</v>
      </c>
      <c r="G30" s="224" t="s">
        <v>32</v>
      </c>
      <c r="H30" s="224">
        <v>5.0304000000000002</v>
      </c>
      <c r="I30" s="294">
        <f t="shared" si="0"/>
        <v>3.697519083969425E-3</v>
      </c>
      <c r="J30" s="224">
        <v>5.0490000000000004</v>
      </c>
      <c r="K30" s="295">
        <f t="shared" si="1"/>
        <v>37.200000000000344</v>
      </c>
      <c r="L30" s="296" t="str">
        <f>_xlfn.XLOOKUP(E30,Apoio!A:A,Apoio!B:B)</f>
        <v>A21291</v>
      </c>
      <c r="M30" s="296" t="str">
        <f>_xlfn.XLOOKUP(E30,Apoio!A:A,Apoio!C:C)</f>
        <v>GUSTAVO SOUZA CARVALHO SASDELLI</v>
      </c>
      <c r="N30" s="295">
        <f>_xlfn.XLOOKUP(C30,Apoio!M:M,Apoio!N:N)*K30</f>
        <v>17.735100000000163</v>
      </c>
      <c r="O30" s="224" t="s">
        <v>20</v>
      </c>
      <c r="P30" s="224"/>
      <c r="Q30" s="297">
        <f t="shared" si="2"/>
        <v>4.2564240000000391</v>
      </c>
      <c r="R30" s="224" t="s">
        <v>1844</v>
      </c>
      <c r="S30" s="264">
        <f>_xlfn.XLOOKUP(E30,Apoio!A:A,Apoio!D:D)</f>
        <v>0</v>
      </c>
      <c r="T30" s="265">
        <f t="shared" si="3"/>
        <v>10.286358000000092</v>
      </c>
    </row>
    <row r="31" spans="1:20">
      <c r="A31" s="226">
        <v>44868</v>
      </c>
      <c r="B31" s="227">
        <v>44869</v>
      </c>
      <c r="C31" s="224" t="s">
        <v>16</v>
      </c>
      <c r="D31" s="224" t="s">
        <v>23</v>
      </c>
      <c r="E31" s="279" t="s">
        <v>1845</v>
      </c>
      <c r="F31" s="223">
        <v>43926.18</v>
      </c>
      <c r="G31" s="224" t="s">
        <v>19</v>
      </c>
      <c r="H31" s="224">
        <v>5.0960000000000001</v>
      </c>
      <c r="I31" s="294">
        <f t="shared" si="0"/>
        <v>6.0832025117738553E-3</v>
      </c>
      <c r="J31" s="224">
        <v>5.1269999999999998</v>
      </c>
      <c r="K31" s="295">
        <f t="shared" si="1"/>
        <v>1361.7115799999865</v>
      </c>
      <c r="L31" s="296" t="str">
        <f>_xlfn.XLOOKUP(E31,Apoio!A:A,Apoio!B:B)</f>
        <v>A25769</v>
      </c>
      <c r="M31" s="296" t="str">
        <f>_xlfn.XLOOKUP(E31,Apoio!A:A,Apoio!C:C)</f>
        <v>SILVIA CRISTINA ANTONIO</v>
      </c>
      <c r="N31" s="295">
        <f>_xlfn.XLOOKUP(C31,Apoio!M:M,Apoio!N:N)*K31</f>
        <v>885.11252699999125</v>
      </c>
      <c r="O31" s="224" t="s">
        <v>20</v>
      </c>
      <c r="P31" s="224">
        <v>12012</v>
      </c>
      <c r="Q31" s="297">
        <f t="shared" si="2"/>
        <v>212.42700647999791</v>
      </c>
      <c r="R31" s="224" t="s">
        <v>21</v>
      </c>
      <c r="S31" s="264">
        <f>_xlfn.XLOOKUP(E31,Apoio!A:A,Apoio!D:D)</f>
        <v>0</v>
      </c>
      <c r="T31" s="265">
        <f t="shared" si="3"/>
        <v>513.36526565999486</v>
      </c>
    </row>
    <row r="32" spans="1:20">
      <c r="A32" s="226">
        <v>44868</v>
      </c>
      <c r="B32" s="227">
        <v>44869</v>
      </c>
      <c r="C32" s="234" t="s">
        <v>22</v>
      </c>
      <c r="D32" s="224" t="s">
        <v>23</v>
      </c>
      <c r="E32" s="267" t="s">
        <v>1578</v>
      </c>
      <c r="F32" s="223">
        <v>23767.759999999998</v>
      </c>
      <c r="G32" s="224" t="s">
        <v>19</v>
      </c>
      <c r="H32" s="224">
        <v>5.1200999999999999</v>
      </c>
      <c r="I32" s="294">
        <f t="shared" si="0"/>
        <v>5.8397296927794606E-3</v>
      </c>
      <c r="J32" s="224">
        <v>5.15</v>
      </c>
      <c r="K32" s="295">
        <f t="shared" si="1"/>
        <v>710.65602400001137</v>
      </c>
      <c r="L32" s="296" t="str">
        <f>_xlfn.XLOOKUP(E32,Apoio!A:A,Apoio!B:B)</f>
        <v>A21291</v>
      </c>
      <c r="M32" s="296" t="str">
        <f>_xlfn.XLOOKUP(E32,Apoio!A:A,Apoio!C:C)</f>
        <v>GUSTAVO SOUZA CARVALHO SASDELLI</v>
      </c>
      <c r="N32" s="295">
        <f>_xlfn.XLOOKUP(C32,Apoio!M:M,Apoio!N:N)*K32</f>
        <v>338.80525944200542</v>
      </c>
      <c r="O32" s="224" t="s">
        <v>20</v>
      </c>
      <c r="P32" s="237">
        <v>12012</v>
      </c>
      <c r="Q32" s="297">
        <f t="shared" si="2"/>
        <v>81.313262266081296</v>
      </c>
      <c r="R32" s="224" t="s">
        <v>25</v>
      </c>
      <c r="S32" s="264">
        <f>_xlfn.XLOOKUP(E32,Apoio!A:A,Apoio!D:D)</f>
        <v>0</v>
      </c>
      <c r="T32" s="265">
        <f t="shared" si="3"/>
        <v>196.50705047636316</v>
      </c>
    </row>
    <row r="33" spans="1:20">
      <c r="A33" s="226">
        <v>44868</v>
      </c>
      <c r="B33" s="227">
        <v>44869</v>
      </c>
      <c r="C33" s="221" t="s">
        <v>16</v>
      </c>
      <c r="D33" s="248" t="s">
        <v>17</v>
      </c>
      <c r="E33" s="249" t="s">
        <v>1835</v>
      </c>
      <c r="F33" s="223">
        <v>340</v>
      </c>
      <c r="G33" s="224" t="s">
        <v>19</v>
      </c>
      <c r="H33" s="224">
        <v>5.032</v>
      </c>
      <c r="I33" s="294">
        <f t="shared" si="0"/>
        <v>1.5699523052464137E-2</v>
      </c>
      <c r="J33" s="224">
        <v>5.1109999999999998</v>
      </c>
      <c r="K33" s="295">
        <f t="shared" si="1"/>
        <v>26.859999999999911</v>
      </c>
      <c r="L33" s="296" t="str">
        <f>_xlfn.XLOOKUP(E33,Apoio!A:A,Apoio!B:B)</f>
        <v>A25172</v>
      </c>
      <c r="M33" s="296" t="str">
        <f>_xlfn.XLOOKUP(E33,Apoio!A:A,Apoio!C:C)</f>
        <v>LUCAS MARQUES SILVA</v>
      </c>
      <c r="N33" s="295">
        <f>_xlfn.XLOOKUP(C33,Apoio!M:M,Apoio!N:N)*K33</f>
        <v>17.458999999999943</v>
      </c>
      <c r="O33" s="224" t="s">
        <v>27</v>
      </c>
      <c r="P33" s="237">
        <v>67500</v>
      </c>
      <c r="Q33" s="297">
        <f t="shared" si="2"/>
        <v>4.1901599999999863</v>
      </c>
      <c r="R33" s="224" t="s">
        <v>21</v>
      </c>
      <c r="S33" s="264">
        <f>_xlfn.XLOOKUP(E33,Apoio!A:A,Apoio!D:D)</f>
        <v>0</v>
      </c>
      <c r="T33" s="265">
        <f t="shared" si="3"/>
        <v>10.126219999999966</v>
      </c>
    </row>
    <row r="34" spans="1:20">
      <c r="A34" s="226">
        <v>44868</v>
      </c>
      <c r="B34" s="227">
        <v>44869</v>
      </c>
      <c r="C34" s="224" t="s">
        <v>16</v>
      </c>
      <c r="D34" s="221" t="s">
        <v>17</v>
      </c>
      <c r="E34" s="228" t="s">
        <v>1841</v>
      </c>
      <c r="F34" s="223">
        <v>19176.41</v>
      </c>
      <c r="G34" s="224" t="s">
        <v>19</v>
      </c>
      <c r="H34" s="224">
        <v>5.1040000000000001</v>
      </c>
      <c r="I34" s="294">
        <f t="shared" ref="I34:I65" si="4">IFERROR((J34/H34)-1,0)</f>
        <v>1.7829153605015691E-2</v>
      </c>
      <c r="J34" s="224">
        <v>5.1950000000000003</v>
      </c>
      <c r="K34" s="295">
        <f t="shared" ref="K34:K65" si="5">(J34-H34)*F34</f>
        <v>1745.0533100000036</v>
      </c>
      <c r="L34" s="296" t="str">
        <f>_xlfn.XLOOKUP(E34,Apoio!A:A,Apoio!B:B)</f>
        <v>A68726</v>
      </c>
      <c r="M34" s="296" t="str">
        <f>_xlfn.XLOOKUP(E34,Apoio!A:A,Apoio!C:C)</f>
        <v>GABRIELA FILGUEIRAS PACHECO</v>
      </c>
      <c r="N34" s="295">
        <f>_xlfn.XLOOKUP(C34,Apoio!M:M,Apoio!N:N)*K34</f>
        <v>1134.2846515000024</v>
      </c>
      <c r="O34" s="224" t="s">
        <v>20</v>
      </c>
      <c r="P34" s="224">
        <v>67043</v>
      </c>
      <c r="Q34" s="297">
        <f t="shared" ref="Q34:Q65" si="6">IF(M34="MESA CAMBIO PROPRIETARIA",0,(N34*0.8)*0.3)</f>
        <v>272.22831636000058</v>
      </c>
      <c r="R34" s="224" t="s">
        <v>21</v>
      </c>
      <c r="S34" s="264">
        <f>_xlfn.XLOOKUP(E34,Apoio!A:A,Apoio!D:D)</f>
        <v>0</v>
      </c>
      <c r="T34" s="265">
        <f t="shared" ref="T34:T65" si="7">(N34*0.82)-Q34</f>
        <v>657.88509787000135</v>
      </c>
    </row>
    <row r="35" spans="1:20">
      <c r="A35" s="226">
        <v>44868</v>
      </c>
      <c r="B35" s="227">
        <v>44869</v>
      </c>
      <c r="C35" s="224" t="s">
        <v>16</v>
      </c>
      <c r="D35" s="221" t="s">
        <v>17</v>
      </c>
      <c r="E35" s="222" t="s">
        <v>85</v>
      </c>
      <c r="F35" s="223">
        <v>5745.13</v>
      </c>
      <c r="G35" s="224" t="s">
        <v>19</v>
      </c>
      <c r="H35" s="224">
        <v>5.1079999999999997</v>
      </c>
      <c r="I35" s="294">
        <f t="shared" si="4"/>
        <v>1.1158966327329711E-2</v>
      </c>
      <c r="J35" s="224">
        <v>5.165</v>
      </c>
      <c r="K35" s="295">
        <f t="shared" si="5"/>
        <v>327.47241000000218</v>
      </c>
      <c r="L35" s="296" t="str">
        <f>_xlfn.XLOOKUP(E35,Apoio!A:A,Apoio!B:B)</f>
        <v>AC11122</v>
      </c>
      <c r="M35" s="296" t="str">
        <f>_xlfn.XLOOKUP(E35,Apoio!A:A,Apoio!C:C)</f>
        <v>MESA CAMBIO PROPRIETARIA</v>
      </c>
      <c r="N35" s="295">
        <f>_xlfn.XLOOKUP(C35,Apoio!M:M,Apoio!N:N)*K35</f>
        <v>212.85706650000142</v>
      </c>
      <c r="O35" s="224" t="s">
        <v>20</v>
      </c>
      <c r="P35" s="224">
        <v>67500</v>
      </c>
      <c r="Q35" s="297">
        <f t="shared" si="6"/>
        <v>0</v>
      </c>
      <c r="R35" s="224" t="s">
        <v>21</v>
      </c>
      <c r="S35" s="264" t="str">
        <f>_xlfn.XLOOKUP(E35,Apoio!A:A,Apoio!D:D)</f>
        <v>LEANDRO</v>
      </c>
      <c r="T35" s="265">
        <f t="shared" si="7"/>
        <v>174.54279453000115</v>
      </c>
    </row>
    <row r="36" spans="1:20">
      <c r="A36" s="226">
        <v>44869</v>
      </c>
      <c r="B36" s="227">
        <v>44869</v>
      </c>
      <c r="C36" s="221" t="s">
        <v>16</v>
      </c>
      <c r="D36" s="248" t="s">
        <v>23</v>
      </c>
      <c r="E36" s="279" t="s">
        <v>1514</v>
      </c>
      <c r="F36" s="223">
        <v>10649</v>
      </c>
      <c r="G36" s="224" t="s">
        <v>19</v>
      </c>
      <c r="H36" s="224">
        <v>5.0549999999999997</v>
      </c>
      <c r="I36" s="294">
        <f t="shared" si="4"/>
        <v>1.8199802176062096E-3</v>
      </c>
      <c r="J36" s="224">
        <v>5.0641999999999996</v>
      </c>
      <c r="K36" s="295">
        <f t="shared" si="5"/>
        <v>97.970799999998661</v>
      </c>
      <c r="L36" s="296" t="str">
        <f>_xlfn.XLOOKUP(E36,Apoio!A:A,Apoio!B:B)</f>
        <v>A71420</v>
      </c>
      <c r="M36" s="296" t="str">
        <f>_xlfn.XLOOKUP(E36,Apoio!A:A,Apoio!C:C)</f>
        <v>CAIO SAVINI</v>
      </c>
      <c r="N36" s="295">
        <f>_xlfn.XLOOKUP(C36,Apoio!M:M,Apoio!N:N)*K36</f>
        <v>63.68101999999913</v>
      </c>
      <c r="O36" s="224" t="s">
        <v>27</v>
      </c>
      <c r="P36" s="271">
        <v>47197</v>
      </c>
      <c r="Q36" s="297">
        <f t="shared" si="6"/>
        <v>15.283444799999792</v>
      </c>
      <c r="R36" s="224" t="s">
        <v>21</v>
      </c>
      <c r="S36" s="264">
        <f>_xlfn.XLOOKUP(E36,Apoio!A:A,Apoio!D:D)</f>
        <v>0</v>
      </c>
      <c r="T36" s="265">
        <f t="shared" si="7"/>
        <v>36.934991599999492</v>
      </c>
    </row>
    <row r="37" spans="1:20">
      <c r="A37" s="226">
        <v>44869</v>
      </c>
      <c r="B37" s="227">
        <v>44869</v>
      </c>
      <c r="C37" s="221" t="s">
        <v>16</v>
      </c>
      <c r="D37" s="221" t="s">
        <v>17</v>
      </c>
      <c r="E37" s="229" t="s">
        <v>317</v>
      </c>
      <c r="F37" s="223">
        <v>2000</v>
      </c>
      <c r="G37" s="224" t="s">
        <v>19</v>
      </c>
      <c r="H37" s="224">
        <v>4.9950000000000001</v>
      </c>
      <c r="I37" s="294">
        <f t="shared" si="4"/>
        <v>1.0750750750750715E-2</v>
      </c>
      <c r="J37" s="224">
        <v>5.0487000000000002</v>
      </c>
      <c r="K37" s="295">
        <f t="shared" si="5"/>
        <v>107.40000000000016</v>
      </c>
      <c r="L37" s="296" t="str">
        <f>_xlfn.XLOOKUP(E37,Apoio!A:A,Apoio!B:B)</f>
        <v>A20998</v>
      </c>
      <c r="M37" s="296" t="str">
        <f>_xlfn.XLOOKUP(E37,Apoio!A:A,Apoio!C:C)</f>
        <v>LUIZ HENRIQUE FERNANDES</v>
      </c>
      <c r="N37" s="295">
        <f>_xlfn.XLOOKUP(C37,Apoio!M:M,Apoio!N:N)*K37</f>
        <v>69.810000000000102</v>
      </c>
      <c r="O37" s="224" t="s">
        <v>27</v>
      </c>
      <c r="P37" s="271">
        <v>67500</v>
      </c>
      <c r="Q37" s="297">
        <f t="shared" si="6"/>
        <v>16.754400000000025</v>
      </c>
      <c r="R37" s="224" t="s">
        <v>21</v>
      </c>
      <c r="S37" s="264">
        <f>_xlfn.XLOOKUP(E37,Apoio!A:A,Apoio!D:D)</f>
        <v>0</v>
      </c>
      <c r="T37" s="265">
        <f t="shared" si="7"/>
        <v>40.489800000000052</v>
      </c>
    </row>
    <row r="38" spans="1:20">
      <c r="A38" s="226">
        <v>44869</v>
      </c>
      <c r="B38" s="227">
        <v>44872</v>
      </c>
      <c r="C38" s="221" t="s">
        <v>16</v>
      </c>
      <c r="D38" s="248" t="s">
        <v>23</v>
      </c>
      <c r="E38" s="267" t="s">
        <v>56</v>
      </c>
      <c r="F38" s="223">
        <v>3127.27</v>
      </c>
      <c r="G38" s="224" t="s">
        <v>57</v>
      </c>
      <c r="H38" s="224">
        <v>5.6858000000000004</v>
      </c>
      <c r="I38" s="294">
        <f t="shared" si="4"/>
        <v>1.3050054521791088E-2</v>
      </c>
      <c r="J38" s="224">
        <v>5.76</v>
      </c>
      <c r="K38" s="295">
        <f t="shared" si="5"/>
        <v>232.04343399999806</v>
      </c>
      <c r="L38" s="296" t="str">
        <f>_xlfn.XLOOKUP(E38,Apoio!A:A,Apoio!B:B)</f>
        <v>A74948</v>
      </c>
      <c r="M38" s="296" t="str">
        <f>_xlfn.XLOOKUP(E38,Apoio!A:A,Apoio!C:C)</f>
        <v>KAMILA KAZITORIS DE MEDEIROS</v>
      </c>
      <c r="N38" s="295">
        <f>_xlfn.XLOOKUP(C38,Apoio!M:M,Apoio!N:N)*K38</f>
        <v>150.82823209999873</v>
      </c>
      <c r="O38" s="224" t="s">
        <v>20</v>
      </c>
      <c r="P38" s="234">
        <v>12012</v>
      </c>
      <c r="Q38" s="297">
        <f t="shared" si="6"/>
        <v>36.198775703999694</v>
      </c>
      <c r="R38" s="224" t="s">
        <v>21</v>
      </c>
      <c r="S38" s="264">
        <f>_xlfn.XLOOKUP(E38,Apoio!A:A,Apoio!D:D)</f>
        <v>0</v>
      </c>
      <c r="T38" s="265">
        <f t="shared" si="7"/>
        <v>87.480374617999246</v>
      </c>
    </row>
    <row r="39" spans="1:20">
      <c r="A39" s="226">
        <v>44869</v>
      </c>
      <c r="B39" s="227">
        <v>44872</v>
      </c>
      <c r="C39" s="221" t="s">
        <v>16</v>
      </c>
      <c r="D39" s="248" t="s">
        <v>23</v>
      </c>
      <c r="E39" s="267" t="s">
        <v>56</v>
      </c>
      <c r="F39" s="223">
        <v>3660.84</v>
      </c>
      <c r="G39" s="224" t="s">
        <v>57</v>
      </c>
      <c r="H39" s="224">
        <v>5.6858000000000004</v>
      </c>
      <c r="I39" s="294">
        <f t="shared" si="4"/>
        <v>1.3050054521791088E-2</v>
      </c>
      <c r="J39" s="224">
        <v>5.76</v>
      </c>
      <c r="K39" s="295">
        <f t="shared" si="5"/>
        <v>271.63432799999771</v>
      </c>
      <c r="L39" s="296" t="str">
        <f>_xlfn.XLOOKUP(E39,Apoio!A:A,Apoio!B:B)</f>
        <v>A74948</v>
      </c>
      <c r="M39" s="296" t="str">
        <f>_xlfn.XLOOKUP(E39,Apoio!A:A,Apoio!C:C)</f>
        <v>KAMILA KAZITORIS DE MEDEIROS</v>
      </c>
      <c r="N39" s="295">
        <f>_xlfn.XLOOKUP(C39,Apoio!M:M,Apoio!N:N)*K39</f>
        <v>176.56231319999853</v>
      </c>
      <c r="O39" s="224" t="s">
        <v>20</v>
      </c>
      <c r="P39" s="224">
        <v>12012</v>
      </c>
      <c r="Q39" s="297">
        <f t="shared" si="6"/>
        <v>42.374955167999651</v>
      </c>
      <c r="R39" s="224" t="s">
        <v>21</v>
      </c>
      <c r="S39" s="264">
        <f>_xlfn.XLOOKUP(E39,Apoio!A:A,Apoio!D:D)</f>
        <v>0</v>
      </c>
      <c r="T39" s="265">
        <f t="shared" si="7"/>
        <v>102.40614165599914</v>
      </c>
    </row>
    <row r="40" spans="1:20">
      <c r="A40" s="226">
        <v>44869</v>
      </c>
      <c r="B40" s="227">
        <v>44872</v>
      </c>
      <c r="C40" s="311" t="s">
        <v>16</v>
      </c>
      <c r="D40" s="312" t="s">
        <v>17</v>
      </c>
      <c r="E40" s="229" t="s">
        <v>18</v>
      </c>
      <c r="F40" s="223">
        <v>5912.25</v>
      </c>
      <c r="G40" s="224" t="s">
        <v>19</v>
      </c>
      <c r="H40" s="224">
        <v>5.0357000000000003</v>
      </c>
      <c r="I40" s="294">
        <f t="shared" si="4"/>
        <v>3.8326349861983466E-3</v>
      </c>
      <c r="J40" s="224">
        <v>5.0549999999999997</v>
      </c>
      <c r="K40" s="295">
        <f t="shared" si="5"/>
        <v>114.10642499999662</v>
      </c>
      <c r="L40" s="296" t="str">
        <f>_xlfn.XLOOKUP(E40,Apoio!A:A,Apoio!B:B)</f>
        <v>AC11122</v>
      </c>
      <c r="M40" s="296" t="str">
        <f>_xlfn.XLOOKUP(E40,Apoio!A:A,Apoio!C:C)</f>
        <v>MESA CAMBIO PROPRIETARIA</v>
      </c>
      <c r="N40" s="295">
        <f>_xlfn.XLOOKUP(C40,Apoio!M:M,Apoio!N:N)*K40</f>
        <v>74.169176249997804</v>
      </c>
      <c r="O40" s="224" t="s">
        <v>20</v>
      </c>
      <c r="P40" s="224">
        <v>67407</v>
      </c>
      <c r="Q40" s="297">
        <f t="shared" si="6"/>
        <v>0</v>
      </c>
      <c r="R40" s="224" t="s">
        <v>21</v>
      </c>
      <c r="S40" s="264">
        <f>_xlfn.XLOOKUP(E40,Apoio!A:A,Apoio!D:D)</f>
        <v>0</v>
      </c>
      <c r="T40" s="265">
        <f t="shared" si="7"/>
        <v>60.818724524998196</v>
      </c>
    </row>
    <row r="41" spans="1:20">
      <c r="A41" s="226">
        <v>44869</v>
      </c>
      <c r="B41" s="285">
        <v>44873</v>
      </c>
      <c r="C41" s="309" t="s">
        <v>22</v>
      </c>
      <c r="D41" s="315" t="s">
        <v>17</v>
      </c>
      <c r="E41" s="287" t="s">
        <v>1550</v>
      </c>
      <c r="F41" s="223">
        <v>29466.82</v>
      </c>
      <c r="G41" s="224" t="s">
        <v>19</v>
      </c>
      <c r="H41" s="224">
        <v>5.0396999999999998</v>
      </c>
      <c r="I41" s="294">
        <f t="shared" si="4"/>
        <v>6.2503720459552436E-3</v>
      </c>
      <c r="J41" s="224">
        <v>5.0712000000000002</v>
      </c>
      <c r="K41" s="295">
        <f t="shared" si="5"/>
        <v>928.204830000009</v>
      </c>
      <c r="L41" s="296" t="str">
        <f>_xlfn.XLOOKUP(E41,Apoio!A:A,Apoio!B:B)</f>
        <v>A68641</v>
      </c>
      <c r="M41" s="296" t="str">
        <f>_xlfn.XLOOKUP(E41,Apoio!A:A,Apoio!C:C)</f>
        <v>RICARDO STURM</v>
      </c>
      <c r="N41" s="295">
        <f>_xlfn.XLOOKUP(C41,Apoio!M:M,Apoio!N:N)*K41</f>
        <v>442.5216527025043</v>
      </c>
      <c r="O41" s="224" t="s">
        <v>20</v>
      </c>
      <c r="P41" s="224">
        <v>67043</v>
      </c>
      <c r="Q41" s="297">
        <f t="shared" si="6"/>
        <v>106.20519664860103</v>
      </c>
      <c r="R41" s="224" t="s">
        <v>25</v>
      </c>
      <c r="S41" s="264">
        <f>_xlfn.XLOOKUP(E41,Apoio!A:A,Apoio!D:D)</f>
        <v>0</v>
      </c>
      <c r="T41" s="265">
        <f t="shared" si="7"/>
        <v>256.66255856745249</v>
      </c>
    </row>
    <row r="42" spans="1:20">
      <c r="A42" s="226">
        <v>44869</v>
      </c>
      <c r="B42" s="285">
        <v>44872</v>
      </c>
      <c r="C42" s="315" t="s">
        <v>16</v>
      </c>
      <c r="D42" s="309" t="s">
        <v>23</v>
      </c>
      <c r="E42" s="287" t="s">
        <v>31</v>
      </c>
      <c r="F42" s="223">
        <v>4170.2700000000004</v>
      </c>
      <c r="G42" s="224" t="s">
        <v>19</v>
      </c>
      <c r="H42" s="224">
        <v>5.0507</v>
      </c>
      <c r="I42" s="294">
        <f t="shared" si="4"/>
        <v>4.8112142871286068E-3</v>
      </c>
      <c r="J42" s="224">
        <v>5.0750000000000002</v>
      </c>
      <c r="K42" s="295">
        <f t="shared" si="5"/>
        <v>101.33756100000089</v>
      </c>
      <c r="L42" s="296" t="str">
        <f>_xlfn.XLOOKUP(E42,Apoio!A:A,Apoio!B:B)</f>
        <v>AC11122</v>
      </c>
      <c r="M42" s="296" t="str">
        <f>_xlfn.XLOOKUP(E42,Apoio!A:A,Apoio!C:C)</f>
        <v>MESA CAMBIO PROPRIETARIA</v>
      </c>
      <c r="N42" s="295">
        <f>_xlfn.XLOOKUP(C42,Apoio!M:M,Apoio!N:N)*K42</f>
        <v>65.869414650000579</v>
      </c>
      <c r="O42" s="224" t="s">
        <v>20</v>
      </c>
      <c r="P42" s="224">
        <v>12012</v>
      </c>
      <c r="Q42" s="297">
        <f t="shared" si="6"/>
        <v>0</v>
      </c>
      <c r="R42" s="224" t="s">
        <v>21</v>
      </c>
      <c r="S42" s="264" t="str">
        <f>_xlfn.XLOOKUP(E42,Apoio!A:A,Apoio!D:D)</f>
        <v>LEANDRO</v>
      </c>
      <c r="T42" s="265">
        <f t="shared" si="7"/>
        <v>54.012920013000475</v>
      </c>
    </row>
    <row r="43" spans="1:20">
      <c r="A43" s="226">
        <v>44869</v>
      </c>
      <c r="B43" s="227">
        <v>44872</v>
      </c>
      <c r="C43" s="313" t="s">
        <v>67</v>
      </c>
      <c r="D43" s="314" t="s">
        <v>23</v>
      </c>
      <c r="E43" s="266" t="s">
        <v>1490</v>
      </c>
      <c r="F43" s="223">
        <v>3450</v>
      </c>
      <c r="G43" s="224" t="s">
        <v>19</v>
      </c>
      <c r="H43" s="224">
        <v>5.0279999999999996</v>
      </c>
      <c r="I43" s="294">
        <f t="shared" si="4"/>
        <v>8.1543357199682642E-3</v>
      </c>
      <c r="J43" s="224">
        <v>5.069</v>
      </c>
      <c r="K43" s="295">
        <f t="shared" si="5"/>
        <v>141.45000000000127</v>
      </c>
      <c r="L43" s="296" t="str">
        <f>_xlfn.XLOOKUP(E43,Apoio!A:A,Apoio!B:B)</f>
        <v>C11122</v>
      </c>
      <c r="M43" s="296" t="str">
        <f>_xlfn.XLOOKUP(E43,Apoio!A:A,Apoio!C:C)</f>
        <v>MESA CAMBIO PROPRIETARIA</v>
      </c>
      <c r="N43" s="295">
        <f>_xlfn.XLOOKUP(C43,Apoio!M:M,Apoio!N:N)*K43</f>
        <v>67.436287500000603</v>
      </c>
      <c r="O43" s="224" t="s">
        <v>20</v>
      </c>
      <c r="P43" s="224">
        <v>22012</v>
      </c>
      <c r="Q43" s="297">
        <f t="shared" si="6"/>
        <v>0</v>
      </c>
      <c r="R43" s="224" t="s">
        <v>64</v>
      </c>
      <c r="S43" s="264" t="str">
        <f>_xlfn.XLOOKUP(E43,Apoio!A:A,Apoio!D:D)</f>
        <v>LEANDRO</v>
      </c>
      <c r="T43" s="265">
        <f t="shared" si="7"/>
        <v>55.297755750000491</v>
      </c>
    </row>
    <row r="44" spans="1:20">
      <c r="A44" s="226">
        <v>44869</v>
      </c>
      <c r="B44" s="285">
        <v>44872</v>
      </c>
      <c r="C44" s="274" t="s">
        <v>16</v>
      </c>
      <c r="D44" s="274" t="s">
        <v>17</v>
      </c>
      <c r="E44" s="267" t="s">
        <v>297</v>
      </c>
      <c r="F44" s="250">
        <v>48881.96</v>
      </c>
      <c r="G44" s="224" t="s">
        <v>19</v>
      </c>
      <c r="H44" s="224">
        <v>5.0339999999999998</v>
      </c>
      <c r="I44" s="294">
        <f t="shared" si="4"/>
        <v>1.2117600317838706E-2</v>
      </c>
      <c r="J44" s="224">
        <v>5.0949999999999998</v>
      </c>
      <c r="K44" s="295">
        <f t="shared" si="5"/>
        <v>2981.7995599999972</v>
      </c>
      <c r="L44" s="296" t="str">
        <f>_xlfn.XLOOKUP(E44,Apoio!A:A,Apoio!B:B)</f>
        <v>A67416</v>
      </c>
      <c r="M44" s="296" t="str">
        <f>_xlfn.XLOOKUP(E44,Apoio!A:A,Apoio!C:C)</f>
        <v>FELIPE FAVERO BOCHETE</v>
      </c>
      <c r="N44" s="295">
        <f>_xlfn.XLOOKUP(C44,Apoio!M:M,Apoio!N:N)*K44</f>
        <v>1938.1697139999983</v>
      </c>
      <c r="O44" s="224" t="s">
        <v>20</v>
      </c>
      <c r="P44" s="224">
        <v>67043</v>
      </c>
      <c r="Q44" s="297">
        <f t="shared" si="6"/>
        <v>465.16073135999955</v>
      </c>
      <c r="R44" s="224" t="s">
        <v>21</v>
      </c>
      <c r="S44" s="264">
        <f>_xlfn.XLOOKUP(E44,Apoio!A:A,Apoio!D:D)</f>
        <v>0</v>
      </c>
      <c r="T44" s="265">
        <f t="shared" si="7"/>
        <v>1124.1384341199989</v>
      </c>
    </row>
    <row r="45" spans="1:20">
      <c r="A45" s="226">
        <v>44869</v>
      </c>
      <c r="B45" s="285">
        <v>44873</v>
      </c>
      <c r="C45" s="275" t="s">
        <v>16</v>
      </c>
      <c r="D45" s="274" t="s">
        <v>17</v>
      </c>
      <c r="E45" s="310" t="s">
        <v>299</v>
      </c>
      <c r="F45" s="250">
        <v>50000</v>
      </c>
      <c r="G45" s="224" t="s">
        <v>19</v>
      </c>
      <c r="H45" s="224">
        <v>5.0289999999999999</v>
      </c>
      <c r="I45" s="294">
        <f t="shared" si="4"/>
        <v>5.1700139192683014E-3</v>
      </c>
      <c r="J45" s="224">
        <v>5.0549999999999997</v>
      </c>
      <c r="K45" s="295">
        <f t="shared" si="5"/>
        <v>1299.99999999999</v>
      </c>
      <c r="L45" s="296" t="str">
        <f>_xlfn.XLOOKUP(E45,Apoio!A:A,Apoio!B:B)</f>
        <v>A81015</v>
      </c>
      <c r="M45" s="296" t="str">
        <f>_xlfn.XLOOKUP(E45,Apoio!A:A,Apoio!C:C)</f>
        <v>FRANCISCO BARBIERI FILHO</v>
      </c>
      <c r="N45" s="295">
        <f>_xlfn.XLOOKUP(C45,Apoio!M:M,Apoio!N:N)*K45</f>
        <v>844.99999999999352</v>
      </c>
      <c r="O45" s="224" t="s">
        <v>20</v>
      </c>
      <c r="P45" s="224">
        <v>67043</v>
      </c>
      <c r="Q45" s="297">
        <f t="shared" si="6"/>
        <v>202.79999999999845</v>
      </c>
      <c r="R45" s="224" t="s">
        <v>21</v>
      </c>
      <c r="S45" s="264">
        <f>_xlfn.XLOOKUP(E45,Apoio!A:A,Apoio!D:D)</f>
        <v>0</v>
      </c>
      <c r="T45" s="265">
        <f t="shared" si="7"/>
        <v>490.09999999999616</v>
      </c>
    </row>
    <row r="46" spans="1:20">
      <c r="A46" s="226">
        <v>44869</v>
      </c>
      <c r="B46" s="285">
        <v>44872</v>
      </c>
      <c r="C46" s="221" t="s">
        <v>16</v>
      </c>
      <c r="D46" s="276" t="s">
        <v>23</v>
      </c>
      <c r="E46" s="249" t="s">
        <v>224</v>
      </c>
      <c r="F46" s="223">
        <v>40000</v>
      </c>
      <c r="G46" s="224" t="s">
        <v>19</v>
      </c>
      <c r="H46" s="224">
        <v>5.0415000000000001</v>
      </c>
      <c r="I46" s="294">
        <f t="shared" si="4"/>
        <v>2.4794208072993484E-3</v>
      </c>
      <c r="J46" s="224">
        <v>5.0540000000000003</v>
      </c>
      <c r="K46" s="295">
        <f t="shared" si="5"/>
        <v>500.00000000000711</v>
      </c>
      <c r="L46" s="296" t="str">
        <f>_xlfn.XLOOKUP(E46,Apoio!A:A,Apoio!B:B)</f>
        <v>AC11122</v>
      </c>
      <c r="M46" s="296" t="str">
        <f>_xlfn.XLOOKUP(E46,Apoio!A:A,Apoio!C:C)</f>
        <v>MESA CAMBIO PROPRIETARIA</v>
      </c>
      <c r="N46" s="295">
        <f>_xlfn.XLOOKUP(C46,Apoio!M:M,Apoio!N:N)*K46</f>
        <v>325.0000000000046</v>
      </c>
      <c r="O46" s="224" t="s">
        <v>20</v>
      </c>
      <c r="P46" s="224">
        <v>52405</v>
      </c>
      <c r="Q46" s="297">
        <f t="shared" si="6"/>
        <v>0</v>
      </c>
      <c r="R46" s="224" t="s">
        <v>21</v>
      </c>
      <c r="S46" s="264" t="str">
        <f>_xlfn.XLOOKUP(E46,Apoio!A:A,Apoio!D:D)</f>
        <v>LUCAS PELUSO</v>
      </c>
      <c r="T46" s="265">
        <f t="shared" si="7"/>
        <v>266.50000000000375</v>
      </c>
    </row>
    <row r="47" spans="1:20">
      <c r="A47" s="226">
        <v>44869</v>
      </c>
      <c r="B47" s="285">
        <v>44873</v>
      </c>
      <c r="C47" s="275" t="s">
        <v>16</v>
      </c>
      <c r="D47" s="274" t="s">
        <v>17</v>
      </c>
      <c r="E47" s="249" t="s">
        <v>1846</v>
      </c>
      <c r="F47" s="223">
        <v>10000</v>
      </c>
      <c r="G47" s="224" t="s">
        <v>19</v>
      </c>
      <c r="H47" s="224">
        <v>4.96</v>
      </c>
      <c r="I47" s="294">
        <f t="shared" si="4"/>
        <v>1.3709677419354804E-2</v>
      </c>
      <c r="J47" s="224">
        <v>5.0279999999999996</v>
      </c>
      <c r="K47" s="295">
        <f t="shared" si="5"/>
        <v>679.99999999999613</v>
      </c>
      <c r="L47" s="296" t="str">
        <f>_xlfn.XLOOKUP(E47,Apoio!A:A,Apoio!B:B)</f>
        <v>A20190</v>
      </c>
      <c r="M47" s="296" t="str">
        <f>_xlfn.XLOOKUP(E47,Apoio!A:A,Apoio!C:C)</f>
        <v>IGOR DE SOUZA DANTAS</v>
      </c>
      <c r="N47" s="295">
        <f>_xlfn.XLOOKUP(C47,Apoio!M:M,Apoio!N:N)*K47</f>
        <v>441.9999999999975</v>
      </c>
      <c r="O47" s="224" t="s">
        <v>27</v>
      </c>
      <c r="P47" s="224">
        <v>67940</v>
      </c>
      <c r="Q47" s="297">
        <f t="shared" si="6"/>
        <v>106.0799999999994</v>
      </c>
      <c r="R47" s="224" t="s">
        <v>21</v>
      </c>
      <c r="S47" s="264">
        <f>_xlfn.XLOOKUP(E47,Apoio!A:A,Apoio!D:D)</f>
        <v>0</v>
      </c>
      <c r="T47" s="265">
        <f t="shared" si="7"/>
        <v>256.35999999999854</v>
      </c>
    </row>
    <row r="48" spans="1:20">
      <c r="A48" s="226">
        <v>44869</v>
      </c>
      <c r="B48" s="227">
        <v>44869</v>
      </c>
      <c r="C48" s="224" t="s">
        <v>16</v>
      </c>
      <c r="D48" s="248" t="s">
        <v>23</v>
      </c>
      <c r="E48" s="249" t="s">
        <v>1547</v>
      </c>
      <c r="F48" s="250">
        <v>3000</v>
      </c>
      <c r="G48" s="224" t="s">
        <v>19</v>
      </c>
      <c r="H48" s="224">
        <v>5.008</v>
      </c>
      <c r="I48" s="294">
        <f t="shared" si="4"/>
        <v>2.3961661341851404E-3</v>
      </c>
      <c r="J48" s="224">
        <v>5.0199999999999996</v>
      </c>
      <c r="K48" s="295">
        <f t="shared" si="5"/>
        <v>35.9999999999987</v>
      </c>
      <c r="L48" s="296" t="str">
        <f>_xlfn.XLOOKUP(E48,Apoio!A:A,Apoio!B:B)</f>
        <v>A26507</v>
      </c>
      <c r="M48" s="296" t="str">
        <f>_xlfn.XLOOKUP(E48,Apoio!A:A,Apoio!C:C)</f>
        <v>HIAGO DE CARLI DA SILVA</v>
      </c>
      <c r="N48" s="295">
        <f>_xlfn.XLOOKUP(C48,Apoio!M:M,Apoio!N:N)*K48</f>
        <v>23.399999999999157</v>
      </c>
      <c r="O48" s="224" t="s">
        <v>27</v>
      </c>
      <c r="P48" s="224">
        <v>47025</v>
      </c>
      <c r="Q48" s="297">
        <f t="shared" si="6"/>
        <v>5.615999999999798</v>
      </c>
      <c r="R48" s="224" t="s">
        <v>21</v>
      </c>
      <c r="S48" s="264">
        <f>_xlfn.XLOOKUP(E48,Apoio!A:A,Apoio!D:D)</f>
        <v>0</v>
      </c>
      <c r="T48" s="265">
        <f t="shared" si="7"/>
        <v>13.571999999999509</v>
      </c>
    </row>
    <row r="49" spans="1:20">
      <c r="A49" s="226">
        <v>44869</v>
      </c>
      <c r="B49" s="227">
        <v>44873</v>
      </c>
      <c r="C49" s="224" t="s">
        <v>16</v>
      </c>
      <c r="D49" s="248" t="s">
        <v>1510</v>
      </c>
      <c r="E49" s="259" t="s">
        <v>1847</v>
      </c>
      <c r="F49" s="223">
        <v>114390.48</v>
      </c>
      <c r="G49" s="224" t="s">
        <v>32</v>
      </c>
      <c r="H49" s="224">
        <v>5.0061</v>
      </c>
      <c r="I49" s="294">
        <f t="shared" si="4"/>
        <v>1.5161502966380969E-2</v>
      </c>
      <c r="J49" s="224">
        <v>5.0819999999999999</v>
      </c>
      <c r="K49" s="295">
        <f t="shared" si="5"/>
        <v>8682.2374319999835</v>
      </c>
      <c r="L49" s="296" t="str">
        <f>_xlfn.XLOOKUP(E49,Apoio!A:A,Apoio!B:B)</f>
        <v>A72817</v>
      </c>
      <c r="M49" s="296" t="str">
        <f>_xlfn.XLOOKUP(E49,Apoio!A:A,Apoio!C:C)</f>
        <v>DANIEL UGHINI HUBERT</v>
      </c>
      <c r="N49" s="295">
        <f>_xlfn.XLOOKUP(C49,Apoio!M:M,Apoio!N:N)*K49</f>
        <v>5643.4543307999893</v>
      </c>
      <c r="O49" s="224" t="s">
        <v>20</v>
      </c>
      <c r="P49" s="224">
        <v>67500</v>
      </c>
      <c r="Q49" s="297">
        <f t="shared" si="6"/>
        <v>1354.4290393919975</v>
      </c>
      <c r="R49" s="224" t="s">
        <v>21</v>
      </c>
      <c r="S49" s="264">
        <f>_xlfn.XLOOKUP(E49,Apoio!A:A,Apoio!D:D)</f>
        <v>0</v>
      </c>
      <c r="T49" s="265">
        <f t="shared" si="7"/>
        <v>3273.2035118639933</v>
      </c>
    </row>
    <row r="50" spans="1:20">
      <c r="A50" s="226">
        <v>44869</v>
      </c>
      <c r="B50" s="227">
        <v>44872</v>
      </c>
      <c r="C50" s="224" t="s">
        <v>16</v>
      </c>
      <c r="D50" s="248" t="s">
        <v>1510</v>
      </c>
      <c r="E50" s="252" t="s">
        <v>152</v>
      </c>
      <c r="F50" s="223">
        <v>1500</v>
      </c>
      <c r="G50" s="224" t="s">
        <v>32</v>
      </c>
      <c r="H50" s="224">
        <v>5.0007000000000001</v>
      </c>
      <c r="I50" s="294">
        <f t="shared" si="4"/>
        <v>2.2256884036234936E-2</v>
      </c>
      <c r="J50" s="224">
        <v>5.1120000000000001</v>
      </c>
      <c r="K50" s="295">
        <f t="shared" si="5"/>
        <v>166.94999999999993</v>
      </c>
      <c r="L50" s="296" t="str">
        <f>_xlfn.XLOOKUP(E50,Apoio!A:A,Apoio!B:B)</f>
        <v>AC11122</v>
      </c>
      <c r="M50" s="296" t="str">
        <f>_xlfn.XLOOKUP(E50,Apoio!A:A,Apoio!C:C)</f>
        <v>MESA CAMBIO PROPRIETARIA</v>
      </c>
      <c r="N50" s="295">
        <f>_xlfn.XLOOKUP(C50,Apoio!M:M,Apoio!N:N)*K50</f>
        <v>108.51749999999996</v>
      </c>
      <c r="O50" s="224" t="s">
        <v>20</v>
      </c>
      <c r="P50" s="224">
        <v>67500</v>
      </c>
      <c r="Q50" s="297">
        <f t="shared" si="6"/>
        <v>0</v>
      </c>
      <c r="R50" s="271" t="s">
        <v>21</v>
      </c>
      <c r="S50" s="264">
        <f>_xlfn.XLOOKUP(E50,Apoio!A:A,Apoio!D:D)</f>
        <v>0</v>
      </c>
      <c r="T50" s="265">
        <f t="shared" si="7"/>
        <v>88.984349999999964</v>
      </c>
    </row>
    <row r="51" spans="1:20">
      <c r="A51" s="226">
        <v>44869</v>
      </c>
      <c r="B51" s="227">
        <v>44872</v>
      </c>
      <c r="C51" s="221" t="s">
        <v>16</v>
      </c>
      <c r="D51" s="276" t="s">
        <v>23</v>
      </c>
      <c r="E51" s="249" t="s">
        <v>228</v>
      </c>
      <c r="F51" s="250">
        <v>1000</v>
      </c>
      <c r="G51" s="224" t="s">
        <v>19</v>
      </c>
      <c r="H51" s="224">
        <v>5.0425000000000004</v>
      </c>
      <c r="I51" s="294">
        <f t="shared" si="4"/>
        <v>5.0570153693603181E-3</v>
      </c>
      <c r="J51" s="224">
        <v>5.0679999999999996</v>
      </c>
      <c r="K51" s="295">
        <f t="shared" si="5"/>
        <v>25.49999999999919</v>
      </c>
      <c r="L51" s="296" t="str">
        <f>_xlfn.XLOOKUP(E51,Apoio!A:A,Apoio!B:B)</f>
        <v>AC11122</v>
      </c>
      <c r="M51" s="296" t="str">
        <f>_xlfn.XLOOKUP(E51,Apoio!A:A,Apoio!C:C)</f>
        <v>MESA CAMBIO PROPRIETARIA</v>
      </c>
      <c r="N51" s="295">
        <f>_xlfn.XLOOKUP(C51,Apoio!M:M,Apoio!N:N)*K51</f>
        <v>16.574999999999473</v>
      </c>
      <c r="O51" s="224" t="s">
        <v>20</v>
      </c>
      <c r="P51" s="224">
        <v>67500</v>
      </c>
      <c r="Q51" s="297">
        <f t="shared" si="6"/>
        <v>0</v>
      </c>
      <c r="R51" s="271" t="s">
        <v>21</v>
      </c>
      <c r="S51" s="264" t="str">
        <f>_xlfn.XLOOKUP(E51,Apoio!A:A,Apoio!D:D)</f>
        <v>LUCAS PELUSO</v>
      </c>
      <c r="T51" s="265">
        <f t="shared" si="7"/>
        <v>13.591499999999568</v>
      </c>
    </row>
    <row r="52" spans="1:20">
      <c r="A52" s="226">
        <v>44869</v>
      </c>
      <c r="B52" s="227">
        <v>44872</v>
      </c>
      <c r="C52" s="316" t="s">
        <v>22</v>
      </c>
      <c r="D52" s="275" t="s">
        <v>23</v>
      </c>
      <c r="E52" s="310" t="s">
        <v>165</v>
      </c>
      <c r="F52" s="250">
        <v>28466.1</v>
      </c>
      <c r="G52" s="224" t="s">
        <v>19</v>
      </c>
      <c r="H52" s="224">
        <v>5.0250000000000004</v>
      </c>
      <c r="I52" s="294">
        <f t="shared" si="4"/>
        <v>4.179104477611828E-3</v>
      </c>
      <c r="J52" s="224">
        <v>5.0460000000000003</v>
      </c>
      <c r="K52" s="295">
        <f t="shared" si="5"/>
        <v>597.78809999999737</v>
      </c>
      <c r="L52" s="296" t="str">
        <f>_xlfn.XLOOKUP(E52,Apoio!A:A,Apoio!B:B)</f>
        <v>A21291</v>
      </c>
      <c r="M52" s="296" t="str">
        <f>_xlfn.XLOOKUP(E52,Apoio!A:A,Apoio!C:C)</f>
        <v>GUSTAVO SOUZA CARVALHO SASDELLI</v>
      </c>
      <c r="N52" s="295">
        <f>_xlfn.XLOOKUP(C52,Apoio!M:M,Apoio!N:N)*K52</f>
        <v>284.99547667499877</v>
      </c>
      <c r="O52" s="224" t="s">
        <v>20</v>
      </c>
      <c r="P52" s="224">
        <v>12012</v>
      </c>
      <c r="Q52" s="297">
        <f t="shared" si="6"/>
        <v>68.398914401999704</v>
      </c>
      <c r="R52" s="271" t="s">
        <v>25</v>
      </c>
      <c r="S52" s="264">
        <f>_xlfn.XLOOKUP(E52,Apoio!A:A,Apoio!D:D)</f>
        <v>0</v>
      </c>
      <c r="T52" s="265">
        <f t="shared" si="7"/>
        <v>165.29737647149926</v>
      </c>
    </row>
    <row r="53" spans="1:20">
      <c r="A53" s="226">
        <v>44869</v>
      </c>
      <c r="B53" s="227">
        <v>44872</v>
      </c>
      <c r="C53" s="316" t="s">
        <v>22</v>
      </c>
      <c r="D53" s="275" t="s">
        <v>23</v>
      </c>
      <c r="E53" s="310" t="s">
        <v>165</v>
      </c>
      <c r="F53" s="250">
        <v>35000</v>
      </c>
      <c r="G53" s="224" t="s">
        <v>32</v>
      </c>
      <c r="H53" s="224">
        <v>4.9962999999999997</v>
      </c>
      <c r="I53" s="294">
        <f t="shared" si="4"/>
        <v>6.3446950743550889E-3</v>
      </c>
      <c r="J53" s="224">
        <v>5.0279999999999996</v>
      </c>
      <c r="K53" s="295">
        <f t="shared" si="5"/>
        <v>1109.4999999999943</v>
      </c>
      <c r="L53" s="296" t="str">
        <f>_xlfn.XLOOKUP(E53,Apoio!A:A,Apoio!B:B)</f>
        <v>A21291</v>
      </c>
      <c r="M53" s="296" t="str">
        <f>_xlfn.XLOOKUP(E53,Apoio!A:A,Apoio!C:C)</f>
        <v>GUSTAVO SOUZA CARVALHO SASDELLI</v>
      </c>
      <c r="N53" s="295">
        <f>_xlfn.XLOOKUP(C53,Apoio!M:M,Apoio!N:N)*K53</f>
        <v>528.95412499999725</v>
      </c>
      <c r="O53" s="224" t="s">
        <v>20</v>
      </c>
      <c r="P53" s="224">
        <v>12012</v>
      </c>
      <c r="Q53" s="297">
        <f t="shared" si="6"/>
        <v>126.94898999999934</v>
      </c>
      <c r="R53" s="271" t="s">
        <v>25</v>
      </c>
      <c r="S53" s="264">
        <f>_xlfn.XLOOKUP(E53,Apoio!A:A,Apoio!D:D)</f>
        <v>0</v>
      </c>
      <c r="T53" s="265">
        <f t="shared" si="7"/>
        <v>306.79339249999839</v>
      </c>
    </row>
    <row r="54" spans="1:20">
      <c r="A54" s="226">
        <v>44869</v>
      </c>
      <c r="B54" s="227">
        <v>44872</v>
      </c>
      <c r="C54" s="274" t="s">
        <v>22</v>
      </c>
      <c r="D54" s="284" t="s">
        <v>23</v>
      </c>
      <c r="E54" s="258" t="s">
        <v>1555</v>
      </c>
      <c r="F54" s="250">
        <v>890</v>
      </c>
      <c r="G54" s="224" t="s">
        <v>19</v>
      </c>
      <c r="H54" s="224">
        <v>5.0259999999999998</v>
      </c>
      <c r="I54" s="294">
        <f t="shared" si="4"/>
        <v>7.1627536808596126E-3</v>
      </c>
      <c r="J54" s="224">
        <v>5.0620000000000003</v>
      </c>
      <c r="K54" s="295">
        <f t="shared" si="5"/>
        <v>32.040000000000425</v>
      </c>
      <c r="L54" s="296" t="str">
        <f>_xlfn.XLOOKUP(E54,Apoio!A:A,Apoio!B:B)</f>
        <v>A21291</v>
      </c>
      <c r="M54" s="296" t="str">
        <f>_xlfn.XLOOKUP(E54,Apoio!A:A,Apoio!C:C)</f>
        <v>GUSTAVO SASDELI</v>
      </c>
      <c r="N54" s="295">
        <f>_xlfn.XLOOKUP(C54,Apoio!M:M,Apoio!N:N)*K54</f>
        <v>15.275070000000204</v>
      </c>
      <c r="O54" s="224" t="s">
        <v>20</v>
      </c>
      <c r="P54" s="224">
        <v>22012</v>
      </c>
      <c r="Q54" s="297">
        <f t="shared" si="6"/>
        <v>3.6660168000000488</v>
      </c>
      <c r="R54" s="271" t="s">
        <v>25</v>
      </c>
      <c r="S54" s="264">
        <f>_xlfn.XLOOKUP(E54,Apoio!A:A,Apoio!D:D)</f>
        <v>0</v>
      </c>
      <c r="T54" s="265">
        <f t="shared" si="7"/>
        <v>8.8595406000001162</v>
      </c>
    </row>
    <row r="55" spans="1:20">
      <c r="A55" s="226">
        <v>44872</v>
      </c>
      <c r="B55" s="227">
        <v>44873</v>
      </c>
      <c r="C55" s="280" t="s">
        <v>16</v>
      </c>
      <c r="D55" s="248" t="s">
        <v>17</v>
      </c>
      <c r="E55" s="279" t="s">
        <v>1831</v>
      </c>
      <c r="F55" s="250">
        <v>13392.34</v>
      </c>
      <c r="G55" s="224" t="s">
        <v>19</v>
      </c>
      <c r="H55" s="224">
        <v>5.0658000000000003</v>
      </c>
      <c r="I55" s="294">
        <f t="shared" si="4"/>
        <v>2.0569307907931655E-2</v>
      </c>
      <c r="J55" s="224">
        <v>5.17</v>
      </c>
      <c r="K55" s="295">
        <f t="shared" si="5"/>
        <v>1395.4818279999949</v>
      </c>
      <c r="L55" s="296" t="str">
        <f>_xlfn.XLOOKUP(E55,Apoio!A:A,Apoio!B:B)</f>
        <v>C11122</v>
      </c>
      <c r="M55" s="296" t="str">
        <f>_xlfn.XLOOKUP(E55,Apoio!A:A,Apoio!C:C)</f>
        <v>MESA CAMBIO PROPRIETARIA</v>
      </c>
      <c r="N55" s="295">
        <f>_xlfn.XLOOKUP(C55,Apoio!M:M,Apoio!N:N)*K55</f>
        <v>907.06318819999672</v>
      </c>
      <c r="O55" s="224" t="s">
        <v>20</v>
      </c>
      <c r="P55" s="224">
        <v>67500</v>
      </c>
      <c r="Q55" s="297">
        <f t="shared" si="6"/>
        <v>0</v>
      </c>
      <c r="R55" s="271" t="s">
        <v>21</v>
      </c>
      <c r="S55" s="264" t="str">
        <f>_xlfn.XLOOKUP(E55,Apoio!A:A,Apoio!D:D)</f>
        <v>LEANDRO</v>
      </c>
      <c r="T55" s="265">
        <f t="shared" si="7"/>
        <v>743.7918143239973</v>
      </c>
    </row>
    <row r="56" spans="1:20">
      <c r="A56" s="226">
        <v>44872</v>
      </c>
      <c r="B56" s="227">
        <v>44873</v>
      </c>
      <c r="C56" s="221" t="s">
        <v>22</v>
      </c>
      <c r="D56" s="248" t="s">
        <v>23</v>
      </c>
      <c r="E56" s="249" t="s">
        <v>185</v>
      </c>
      <c r="F56" s="250">
        <v>4882</v>
      </c>
      <c r="G56" s="224" t="s">
        <v>19</v>
      </c>
      <c r="H56" s="224">
        <v>5.1169000000000002</v>
      </c>
      <c r="I56" s="294">
        <f t="shared" si="4"/>
        <v>2.5796869198146943E-3</v>
      </c>
      <c r="J56" s="224">
        <v>5.1300999999999997</v>
      </c>
      <c r="K56" s="295">
        <f t="shared" si="5"/>
        <v>64.442399999997235</v>
      </c>
      <c r="L56" s="296" t="str">
        <f>_xlfn.XLOOKUP(E56,Apoio!A:A,Apoio!B:B)</f>
        <v>A23356</v>
      </c>
      <c r="M56" s="296" t="str">
        <f>_xlfn.XLOOKUP(E56,Apoio!A:A,Apoio!C:C)</f>
        <v>ANDREIA BATISTA MACHADO DE OLIVEIRA</v>
      </c>
      <c r="N56" s="295">
        <f>_xlfn.XLOOKUP(C56,Apoio!M:M,Apoio!N:N)*K56</f>
        <v>30.722914199998684</v>
      </c>
      <c r="O56" s="224" t="s">
        <v>20</v>
      </c>
      <c r="P56" s="224">
        <v>12012</v>
      </c>
      <c r="Q56" s="297">
        <f t="shared" si="6"/>
        <v>7.3734994079996845</v>
      </c>
      <c r="R56" s="271" t="s">
        <v>25</v>
      </c>
      <c r="S56" s="264">
        <f>_xlfn.XLOOKUP(E56,Apoio!A:A,Apoio!D:D)</f>
        <v>0</v>
      </c>
      <c r="T56" s="265">
        <f t="shared" si="7"/>
        <v>17.819290235999233</v>
      </c>
    </row>
    <row r="57" spans="1:20">
      <c r="A57" s="226">
        <v>44872</v>
      </c>
      <c r="B57" s="227">
        <v>44873</v>
      </c>
      <c r="C57" s="221" t="s">
        <v>22</v>
      </c>
      <c r="D57" s="248" t="s">
        <v>23</v>
      </c>
      <c r="E57" s="249" t="s">
        <v>185</v>
      </c>
      <c r="F57" s="250">
        <v>9032.11</v>
      </c>
      <c r="G57" s="224" t="s">
        <v>32</v>
      </c>
      <c r="H57" s="224">
        <v>5.1177000000000001</v>
      </c>
      <c r="I57" s="294">
        <f t="shared" si="4"/>
        <v>1.4068819977723912E-3</v>
      </c>
      <c r="J57" s="224">
        <v>5.1249000000000002</v>
      </c>
      <c r="K57" s="295">
        <f t="shared" si="5"/>
        <v>65.031192000000871</v>
      </c>
      <c r="L57" s="296" t="str">
        <f>_xlfn.XLOOKUP(E57,Apoio!A:A,Apoio!B:B)</f>
        <v>A23356</v>
      </c>
      <c r="M57" s="296" t="str">
        <f>_xlfn.XLOOKUP(E57,Apoio!A:A,Apoio!C:C)</f>
        <v>ANDREIA BATISTA MACHADO DE OLIVEIRA</v>
      </c>
      <c r="N57" s="295">
        <f>_xlfn.XLOOKUP(C57,Apoio!M:M,Apoio!N:N)*K57</f>
        <v>31.003620786000415</v>
      </c>
      <c r="O57" s="224" t="s">
        <v>20</v>
      </c>
      <c r="P57" s="224">
        <v>12012</v>
      </c>
      <c r="Q57" s="297">
        <f t="shared" si="6"/>
        <v>7.4408689886400996</v>
      </c>
      <c r="R57" s="271" t="s">
        <v>25</v>
      </c>
      <c r="S57" s="264">
        <f>_xlfn.XLOOKUP(E57,Apoio!A:A,Apoio!D:D)</f>
        <v>0</v>
      </c>
      <c r="T57" s="265">
        <f t="shared" si="7"/>
        <v>17.982100055880238</v>
      </c>
    </row>
    <row r="58" spans="1:20">
      <c r="A58" s="226">
        <v>44872</v>
      </c>
      <c r="B58" s="227">
        <v>44874</v>
      </c>
      <c r="C58" s="221" t="s">
        <v>16</v>
      </c>
      <c r="D58" s="248" t="s">
        <v>17</v>
      </c>
      <c r="E58" s="249" t="s">
        <v>1848</v>
      </c>
      <c r="F58" s="250">
        <v>40488.68</v>
      </c>
      <c r="G58" s="224" t="s">
        <v>19</v>
      </c>
      <c r="H58" s="224">
        <v>5.1233000000000004</v>
      </c>
      <c r="I58" s="294">
        <f t="shared" si="4"/>
        <v>8.5296586184684386E-3</v>
      </c>
      <c r="J58" s="224">
        <v>5.1669999999999998</v>
      </c>
      <c r="K58" s="295">
        <f t="shared" si="5"/>
        <v>1769.355315999976</v>
      </c>
      <c r="L58" s="296" t="str">
        <f>_xlfn.XLOOKUP(E58,Apoio!A:A,Apoio!B:B)</f>
        <v>A67601</v>
      </c>
      <c r="M58" s="296" t="str">
        <f>_xlfn.XLOOKUP(E58,Apoio!A:A,Apoio!C:C)</f>
        <v>MANUELA ASTOLFI DO ROSARIO VIEIRA</v>
      </c>
      <c r="N58" s="295">
        <f>_xlfn.XLOOKUP(C58,Apoio!M:M,Apoio!N:N)*K58</f>
        <v>1150.0809553999845</v>
      </c>
      <c r="O58" s="224" t="s">
        <v>20</v>
      </c>
      <c r="P58" s="224">
        <v>67407</v>
      </c>
      <c r="Q58" s="297">
        <f t="shared" si="6"/>
        <v>276.0194292959963</v>
      </c>
      <c r="R58" s="271" t="s">
        <v>21</v>
      </c>
      <c r="S58" s="264">
        <f>_xlfn.XLOOKUP(E58,Apoio!A:A,Apoio!D:D)</f>
        <v>0</v>
      </c>
      <c r="T58" s="265">
        <f t="shared" si="7"/>
        <v>667.04695413199101</v>
      </c>
    </row>
    <row r="59" spans="1:20">
      <c r="A59" s="226">
        <v>44872</v>
      </c>
      <c r="B59" s="227">
        <v>44873</v>
      </c>
      <c r="C59" s="274" t="s">
        <v>22</v>
      </c>
      <c r="D59" s="284" t="s">
        <v>23</v>
      </c>
      <c r="E59" s="258" t="s">
        <v>1555</v>
      </c>
      <c r="F59" s="250">
        <v>905.25</v>
      </c>
      <c r="G59" s="224" t="s">
        <v>19</v>
      </c>
      <c r="H59" s="224">
        <v>5.1193999999999997</v>
      </c>
      <c r="I59" s="294">
        <f t="shared" si="4"/>
        <v>1.2227995468218955E-2</v>
      </c>
      <c r="J59" s="224">
        <v>5.1820000000000004</v>
      </c>
      <c r="K59" s="295">
        <f t="shared" si="5"/>
        <v>56.668650000000596</v>
      </c>
      <c r="L59" s="296" t="str">
        <f>_xlfn.XLOOKUP(E59,Apoio!A:A,Apoio!B:B)</f>
        <v>A21291</v>
      </c>
      <c r="M59" s="296" t="str">
        <f>_xlfn.XLOOKUP(E59,Apoio!A:A,Apoio!C:C)</f>
        <v>GUSTAVO SASDELI</v>
      </c>
      <c r="N59" s="295">
        <f>_xlfn.XLOOKUP(C59,Apoio!M:M,Apoio!N:N)*K59</f>
        <v>27.016778887500283</v>
      </c>
      <c r="O59" s="224" t="s">
        <v>20</v>
      </c>
      <c r="P59" s="224">
        <v>22012</v>
      </c>
      <c r="Q59" s="297">
        <f t="shared" si="6"/>
        <v>6.4840269330000675</v>
      </c>
      <c r="R59" s="271" t="s">
        <v>25</v>
      </c>
      <c r="S59" s="264">
        <f>_xlfn.XLOOKUP(E59,Apoio!A:A,Apoio!D:D)</f>
        <v>0</v>
      </c>
      <c r="T59" s="265">
        <f t="shared" si="7"/>
        <v>15.669731754750163</v>
      </c>
    </row>
    <row r="60" spans="1:20">
      <c r="A60" s="226">
        <v>44872</v>
      </c>
      <c r="B60" s="227">
        <v>44873</v>
      </c>
      <c r="C60" s="221" t="s">
        <v>16</v>
      </c>
      <c r="D60" s="248" t="s">
        <v>17</v>
      </c>
      <c r="E60" s="304" t="s">
        <v>124</v>
      </c>
      <c r="F60" s="250">
        <v>7557.82</v>
      </c>
      <c r="G60" s="224" t="s">
        <v>19</v>
      </c>
      <c r="H60" s="224">
        <v>5.0599999999999996</v>
      </c>
      <c r="I60" s="294">
        <f t="shared" si="4"/>
        <v>1.0731225296442881E-2</v>
      </c>
      <c r="J60" s="224">
        <v>5.1143000000000001</v>
      </c>
      <c r="K60" s="295">
        <f t="shared" si="5"/>
        <v>410.38962600000343</v>
      </c>
      <c r="L60" s="296" t="str">
        <f>_xlfn.XLOOKUP(E60,Apoio!A:A,Apoio!B:B)</f>
        <v>AC11122</v>
      </c>
      <c r="M60" s="296" t="str">
        <f>_xlfn.XLOOKUP(E60,Apoio!A:A,Apoio!C:C)</f>
        <v>MESA CAMBIO PROPRIETARIA</v>
      </c>
      <c r="N60" s="295">
        <f>_xlfn.XLOOKUP(C60,Apoio!M:M,Apoio!N:N)*K60</f>
        <v>266.75325690000221</v>
      </c>
      <c r="O60" s="224" t="s">
        <v>27</v>
      </c>
      <c r="P60" s="224">
        <v>37004</v>
      </c>
      <c r="Q60" s="297">
        <f t="shared" si="6"/>
        <v>0</v>
      </c>
      <c r="R60" s="271" t="s">
        <v>21</v>
      </c>
      <c r="S60" s="264" t="str">
        <f>_xlfn.XLOOKUP(E60,Apoio!A:A,Apoio!D:D)</f>
        <v>LEANDRO</v>
      </c>
      <c r="T60" s="265">
        <f t="shared" si="7"/>
        <v>218.7376706580018</v>
      </c>
    </row>
    <row r="61" spans="1:20">
      <c r="A61" s="226">
        <v>44869</v>
      </c>
      <c r="B61" s="285">
        <v>44872</v>
      </c>
      <c r="C61" s="274" t="s">
        <v>16</v>
      </c>
      <c r="D61" s="284" t="s">
        <v>17</v>
      </c>
      <c r="E61" s="249" t="s">
        <v>1803</v>
      </c>
      <c r="F61" s="250">
        <v>500</v>
      </c>
      <c r="G61" s="224" t="s">
        <v>32</v>
      </c>
      <c r="H61" s="224">
        <v>4.9790999999999999</v>
      </c>
      <c r="I61" s="294">
        <f t="shared" si="4"/>
        <v>1.2231126107127732E-2</v>
      </c>
      <c r="J61" s="224">
        <v>5.04</v>
      </c>
      <c r="K61" s="295">
        <f t="shared" si="5"/>
        <v>30.450000000000088</v>
      </c>
      <c r="L61" s="296" t="str">
        <f>_xlfn.XLOOKUP(E61,Apoio!A:A,Apoio!B:B)</f>
        <v>A25780</v>
      </c>
      <c r="M61" s="296" t="str">
        <f>_xlfn.XLOOKUP(E61,Apoio!A:A,Apoio!C:C)</f>
        <v>FERNANDO RAMON DE OLIVEIRA</v>
      </c>
      <c r="N61" s="295">
        <f>_xlfn.XLOOKUP(C61,Apoio!M:M,Apoio!N:N)*K61</f>
        <v>19.792500000000057</v>
      </c>
      <c r="O61" s="224" t="s">
        <v>20</v>
      </c>
      <c r="P61" s="224">
        <v>37004</v>
      </c>
      <c r="Q61" s="297">
        <f t="shared" si="6"/>
        <v>4.7502000000000137</v>
      </c>
      <c r="R61" s="271" t="s">
        <v>21</v>
      </c>
      <c r="S61" s="264">
        <f>_xlfn.XLOOKUP(E61,Apoio!A:A,Apoio!D:D)</f>
        <v>0</v>
      </c>
      <c r="T61" s="265">
        <f t="shared" si="7"/>
        <v>11.479650000000031</v>
      </c>
    </row>
    <row r="62" spans="1:20">
      <c r="A62" s="226">
        <v>44873</v>
      </c>
      <c r="B62" s="227">
        <v>44873</v>
      </c>
      <c r="C62" s="274" t="s">
        <v>16</v>
      </c>
      <c r="D62" s="274" t="s">
        <v>17</v>
      </c>
      <c r="E62" s="318" t="s">
        <v>154</v>
      </c>
      <c r="F62" s="250">
        <v>2400</v>
      </c>
      <c r="G62" s="224" t="s">
        <v>19</v>
      </c>
      <c r="H62" s="224">
        <v>5.1992000000000003</v>
      </c>
      <c r="I62" s="294">
        <f t="shared" si="4"/>
        <v>4.2964302200338533E-2</v>
      </c>
      <c r="J62" s="224">
        <v>5.42258</v>
      </c>
      <c r="K62" s="295">
        <f t="shared" si="5"/>
        <v>536.11199999999928</v>
      </c>
      <c r="L62" s="296" t="str">
        <f>_xlfn.XLOOKUP(E62,Apoio!A:A,Apoio!B:B)</f>
        <v>A70394</v>
      </c>
      <c r="M62" s="296" t="str">
        <f>_xlfn.XLOOKUP(E62,Apoio!A:A,Apoio!C:C)</f>
        <v>MARCOS PAULO MACHADO</v>
      </c>
      <c r="N62" s="295">
        <f>_xlfn.XLOOKUP(C62,Apoio!M:M,Apoio!N:N)*K62</f>
        <v>348.47279999999955</v>
      </c>
      <c r="O62" s="224" t="s">
        <v>20</v>
      </c>
      <c r="P62" s="224">
        <v>67043</v>
      </c>
      <c r="Q62" s="297">
        <f t="shared" si="6"/>
        <v>83.633471999999884</v>
      </c>
      <c r="R62" s="271" t="s">
        <v>21</v>
      </c>
      <c r="S62" s="264">
        <f>_xlfn.XLOOKUP(E62,Apoio!A:A,Apoio!D:D)</f>
        <v>0</v>
      </c>
      <c r="T62" s="265">
        <f t="shared" si="7"/>
        <v>202.11422399999975</v>
      </c>
    </row>
    <row r="63" spans="1:20">
      <c r="A63" s="226">
        <v>44873</v>
      </c>
      <c r="B63" s="227">
        <v>44873</v>
      </c>
      <c r="C63" s="274" t="s">
        <v>16</v>
      </c>
      <c r="D63" s="274" t="s">
        <v>17</v>
      </c>
      <c r="E63" s="299" t="s">
        <v>1849</v>
      </c>
      <c r="F63" s="250">
        <v>2400</v>
      </c>
      <c r="G63" s="224" t="s">
        <v>19</v>
      </c>
      <c r="H63" s="224">
        <v>5.1992000000000003</v>
      </c>
      <c r="I63" s="294">
        <f t="shared" si="4"/>
        <v>4.2964302200338533E-2</v>
      </c>
      <c r="J63" s="224">
        <v>5.42258</v>
      </c>
      <c r="K63" s="295">
        <f t="shared" si="5"/>
        <v>536.11199999999928</v>
      </c>
      <c r="L63" s="296" t="str">
        <f>_xlfn.XLOOKUP(E63,Apoio!A:A,Apoio!B:B)</f>
        <v>A70394</v>
      </c>
      <c r="M63" s="296" t="str">
        <f>_xlfn.XLOOKUP(E63,Apoio!A:A,Apoio!C:C)</f>
        <v>MARCOS PAULO MACHADO</v>
      </c>
      <c r="N63" s="295">
        <f>_xlfn.XLOOKUP(C63,Apoio!M:M,Apoio!N:N)*K63</f>
        <v>348.47279999999955</v>
      </c>
      <c r="O63" s="224" t="s">
        <v>20</v>
      </c>
      <c r="P63" s="224">
        <v>67043</v>
      </c>
      <c r="Q63" s="297">
        <f t="shared" si="6"/>
        <v>83.633471999999884</v>
      </c>
      <c r="R63" s="271" t="s">
        <v>21</v>
      </c>
      <c r="S63" s="264">
        <f>_xlfn.XLOOKUP(E63,Apoio!A:A,Apoio!D:D)</f>
        <v>0</v>
      </c>
      <c r="T63" s="265">
        <f t="shared" si="7"/>
        <v>202.11422399999975</v>
      </c>
    </row>
    <row r="64" spans="1:20">
      <c r="A64" s="226">
        <v>44873</v>
      </c>
      <c r="B64" s="227">
        <v>44874</v>
      </c>
      <c r="C64" s="290" t="s">
        <v>67</v>
      </c>
      <c r="D64" s="271" t="s">
        <v>23</v>
      </c>
      <c r="E64" s="266" t="s">
        <v>1490</v>
      </c>
      <c r="F64" s="250">
        <v>537.5</v>
      </c>
      <c r="G64" s="224" t="s">
        <v>19</v>
      </c>
      <c r="H64" s="224">
        <v>5.1980000000000004</v>
      </c>
      <c r="I64" s="294">
        <f t="shared" si="4"/>
        <v>5.9638322431703195E-3</v>
      </c>
      <c r="J64" s="224">
        <v>5.2290000000000001</v>
      </c>
      <c r="K64" s="295">
        <f t="shared" si="5"/>
        <v>16.662499999999834</v>
      </c>
      <c r="L64" s="296" t="str">
        <f>_xlfn.XLOOKUP(E64,Apoio!A:A,Apoio!B:B)</f>
        <v>C11122</v>
      </c>
      <c r="M64" s="296" t="str">
        <f>_xlfn.XLOOKUP(E64,Apoio!A:A,Apoio!C:C)</f>
        <v>MESA CAMBIO PROPRIETARIA</v>
      </c>
      <c r="N64" s="295">
        <f>_xlfn.XLOOKUP(C64,Apoio!M:M,Apoio!N:N)*K64</f>
        <v>7.9438468749999211</v>
      </c>
      <c r="O64" s="224" t="s">
        <v>20</v>
      </c>
      <c r="P64" s="224">
        <v>22012</v>
      </c>
      <c r="Q64" s="297">
        <f t="shared" si="6"/>
        <v>0</v>
      </c>
      <c r="R64" s="271" t="s">
        <v>1811</v>
      </c>
      <c r="S64" s="264" t="str">
        <f>_xlfn.XLOOKUP(E64,Apoio!A:A,Apoio!D:D)</f>
        <v>LEANDRO</v>
      </c>
      <c r="T64" s="265">
        <f t="shared" si="7"/>
        <v>6.513954437499935</v>
      </c>
    </row>
    <row r="65" spans="1:20">
      <c r="A65" s="226">
        <v>44873</v>
      </c>
      <c r="B65" s="227">
        <v>44874</v>
      </c>
      <c r="C65" s="290" t="s">
        <v>67</v>
      </c>
      <c r="D65" s="271" t="s">
        <v>23</v>
      </c>
      <c r="E65" s="266" t="s">
        <v>1490</v>
      </c>
      <c r="F65" s="250">
        <v>9018.5</v>
      </c>
      <c r="G65" s="224" t="s">
        <v>32</v>
      </c>
      <c r="H65" s="224">
        <v>5.202</v>
      </c>
      <c r="I65" s="294">
        <f t="shared" si="4"/>
        <v>5.1903114186850896E-3</v>
      </c>
      <c r="J65" s="224">
        <v>5.2290000000000001</v>
      </c>
      <c r="K65" s="295">
        <f t="shared" si="5"/>
        <v>243.49950000000121</v>
      </c>
      <c r="L65" s="296" t="str">
        <f>_xlfn.XLOOKUP(E65,Apoio!A:A,Apoio!B:B)</f>
        <v>C11122</v>
      </c>
      <c r="M65" s="296" t="str">
        <f>_xlfn.XLOOKUP(E65,Apoio!A:A,Apoio!C:C)</f>
        <v>MESA CAMBIO PROPRIETARIA</v>
      </c>
      <c r="N65" s="295">
        <f>_xlfn.XLOOKUP(C65,Apoio!M:M,Apoio!N:N)*K65</f>
        <v>116.08838662500058</v>
      </c>
      <c r="O65" s="224" t="s">
        <v>20</v>
      </c>
      <c r="P65" s="224">
        <v>22012</v>
      </c>
      <c r="Q65" s="297">
        <f t="shared" si="6"/>
        <v>0</v>
      </c>
      <c r="R65" s="271" t="s">
        <v>1811</v>
      </c>
      <c r="S65" s="264" t="str">
        <f>_xlfn.XLOOKUP(E65,Apoio!A:A,Apoio!D:D)</f>
        <v>LEANDRO</v>
      </c>
      <c r="T65" s="265">
        <f t="shared" si="7"/>
        <v>95.192477032500477</v>
      </c>
    </row>
    <row r="66" spans="1:20">
      <c r="A66" s="226">
        <v>44873</v>
      </c>
      <c r="B66" s="227">
        <v>44874</v>
      </c>
      <c r="C66" s="290" t="s">
        <v>67</v>
      </c>
      <c r="D66" s="271" t="s">
        <v>23</v>
      </c>
      <c r="E66" s="266" t="s">
        <v>1490</v>
      </c>
      <c r="F66" s="250">
        <v>273.35000000000002</v>
      </c>
      <c r="G66" s="224" t="s">
        <v>32</v>
      </c>
      <c r="H66" s="224">
        <v>5.202</v>
      </c>
      <c r="I66" s="294">
        <f t="shared" ref="I66:I97" si="8">IFERROR((J66/H66)-1,0)</f>
        <v>5.1903114186850896E-3</v>
      </c>
      <c r="J66" s="224">
        <v>5.2290000000000001</v>
      </c>
      <c r="K66" s="295">
        <f t="shared" ref="K66:K97" si="9">(J66-H66)*F66</f>
        <v>7.3804500000000379</v>
      </c>
      <c r="L66" s="296" t="str">
        <f>_xlfn.XLOOKUP(E66,Apoio!A:A,Apoio!B:B)</f>
        <v>C11122</v>
      </c>
      <c r="M66" s="296" t="str">
        <f>_xlfn.XLOOKUP(E66,Apoio!A:A,Apoio!C:C)</f>
        <v>MESA CAMBIO PROPRIETARIA</v>
      </c>
      <c r="N66" s="295">
        <f>_xlfn.XLOOKUP(C66,Apoio!M:M,Apoio!N:N)*K66</f>
        <v>3.5186295375000181</v>
      </c>
      <c r="O66" s="224" t="s">
        <v>20</v>
      </c>
      <c r="P66" s="224">
        <v>22012</v>
      </c>
      <c r="Q66" s="297">
        <f t="shared" ref="Q66:Q97" si="10">IF(M66="MESA CAMBIO PROPRIETARIA",0,(N66*0.8)*0.3)</f>
        <v>0</v>
      </c>
      <c r="R66" s="271" t="s">
        <v>1811</v>
      </c>
      <c r="S66" s="264" t="str">
        <f>_xlfn.XLOOKUP(E66,Apoio!A:A,Apoio!D:D)</f>
        <v>LEANDRO</v>
      </c>
      <c r="T66" s="265">
        <f t="shared" ref="T66:T97" si="11">(N66*0.82)-Q66</f>
        <v>2.8852762207500144</v>
      </c>
    </row>
    <row r="67" spans="1:20">
      <c r="A67" s="226">
        <v>44873</v>
      </c>
      <c r="B67" s="227">
        <v>44873</v>
      </c>
      <c r="C67" s="300" t="s">
        <v>16</v>
      </c>
      <c r="D67" s="300" t="s">
        <v>23</v>
      </c>
      <c r="E67" s="299" t="s">
        <v>1547</v>
      </c>
      <c r="F67" s="250">
        <v>5000</v>
      </c>
      <c r="G67" s="224" t="s">
        <v>19</v>
      </c>
      <c r="H67" s="224">
        <v>5.1849999999999996</v>
      </c>
      <c r="I67" s="294">
        <f t="shared" si="8"/>
        <v>3.9922854387657303E-3</v>
      </c>
      <c r="J67" s="224">
        <v>5.2057000000000002</v>
      </c>
      <c r="K67" s="295">
        <f t="shared" si="9"/>
        <v>103.50000000000304</v>
      </c>
      <c r="L67" s="296" t="str">
        <f>_xlfn.XLOOKUP(E67,Apoio!A:A,Apoio!B:B)</f>
        <v>A26507</v>
      </c>
      <c r="M67" s="296" t="str">
        <f>_xlfn.XLOOKUP(E67,Apoio!A:A,Apoio!C:C)</f>
        <v>HIAGO DE CARLI DA SILVA</v>
      </c>
      <c r="N67" s="295">
        <f>_xlfn.XLOOKUP(C67,Apoio!M:M,Apoio!N:N)*K67</f>
        <v>67.275000000001981</v>
      </c>
      <c r="O67" s="224" t="s">
        <v>27</v>
      </c>
      <c r="P67" s="224">
        <v>12012</v>
      </c>
      <c r="Q67" s="297">
        <f t="shared" si="10"/>
        <v>16.146000000000473</v>
      </c>
      <c r="R67" s="271" t="s">
        <v>21</v>
      </c>
      <c r="S67" s="264">
        <f>_xlfn.XLOOKUP(E67,Apoio!A:A,Apoio!D:D)</f>
        <v>0</v>
      </c>
      <c r="T67" s="265">
        <f t="shared" si="11"/>
        <v>39.019500000001145</v>
      </c>
    </row>
    <row r="68" spans="1:20">
      <c r="A68" s="226">
        <v>44873</v>
      </c>
      <c r="B68" s="227">
        <v>44873</v>
      </c>
      <c r="C68" s="317" t="s">
        <v>16</v>
      </c>
      <c r="D68" s="317" t="s">
        <v>23</v>
      </c>
      <c r="E68" s="299" t="s">
        <v>327</v>
      </c>
      <c r="F68" s="250">
        <v>1968</v>
      </c>
      <c r="G68" s="224" t="s">
        <v>19</v>
      </c>
      <c r="H68" s="224">
        <v>5.1837</v>
      </c>
      <c r="I68" s="294">
        <f t="shared" si="8"/>
        <v>1.8905415051024832E-3</v>
      </c>
      <c r="J68" s="224">
        <v>5.1935000000000002</v>
      </c>
      <c r="K68" s="295">
        <f t="shared" si="9"/>
        <v>19.286400000000498</v>
      </c>
      <c r="L68" s="296" t="str">
        <f>_xlfn.XLOOKUP(E68,Apoio!A:A,Apoio!B:B)</f>
        <v>A26507</v>
      </c>
      <c r="M68" s="296" t="str">
        <f>_xlfn.XLOOKUP(E68,Apoio!A:A,Apoio!C:C)</f>
        <v>HIAGO DE CARLI DA SILVA</v>
      </c>
      <c r="N68" s="295">
        <f>_xlfn.XLOOKUP(C68,Apoio!M:M,Apoio!N:N)*K68</f>
        <v>12.536160000000324</v>
      </c>
      <c r="O68" s="224" t="s">
        <v>20</v>
      </c>
      <c r="P68" s="224">
        <v>12012</v>
      </c>
      <c r="Q68" s="297">
        <f t="shared" si="10"/>
        <v>3.0086784000000777</v>
      </c>
      <c r="R68" s="271" t="s">
        <v>21</v>
      </c>
      <c r="S68" s="264">
        <f>_xlfn.XLOOKUP(E68,Apoio!A:A,Apoio!D:D)</f>
        <v>0</v>
      </c>
      <c r="T68" s="265">
        <f t="shared" si="11"/>
        <v>7.2709728000001874</v>
      </c>
    </row>
    <row r="69" spans="1:20">
      <c r="A69" s="226">
        <v>44873</v>
      </c>
      <c r="B69" s="227">
        <v>44873</v>
      </c>
      <c r="C69" s="317" t="s">
        <v>16</v>
      </c>
      <c r="D69" s="317" t="s">
        <v>23</v>
      </c>
      <c r="E69" s="320" t="s">
        <v>163</v>
      </c>
      <c r="F69" s="223">
        <v>7993.02</v>
      </c>
      <c r="G69" s="224" t="s">
        <v>19</v>
      </c>
      <c r="H69" s="224">
        <v>5.0199999999999996</v>
      </c>
      <c r="I69" s="294">
        <f t="shared" si="8"/>
        <v>2.7629482071713118E-2</v>
      </c>
      <c r="J69" s="224">
        <v>5.1586999999999996</v>
      </c>
      <c r="K69" s="295">
        <f t="shared" si="9"/>
        <v>1108.6318740000004</v>
      </c>
      <c r="L69" s="296" t="str">
        <f>_xlfn.XLOOKUP(E69,Apoio!A:A,Apoio!B:B)</f>
        <v>A21954</v>
      </c>
      <c r="M69" s="296" t="str">
        <f>_xlfn.XLOOKUP(E69,Apoio!A:A,Apoio!C:C)</f>
        <v>PATRICK FLEURY RASSI</v>
      </c>
      <c r="N69" s="295">
        <f>_xlfn.XLOOKUP(C69,Apoio!M:M,Apoio!N:N)*K69</f>
        <v>720.61071810000033</v>
      </c>
      <c r="O69" s="224" t="s">
        <v>27</v>
      </c>
      <c r="P69" s="224">
        <v>47142</v>
      </c>
      <c r="Q69" s="297">
        <f t="shared" si="10"/>
        <v>172.94657234400006</v>
      </c>
      <c r="R69" s="271" t="s">
        <v>21</v>
      </c>
      <c r="S69" s="264">
        <f>_xlfn.XLOOKUP(E69,Apoio!A:A,Apoio!D:D)</f>
        <v>0</v>
      </c>
      <c r="T69" s="265">
        <f t="shared" si="11"/>
        <v>417.95421649800016</v>
      </c>
    </row>
    <row r="70" spans="1:20">
      <c r="A70" s="226">
        <v>44873</v>
      </c>
      <c r="B70" s="227">
        <v>44874</v>
      </c>
      <c r="C70" s="221" t="s">
        <v>16</v>
      </c>
      <c r="D70" s="274" t="s">
        <v>17</v>
      </c>
      <c r="E70" t="s">
        <v>1850</v>
      </c>
      <c r="F70" s="223">
        <v>2820</v>
      </c>
      <c r="G70" s="224" t="s">
        <v>32</v>
      </c>
      <c r="H70" s="224">
        <v>5.1936</v>
      </c>
      <c r="I70" s="294">
        <f t="shared" si="8"/>
        <v>1.6847658656808484E-2</v>
      </c>
      <c r="J70" s="224">
        <v>5.2811000000000003</v>
      </c>
      <c r="K70" s="295">
        <f t="shared" si="9"/>
        <v>246.75000000000099</v>
      </c>
      <c r="L70" s="296" t="str">
        <f>_xlfn.XLOOKUP(E70,Apoio!A:A,Apoio!B:B)</f>
        <v>C11122</v>
      </c>
      <c r="M70" s="296" t="str">
        <f>_xlfn.XLOOKUP(E70,Apoio!A:A,Apoio!C:C)</f>
        <v>MESA CAMBIO PROPRIETARIA</v>
      </c>
      <c r="N70" s="295">
        <f>_xlfn.XLOOKUP(C70,Apoio!M:M,Apoio!N:N)*K70</f>
        <v>160.38750000000064</v>
      </c>
      <c r="O70" s="224" t="s">
        <v>20</v>
      </c>
      <c r="P70" s="224">
        <v>47702</v>
      </c>
      <c r="Q70" s="297">
        <f t="shared" si="10"/>
        <v>0</v>
      </c>
      <c r="R70" s="271" t="s">
        <v>21</v>
      </c>
      <c r="S70" s="264">
        <f>_xlfn.XLOOKUP(E70,Apoio!A:A,Apoio!D:D)</f>
        <v>0</v>
      </c>
      <c r="T70" s="265">
        <f t="shared" si="11"/>
        <v>131.51775000000052</v>
      </c>
    </row>
    <row r="71" spans="1:20">
      <c r="A71" s="226">
        <v>44874</v>
      </c>
      <c r="B71" s="227">
        <v>44875</v>
      </c>
      <c r="C71" s="221" t="s">
        <v>16</v>
      </c>
      <c r="D71" s="276" t="s">
        <v>23</v>
      </c>
      <c r="E71" s="249" t="s">
        <v>224</v>
      </c>
      <c r="F71" s="321">
        <v>38520.800000000003</v>
      </c>
      <c r="G71" s="224" t="s">
        <v>19</v>
      </c>
      <c r="H71" s="224">
        <v>5.1749999999999998</v>
      </c>
      <c r="I71" s="294">
        <f t="shared" si="8"/>
        <v>3.2850241545894221E-3</v>
      </c>
      <c r="J71" s="224">
        <v>5.1920000000000002</v>
      </c>
      <c r="K71" s="295">
        <f t="shared" si="9"/>
        <v>654.85360000001344</v>
      </c>
      <c r="L71" s="296" t="str">
        <f>_xlfn.XLOOKUP(E71,Apoio!A:A,Apoio!B:B)</f>
        <v>AC11122</v>
      </c>
      <c r="M71" s="296" t="str">
        <f>_xlfn.XLOOKUP(E71,Apoio!A:A,Apoio!C:C)</f>
        <v>MESA CAMBIO PROPRIETARIA</v>
      </c>
      <c r="N71" s="295">
        <f>_xlfn.XLOOKUP(C71,Apoio!M:M,Apoio!N:N)*K71</f>
        <v>425.65484000000873</v>
      </c>
      <c r="O71" s="224" t="s">
        <v>20</v>
      </c>
      <c r="P71" s="224">
        <v>52405</v>
      </c>
      <c r="Q71" s="297">
        <f t="shared" si="10"/>
        <v>0</v>
      </c>
      <c r="R71" s="271" t="s">
        <v>21</v>
      </c>
      <c r="S71" s="264" t="str">
        <f>_xlfn.XLOOKUP(E71,Apoio!A:A,Apoio!D:D)</f>
        <v>LUCAS PELUSO</v>
      </c>
      <c r="T71" s="265">
        <f t="shared" si="11"/>
        <v>349.03696880000712</v>
      </c>
    </row>
    <row r="72" spans="1:20">
      <c r="A72" s="226">
        <v>44874</v>
      </c>
      <c r="B72" s="227">
        <v>44876</v>
      </c>
      <c r="C72" s="221" t="s">
        <v>16</v>
      </c>
      <c r="D72" s="276" t="s">
        <v>23</v>
      </c>
      <c r="E72" s="267" t="s">
        <v>109</v>
      </c>
      <c r="F72" s="323">
        <v>1485</v>
      </c>
      <c r="G72" s="224" t="s">
        <v>32</v>
      </c>
      <c r="H72" s="224">
        <v>5.1767000000000003</v>
      </c>
      <c r="I72" s="294">
        <f t="shared" si="8"/>
        <v>2.9613460312554185E-2</v>
      </c>
      <c r="J72" s="224">
        <v>5.33</v>
      </c>
      <c r="K72" s="295">
        <f t="shared" si="9"/>
        <v>227.65049999999965</v>
      </c>
      <c r="L72" s="296" t="str">
        <f>_xlfn.XLOOKUP(E72,Apoio!A:A,Apoio!B:B)</f>
        <v>AC11122</v>
      </c>
      <c r="M72" s="296" t="str">
        <f>_xlfn.XLOOKUP(E72,Apoio!A:A,Apoio!C:C)</f>
        <v>MESA CAMBIO PROPRIETARIA</v>
      </c>
      <c r="N72" s="295">
        <f>_xlfn.XLOOKUP(C72,Apoio!M:M,Apoio!N:N)*K72</f>
        <v>147.97282499999977</v>
      </c>
      <c r="O72" s="224" t="s">
        <v>20</v>
      </c>
      <c r="P72" s="224">
        <v>47197</v>
      </c>
      <c r="Q72" s="297">
        <f t="shared" si="10"/>
        <v>0</v>
      </c>
      <c r="R72" s="271" t="s">
        <v>21</v>
      </c>
      <c r="S72" s="264" t="str">
        <f>_xlfn.XLOOKUP(E72,Apoio!A:A,Apoio!D:D)</f>
        <v>LEANDRO</v>
      </c>
      <c r="T72" s="265">
        <f t="shared" si="11"/>
        <v>121.3377164999998</v>
      </c>
    </row>
    <row r="73" spans="1:20">
      <c r="A73" s="226">
        <v>44874</v>
      </c>
      <c r="B73" s="227">
        <v>44875</v>
      </c>
      <c r="C73" s="221" t="s">
        <v>16</v>
      </c>
      <c r="D73" s="274" t="s">
        <v>17</v>
      </c>
      <c r="E73" t="s">
        <v>1851</v>
      </c>
      <c r="F73" s="223">
        <v>66000</v>
      </c>
      <c r="G73" s="322" t="s">
        <v>19</v>
      </c>
      <c r="H73" s="224">
        <v>5.0999999999999996</v>
      </c>
      <c r="I73" s="294">
        <f t="shared" si="8"/>
        <v>1.1960784313725492E-2</v>
      </c>
      <c r="J73" s="224">
        <v>5.1609999999999996</v>
      </c>
      <c r="K73" s="295">
        <f t="shared" si="9"/>
        <v>4025.9999999999964</v>
      </c>
      <c r="L73" s="296" t="str">
        <f>_xlfn.XLOOKUP(E73,Apoio!A:A,Apoio!B:B)</f>
        <v>C11131</v>
      </c>
      <c r="M73" s="296" t="str">
        <f>_xlfn.XLOOKUP(E73,Apoio!A:A,Apoio!C:C)</f>
        <v>VALERIA QUINTAO PIRES</v>
      </c>
      <c r="N73" s="295">
        <f>_xlfn.XLOOKUP(C73,Apoio!M:M,Apoio!N:N)*K73</f>
        <v>2616.8999999999978</v>
      </c>
      <c r="O73" s="224" t="s">
        <v>27</v>
      </c>
      <c r="P73" s="224">
        <v>72911</v>
      </c>
      <c r="Q73" s="297">
        <f t="shared" si="10"/>
        <v>628.05599999999947</v>
      </c>
      <c r="R73" s="271" t="s">
        <v>21</v>
      </c>
      <c r="S73" s="264" t="str">
        <f>_xlfn.XLOOKUP(E73,Apoio!A:A,Apoio!D:D)</f>
        <v>LEANDRO</v>
      </c>
      <c r="T73" s="265">
        <f t="shared" si="11"/>
        <v>1517.8019999999983</v>
      </c>
    </row>
    <row r="74" spans="1:20">
      <c r="A74" s="226">
        <v>44874</v>
      </c>
      <c r="B74" s="227">
        <v>44875</v>
      </c>
      <c r="C74" s="280" t="s">
        <v>67</v>
      </c>
      <c r="D74" s="274" t="s">
        <v>17</v>
      </c>
      <c r="E74" s="277" t="s">
        <v>1778</v>
      </c>
      <c r="F74" s="321">
        <v>500</v>
      </c>
      <c r="G74" s="224" t="s">
        <v>19</v>
      </c>
      <c r="H74" s="224">
        <v>5.1539999999999999</v>
      </c>
      <c r="I74" s="294">
        <f t="shared" si="8"/>
        <v>1.0865347303065542E-2</v>
      </c>
      <c r="J74" s="224">
        <v>5.21</v>
      </c>
      <c r="K74" s="295">
        <f t="shared" si="9"/>
        <v>28.000000000000025</v>
      </c>
      <c r="L74" s="296" t="str">
        <f>_xlfn.XLOOKUP(E74,Apoio!A:A,Apoio!B:B)</f>
        <v>AC11130</v>
      </c>
      <c r="M74" s="296" t="str">
        <f>_xlfn.XLOOKUP(E74,Apoio!A:A,Apoio!C:C)</f>
        <v>LASPORT</v>
      </c>
      <c r="N74" s="295">
        <f>_xlfn.XLOOKUP(C74,Apoio!M:M,Apoio!N:N)*K74</f>
        <v>13.349000000000013</v>
      </c>
      <c r="O74" s="224" t="s">
        <v>20</v>
      </c>
      <c r="P74" s="224">
        <v>37107</v>
      </c>
      <c r="Q74" s="297">
        <f t="shared" si="10"/>
        <v>3.203760000000003</v>
      </c>
      <c r="R74" s="271" t="s">
        <v>64</v>
      </c>
      <c r="S74" s="264">
        <f>_xlfn.XLOOKUP(E74,Apoio!A:A,Apoio!D:D)</f>
        <v>0</v>
      </c>
      <c r="T74" s="265">
        <f t="shared" si="11"/>
        <v>7.7424200000000063</v>
      </c>
    </row>
    <row r="75" spans="1:20">
      <c r="A75" s="226">
        <v>44874</v>
      </c>
      <c r="B75" s="227">
        <v>44876</v>
      </c>
      <c r="C75" s="302" t="s">
        <v>16</v>
      </c>
      <c r="D75" s="300" t="s">
        <v>17</v>
      </c>
      <c r="E75" s="324" t="s">
        <v>1846</v>
      </c>
      <c r="F75" s="223">
        <v>10000</v>
      </c>
      <c r="G75" s="224" t="s">
        <v>19</v>
      </c>
      <c r="H75" s="224">
        <v>5.0519999999999996</v>
      </c>
      <c r="I75" s="294">
        <f t="shared" si="8"/>
        <v>2.0288994457640541E-2</v>
      </c>
      <c r="J75" s="224">
        <v>5.1544999999999996</v>
      </c>
      <c r="K75" s="295">
        <f t="shared" si="9"/>
        <v>1025.0000000000005</v>
      </c>
      <c r="L75" s="296" t="str">
        <f>_xlfn.XLOOKUP(E75,Apoio!A:A,Apoio!B:B)</f>
        <v>A20190</v>
      </c>
      <c r="M75" s="296" t="str">
        <f>_xlfn.XLOOKUP(E75,Apoio!A:A,Apoio!C:C)</f>
        <v>IGOR DE SOUZA DANTAS</v>
      </c>
      <c r="N75" s="295">
        <f>_xlfn.XLOOKUP(C75,Apoio!M:M,Apoio!N:N)*K75</f>
        <v>666.25000000000034</v>
      </c>
      <c r="O75" s="224" t="s">
        <v>27</v>
      </c>
      <c r="P75" s="224">
        <v>67940</v>
      </c>
      <c r="Q75" s="297">
        <f t="shared" si="10"/>
        <v>159.90000000000009</v>
      </c>
      <c r="R75" s="271" t="s">
        <v>21</v>
      </c>
      <c r="S75" s="264">
        <f>_xlfn.XLOOKUP(E75,Apoio!A:A,Apoio!D:D)</f>
        <v>0</v>
      </c>
      <c r="T75" s="265">
        <f t="shared" si="11"/>
        <v>386.42500000000018</v>
      </c>
    </row>
    <row r="76" spans="1:20">
      <c r="A76" s="226">
        <v>44875</v>
      </c>
      <c r="B76" s="227">
        <v>44875</v>
      </c>
      <c r="C76" s="221" t="s">
        <v>16</v>
      </c>
      <c r="D76" s="248" t="s">
        <v>23</v>
      </c>
      <c r="E76" s="325" t="s">
        <v>1514</v>
      </c>
      <c r="F76" s="223">
        <v>3235</v>
      </c>
      <c r="G76" s="224" t="s">
        <v>19</v>
      </c>
      <c r="H76" s="224">
        <v>5.25</v>
      </c>
      <c r="I76" s="294">
        <f t="shared" si="8"/>
        <v>4.6476190476190116E-3</v>
      </c>
      <c r="J76" s="224">
        <v>5.2744</v>
      </c>
      <c r="K76" s="295">
        <f t="shared" si="9"/>
        <v>78.933999999999926</v>
      </c>
      <c r="L76" s="296" t="str">
        <f>_xlfn.XLOOKUP(E76,Apoio!A:A,Apoio!B:B)</f>
        <v>A71420</v>
      </c>
      <c r="M76" s="296" t="str">
        <f>_xlfn.XLOOKUP(E76,Apoio!A:A,Apoio!C:C)</f>
        <v>CAIO SAVINI</v>
      </c>
      <c r="N76" s="295">
        <f>_xlfn.XLOOKUP(C76,Apoio!M:M,Apoio!N:N)*K76</f>
        <v>51.307099999999956</v>
      </c>
      <c r="O76" s="224" t="s">
        <v>27</v>
      </c>
      <c r="P76" s="224">
        <v>47197</v>
      </c>
      <c r="Q76" s="297">
        <f t="shared" si="10"/>
        <v>12.313703999999991</v>
      </c>
      <c r="R76" s="271" t="s">
        <v>21</v>
      </c>
      <c r="S76" s="264">
        <f>_xlfn.XLOOKUP(E76,Apoio!A:A,Apoio!D:D)</f>
        <v>0</v>
      </c>
      <c r="T76" s="265">
        <f t="shared" si="11"/>
        <v>29.758117999999971</v>
      </c>
    </row>
    <row r="77" spans="1:20">
      <c r="A77" s="226">
        <v>44875</v>
      </c>
      <c r="B77" s="227">
        <v>44879</v>
      </c>
      <c r="C77" s="221" t="s">
        <v>16</v>
      </c>
      <c r="D77" s="224" t="s">
        <v>23</v>
      </c>
      <c r="E77" s="330" t="s">
        <v>1854</v>
      </c>
      <c r="F77" s="223">
        <v>24000</v>
      </c>
      <c r="G77" s="224" t="s">
        <v>19</v>
      </c>
      <c r="H77" s="224">
        <v>5.25</v>
      </c>
      <c r="I77" s="294">
        <f t="shared" si="8"/>
        <v>1.3885714285714279E-2</v>
      </c>
      <c r="J77" s="224">
        <v>5.3228999999999997</v>
      </c>
      <c r="K77" s="295">
        <f t="shared" si="9"/>
        <v>1749.5999999999938</v>
      </c>
      <c r="L77" s="296" t="str">
        <f>_xlfn.XLOOKUP(E77,Apoio!A:A,Apoio!B:B)</f>
        <v>AC11128</v>
      </c>
      <c r="M77" s="296" t="str">
        <f>_xlfn.XLOOKUP(E77,Apoio!A:A,Apoio!C:C)</f>
        <v>RAFAEL MAKTURA</v>
      </c>
      <c r="N77" s="295">
        <f>_xlfn.XLOOKUP(C77,Apoio!M:M,Apoio!N:N)*K77</f>
        <v>1137.2399999999959</v>
      </c>
      <c r="O77" s="224" t="s">
        <v>27</v>
      </c>
      <c r="P77" s="224">
        <v>47197</v>
      </c>
      <c r="Q77" s="297">
        <f t="shared" si="10"/>
        <v>272.93759999999901</v>
      </c>
      <c r="R77" s="271" t="s">
        <v>21</v>
      </c>
      <c r="S77" s="264">
        <f>_xlfn.XLOOKUP(E77,Apoio!A:A,Apoio!D:D)</f>
        <v>0</v>
      </c>
      <c r="T77" s="265">
        <f t="shared" si="11"/>
        <v>659.59919999999761</v>
      </c>
    </row>
    <row r="78" spans="1:20">
      <c r="A78" s="226">
        <v>44875</v>
      </c>
      <c r="B78" s="227">
        <v>44879</v>
      </c>
      <c r="C78" s="221" t="s">
        <v>16</v>
      </c>
      <c r="D78" s="224" t="s">
        <v>23</v>
      </c>
      <c r="E78" t="s">
        <v>1855</v>
      </c>
      <c r="F78" s="223">
        <v>2940</v>
      </c>
      <c r="G78" s="224" t="s">
        <v>19</v>
      </c>
      <c r="H78" s="224">
        <v>5.2698999999999998</v>
      </c>
      <c r="I78" s="294">
        <f t="shared" si="8"/>
        <v>9.3170648399401035E-3</v>
      </c>
      <c r="J78" s="224">
        <v>5.319</v>
      </c>
      <c r="K78" s="295">
        <f t="shared" si="9"/>
        <v>144.35400000000041</v>
      </c>
      <c r="L78" s="296" t="str">
        <f>_xlfn.XLOOKUP(E78,Apoio!A:A,Apoio!B:B)</f>
        <v>A22941</v>
      </c>
      <c r="M78" s="296" t="str">
        <f>_xlfn.XLOOKUP(E78,Apoio!A:A,Apoio!C:C)</f>
        <v>MARCELO ANTONIO NEVES DE CARVALHO</v>
      </c>
      <c r="N78" s="295">
        <f>_xlfn.XLOOKUP(C78,Apoio!M:M,Apoio!N:N)*K78</f>
        <v>93.830100000000272</v>
      </c>
      <c r="O78" s="224" t="s">
        <v>20</v>
      </c>
      <c r="P78" s="224">
        <v>12012</v>
      </c>
      <c r="Q78" s="297">
        <f t="shared" si="10"/>
        <v>22.519224000000065</v>
      </c>
      <c r="R78" s="271" t="s">
        <v>21</v>
      </c>
      <c r="S78" s="264">
        <f>_xlfn.XLOOKUP(E78,Apoio!A:A,Apoio!D:D)</f>
        <v>0</v>
      </c>
      <c r="T78" s="265">
        <f t="shared" si="11"/>
        <v>54.421458000000158</v>
      </c>
    </row>
    <row r="79" spans="1:20">
      <c r="A79" s="226">
        <v>44875</v>
      </c>
      <c r="B79" s="227">
        <v>44875</v>
      </c>
      <c r="C79" s="224" t="s">
        <v>16</v>
      </c>
      <c r="D79" s="248" t="s">
        <v>23</v>
      </c>
      <c r="E79" s="326" t="s">
        <v>1547</v>
      </c>
      <c r="F79" s="223">
        <v>6120.7</v>
      </c>
      <c r="G79" s="224" t="s">
        <v>19</v>
      </c>
      <c r="H79" s="224">
        <v>5.3029999999999999</v>
      </c>
      <c r="I79" s="294">
        <f t="shared" si="8"/>
        <v>4.6954554026021889E-3</v>
      </c>
      <c r="J79" s="224">
        <v>5.3278999999999996</v>
      </c>
      <c r="K79" s="295">
        <f t="shared" si="9"/>
        <v>152.40542999999815</v>
      </c>
      <c r="L79" s="296" t="str">
        <f>_xlfn.XLOOKUP(E79,Apoio!A:A,Apoio!B:B)</f>
        <v>A26507</v>
      </c>
      <c r="M79" s="296" t="str">
        <f>_xlfn.XLOOKUP(E79,Apoio!A:A,Apoio!C:C)</f>
        <v>HIAGO DE CARLI DA SILVA</v>
      </c>
      <c r="N79" s="295">
        <f>_xlfn.XLOOKUP(C79,Apoio!M:M,Apoio!N:N)*K79</f>
        <v>99.063529499998793</v>
      </c>
      <c r="O79" s="224" t="s">
        <v>27</v>
      </c>
      <c r="P79" s="224">
        <v>47025</v>
      </c>
      <c r="Q79" s="297">
        <f t="shared" si="10"/>
        <v>23.775247079999712</v>
      </c>
      <c r="R79" s="271" t="s">
        <v>21</v>
      </c>
      <c r="S79" s="264">
        <f>_xlfn.XLOOKUP(E79,Apoio!A:A,Apoio!D:D)</f>
        <v>0</v>
      </c>
      <c r="T79" s="265">
        <f t="shared" si="11"/>
        <v>57.456847109999288</v>
      </c>
    </row>
    <row r="80" spans="1:20">
      <c r="A80" s="226">
        <v>44875</v>
      </c>
      <c r="B80" s="227">
        <v>44879</v>
      </c>
      <c r="C80" s="290" t="s">
        <v>67</v>
      </c>
      <c r="D80" s="271" t="s">
        <v>23</v>
      </c>
      <c r="E80" s="327" t="s">
        <v>1490</v>
      </c>
      <c r="F80" s="223">
        <v>1390.22</v>
      </c>
      <c r="G80" s="224" t="s">
        <v>19</v>
      </c>
      <c r="H80" s="224">
        <v>5.2720000000000002</v>
      </c>
      <c r="I80" s="294">
        <f t="shared" si="8"/>
        <v>8.7253414264034657E-3</v>
      </c>
      <c r="J80" s="224">
        <v>5.3179999999999996</v>
      </c>
      <c r="K80" s="295">
        <f t="shared" si="9"/>
        <v>63.950119999999131</v>
      </c>
      <c r="L80" s="296" t="str">
        <f>_xlfn.XLOOKUP(E80,Apoio!A:A,Apoio!B:B)</f>
        <v>C11122</v>
      </c>
      <c r="M80" s="296" t="str">
        <f>_xlfn.XLOOKUP(E80,Apoio!A:A,Apoio!C:C)</f>
        <v>MESA CAMBIO PROPRIETARIA</v>
      </c>
      <c r="N80" s="295">
        <f>_xlfn.XLOOKUP(C80,Apoio!M:M,Apoio!N:N)*K80</f>
        <v>30.488219709999587</v>
      </c>
      <c r="O80" s="224" t="s">
        <v>20</v>
      </c>
      <c r="P80" s="224">
        <v>22012</v>
      </c>
      <c r="Q80" s="297">
        <f t="shared" si="10"/>
        <v>0</v>
      </c>
      <c r="R80" s="271" t="s">
        <v>1856</v>
      </c>
      <c r="S80" s="264" t="str">
        <f>_xlfn.XLOOKUP(E80,Apoio!A:A,Apoio!D:D)</f>
        <v>LEANDRO</v>
      </c>
      <c r="T80" s="265">
        <f t="shared" si="11"/>
        <v>25.000340162199659</v>
      </c>
    </row>
    <row r="81" spans="1:20">
      <c r="A81" s="226">
        <v>44875</v>
      </c>
      <c r="B81" s="227">
        <v>44875</v>
      </c>
      <c r="C81" s="221" t="s">
        <v>16</v>
      </c>
      <c r="D81" s="248" t="s">
        <v>17</v>
      </c>
      <c r="E81" s="249" t="s">
        <v>49</v>
      </c>
      <c r="F81" s="250">
        <v>20000</v>
      </c>
      <c r="G81" s="224" t="s">
        <v>19</v>
      </c>
      <c r="H81" s="224">
        <v>5.2929000000000004</v>
      </c>
      <c r="I81" s="294">
        <f t="shared" si="8"/>
        <v>7.9540516541025674E-3</v>
      </c>
      <c r="J81" s="224">
        <v>5.335</v>
      </c>
      <c r="K81" s="295">
        <f t="shared" si="9"/>
        <v>841.99999999999159</v>
      </c>
      <c r="L81" s="296" t="str">
        <f>_xlfn.XLOOKUP(E81,Apoio!A:A,Apoio!B:B)</f>
        <v>AC11122</v>
      </c>
      <c r="M81" s="296" t="str">
        <f>_xlfn.XLOOKUP(E81,Apoio!A:A,Apoio!C:C)</f>
        <v>MESA CAMBIO PROPRIETARIA</v>
      </c>
      <c r="N81" s="295">
        <f>_xlfn.XLOOKUP(C81,Apoio!M:M,Apoio!N:N)*K81</f>
        <v>547.2999999999945</v>
      </c>
      <c r="O81" s="224" t="s">
        <v>20</v>
      </c>
      <c r="P81" s="224">
        <v>67500</v>
      </c>
      <c r="Q81" s="297">
        <f t="shared" si="10"/>
        <v>0</v>
      </c>
      <c r="R81" s="271" t="s">
        <v>21</v>
      </c>
      <c r="S81" s="264" t="str">
        <f>_xlfn.XLOOKUP(E81,Apoio!A:A,Apoio!D:D)</f>
        <v>LEANDRO</v>
      </c>
      <c r="T81" s="265">
        <f t="shared" si="11"/>
        <v>448.78599999999545</v>
      </c>
    </row>
    <row r="82" spans="1:20">
      <c r="A82" s="226">
        <v>44875</v>
      </c>
      <c r="B82" s="227">
        <v>44879</v>
      </c>
      <c r="C82" s="274" t="s">
        <v>16</v>
      </c>
      <c r="D82" s="248" t="s">
        <v>17</v>
      </c>
      <c r="E82" s="328" t="s">
        <v>116</v>
      </c>
      <c r="F82" s="250">
        <v>1000</v>
      </c>
      <c r="G82" s="224" t="s">
        <v>19</v>
      </c>
      <c r="H82" s="224">
        <v>5.3460000000000001</v>
      </c>
      <c r="I82" s="294">
        <f t="shared" si="8"/>
        <v>7.4822297044518926E-4</v>
      </c>
      <c r="J82" s="224">
        <v>5.35</v>
      </c>
      <c r="K82" s="295">
        <f t="shared" si="9"/>
        <v>3.9999999999995595</v>
      </c>
      <c r="L82" s="296" t="str">
        <f>_xlfn.XLOOKUP(E82,Apoio!A:A,Apoio!B:B)</f>
        <v>A68641</v>
      </c>
      <c r="M82" s="296" t="str">
        <f>_xlfn.XLOOKUP(E82,Apoio!A:A,Apoio!C:C)</f>
        <v>RICARDO STURM</v>
      </c>
      <c r="N82" s="295">
        <f>_xlfn.XLOOKUP(C82,Apoio!M:M,Apoio!N:N)*K82</f>
        <v>2.5999999999997137</v>
      </c>
      <c r="O82" s="224" t="s">
        <v>20</v>
      </c>
      <c r="P82" s="224">
        <v>67043</v>
      </c>
      <c r="Q82" s="297">
        <f t="shared" si="10"/>
        <v>0.62399999999993128</v>
      </c>
      <c r="R82" s="271" t="s">
        <v>21</v>
      </c>
      <c r="S82" s="264">
        <f>_xlfn.XLOOKUP(E82,Apoio!A:A,Apoio!D:D)</f>
        <v>0</v>
      </c>
      <c r="T82" s="265">
        <f t="shared" si="11"/>
        <v>1.5079999999998339</v>
      </c>
    </row>
    <row r="83" spans="1:20">
      <c r="A83" s="226">
        <v>44875</v>
      </c>
      <c r="B83" s="227">
        <v>44876</v>
      </c>
      <c r="C83" s="221" t="s">
        <v>22</v>
      </c>
      <c r="D83" s="271" t="s">
        <v>23</v>
      </c>
      <c r="E83" s="21" t="s">
        <v>131</v>
      </c>
      <c r="F83" s="223">
        <v>3300</v>
      </c>
      <c r="G83" s="224" t="s">
        <v>19</v>
      </c>
      <c r="H83" s="224">
        <v>5.1849999999999996</v>
      </c>
      <c r="I83" s="294">
        <f t="shared" si="8"/>
        <v>2.7386692381870859E-2</v>
      </c>
      <c r="J83" s="224">
        <v>5.327</v>
      </c>
      <c r="K83" s="295">
        <f t="shared" si="9"/>
        <v>468.60000000000116</v>
      </c>
      <c r="L83" s="296" t="str">
        <f>_xlfn.XLOOKUP(E83,Apoio!A:A,Apoio!B:B)</f>
        <v>A69913</v>
      </c>
      <c r="M83" s="296" t="str">
        <f>_xlfn.XLOOKUP(E83,Apoio!A:A,Apoio!C:C)</f>
        <v>FELIPE VECCHIO LEAL FERNANDES</v>
      </c>
      <c r="N83" s="295">
        <f>_xlfn.XLOOKUP(C83,Apoio!M:M,Apoio!N:N)*K83</f>
        <v>223.40505000000056</v>
      </c>
      <c r="O83" s="224" t="s">
        <v>27</v>
      </c>
      <c r="P83" s="224">
        <v>47197</v>
      </c>
      <c r="Q83" s="297">
        <f t="shared" si="10"/>
        <v>53.617212000000137</v>
      </c>
      <c r="R83" s="271" t="s">
        <v>25</v>
      </c>
      <c r="S83" s="264">
        <f>_xlfn.XLOOKUP(E83,Apoio!A:A,Apoio!D:D)</f>
        <v>0</v>
      </c>
      <c r="T83" s="265">
        <f t="shared" si="11"/>
        <v>129.57492900000031</v>
      </c>
    </row>
    <row r="84" spans="1:20">
      <c r="A84" s="226">
        <v>44875</v>
      </c>
      <c r="B84" s="227">
        <v>44879</v>
      </c>
      <c r="C84" s="221" t="s">
        <v>22</v>
      </c>
      <c r="D84" s="248" t="s">
        <v>23</v>
      </c>
      <c r="E84" s="249" t="s">
        <v>185</v>
      </c>
      <c r="F84" s="250">
        <v>2080</v>
      </c>
      <c r="G84" s="224" t="s">
        <v>19</v>
      </c>
      <c r="H84" s="224">
        <v>5.3430999999999997</v>
      </c>
      <c r="I84" s="294">
        <f t="shared" si="8"/>
        <v>2.0400142239525021E-3</v>
      </c>
      <c r="J84" s="224">
        <v>5.3540000000000001</v>
      </c>
      <c r="K84" s="295">
        <f t="shared" si="9"/>
        <v>22.672000000000736</v>
      </c>
      <c r="L84" s="296" t="str">
        <f>_xlfn.XLOOKUP(E84,Apoio!A:A,Apoio!B:B)</f>
        <v>A23356</v>
      </c>
      <c r="M84" s="296" t="str">
        <f>_xlfn.XLOOKUP(E84,Apoio!A:A,Apoio!C:C)</f>
        <v>ANDREIA BATISTA MACHADO DE OLIVEIRA</v>
      </c>
      <c r="N84" s="295">
        <f>_xlfn.XLOOKUP(C84,Apoio!M:M,Apoio!N:N)*K84</f>
        <v>10.808876000000351</v>
      </c>
      <c r="O84" s="224" t="s">
        <v>20</v>
      </c>
      <c r="P84" s="224">
        <v>12012</v>
      </c>
      <c r="Q84" s="297">
        <f t="shared" si="10"/>
        <v>2.5941302400000841</v>
      </c>
      <c r="R84" s="271" t="s">
        <v>25</v>
      </c>
      <c r="S84" s="264">
        <f>_xlfn.XLOOKUP(E84,Apoio!A:A,Apoio!D:D)</f>
        <v>0</v>
      </c>
      <c r="T84" s="265">
        <f t="shared" si="11"/>
        <v>6.2691480800002033</v>
      </c>
    </row>
    <row r="85" spans="1:20">
      <c r="A85" s="226">
        <v>44875</v>
      </c>
      <c r="B85" s="227">
        <v>44879</v>
      </c>
      <c r="C85" s="221" t="s">
        <v>22</v>
      </c>
      <c r="D85" s="248" t="s">
        <v>23</v>
      </c>
      <c r="E85" s="249" t="s">
        <v>185</v>
      </c>
      <c r="F85" s="250">
        <v>3052.36</v>
      </c>
      <c r="G85" s="224" t="s">
        <v>57</v>
      </c>
      <c r="H85" s="224">
        <v>6.2369000000000003</v>
      </c>
      <c r="I85" s="294">
        <f t="shared" si="8"/>
        <v>1.8598983469351182E-3</v>
      </c>
      <c r="J85" s="224">
        <v>6.2484999999999999</v>
      </c>
      <c r="K85" s="295">
        <f t="shared" si="9"/>
        <v>35.407375999998813</v>
      </c>
      <c r="L85" s="296" t="str">
        <f>_xlfn.XLOOKUP(E85,Apoio!A:A,Apoio!B:B)</f>
        <v>A23356</v>
      </c>
      <c r="M85" s="296" t="str">
        <f>_xlfn.XLOOKUP(E85,Apoio!A:A,Apoio!C:C)</f>
        <v>ANDREIA BATISTA MACHADO DE OLIVEIRA</v>
      </c>
      <c r="N85" s="295">
        <f>_xlfn.XLOOKUP(C85,Apoio!M:M,Apoio!N:N)*K85</f>
        <v>16.880466507999433</v>
      </c>
      <c r="O85" s="224" t="s">
        <v>20</v>
      </c>
      <c r="P85" s="224">
        <v>12012</v>
      </c>
      <c r="Q85" s="297">
        <f t="shared" si="10"/>
        <v>4.0513119619198639</v>
      </c>
      <c r="R85" s="271" t="s">
        <v>25</v>
      </c>
      <c r="S85" s="264">
        <f>_xlfn.XLOOKUP(E85,Apoio!A:A,Apoio!D:D)</f>
        <v>0</v>
      </c>
      <c r="T85" s="265">
        <f t="shared" si="11"/>
        <v>9.7906705746396696</v>
      </c>
    </row>
    <row r="86" spans="1:20">
      <c r="A86" s="226">
        <v>44875</v>
      </c>
      <c r="B86" s="227">
        <v>44879</v>
      </c>
      <c r="C86" s="221" t="s">
        <v>16</v>
      </c>
      <c r="D86" s="224" t="s">
        <v>23</v>
      </c>
      <c r="E86" s="258" t="s">
        <v>1501</v>
      </c>
      <c r="F86" s="250">
        <v>29875</v>
      </c>
      <c r="G86" s="224" t="s">
        <v>19</v>
      </c>
      <c r="H86" s="224">
        <v>5.3</v>
      </c>
      <c r="I86" s="294">
        <f t="shared" si="8"/>
        <v>8.5283018867925442E-3</v>
      </c>
      <c r="J86" s="224">
        <v>5.3452000000000002</v>
      </c>
      <c r="K86" s="295">
        <f t="shared" si="9"/>
        <v>1350.3500000000106</v>
      </c>
      <c r="L86" s="296" t="str">
        <f>_xlfn.XLOOKUP(E86,Apoio!A:A,Apoio!B:B)</f>
        <v>A67689</v>
      </c>
      <c r="M86" s="296" t="str">
        <f>_xlfn.XLOOKUP(E86,Apoio!A:A,Apoio!C:C)</f>
        <v>TIAGO BOUÇAS MIZIARA</v>
      </c>
      <c r="N86" s="295">
        <f>_xlfn.XLOOKUP(C86,Apoio!M:M,Apoio!N:N)*K86</f>
        <v>877.7275000000069</v>
      </c>
      <c r="O86" s="224" t="s">
        <v>27</v>
      </c>
      <c r="P86" s="224">
        <v>47142</v>
      </c>
      <c r="Q86" s="297">
        <f t="shared" si="10"/>
        <v>210.65460000000166</v>
      </c>
      <c r="R86" s="271" t="s">
        <v>21</v>
      </c>
      <c r="S86" s="264">
        <f>_xlfn.XLOOKUP(E86,Apoio!A:A,Apoio!D:D)</f>
        <v>0</v>
      </c>
      <c r="T86" s="265">
        <f t="shared" si="11"/>
        <v>509.08195000000399</v>
      </c>
    </row>
    <row r="87" spans="1:20">
      <c r="A87" s="226">
        <v>44875</v>
      </c>
      <c r="B87" s="227">
        <v>44876</v>
      </c>
      <c r="C87" s="302" t="s">
        <v>16</v>
      </c>
      <c r="D87" s="300" t="s">
        <v>17</v>
      </c>
      <c r="E87" s="329" t="s">
        <v>1846</v>
      </c>
      <c r="F87" s="250">
        <v>10000</v>
      </c>
      <c r="G87" s="224" t="s">
        <v>19</v>
      </c>
      <c r="H87" s="224">
        <v>5.2211999999999996</v>
      </c>
      <c r="I87" s="294">
        <f t="shared" si="8"/>
        <v>2.2044740672642282E-2</v>
      </c>
      <c r="J87" s="224">
        <v>5.3362999999999996</v>
      </c>
      <c r="K87" s="295">
        <f t="shared" si="9"/>
        <v>1150.9999999999998</v>
      </c>
      <c r="L87" s="296" t="str">
        <f>_xlfn.XLOOKUP(E87,Apoio!A:A,Apoio!B:B)</f>
        <v>A20190</v>
      </c>
      <c r="M87" s="296" t="str">
        <f>_xlfn.XLOOKUP(E87,Apoio!A:A,Apoio!C:C)</f>
        <v>IGOR DE SOUZA DANTAS</v>
      </c>
      <c r="N87" s="295">
        <f>_xlfn.XLOOKUP(C87,Apoio!M:M,Apoio!N:N)*K87</f>
        <v>748.14999999999986</v>
      </c>
      <c r="O87" s="224" t="s">
        <v>27</v>
      </c>
      <c r="P87" s="224">
        <v>67940</v>
      </c>
      <c r="Q87" s="297">
        <f t="shared" si="10"/>
        <v>179.55599999999995</v>
      </c>
      <c r="R87" s="271" t="s">
        <v>21</v>
      </c>
      <c r="S87" s="264">
        <f>_xlfn.XLOOKUP(E87,Apoio!A:A,Apoio!D:D)</f>
        <v>0</v>
      </c>
      <c r="T87" s="265">
        <f t="shared" si="11"/>
        <v>433.92699999999991</v>
      </c>
    </row>
    <row r="88" spans="1:20">
      <c r="A88" s="226">
        <v>44875</v>
      </c>
      <c r="B88" s="227">
        <v>44876</v>
      </c>
      <c r="C88" s="221" t="s">
        <v>22</v>
      </c>
      <c r="D88" s="248" t="s">
        <v>23</v>
      </c>
      <c r="E88" s="249" t="s">
        <v>1827</v>
      </c>
      <c r="F88" s="250">
        <v>2471.3000000000002</v>
      </c>
      <c r="G88" s="224" t="s">
        <v>32</v>
      </c>
      <c r="H88" s="224">
        <v>5.4295</v>
      </c>
      <c r="I88" s="294">
        <f t="shared" si="8"/>
        <v>3.4073119071738045E-3</v>
      </c>
      <c r="J88" s="224">
        <v>5.4480000000000004</v>
      </c>
      <c r="K88" s="295">
        <f t="shared" si="9"/>
        <v>45.719050000001005</v>
      </c>
      <c r="L88" s="296" t="str">
        <f>_xlfn.XLOOKUP(E88,Apoio!A:A,Apoio!B:B)</f>
        <v>A74995</v>
      </c>
      <c r="M88" s="296" t="str">
        <f>_xlfn.XLOOKUP(E88,Apoio!A:A,Apoio!C:C)</f>
        <v>VITOR RIGOTTI LAMEGO</v>
      </c>
      <c r="N88" s="295">
        <f>_xlfn.XLOOKUP(C88,Apoio!M:M,Apoio!N:N)*K88</f>
        <v>21.796557087500478</v>
      </c>
      <c r="O88" s="224" t="s">
        <v>20</v>
      </c>
      <c r="P88" s="224">
        <v>22012</v>
      </c>
      <c r="Q88" s="297">
        <f t="shared" si="10"/>
        <v>5.2311737010001149</v>
      </c>
      <c r="R88" s="271" t="s">
        <v>25</v>
      </c>
      <c r="S88" s="264">
        <f>_xlfn.XLOOKUP(E88,Apoio!A:A,Apoio!D:D)</f>
        <v>0</v>
      </c>
      <c r="T88" s="265">
        <f t="shared" si="11"/>
        <v>12.642003110750275</v>
      </c>
    </row>
    <row r="89" spans="1:20">
      <c r="A89" s="226">
        <v>44876</v>
      </c>
      <c r="B89" s="227">
        <v>44879</v>
      </c>
      <c r="C89" s="221" t="s">
        <v>22</v>
      </c>
      <c r="D89" s="248" t="s">
        <v>23</v>
      </c>
      <c r="E89" s="291" t="s">
        <v>1857</v>
      </c>
      <c r="F89" s="250">
        <v>4295.3900000000003</v>
      </c>
      <c r="G89" s="224" t="s">
        <v>19</v>
      </c>
      <c r="H89" s="224">
        <v>5.38</v>
      </c>
      <c r="I89" s="294">
        <f t="shared" si="8"/>
        <v>2.0817843866172137E-3</v>
      </c>
      <c r="J89" s="224">
        <v>5.3912000000000004</v>
      </c>
      <c r="K89" s="295">
        <f t="shared" si="9"/>
        <v>48.108368000002336</v>
      </c>
      <c r="L89" s="296" t="str">
        <f>_xlfn.XLOOKUP(E89,Apoio!A:A,Apoio!B:B)</f>
        <v>AC11122</v>
      </c>
      <c r="M89" s="296" t="str">
        <f>_xlfn.XLOOKUP(E89,Apoio!A:A,Apoio!C:C)</f>
        <v>MESA CAMBIO PROPRIETARIA</v>
      </c>
      <c r="N89" s="295">
        <f>_xlfn.XLOOKUP(C89,Apoio!M:M,Apoio!N:N)*K89</f>
        <v>22.935664444001116</v>
      </c>
      <c r="O89" s="224" t="s">
        <v>27</v>
      </c>
      <c r="P89" s="224">
        <v>47609</v>
      </c>
      <c r="Q89" s="297">
        <f t="shared" si="10"/>
        <v>0</v>
      </c>
      <c r="R89" s="271" t="s">
        <v>25</v>
      </c>
      <c r="S89" s="264">
        <f>_xlfn.XLOOKUP(E89,Apoio!A:A,Apoio!D:D)</f>
        <v>0</v>
      </c>
      <c r="T89" s="265">
        <f t="shared" si="11"/>
        <v>18.807244844080913</v>
      </c>
    </row>
    <row r="90" spans="1:20">
      <c r="A90" s="226">
        <v>44876</v>
      </c>
      <c r="B90" s="227">
        <v>44879</v>
      </c>
      <c r="C90" s="221" t="s">
        <v>22</v>
      </c>
      <c r="D90" s="248" t="s">
        <v>23</v>
      </c>
      <c r="E90" s="249" t="s">
        <v>93</v>
      </c>
      <c r="F90" s="250">
        <v>530</v>
      </c>
      <c r="G90" s="224" t="s">
        <v>19</v>
      </c>
      <c r="H90" s="224">
        <v>5.3075000000000001</v>
      </c>
      <c r="I90" s="294">
        <f t="shared" si="8"/>
        <v>1.3659915214319307E-2</v>
      </c>
      <c r="J90" s="224">
        <v>5.38</v>
      </c>
      <c r="K90" s="295">
        <f t="shared" si="9"/>
        <v>38.424999999999883</v>
      </c>
      <c r="L90" s="296" t="str">
        <f>_xlfn.XLOOKUP(E90,Apoio!A:A,Apoio!B:B)</f>
        <v>A21291</v>
      </c>
      <c r="M90" s="296" t="str">
        <f>_xlfn.XLOOKUP(E90,Apoio!A:A,Apoio!C:C)</f>
        <v>GUSTAVO SOUZA CARVALHO SASDELLI</v>
      </c>
      <c r="N90" s="295">
        <f>_xlfn.XLOOKUP(C90,Apoio!M:M,Apoio!N:N)*K90</f>
        <v>18.319118749999944</v>
      </c>
      <c r="O90" s="224" t="s">
        <v>20</v>
      </c>
      <c r="P90" s="224">
        <v>47719</v>
      </c>
      <c r="Q90" s="297">
        <f t="shared" si="10"/>
        <v>4.3965884999999867</v>
      </c>
      <c r="R90" s="271" t="s">
        <v>1826</v>
      </c>
      <c r="S90" s="264">
        <f>_xlfn.XLOOKUP(E90,Apoio!A:A,Apoio!D:D)</f>
        <v>0</v>
      </c>
      <c r="T90" s="265">
        <f t="shared" si="11"/>
        <v>10.625088874999967</v>
      </c>
    </row>
    <row r="91" spans="1:20">
      <c r="A91" s="226">
        <v>44876</v>
      </c>
      <c r="B91" s="227">
        <v>44879</v>
      </c>
      <c r="C91" s="283" t="s">
        <v>16</v>
      </c>
      <c r="D91" s="276" t="s">
        <v>17</v>
      </c>
      <c r="E91" s="251" t="s">
        <v>317</v>
      </c>
      <c r="F91" s="250">
        <v>6000</v>
      </c>
      <c r="G91" s="224" t="s">
        <v>19</v>
      </c>
      <c r="H91" s="224">
        <v>5.2649999999999997</v>
      </c>
      <c r="I91" s="294">
        <f t="shared" si="8"/>
        <v>9.4776828110161304E-3</v>
      </c>
      <c r="J91" s="224">
        <v>5.3148999999999997</v>
      </c>
      <c r="K91" s="295">
        <f t="shared" si="9"/>
        <v>299.40000000000032</v>
      </c>
      <c r="L91" s="296" t="str">
        <f>_xlfn.XLOOKUP(E91,Apoio!A:A,Apoio!B:B)</f>
        <v>A20998</v>
      </c>
      <c r="M91" s="296" t="str">
        <f>_xlfn.XLOOKUP(E91,Apoio!A:A,Apoio!C:C)</f>
        <v>LUIZ HENRIQUE FERNANDES</v>
      </c>
      <c r="N91" s="295">
        <f>_xlfn.XLOOKUP(C91,Apoio!M:M,Apoio!N:N)*K91</f>
        <v>194.61000000000021</v>
      </c>
      <c r="O91" s="224" t="s">
        <v>27</v>
      </c>
      <c r="P91" s="224">
        <v>67500</v>
      </c>
      <c r="Q91" s="297">
        <f t="shared" si="10"/>
        <v>46.706400000000052</v>
      </c>
      <c r="R91" s="271" t="s">
        <v>21</v>
      </c>
      <c r="S91" s="264">
        <f>_xlfn.XLOOKUP(E91,Apoio!A:A,Apoio!D:D)</f>
        <v>0</v>
      </c>
      <c r="T91" s="265">
        <f t="shared" si="11"/>
        <v>112.8738000000001</v>
      </c>
    </row>
    <row r="92" spans="1:20">
      <c r="A92" s="226">
        <v>44876</v>
      </c>
      <c r="B92" s="227">
        <v>44879</v>
      </c>
      <c r="C92" s="221" t="s">
        <v>16</v>
      </c>
      <c r="D92" s="224" t="s">
        <v>17</v>
      </c>
      <c r="E92" s="231" t="s">
        <v>200</v>
      </c>
      <c r="F92" s="250">
        <v>1000</v>
      </c>
      <c r="G92" s="224" t="s">
        <v>19</v>
      </c>
      <c r="H92" s="224">
        <v>5.3494000000000002</v>
      </c>
      <c r="I92" s="294">
        <f t="shared" si="8"/>
        <v>4.7855834299173061E-3</v>
      </c>
      <c r="J92" s="224">
        <v>5.375</v>
      </c>
      <c r="K92" s="295">
        <f t="shared" si="9"/>
        <v>25.599999999999845</v>
      </c>
      <c r="L92" s="296" t="str">
        <f>_xlfn.XLOOKUP(E92,Apoio!A:A,Apoio!B:B)</f>
        <v>A21578</v>
      </c>
      <c r="M92" s="296" t="str">
        <f>_xlfn.XLOOKUP(E92,Apoio!A:A,Apoio!C:C)</f>
        <v>RENATO NUCCI SONCINI</v>
      </c>
      <c r="N92" s="295">
        <f>_xlfn.XLOOKUP(C92,Apoio!M:M,Apoio!N:N)*K92</f>
        <v>16.639999999999901</v>
      </c>
      <c r="O92" s="224" t="s">
        <v>20</v>
      </c>
      <c r="P92" s="224">
        <v>37004</v>
      </c>
      <c r="Q92" s="297">
        <f t="shared" si="10"/>
        <v>3.9935999999999763</v>
      </c>
      <c r="R92" s="271" t="s">
        <v>21</v>
      </c>
      <c r="S92" s="264">
        <f>_xlfn.XLOOKUP(E92,Apoio!A:A,Apoio!D:D)</f>
        <v>0</v>
      </c>
      <c r="T92" s="265">
        <f t="shared" si="11"/>
        <v>9.6511999999999425</v>
      </c>
    </row>
    <row r="93" spans="1:20">
      <c r="A93" s="226">
        <v>44879</v>
      </c>
      <c r="B93" s="227">
        <v>44881</v>
      </c>
      <c r="C93" s="280" t="s">
        <v>16</v>
      </c>
      <c r="D93" s="282" t="s">
        <v>17</v>
      </c>
      <c r="E93" s="299" t="s">
        <v>1830</v>
      </c>
      <c r="F93" s="250">
        <v>24458.52</v>
      </c>
      <c r="G93" s="224" t="s">
        <v>19</v>
      </c>
      <c r="H93" s="224">
        <v>5.2782</v>
      </c>
      <c r="I93" s="294">
        <f t="shared" si="8"/>
        <v>3.1829032624757225E-3</v>
      </c>
      <c r="J93" s="224">
        <v>5.2949999999999999</v>
      </c>
      <c r="K93" s="295">
        <f t="shared" si="9"/>
        <v>410.9031359999982</v>
      </c>
      <c r="L93" s="296" t="str">
        <f>_xlfn.XLOOKUP(E93,Apoio!A:A,Apoio!B:B)</f>
        <v>A20163</v>
      </c>
      <c r="M93" s="296" t="str">
        <f>_xlfn.XLOOKUP(E93,Apoio!A:A,Apoio!C:C)</f>
        <v>RAUL HUSSNE</v>
      </c>
      <c r="N93" s="295">
        <f>_xlfn.XLOOKUP(C93,Apoio!M:M,Apoio!N:N)*K93</f>
        <v>267.08703839999885</v>
      </c>
      <c r="O93" s="224" t="s">
        <v>20</v>
      </c>
      <c r="P93" s="224">
        <v>67043</v>
      </c>
      <c r="Q93" s="297">
        <f t="shared" si="10"/>
        <v>64.100889215999715</v>
      </c>
      <c r="R93" s="271" t="s">
        <v>21</v>
      </c>
      <c r="S93" s="264">
        <f>_xlfn.XLOOKUP(E93,Apoio!A:A,Apoio!D:D)</f>
        <v>0</v>
      </c>
      <c r="T93" s="265">
        <f t="shared" si="11"/>
        <v>154.91048227199934</v>
      </c>
    </row>
    <row r="94" spans="1:20">
      <c r="A94" s="226">
        <v>44879</v>
      </c>
      <c r="B94" s="227">
        <v>44879</v>
      </c>
      <c r="C94" s="221" t="s">
        <v>16</v>
      </c>
      <c r="D94" s="248" t="s">
        <v>17</v>
      </c>
      <c r="E94" s="279" t="s">
        <v>1829</v>
      </c>
      <c r="F94" s="250">
        <v>9000</v>
      </c>
      <c r="G94" s="224" t="s">
        <v>19</v>
      </c>
      <c r="H94" s="224">
        <v>5.2590000000000003</v>
      </c>
      <c r="I94" s="294">
        <f t="shared" si="8"/>
        <v>4.411485073207766E-3</v>
      </c>
      <c r="J94" s="224">
        <v>5.2821999999999996</v>
      </c>
      <c r="K94" s="295">
        <f t="shared" si="9"/>
        <v>208.79999999999299</v>
      </c>
      <c r="L94" s="296" t="str">
        <f>_xlfn.XLOOKUP(E94,Apoio!A:A,Apoio!B:B)</f>
        <v>A68094</v>
      </c>
      <c r="M94" s="296" t="str">
        <f>_xlfn.XLOOKUP(E94,Apoio!A:A,Apoio!C:C)</f>
        <v>THIAGO PEDROSO</v>
      </c>
      <c r="N94" s="295">
        <f>_xlfn.XLOOKUP(C94,Apoio!M:M,Apoio!N:N)*K94</f>
        <v>135.71999999999545</v>
      </c>
      <c r="O94" s="224" t="s">
        <v>27</v>
      </c>
      <c r="P94" s="224">
        <v>67500</v>
      </c>
      <c r="Q94" s="297">
        <f t="shared" si="10"/>
        <v>32.572799999998907</v>
      </c>
      <c r="R94" s="271" t="s">
        <v>21</v>
      </c>
      <c r="S94" s="264">
        <f>_xlfn.XLOOKUP(E94,Apoio!A:A,Apoio!D:D)</f>
        <v>0</v>
      </c>
      <c r="T94" s="265">
        <f t="shared" si="11"/>
        <v>78.717599999997361</v>
      </c>
    </row>
    <row r="95" spans="1:20">
      <c r="A95" s="226">
        <v>44879</v>
      </c>
      <c r="B95" s="227">
        <v>44881</v>
      </c>
      <c r="C95" s="280" t="s">
        <v>22</v>
      </c>
      <c r="D95" s="248" t="s">
        <v>17</v>
      </c>
      <c r="E95" s="331" t="s">
        <v>138</v>
      </c>
      <c r="F95" s="250">
        <v>1000</v>
      </c>
      <c r="G95" s="224" t="s">
        <v>19</v>
      </c>
      <c r="H95" s="224">
        <v>5.2868000000000004</v>
      </c>
      <c r="I95" s="294">
        <f t="shared" si="8"/>
        <v>9.117046228342307E-3</v>
      </c>
      <c r="J95" s="224">
        <v>5.335</v>
      </c>
      <c r="K95" s="295">
        <f t="shared" si="9"/>
        <v>48.199999999999577</v>
      </c>
      <c r="L95" s="296" t="str">
        <f>_xlfn.XLOOKUP(E95,Apoio!A:A,Apoio!B:B)</f>
        <v>A22941</v>
      </c>
      <c r="M95" s="296" t="str">
        <f>_xlfn.XLOOKUP(E95,Apoio!A:A,Apoio!C:C)</f>
        <v>MARCELO ANTONIO NEVES DE CARVALHO</v>
      </c>
      <c r="N95" s="295">
        <f>_xlfn.XLOOKUP(C95,Apoio!M:M,Apoio!N:N)*K95</f>
        <v>22.979349999999798</v>
      </c>
      <c r="O95" s="224" t="s">
        <v>20</v>
      </c>
      <c r="P95" s="224">
        <v>67500</v>
      </c>
      <c r="Q95" s="297">
        <f t="shared" si="10"/>
        <v>5.5150439999999517</v>
      </c>
      <c r="R95" s="271" t="s">
        <v>25</v>
      </c>
      <c r="S95" s="264">
        <f>_xlfn.XLOOKUP(E95,Apoio!A:A,Apoio!D:D)</f>
        <v>0</v>
      </c>
      <c r="T95" s="265">
        <f t="shared" si="11"/>
        <v>13.328022999999883</v>
      </c>
    </row>
    <row r="96" spans="1:20">
      <c r="A96" s="226">
        <v>44879</v>
      </c>
      <c r="B96" s="226">
        <v>44881</v>
      </c>
      <c r="C96" s="290" t="s">
        <v>67</v>
      </c>
      <c r="D96" s="271" t="s">
        <v>23</v>
      </c>
      <c r="E96" s="249" t="s">
        <v>1490</v>
      </c>
      <c r="F96" s="250">
        <v>2250</v>
      </c>
      <c r="G96" s="224" t="s">
        <v>19</v>
      </c>
      <c r="H96" s="224">
        <v>5.2939999999999996</v>
      </c>
      <c r="I96" s="294">
        <f t="shared" si="8"/>
        <v>6.2334718549301726E-3</v>
      </c>
      <c r="J96" s="224">
        <v>5.327</v>
      </c>
      <c r="K96" s="295">
        <f t="shared" si="9"/>
        <v>74.25000000000081</v>
      </c>
      <c r="L96" s="296" t="str">
        <f>_xlfn.XLOOKUP(E96,Apoio!A:A,Apoio!B:B)</f>
        <v>C11122</v>
      </c>
      <c r="M96" s="296" t="str">
        <f>_xlfn.XLOOKUP(E96,Apoio!A:A,Apoio!C:C)</f>
        <v>MESA CAMBIO PROPRIETARIA</v>
      </c>
      <c r="N96" s="295">
        <f>_xlfn.XLOOKUP(C96,Apoio!M:M,Apoio!N:N)*K96</f>
        <v>35.398687500000385</v>
      </c>
      <c r="O96" s="224" t="s">
        <v>20</v>
      </c>
      <c r="P96" s="224">
        <v>22012</v>
      </c>
      <c r="Q96" s="297">
        <f t="shared" si="10"/>
        <v>0</v>
      </c>
      <c r="R96" s="271" t="s">
        <v>221</v>
      </c>
      <c r="S96" s="264" t="str">
        <f>_xlfn.XLOOKUP(E96,Apoio!A:A,Apoio!D:D)</f>
        <v>LEANDRO</v>
      </c>
      <c r="T96" s="265">
        <f t="shared" si="11"/>
        <v>29.026923750000314</v>
      </c>
    </row>
    <row r="97" spans="1:20">
      <c r="A97" s="226">
        <v>44879</v>
      </c>
      <c r="B97" s="226">
        <v>44881</v>
      </c>
      <c r="C97" s="290" t="s">
        <v>67</v>
      </c>
      <c r="D97" s="271" t="s">
        <v>23</v>
      </c>
      <c r="E97" s="249" t="s">
        <v>1490</v>
      </c>
      <c r="F97" s="250">
        <v>4133.99</v>
      </c>
      <c r="G97" s="224" t="s">
        <v>19</v>
      </c>
      <c r="H97" s="224">
        <v>5.2939999999999996</v>
      </c>
      <c r="I97" s="294">
        <f t="shared" si="8"/>
        <v>6.2334718549301726E-3</v>
      </c>
      <c r="J97" s="224">
        <v>5.327</v>
      </c>
      <c r="K97" s="295">
        <f t="shared" si="9"/>
        <v>136.42167000000148</v>
      </c>
      <c r="L97" s="296" t="str">
        <f>_xlfn.XLOOKUP(E97,Apoio!A:A,Apoio!B:B)</f>
        <v>C11122</v>
      </c>
      <c r="M97" s="296" t="str">
        <f>_xlfn.XLOOKUP(E97,Apoio!A:A,Apoio!C:C)</f>
        <v>MESA CAMBIO PROPRIETARIA</v>
      </c>
      <c r="N97" s="295">
        <f>_xlfn.XLOOKUP(C97,Apoio!M:M,Apoio!N:N)*K97</f>
        <v>65.039031172500714</v>
      </c>
      <c r="O97" s="224" t="s">
        <v>20</v>
      </c>
      <c r="P97" s="224">
        <v>22012</v>
      </c>
      <c r="Q97" s="297">
        <f t="shared" si="10"/>
        <v>0</v>
      </c>
      <c r="R97" s="271" t="s">
        <v>221</v>
      </c>
      <c r="S97" s="264" t="str">
        <f>_xlfn.XLOOKUP(E97,Apoio!A:A,Apoio!D:D)</f>
        <v>LEANDRO</v>
      </c>
      <c r="T97" s="265">
        <f t="shared" si="11"/>
        <v>53.332005561450579</v>
      </c>
    </row>
    <row r="98" spans="1:20">
      <c r="A98" s="226">
        <v>44879</v>
      </c>
      <c r="B98" s="227">
        <v>44879</v>
      </c>
      <c r="C98" s="293" t="s">
        <v>16</v>
      </c>
      <c r="D98" s="248" t="s">
        <v>23</v>
      </c>
      <c r="E98" s="279" t="s">
        <v>1491</v>
      </c>
      <c r="F98" s="250">
        <v>7560</v>
      </c>
      <c r="G98" s="224" t="s">
        <v>19</v>
      </c>
      <c r="H98" s="224">
        <v>5.2991999999999999</v>
      </c>
      <c r="I98" s="294">
        <f t="shared" ref="I98:I129" si="12">IFERROR((J98/H98)-1,0)</f>
        <v>8.6428140096617145E-3</v>
      </c>
      <c r="J98" s="224">
        <v>5.3449999999999998</v>
      </c>
      <c r="K98" s="295">
        <f t="shared" ref="K98:K129" si="13">(J98-H98)*F98</f>
        <v>346.2479999999988</v>
      </c>
      <c r="L98" s="296" t="str">
        <f>_xlfn.XLOOKUP(E98,Apoio!A:A,Apoio!B:B)</f>
        <v>A20163</v>
      </c>
      <c r="M98" s="296" t="str">
        <f>_xlfn.XLOOKUP(E98,Apoio!A:A,Apoio!C:C)</f>
        <v>RAUL HUSSNE</v>
      </c>
      <c r="N98" s="295">
        <f>_xlfn.XLOOKUP(C98,Apoio!M:M,Apoio!N:N)*K98</f>
        <v>225.06119999999922</v>
      </c>
      <c r="O98" s="224" t="s">
        <v>20</v>
      </c>
      <c r="P98" s="224">
        <v>12012</v>
      </c>
      <c r="Q98" s="297">
        <f t="shared" ref="Q98:Q129" si="14">IF(M98="MESA CAMBIO PROPRIETARIA",0,(N98*0.8)*0.3)</f>
        <v>54.014687999999815</v>
      </c>
      <c r="R98" s="271" t="s">
        <v>21</v>
      </c>
      <c r="S98" s="264">
        <f>_xlfn.XLOOKUP(E98,Apoio!A:A,Apoio!D:D)</f>
        <v>0</v>
      </c>
      <c r="T98" s="265">
        <f t="shared" ref="T98:T129" si="15">(N98*0.82)-Q98</f>
        <v>130.53549599999954</v>
      </c>
    </row>
    <row r="99" spans="1:20">
      <c r="A99" s="226">
        <v>44879</v>
      </c>
      <c r="B99" s="227">
        <v>44879</v>
      </c>
      <c r="C99" s="293" t="s">
        <v>16</v>
      </c>
      <c r="D99" s="303" t="s">
        <v>17</v>
      </c>
      <c r="E99" s="279" t="s">
        <v>152</v>
      </c>
      <c r="F99" s="250">
        <v>1700</v>
      </c>
      <c r="G99" s="224" t="s">
        <v>32</v>
      </c>
      <c r="H99" s="224">
        <v>5.4390000000000001</v>
      </c>
      <c r="I99" s="294">
        <f t="shared" si="12"/>
        <v>2.004044861187726E-2</v>
      </c>
      <c r="J99" s="224">
        <v>5.548</v>
      </c>
      <c r="K99" s="295">
        <f t="shared" si="13"/>
        <v>185.29999999999998</v>
      </c>
      <c r="L99" s="296" t="str">
        <f>_xlfn.XLOOKUP(E99,Apoio!A:A,Apoio!B:B)</f>
        <v>AC11122</v>
      </c>
      <c r="M99" s="296" t="str">
        <f>_xlfn.XLOOKUP(E99,Apoio!A:A,Apoio!C:C)</f>
        <v>MESA CAMBIO PROPRIETARIA</v>
      </c>
      <c r="N99" s="295">
        <f>_xlfn.XLOOKUP(C99,Apoio!M:M,Apoio!N:N)*K99</f>
        <v>120.44499999999999</v>
      </c>
      <c r="O99" s="224" t="s">
        <v>20</v>
      </c>
      <c r="P99" s="224">
        <v>67500</v>
      </c>
      <c r="Q99" s="297">
        <f t="shared" si="14"/>
        <v>0</v>
      </c>
      <c r="R99" s="271" t="s">
        <v>21</v>
      </c>
      <c r="S99" s="264">
        <f>_xlfn.XLOOKUP(E99,Apoio!A:A,Apoio!D:D)</f>
        <v>0</v>
      </c>
      <c r="T99" s="265">
        <f t="shared" si="15"/>
        <v>98.764899999999983</v>
      </c>
    </row>
    <row r="100" spans="1:20">
      <c r="A100" s="226">
        <v>44879</v>
      </c>
      <c r="B100" s="227">
        <v>44879</v>
      </c>
      <c r="C100" s="221" t="s">
        <v>16</v>
      </c>
      <c r="D100" s="303" t="s">
        <v>17</v>
      </c>
      <c r="E100" s="225" t="s">
        <v>120</v>
      </c>
      <c r="F100" s="250">
        <v>12000</v>
      </c>
      <c r="G100" s="224" t="s">
        <v>19</v>
      </c>
      <c r="H100" s="224">
        <v>5.3071999999999999</v>
      </c>
      <c r="I100" s="294">
        <f t="shared" si="12"/>
        <v>5.8034368405186498E-3</v>
      </c>
      <c r="J100" s="224">
        <v>5.3380000000000001</v>
      </c>
      <c r="K100" s="295">
        <f t="shared" si="13"/>
        <v>369.60000000000196</v>
      </c>
      <c r="L100" s="296" t="str">
        <f>_xlfn.XLOOKUP(E100,Apoio!A:A,Apoio!B:B)</f>
        <v>AC11122</v>
      </c>
      <c r="M100" s="296" t="str">
        <f>_xlfn.XLOOKUP(E100,Apoio!A:A,Apoio!C:C)</f>
        <v>MESA CAMBIO PROPRIETARIA</v>
      </c>
      <c r="N100" s="295">
        <f>_xlfn.XLOOKUP(C100,Apoio!M:M,Apoio!N:N)*K100</f>
        <v>240.24000000000129</v>
      </c>
      <c r="O100" s="224" t="s">
        <v>20</v>
      </c>
      <c r="P100" s="224">
        <v>67500</v>
      </c>
      <c r="Q100" s="297">
        <f t="shared" si="14"/>
        <v>0</v>
      </c>
      <c r="R100" s="271" t="s">
        <v>21</v>
      </c>
      <c r="S100" s="264" t="str">
        <f>_xlfn.XLOOKUP(E100,Apoio!A:A,Apoio!D:D)</f>
        <v>LEANDRO</v>
      </c>
      <c r="T100" s="265">
        <f t="shared" si="15"/>
        <v>196.99680000000103</v>
      </c>
    </row>
    <row r="101" spans="1:20">
      <c r="A101" s="226">
        <v>44879</v>
      </c>
      <c r="B101" s="227">
        <v>44881</v>
      </c>
      <c r="C101" s="221" t="s">
        <v>16</v>
      </c>
      <c r="D101" s="248" t="s">
        <v>23</v>
      </c>
      <c r="E101" s="267" t="s">
        <v>56</v>
      </c>
      <c r="F101" s="250">
        <v>8250</v>
      </c>
      <c r="G101" s="224" t="s">
        <v>32</v>
      </c>
      <c r="H101" s="224">
        <v>5.5187999999999997</v>
      </c>
      <c r="I101" s="294">
        <f t="shared" si="12"/>
        <v>1.072696963107922E-2</v>
      </c>
      <c r="J101" s="224">
        <v>5.5780000000000003</v>
      </c>
      <c r="K101" s="295">
        <f t="shared" si="13"/>
        <v>488.40000000000481</v>
      </c>
      <c r="L101" s="296" t="str">
        <f>_xlfn.XLOOKUP(E101,Apoio!A:A,Apoio!B:B)</f>
        <v>A74948</v>
      </c>
      <c r="M101" s="296" t="str">
        <f>_xlfn.XLOOKUP(E101,Apoio!A:A,Apoio!C:C)</f>
        <v>KAMILA KAZITORIS DE MEDEIROS</v>
      </c>
      <c r="N101" s="295">
        <f>_xlfn.XLOOKUP(C101,Apoio!M:M,Apoio!N:N)*K101</f>
        <v>317.46000000000316</v>
      </c>
      <c r="O101" s="224" t="s">
        <v>20</v>
      </c>
      <c r="P101" s="224">
        <v>12012</v>
      </c>
      <c r="Q101" s="297">
        <f t="shared" si="14"/>
        <v>76.190400000000764</v>
      </c>
      <c r="R101" s="271" t="s">
        <v>21</v>
      </c>
      <c r="S101" s="264">
        <f>_xlfn.XLOOKUP(E101,Apoio!A:A,Apoio!D:D)</f>
        <v>0</v>
      </c>
      <c r="T101" s="265">
        <f t="shared" si="15"/>
        <v>184.12680000000182</v>
      </c>
    </row>
    <row r="102" spans="1:20">
      <c r="A102" s="226">
        <v>44879</v>
      </c>
      <c r="B102" s="227">
        <v>44881</v>
      </c>
      <c r="C102" s="275" t="s">
        <v>16</v>
      </c>
      <c r="D102" s="275" t="s">
        <v>17</v>
      </c>
      <c r="E102" s="279" t="s">
        <v>200</v>
      </c>
      <c r="F102" s="250">
        <v>490</v>
      </c>
      <c r="G102" s="224" t="s">
        <v>19</v>
      </c>
      <c r="H102" s="224">
        <v>5.0289999999999999</v>
      </c>
      <c r="I102" s="294">
        <f t="shared" si="12"/>
        <v>4.7723205408629621E-3</v>
      </c>
      <c r="J102" s="224">
        <v>5.0529999999999999</v>
      </c>
      <c r="K102" s="295">
        <f t="shared" si="13"/>
        <v>11.76000000000001</v>
      </c>
      <c r="L102" s="296" t="str">
        <f>_xlfn.XLOOKUP(E102,Apoio!A:A,Apoio!B:B)</f>
        <v>A21578</v>
      </c>
      <c r="M102" s="296" t="str">
        <f>_xlfn.XLOOKUP(E102,Apoio!A:A,Apoio!C:C)</f>
        <v>RENATO NUCCI SONCINI</v>
      </c>
      <c r="N102" s="295">
        <f>_xlfn.XLOOKUP(C102,Apoio!M:M,Apoio!N:N)*K102</f>
        <v>7.6440000000000072</v>
      </c>
      <c r="O102" s="224" t="s">
        <v>20</v>
      </c>
      <c r="P102" s="224">
        <v>37004</v>
      </c>
      <c r="Q102" s="297">
        <f t="shared" si="14"/>
        <v>1.8345600000000017</v>
      </c>
      <c r="R102" s="271" t="s">
        <v>21</v>
      </c>
      <c r="S102" s="264">
        <f>_xlfn.XLOOKUP(E102,Apoio!A:A,Apoio!D:D)</f>
        <v>0</v>
      </c>
      <c r="T102" s="265">
        <f t="shared" si="15"/>
        <v>4.4335200000000041</v>
      </c>
    </row>
    <row r="103" spans="1:20">
      <c r="A103" s="226">
        <v>44879</v>
      </c>
      <c r="B103" s="227">
        <v>44881</v>
      </c>
      <c r="C103" s="301" t="s">
        <v>16</v>
      </c>
      <c r="D103" s="289" t="s">
        <v>17</v>
      </c>
      <c r="E103" s="258" t="s">
        <v>1858</v>
      </c>
      <c r="F103" s="250">
        <v>2400</v>
      </c>
      <c r="G103" s="224" t="s">
        <v>19</v>
      </c>
      <c r="H103" s="224">
        <v>5.3170999999999999</v>
      </c>
      <c r="I103" s="294">
        <f t="shared" si="12"/>
        <v>3.8904666077372863E-2</v>
      </c>
      <c r="J103" s="224">
        <v>5.5239599999999998</v>
      </c>
      <c r="K103" s="295">
        <f t="shared" si="13"/>
        <v>496.4639999999996</v>
      </c>
      <c r="L103" s="296" t="str">
        <f>_xlfn.XLOOKUP(E103,Apoio!A:A,Apoio!B:B)</f>
        <v>A70394</v>
      </c>
      <c r="M103" s="296" t="str">
        <f>_xlfn.XLOOKUP(E103,Apoio!A:A,Apoio!C:C)</f>
        <v>MARCOS PAULO MACHADO</v>
      </c>
      <c r="N103" s="295">
        <f>_xlfn.XLOOKUP(C103,Apoio!M:M,Apoio!N:N)*K103</f>
        <v>322.70159999999976</v>
      </c>
      <c r="O103" s="224" t="s">
        <v>20</v>
      </c>
      <c r="P103" s="224">
        <v>67043</v>
      </c>
      <c r="Q103" s="297">
        <f t="shared" si="14"/>
        <v>77.448383999999933</v>
      </c>
      <c r="R103" s="271" t="s">
        <v>21</v>
      </c>
      <c r="S103" s="264">
        <f>_xlfn.XLOOKUP(E103,Apoio!A:A,Apoio!D:D)</f>
        <v>0</v>
      </c>
      <c r="T103" s="265">
        <f t="shared" si="15"/>
        <v>187.16692799999987</v>
      </c>
    </row>
    <row r="104" spans="1:20">
      <c r="A104" s="226">
        <v>44879</v>
      </c>
      <c r="B104" s="226">
        <v>44881</v>
      </c>
      <c r="C104" s="301" t="s">
        <v>16</v>
      </c>
      <c r="D104" s="274" t="s">
        <v>23</v>
      </c>
      <c r="E104" s="336" t="s">
        <v>1513</v>
      </c>
      <c r="F104" s="250">
        <v>32275</v>
      </c>
      <c r="G104" s="224" t="s">
        <v>19</v>
      </c>
      <c r="H104" s="224">
        <v>0</v>
      </c>
      <c r="I104" s="294">
        <f t="shared" si="12"/>
        <v>0</v>
      </c>
      <c r="J104" s="224">
        <v>0</v>
      </c>
      <c r="K104" s="295">
        <f t="shared" si="13"/>
        <v>0</v>
      </c>
      <c r="L104" s="296" t="str">
        <f>_xlfn.XLOOKUP(E104,Apoio!A:A,Apoio!B:B)</f>
        <v>AC11122</v>
      </c>
      <c r="M104" s="296" t="str">
        <f>_xlfn.XLOOKUP(E104,Apoio!A:A,Apoio!C:C)</f>
        <v>MESA CAMBIO PROPRIETARIA</v>
      </c>
      <c r="N104" s="295">
        <f>_xlfn.XLOOKUP(C104,Apoio!M:M,Apoio!N:N)*K104</f>
        <v>0</v>
      </c>
      <c r="O104" s="224" t="s">
        <v>20</v>
      </c>
      <c r="P104" s="224">
        <v>12012</v>
      </c>
      <c r="Q104" s="297">
        <f t="shared" si="14"/>
        <v>0</v>
      </c>
      <c r="R104" s="271" t="s">
        <v>21</v>
      </c>
      <c r="S104" s="264" t="str">
        <f>_xlfn.XLOOKUP(E104,Apoio!A:A,Apoio!D:D)</f>
        <v>LUCAS PELUSO</v>
      </c>
      <c r="T104" s="265">
        <f t="shared" si="15"/>
        <v>0</v>
      </c>
    </row>
    <row r="105" spans="1:20">
      <c r="A105" s="226">
        <v>44879</v>
      </c>
      <c r="B105" s="226">
        <v>44881</v>
      </c>
      <c r="C105" s="301" t="s">
        <v>16</v>
      </c>
      <c r="D105" s="300" t="s">
        <v>23</v>
      </c>
      <c r="E105" s="267" t="s">
        <v>224</v>
      </c>
      <c r="F105" s="250">
        <v>10000</v>
      </c>
      <c r="G105" s="224" t="s">
        <v>32</v>
      </c>
      <c r="H105" s="224">
        <v>5.5030999999999999</v>
      </c>
      <c r="I105" s="294">
        <f t="shared" si="12"/>
        <v>3.9795751485527386E-3</v>
      </c>
      <c r="J105" s="224">
        <v>5.5250000000000004</v>
      </c>
      <c r="K105" s="295">
        <f t="shared" si="13"/>
        <v>219.00000000000475</v>
      </c>
      <c r="L105" s="296" t="str">
        <f>_xlfn.XLOOKUP(E105,Apoio!A:A,Apoio!B:B)</f>
        <v>AC11122</v>
      </c>
      <c r="M105" s="296" t="str">
        <f>_xlfn.XLOOKUP(E105,Apoio!A:A,Apoio!C:C)</f>
        <v>MESA CAMBIO PROPRIETARIA</v>
      </c>
      <c r="N105" s="295">
        <f>_xlfn.XLOOKUP(C105,Apoio!M:M,Apoio!N:N)*K105</f>
        <v>142.35000000000309</v>
      </c>
      <c r="O105" s="224" t="s">
        <v>20</v>
      </c>
      <c r="P105" s="224">
        <v>52405</v>
      </c>
      <c r="Q105" s="297">
        <f t="shared" si="14"/>
        <v>0</v>
      </c>
      <c r="R105" s="271" t="s">
        <v>21</v>
      </c>
      <c r="S105" s="264" t="str">
        <f>_xlfn.XLOOKUP(E105,Apoio!A:A,Apoio!D:D)</f>
        <v>LUCAS PELUSO</v>
      </c>
      <c r="T105" s="265">
        <f t="shared" si="15"/>
        <v>116.72700000000253</v>
      </c>
    </row>
    <row r="106" spans="1:20">
      <c r="A106" s="226">
        <v>44879</v>
      </c>
      <c r="B106" s="226">
        <v>44881</v>
      </c>
      <c r="C106" s="301" t="s">
        <v>16</v>
      </c>
      <c r="D106" s="300" t="s">
        <v>23</v>
      </c>
      <c r="E106" s="267" t="s">
        <v>228</v>
      </c>
      <c r="F106" s="250">
        <v>10000</v>
      </c>
      <c r="G106" s="224" t="s">
        <v>32</v>
      </c>
      <c r="H106" s="224">
        <v>5.5030999999999999</v>
      </c>
      <c r="I106" s="294">
        <f t="shared" si="12"/>
        <v>3.9795751485527386E-3</v>
      </c>
      <c r="J106" s="224">
        <v>5.5250000000000004</v>
      </c>
      <c r="K106" s="295">
        <f t="shared" si="13"/>
        <v>219.00000000000475</v>
      </c>
      <c r="L106" s="296" t="str">
        <f>_xlfn.XLOOKUP(E106,Apoio!A:A,Apoio!B:B)</f>
        <v>AC11122</v>
      </c>
      <c r="M106" s="296" t="str">
        <f>_xlfn.XLOOKUP(E106,Apoio!A:A,Apoio!C:C)</f>
        <v>MESA CAMBIO PROPRIETARIA</v>
      </c>
      <c r="N106" s="295">
        <f>_xlfn.XLOOKUP(C106,Apoio!M:M,Apoio!N:N)*K106</f>
        <v>142.35000000000309</v>
      </c>
      <c r="O106" s="224" t="s">
        <v>20</v>
      </c>
      <c r="P106" s="224">
        <v>52405</v>
      </c>
      <c r="Q106" s="297">
        <f t="shared" si="14"/>
        <v>0</v>
      </c>
      <c r="R106" s="271" t="s">
        <v>21</v>
      </c>
      <c r="S106" s="264" t="str">
        <f>_xlfn.XLOOKUP(E106,Apoio!A:A,Apoio!D:D)</f>
        <v>LUCAS PELUSO</v>
      </c>
      <c r="T106" s="265">
        <f t="shared" si="15"/>
        <v>116.72700000000253</v>
      </c>
    </row>
    <row r="107" spans="1:20">
      <c r="A107" s="226">
        <v>44881</v>
      </c>
      <c r="B107" s="227">
        <v>44881</v>
      </c>
      <c r="C107" s="290" t="s">
        <v>16</v>
      </c>
      <c r="D107" s="271" t="s">
        <v>17</v>
      </c>
      <c r="E107" s="249" t="s">
        <v>209</v>
      </c>
      <c r="F107" s="250">
        <v>1100</v>
      </c>
      <c r="G107" s="224" t="s">
        <v>19</v>
      </c>
      <c r="H107" s="224">
        <v>5.2649999999999997</v>
      </c>
      <c r="I107" s="294">
        <f t="shared" si="12"/>
        <v>1.0161443494776989E-2</v>
      </c>
      <c r="J107" s="224">
        <v>5.3185000000000002</v>
      </c>
      <c r="K107" s="295">
        <f t="shared" si="13"/>
        <v>58.850000000000605</v>
      </c>
      <c r="L107" s="296" t="str">
        <f>_xlfn.XLOOKUP(E107,Apoio!A:A,Apoio!B:B)</f>
        <v>AC11128</v>
      </c>
      <c r="M107" s="296" t="str">
        <f>_xlfn.XLOOKUP(E107,Apoio!A:A,Apoio!C:C)</f>
        <v>RAFAEL MAKTURA</v>
      </c>
      <c r="N107" s="295">
        <f>_xlfn.XLOOKUP(C107,Apoio!M:M,Apoio!N:N)*K107</f>
        <v>38.252500000000396</v>
      </c>
      <c r="O107" s="224" t="s">
        <v>27</v>
      </c>
      <c r="P107" s="224">
        <v>67500</v>
      </c>
      <c r="Q107" s="297">
        <f t="shared" si="14"/>
        <v>9.1806000000000942</v>
      </c>
      <c r="R107" s="271" t="s">
        <v>21</v>
      </c>
      <c r="S107" s="264">
        <f>_xlfn.XLOOKUP(E107,Apoio!A:A,Apoio!D:D)</f>
        <v>0</v>
      </c>
      <c r="T107" s="265">
        <f t="shared" si="15"/>
        <v>22.186450000000228</v>
      </c>
    </row>
    <row r="108" spans="1:20">
      <c r="A108" s="226">
        <v>44881</v>
      </c>
      <c r="B108" s="226">
        <v>44881</v>
      </c>
      <c r="C108" s="290" t="s">
        <v>16</v>
      </c>
      <c r="D108" s="271" t="s">
        <v>17</v>
      </c>
      <c r="E108" s="335" t="s">
        <v>1859</v>
      </c>
      <c r="F108" s="250">
        <v>2400</v>
      </c>
      <c r="G108" s="224" t="s">
        <v>19</v>
      </c>
      <c r="H108" s="224">
        <v>5.32</v>
      </c>
      <c r="I108" s="294">
        <f t="shared" si="12"/>
        <v>4.2663533834586431E-2</v>
      </c>
      <c r="J108" s="224">
        <v>5.54697</v>
      </c>
      <c r="K108" s="295">
        <f t="shared" si="13"/>
        <v>544.72799999999916</v>
      </c>
      <c r="L108" s="296" t="str">
        <f>_xlfn.XLOOKUP(E108,Apoio!A:A,Apoio!B:B)</f>
        <v>A70394</v>
      </c>
      <c r="M108" s="296" t="str">
        <f>_xlfn.XLOOKUP(E108,Apoio!A:A,Apoio!C:C)</f>
        <v>MARCOS PAULO MACHADO</v>
      </c>
      <c r="N108" s="295">
        <f>_xlfn.XLOOKUP(C108,Apoio!M:M,Apoio!N:N)*K108</f>
        <v>354.07319999999947</v>
      </c>
      <c r="O108" s="224" t="s">
        <v>20</v>
      </c>
      <c r="P108" s="224">
        <v>67043</v>
      </c>
      <c r="Q108" s="297">
        <f t="shared" si="14"/>
        <v>84.977567999999877</v>
      </c>
      <c r="R108" s="271" t="s">
        <v>21</v>
      </c>
      <c r="S108" s="264">
        <f>_xlfn.XLOOKUP(E108,Apoio!A:A,Apoio!D:D)</f>
        <v>0</v>
      </c>
      <c r="T108" s="265">
        <f t="shared" si="15"/>
        <v>205.3624559999997</v>
      </c>
    </row>
    <row r="109" spans="1:20">
      <c r="A109" s="226">
        <v>44881</v>
      </c>
      <c r="B109" s="226">
        <v>44882</v>
      </c>
      <c r="C109" s="275" t="s">
        <v>16</v>
      </c>
      <c r="D109" s="274" t="s">
        <v>23</v>
      </c>
      <c r="E109" s="2" t="s">
        <v>92</v>
      </c>
      <c r="F109" s="250">
        <v>258.5</v>
      </c>
      <c r="G109" s="224" t="s">
        <v>32</v>
      </c>
      <c r="H109" s="224">
        <v>5.5326000000000004</v>
      </c>
      <c r="I109" s="294">
        <f t="shared" si="12"/>
        <v>1.7604742797238115E-2</v>
      </c>
      <c r="J109" s="224">
        <v>5.63</v>
      </c>
      <c r="K109" s="295">
        <f t="shared" si="13"/>
        <v>25.177899999999866</v>
      </c>
      <c r="L109" s="296" t="str">
        <f>_xlfn.XLOOKUP(E109,Apoio!A:A,Apoio!B:B)</f>
        <v>AC11122</v>
      </c>
      <c r="M109" s="296" t="str">
        <f>_xlfn.XLOOKUP(E109,Apoio!A:A,Apoio!C:C)</f>
        <v>MESA CAMBIO PROPRIETARIA</v>
      </c>
      <c r="N109" s="295">
        <f>_xlfn.XLOOKUP(C109,Apoio!M:M,Apoio!N:N)*K109</f>
        <v>16.365634999999912</v>
      </c>
      <c r="O109" s="224" t="s">
        <v>20</v>
      </c>
      <c r="P109" s="224">
        <v>12036</v>
      </c>
      <c r="Q109" s="297">
        <f t="shared" si="14"/>
        <v>0</v>
      </c>
      <c r="R109" s="271" t="s">
        <v>21</v>
      </c>
      <c r="S109" s="264" t="str">
        <f>_xlfn.XLOOKUP(E109,Apoio!A:A,Apoio!D:D)</f>
        <v>LEANDRO</v>
      </c>
      <c r="T109" s="265">
        <f t="shared" si="15"/>
        <v>13.419820699999928</v>
      </c>
    </row>
    <row r="110" spans="1:20">
      <c r="A110" s="226">
        <v>44881</v>
      </c>
      <c r="B110" s="281">
        <v>44881</v>
      </c>
      <c r="C110" s="221" t="s">
        <v>16</v>
      </c>
      <c r="D110" s="248" t="s">
        <v>17</v>
      </c>
      <c r="E110" s="249" t="s">
        <v>1860</v>
      </c>
      <c r="F110" s="250">
        <v>2400</v>
      </c>
      <c r="G110" s="224" t="s">
        <v>19</v>
      </c>
      <c r="H110" s="224">
        <v>5.3327</v>
      </c>
      <c r="I110" s="294">
        <f t="shared" si="12"/>
        <v>4.0180396422075049E-2</v>
      </c>
      <c r="J110" s="224">
        <v>5.54697</v>
      </c>
      <c r="K110" s="295">
        <f t="shared" si="13"/>
        <v>514.24799999999993</v>
      </c>
      <c r="L110" s="296" t="str">
        <f>_xlfn.XLOOKUP(E110,Apoio!A:A,Apoio!B:B)</f>
        <v>A70394</v>
      </c>
      <c r="M110" s="296" t="str">
        <f>_xlfn.XLOOKUP(E110,Apoio!A:A,Apoio!C:C)</f>
        <v>MARCOS PAULO MACHADO</v>
      </c>
      <c r="N110" s="295">
        <f>_xlfn.XLOOKUP(C110,Apoio!M:M,Apoio!N:N)*K110</f>
        <v>334.26119999999997</v>
      </c>
      <c r="O110" s="224" t="s">
        <v>20</v>
      </c>
      <c r="P110" s="224">
        <v>67043</v>
      </c>
      <c r="Q110" s="297">
        <f t="shared" si="14"/>
        <v>80.222687999999991</v>
      </c>
      <c r="R110" s="271" t="s">
        <v>21</v>
      </c>
      <c r="S110" s="264">
        <f>_xlfn.XLOOKUP(E110,Apoio!A:A,Apoio!D:D)</f>
        <v>0</v>
      </c>
      <c r="T110" s="265">
        <f t="shared" si="15"/>
        <v>193.87149599999998</v>
      </c>
    </row>
    <row r="111" spans="1:20">
      <c r="A111" s="226">
        <v>44881</v>
      </c>
      <c r="B111" s="281">
        <v>44881</v>
      </c>
      <c r="C111" s="221" t="s">
        <v>22</v>
      </c>
      <c r="D111" s="248" t="s">
        <v>23</v>
      </c>
      <c r="E111" s="249" t="s">
        <v>1827</v>
      </c>
      <c r="F111" s="250">
        <v>25978.3</v>
      </c>
      <c r="G111" s="224" t="s">
        <v>19</v>
      </c>
      <c r="H111" s="224">
        <v>5.2870999999999997</v>
      </c>
      <c r="I111" s="294">
        <f t="shared" si="12"/>
        <v>4.7095761381477086E-3</v>
      </c>
      <c r="J111" s="224">
        <v>5.3120000000000003</v>
      </c>
      <c r="K111" s="295">
        <f t="shared" si="13"/>
        <v>646.85967000001529</v>
      </c>
      <c r="L111" s="296" t="str">
        <f>_xlfn.XLOOKUP(E111,Apoio!A:A,Apoio!B:B)</f>
        <v>A74995</v>
      </c>
      <c r="M111" s="296" t="str">
        <f>_xlfn.XLOOKUP(E111,Apoio!A:A,Apoio!C:C)</f>
        <v>VITOR RIGOTTI LAMEGO</v>
      </c>
      <c r="N111" s="295">
        <f>_xlfn.XLOOKUP(C111,Apoio!M:M,Apoio!N:N)*K111</f>
        <v>308.39034767250729</v>
      </c>
      <c r="O111" s="224" t="s">
        <v>20</v>
      </c>
      <c r="P111" s="224">
        <v>22012</v>
      </c>
      <c r="Q111" s="297">
        <f t="shared" si="14"/>
        <v>74.013683441401753</v>
      </c>
      <c r="R111" s="271" t="s">
        <v>25</v>
      </c>
      <c r="S111" s="264">
        <f>_xlfn.XLOOKUP(E111,Apoio!A:A,Apoio!D:D)</f>
        <v>0</v>
      </c>
      <c r="T111" s="265">
        <f t="shared" si="15"/>
        <v>178.8664016500542</v>
      </c>
    </row>
    <row r="112" spans="1:20">
      <c r="A112" s="226">
        <v>44881</v>
      </c>
      <c r="B112" s="281">
        <v>44881</v>
      </c>
      <c r="C112" s="221" t="s">
        <v>22</v>
      </c>
      <c r="D112" s="248" t="s">
        <v>23</v>
      </c>
      <c r="E112" s="249" t="s">
        <v>1827</v>
      </c>
      <c r="F112" s="250">
        <v>458.5</v>
      </c>
      <c r="G112" s="224" t="s">
        <v>32</v>
      </c>
      <c r="H112" s="224">
        <v>5.5188300000000003</v>
      </c>
      <c r="I112" s="294">
        <f t="shared" si="12"/>
        <v>1.1179905885849717E-3</v>
      </c>
      <c r="J112" s="224">
        <v>5.5250000000000004</v>
      </c>
      <c r="K112" s="295">
        <f t="shared" si="13"/>
        <v>2.828945000000004</v>
      </c>
      <c r="L112" s="296" t="str">
        <f>_xlfn.XLOOKUP(E112,Apoio!A:A,Apoio!B:B)</f>
        <v>A74995</v>
      </c>
      <c r="M112" s="296" t="str">
        <f>_xlfn.XLOOKUP(E112,Apoio!A:A,Apoio!C:C)</f>
        <v>VITOR RIGOTTI LAMEGO</v>
      </c>
      <c r="N112" s="295">
        <f>_xlfn.XLOOKUP(C112,Apoio!M:M,Apoio!N:N)*K112</f>
        <v>1.3486995287500019</v>
      </c>
      <c r="O112" s="224" t="s">
        <v>20</v>
      </c>
      <c r="P112" s="224">
        <v>22012</v>
      </c>
      <c r="Q112" s="297">
        <f t="shared" si="14"/>
        <v>0.32368788690000044</v>
      </c>
      <c r="R112" s="271" t="s">
        <v>25</v>
      </c>
      <c r="S112" s="264">
        <f>_xlfn.XLOOKUP(E112,Apoio!A:A,Apoio!D:D)</f>
        <v>0</v>
      </c>
      <c r="T112" s="265">
        <f t="shared" si="15"/>
        <v>0.78224572667500114</v>
      </c>
    </row>
    <row r="113" spans="1:20">
      <c r="A113" s="226">
        <v>44881</v>
      </c>
      <c r="B113" s="281">
        <v>44883</v>
      </c>
      <c r="C113" s="221" t="s">
        <v>22</v>
      </c>
      <c r="D113" s="248" t="s">
        <v>23</v>
      </c>
      <c r="E113" s="266" t="s">
        <v>1827</v>
      </c>
      <c r="F113" s="250">
        <v>442.94</v>
      </c>
      <c r="G113" s="224" t="s">
        <v>57</v>
      </c>
      <c r="H113" s="224">
        <v>6.3183999999999996</v>
      </c>
      <c r="I113" s="294">
        <f t="shared" si="12"/>
        <v>2.3107115725500282E-3</v>
      </c>
      <c r="J113" s="224">
        <v>6.3330000000000002</v>
      </c>
      <c r="K113" s="295">
        <f t="shared" si="13"/>
        <v>6.4669240000002715</v>
      </c>
      <c r="L113" s="296" t="str">
        <f>_xlfn.XLOOKUP(E113,Apoio!A:A,Apoio!B:B)</f>
        <v>A74995</v>
      </c>
      <c r="M113" s="296" t="str">
        <f>_xlfn.XLOOKUP(E113,Apoio!A:A,Apoio!C:C)</f>
        <v>VITOR RIGOTTI LAMEGO</v>
      </c>
      <c r="N113" s="295">
        <f>_xlfn.XLOOKUP(C113,Apoio!M:M,Apoio!N:N)*K113</f>
        <v>3.0831060170001297</v>
      </c>
      <c r="O113" s="224" t="s">
        <v>20</v>
      </c>
      <c r="P113" s="224">
        <v>22012</v>
      </c>
      <c r="Q113" s="297">
        <f t="shared" si="14"/>
        <v>0.73994544408003116</v>
      </c>
      <c r="R113" s="271" t="s">
        <v>25</v>
      </c>
      <c r="S113" s="264">
        <f>_xlfn.XLOOKUP(E113,Apoio!A:A,Apoio!D:D)</f>
        <v>0</v>
      </c>
      <c r="T113" s="265">
        <f t="shared" si="15"/>
        <v>1.7882014898600751</v>
      </c>
    </row>
    <row r="114" spans="1:20">
      <c r="A114" s="226">
        <v>44881</v>
      </c>
      <c r="B114" s="281">
        <v>44883</v>
      </c>
      <c r="C114" s="221" t="s">
        <v>16</v>
      </c>
      <c r="D114" s="248" t="s">
        <v>17</v>
      </c>
      <c r="E114" s="267" t="s">
        <v>1861</v>
      </c>
      <c r="F114" s="250">
        <v>570883.53</v>
      </c>
      <c r="G114" s="224" t="s">
        <v>32</v>
      </c>
      <c r="H114" s="224">
        <v>5.5505000000000004</v>
      </c>
      <c r="I114" s="294">
        <f t="shared" si="12"/>
        <v>9.8189352310602551E-3</v>
      </c>
      <c r="J114" s="224">
        <v>5.6050000000000004</v>
      </c>
      <c r="K114" s="295">
        <f t="shared" si="13"/>
        <v>31113.152384999998</v>
      </c>
      <c r="L114" s="296" t="str">
        <f>_xlfn.XLOOKUP(E114,Apoio!A:A,Apoio!B:B)</f>
        <v>A25409</v>
      </c>
      <c r="M114" s="296" t="str">
        <f>_xlfn.XLOOKUP(E114,Apoio!A:A,Apoio!C:C)</f>
        <v>HENRIQUE AUGUSTO DE ROSSI</v>
      </c>
      <c r="N114" s="295">
        <f>_xlfn.XLOOKUP(C114,Apoio!M:M,Apoio!N:N)*K114</f>
        <v>20223.54905025</v>
      </c>
      <c r="O114" s="224" t="s">
        <v>20</v>
      </c>
      <c r="P114" s="224">
        <v>67500</v>
      </c>
      <c r="Q114" s="297">
        <f t="shared" si="14"/>
        <v>4853.6517720600004</v>
      </c>
      <c r="R114" s="271" t="s">
        <v>21</v>
      </c>
      <c r="S114" s="264">
        <f>_xlfn.XLOOKUP(E114,Apoio!A:A,Apoio!D:D)</f>
        <v>0</v>
      </c>
      <c r="T114" s="265">
        <f t="shared" si="15"/>
        <v>11729.658449144999</v>
      </c>
    </row>
    <row r="115" spans="1:20">
      <c r="A115" s="226"/>
      <c r="B115" s="226"/>
      <c r="C115" s="300"/>
      <c r="D115" s="303"/>
      <c r="E115" s="299"/>
      <c r="F115" s="250"/>
      <c r="G115" s="224"/>
      <c r="H115" s="224"/>
      <c r="I115" s="294">
        <f t="shared" si="12"/>
        <v>0</v>
      </c>
      <c r="J115" s="224"/>
      <c r="K115" s="295">
        <f t="shared" si="13"/>
        <v>0</v>
      </c>
      <c r="L115" s="296">
        <f>_xlfn.XLOOKUP(E115,Apoio!A:A,Apoio!B:B)</f>
        <v>0</v>
      </c>
      <c r="M115" s="296">
        <f>_xlfn.XLOOKUP(E115,Apoio!A:A,Apoio!C:C)</f>
        <v>0</v>
      </c>
      <c r="N115" s="295">
        <f>_xlfn.XLOOKUP(C115,Apoio!M:M,Apoio!N:N)*K115</f>
        <v>0</v>
      </c>
      <c r="O115" s="224"/>
      <c r="P115" s="224"/>
      <c r="Q115" s="297">
        <f t="shared" si="14"/>
        <v>0</v>
      </c>
      <c r="R115" s="271"/>
      <c r="S115" s="264">
        <f>_xlfn.XLOOKUP(E115,Apoio!A:A,Apoio!D:D)</f>
        <v>0</v>
      </c>
      <c r="T115" s="265">
        <f t="shared" si="15"/>
        <v>0</v>
      </c>
    </row>
    <row r="116" spans="1:20">
      <c r="A116" s="226"/>
      <c r="B116" s="226"/>
      <c r="C116" s="290"/>
      <c r="D116" s="271"/>
      <c r="E116" s="251"/>
      <c r="F116" s="250"/>
      <c r="G116" s="224"/>
      <c r="H116" s="224"/>
      <c r="I116" s="294">
        <f t="shared" si="12"/>
        <v>0</v>
      </c>
      <c r="J116" s="224"/>
      <c r="K116" s="295">
        <f t="shared" si="13"/>
        <v>0</v>
      </c>
      <c r="L116" s="296">
        <f>_xlfn.XLOOKUP(E116,Apoio!A:A,Apoio!B:B)</f>
        <v>0</v>
      </c>
      <c r="M116" s="296">
        <f>_xlfn.XLOOKUP(E116,Apoio!A:A,Apoio!C:C)</f>
        <v>0</v>
      </c>
      <c r="N116" s="295">
        <f>_xlfn.XLOOKUP(C116,Apoio!M:M,Apoio!N:N)*K116</f>
        <v>0</v>
      </c>
      <c r="O116" s="224"/>
      <c r="P116" s="224"/>
      <c r="Q116" s="297">
        <f t="shared" si="14"/>
        <v>0</v>
      </c>
      <c r="R116" s="271"/>
      <c r="S116" s="264">
        <f>_xlfn.XLOOKUP(E116,Apoio!A:A,Apoio!D:D)</f>
        <v>0</v>
      </c>
      <c r="T116" s="265">
        <f t="shared" si="15"/>
        <v>0</v>
      </c>
    </row>
    <row r="117" spans="1:20">
      <c r="A117" s="226"/>
      <c r="B117" s="226"/>
      <c r="C117" s="221"/>
      <c r="D117" s="248"/>
      <c r="E117" s="304"/>
      <c r="F117" s="250"/>
      <c r="G117" s="224"/>
      <c r="H117" s="224"/>
      <c r="I117" s="294">
        <f t="shared" si="12"/>
        <v>0</v>
      </c>
      <c r="J117" s="224"/>
      <c r="K117" s="295">
        <f t="shared" si="13"/>
        <v>0</v>
      </c>
      <c r="L117" s="296">
        <f>_xlfn.XLOOKUP(E117,Apoio!A:A,Apoio!B:B)</f>
        <v>0</v>
      </c>
      <c r="M117" s="296">
        <f>_xlfn.XLOOKUP(E117,Apoio!A:A,Apoio!C:C)</f>
        <v>0</v>
      </c>
      <c r="N117" s="295">
        <f>_xlfn.XLOOKUP(C117,Apoio!M:M,Apoio!N:N)*K117</f>
        <v>0</v>
      </c>
      <c r="O117" s="224"/>
      <c r="P117" s="224"/>
      <c r="Q117" s="297">
        <f t="shared" si="14"/>
        <v>0</v>
      </c>
      <c r="R117" s="271"/>
      <c r="S117" s="264">
        <f>_xlfn.XLOOKUP(E117,Apoio!A:A,Apoio!D:D)</f>
        <v>0</v>
      </c>
      <c r="T117" s="265">
        <f t="shared" si="15"/>
        <v>0</v>
      </c>
    </row>
    <row r="118" spans="1:20">
      <c r="A118" s="226"/>
      <c r="B118" s="226"/>
      <c r="C118" s="221"/>
      <c r="D118" s="248"/>
      <c r="E118" s="249"/>
      <c r="F118" s="250"/>
      <c r="G118" s="224"/>
      <c r="H118" s="224"/>
      <c r="I118" s="294">
        <f t="shared" si="12"/>
        <v>0</v>
      </c>
      <c r="J118" s="224"/>
      <c r="K118" s="295">
        <f t="shared" si="13"/>
        <v>0</v>
      </c>
      <c r="L118" s="296">
        <f>_xlfn.XLOOKUP(E118,Apoio!A:A,Apoio!B:B)</f>
        <v>0</v>
      </c>
      <c r="M118" s="296">
        <f>_xlfn.XLOOKUP(E118,Apoio!A:A,Apoio!C:C)</f>
        <v>0</v>
      </c>
      <c r="N118" s="295">
        <f>_xlfn.XLOOKUP(C118,Apoio!M:M,Apoio!N:N)*K118</f>
        <v>0</v>
      </c>
      <c r="O118" s="224"/>
      <c r="P118" s="224"/>
      <c r="Q118" s="297">
        <f t="shared" si="14"/>
        <v>0</v>
      </c>
      <c r="R118" s="271"/>
      <c r="S118" s="264">
        <f>_xlfn.XLOOKUP(E118,Apoio!A:A,Apoio!D:D)</f>
        <v>0</v>
      </c>
      <c r="T118" s="265">
        <f t="shared" si="15"/>
        <v>0</v>
      </c>
    </row>
    <row r="119" spans="1:20">
      <c r="A119" s="226"/>
      <c r="B119" s="226"/>
      <c r="C119" s="300"/>
      <c r="D119" s="248"/>
      <c r="E119" s="279"/>
      <c r="F119" s="250"/>
      <c r="G119" s="224"/>
      <c r="H119" s="224"/>
      <c r="I119" s="294">
        <f t="shared" si="12"/>
        <v>0</v>
      </c>
      <c r="J119" s="224"/>
      <c r="K119" s="295">
        <f t="shared" si="13"/>
        <v>0</v>
      </c>
      <c r="L119" s="296">
        <f>_xlfn.XLOOKUP(E119,Apoio!A:A,Apoio!B:B)</f>
        <v>0</v>
      </c>
      <c r="M119" s="296">
        <f>_xlfn.XLOOKUP(E119,Apoio!A:A,Apoio!C:C)</f>
        <v>0</v>
      </c>
      <c r="N119" s="295">
        <f>_xlfn.XLOOKUP(C119,Apoio!M:M,Apoio!N:N)*K119</f>
        <v>0</v>
      </c>
      <c r="O119" s="224"/>
      <c r="P119" s="224"/>
      <c r="Q119" s="297">
        <f t="shared" si="14"/>
        <v>0</v>
      </c>
      <c r="R119" s="271"/>
      <c r="S119" s="264">
        <f>_xlfn.XLOOKUP(E119,Apoio!A:A,Apoio!D:D)</f>
        <v>0</v>
      </c>
      <c r="T119" s="265">
        <f t="shared" si="15"/>
        <v>0</v>
      </c>
    </row>
    <row r="120" spans="1:20">
      <c r="A120" s="226"/>
      <c r="B120" s="226"/>
      <c r="C120" s="300"/>
      <c r="D120" s="303"/>
      <c r="E120" s="299"/>
      <c r="F120" s="250"/>
      <c r="G120" s="224"/>
      <c r="H120" s="224"/>
      <c r="I120" s="294">
        <f t="shared" si="12"/>
        <v>0</v>
      </c>
      <c r="J120" s="224"/>
      <c r="K120" s="295">
        <f t="shared" si="13"/>
        <v>0</v>
      </c>
      <c r="L120" s="296">
        <f>_xlfn.XLOOKUP(E120,Apoio!A:A,Apoio!B:B)</f>
        <v>0</v>
      </c>
      <c r="M120" s="296">
        <f>_xlfn.XLOOKUP(E120,Apoio!A:A,Apoio!C:C)</f>
        <v>0</v>
      </c>
      <c r="N120" s="295">
        <f>_xlfn.XLOOKUP(C120,Apoio!M:M,Apoio!N:N)*K120</f>
        <v>0</v>
      </c>
      <c r="O120" s="224"/>
      <c r="P120" s="224"/>
      <c r="Q120" s="297">
        <f t="shared" si="14"/>
        <v>0</v>
      </c>
      <c r="R120" s="271"/>
      <c r="S120" s="264">
        <f>_xlfn.XLOOKUP(E120,Apoio!A:A,Apoio!D:D)</f>
        <v>0</v>
      </c>
      <c r="T120" s="265">
        <f t="shared" si="15"/>
        <v>0</v>
      </c>
    </row>
    <row r="121" spans="1:20">
      <c r="A121" s="226"/>
      <c r="B121" s="226"/>
      <c r="C121" s="221"/>
      <c r="D121" s="248"/>
      <c r="E121" s="249"/>
      <c r="F121" s="250"/>
      <c r="G121" s="224"/>
      <c r="H121" s="224"/>
      <c r="I121" s="294">
        <f t="shared" si="12"/>
        <v>0</v>
      </c>
      <c r="J121" s="224"/>
      <c r="K121" s="295">
        <f t="shared" si="13"/>
        <v>0</v>
      </c>
      <c r="L121" s="296">
        <f>_xlfn.XLOOKUP(E121,Apoio!A:A,Apoio!B:B)</f>
        <v>0</v>
      </c>
      <c r="M121" s="296">
        <f>_xlfn.XLOOKUP(E121,Apoio!A:A,Apoio!C:C)</f>
        <v>0</v>
      </c>
      <c r="N121" s="295">
        <f>_xlfn.XLOOKUP(C121,Apoio!M:M,Apoio!N:N)*K121</f>
        <v>0</v>
      </c>
      <c r="O121" s="224"/>
      <c r="P121" s="224"/>
      <c r="Q121" s="297">
        <f t="shared" si="14"/>
        <v>0</v>
      </c>
      <c r="R121" s="271"/>
      <c r="S121" s="264">
        <f>_xlfn.XLOOKUP(E121,Apoio!A:A,Apoio!D:D)</f>
        <v>0</v>
      </c>
      <c r="T121" s="265">
        <f t="shared" si="15"/>
        <v>0</v>
      </c>
    </row>
    <row r="122" spans="1:20">
      <c r="A122" s="226"/>
      <c r="B122" s="226"/>
      <c r="C122" s="224"/>
      <c r="D122" s="221"/>
      <c r="E122" s="222"/>
      <c r="F122" s="250"/>
      <c r="G122" s="224"/>
      <c r="H122" s="224"/>
      <c r="I122" s="294">
        <f t="shared" si="12"/>
        <v>0</v>
      </c>
      <c r="J122" s="224"/>
      <c r="K122" s="295">
        <f t="shared" si="13"/>
        <v>0</v>
      </c>
      <c r="L122" s="296">
        <f>_xlfn.XLOOKUP(E122,Apoio!A:A,Apoio!B:B)</f>
        <v>0</v>
      </c>
      <c r="M122" s="296">
        <f>_xlfn.XLOOKUP(E122,Apoio!A:A,Apoio!C:C)</f>
        <v>0</v>
      </c>
      <c r="N122" s="295">
        <f>_xlfn.XLOOKUP(C122,Apoio!M:M,Apoio!N:N)*K122</f>
        <v>0</v>
      </c>
      <c r="O122" s="224"/>
      <c r="P122" s="224"/>
      <c r="Q122" s="297">
        <f t="shared" si="14"/>
        <v>0</v>
      </c>
      <c r="R122" s="271"/>
      <c r="S122" s="264">
        <f>_xlfn.XLOOKUP(E122,Apoio!A:A,Apoio!D:D)</f>
        <v>0</v>
      </c>
      <c r="T122" s="265">
        <f t="shared" si="15"/>
        <v>0</v>
      </c>
    </row>
    <row r="123" spans="1:20">
      <c r="A123" s="226"/>
      <c r="B123" s="226"/>
      <c r="C123" s="224"/>
      <c r="D123" s="233"/>
      <c r="E123" s="266"/>
      <c r="F123" s="250"/>
      <c r="G123" s="224"/>
      <c r="H123" s="224"/>
      <c r="I123" s="294">
        <f t="shared" si="12"/>
        <v>0</v>
      </c>
      <c r="J123" s="224"/>
      <c r="K123" s="295">
        <f t="shared" si="13"/>
        <v>0</v>
      </c>
      <c r="L123" s="296">
        <f>_xlfn.XLOOKUP(E123,Apoio!A:A,Apoio!B:B)</f>
        <v>0</v>
      </c>
      <c r="M123" s="296">
        <f>_xlfn.XLOOKUP(E123,Apoio!A:A,Apoio!C:C)</f>
        <v>0</v>
      </c>
      <c r="N123" s="295">
        <f>_xlfn.XLOOKUP(C123,Apoio!M:M,Apoio!N:N)*K123</f>
        <v>0</v>
      </c>
      <c r="O123" s="224"/>
      <c r="P123" s="224"/>
      <c r="Q123" s="297">
        <f t="shared" si="14"/>
        <v>0</v>
      </c>
      <c r="R123" s="271"/>
      <c r="S123" s="264">
        <f>_xlfn.XLOOKUP(E123,Apoio!A:A,Apoio!D:D)</f>
        <v>0</v>
      </c>
      <c r="T123" s="265">
        <f t="shared" si="15"/>
        <v>0</v>
      </c>
    </row>
    <row r="124" spans="1:20">
      <c r="A124" s="226"/>
      <c r="B124" s="226"/>
      <c r="C124" s="221"/>
      <c r="D124" s="248"/>
      <c r="E124" s="279"/>
      <c r="F124" s="250"/>
      <c r="G124" s="224"/>
      <c r="H124" s="224"/>
      <c r="I124" s="294">
        <f t="shared" si="12"/>
        <v>0</v>
      </c>
      <c r="J124" s="224"/>
      <c r="K124" s="295">
        <f t="shared" si="13"/>
        <v>0</v>
      </c>
      <c r="L124" s="296">
        <f>_xlfn.XLOOKUP(E124,Apoio!A:A,Apoio!B:B)</f>
        <v>0</v>
      </c>
      <c r="M124" s="296">
        <f>_xlfn.XLOOKUP(E124,Apoio!A:A,Apoio!C:C)</f>
        <v>0</v>
      </c>
      <c r="N124" s="295">
        <f>_xlfn.XLOOKUP(C124,Apoio!M:M,Apoio!N:N)*K124</f>
        <v>0</v>
      </c>
      <c r="O124" s="224"/>
      <c r="P124" s="224"/>
      <c r="Q124" s="297">
        <f t="shared" si="14"/>
        <v>0</v>
      </c>
      <c r="R124" s="271"/>
      <c r="S124" s="264">
        <f>_xlfn.XLOOKUP(E124,Apoio!A:A,Apoio!D:D)</f>
        <v>0</v>
      </c>
      <c r="T124" s="265">
        <f t="shared" si="15"/>
        <v>0</v>
      </c>
    </row>
    <row r="125" spans="1:20">
      <c r="A125" s="226"/>
      <c r="B125" s="226"/>
      <c r="C125" s="221"/>
      <c r="D125" s="248"/>
      <c r="E125" s="249"/>
      <c r="F125" s="250"/>
      <c r="G125" s="224"/>
      <c r="H125" s="224"/>
      <c r="I125" s="294">
        <f t="shared" si="12"/>
        <v>0</v>
      </c>
      <c r="J125" s="224"/>
      <c r="K125" s="295">
        <f t="shared" si="13"/>
        <v>0</v>
      </c>
      <c r="L125" s="296">
        <f>_xlfn.XLOOKUP(E125,Apoio!A:A,Apoio!B:B)</f>
        <v>0</v>
      </c>
      <c r="M125" s="296">
        <f>_xlfn.XLOOKUP(E125,Apoio!A:A,Apoio!C:C)</f>
        <v>0</v>
      </c>
      <c r="N125" s="295">
        <f>_xlfn.XLOOKUP(C125,Apoio!M:M,Apoio!N:N)*K125</f>
        <v>0</v>
      </c>
      <c r="O125" s="224"/>
      <c r="P125" s="224"/>
      <c r="Q125" s="297">
        <f t="shared" si="14"/>
        <v>0</v>
      </c>
      <c r="R125" s="271"/>
      <c r="S125" s="264">
        <f>_xlfn.XLOOKUP(E125,Apoio!A:A,Apoio!D:D)</f>
        <v>0</v>
      </c>
      <c r="T125" s="265">
        <f t="shared" si="15"/>
        <v>0</v>
      </c>
    </row>
    <row r="126" spans="1:20">
      <c r="A126" s="226"/>
      <c r="B126" s="226"/>
      <c r="C126" s="221"/>
      <c r="D126" s="248"/>
      <c r="E126" s="299"/>
      <c r="F126" s="250"/>
      <c r="G126" s="224"/>
      <c r="H126" s="224"/>
      <c r="I126" s="294">
        <f t="shared" si="12"/>
        <v>0</v>
      </c>
      <c r="J126" s="224"/>
      <c r="K126" s="295">
        <f t="shared" si="13"/>
        <v>0</v>
      </c>
      <c r="L126" s="296">
        <f>_xlfn.XLOOKUP(E126,Apoio!A:A,Apoio!B:B)</f>
        <v>0</v>
      </c>
      <c r="M126" s="296">
        <f>_xlfn.XLOOKUP(E126,Apoio!A:A,Apoio!C:C)</f>
        <v>0</v>
      </c>
      <c r="N126" s="295">
        <f>_xlfn.XLOOKUP(C126,Apoio!M:M,Apoio!N:N)*K126</f>
        <v>0</v>
      </c>
      <c r="O126" s="224"/>
      <c r="P126" s="224"/>
      <c r="Q126" s="297">
        <f t="shared" si="14"/>
        <v>0</v>
      </c>
      <c r="R126" s="271"/>
      <c r="S126" s="264">
        <f>_xlfn.XLOOKUP(E126,Apoio!A:A,Apoio!D:D)</f>
        <v>0</v>
      </c>
      <c r="T126" s="265">
        <f t="shared" si="15"/>
        <v>0</v>
      </c>
    </row>
    <row r="127" spans="1:20">
      <c r="A127" s="226"/>
      <c r="B127" s="226"/>
      <c r="C127" s="221"/>
      <c r="D127" s="248"/>
      <c r="E127" s="304"/>
      <c r="F127" s="250"/>
      <c r="G127" s="224"/>
      <c r="H127" s="224"/>
      <c r="I127" s="294">
        <f t="shared" si="12"/>
        <v>0</v>
      </c>
      <c r="J127" s="224"/>
      <c r="K127" s="295">
        <f t="shared" si="13"/>
        <v>0</v>
      </c>
      <c r="L127" s="296">
        <f>_xlfn.XLOOKUP(E127,Apoio!A:A,Apoio!B:B)</f>
        <v>0</v>
      </c>
      <c r="M127" s="296">
        <f>_xlfn.XLOOKUP(E127,Apoio!A:A,Apoio!C:C)</f>
        <v>0</v>
      </c>
      <c r="N127" s="295">
        <f>_xlfn.XLOOKUP(C127,Apoio!M:M,Apoio!N:N)*K127</f>
        <v>0</v>
      </c>
      <c r="O127" s="224"/>
      <c r="P127" s="224"/>
      <c r="Q127" s="297">
        <f t="shared" si="14"/>
        <v>0</v>
      </c>
      <c r="R127" s="271"/>
      <c r="S127" s="264">
        <f>_xlfn.XLOOKUP(E127,Apoio!A:A,Apoio!D:D)</f>
        <v>0</v>
      </c>
      <c r="T127" s="265">
        <f t="shared" si="15"/>
        <v>0</v>
      </c>
    </row>
    <row r="128" spans="1:20">
      <c r="A128" s="226"/>
      <c r="B128" s="226"/>
      <c r="C128" s="221"/>
      <c r="D128" s="303"/>
      <c r="E128" s="279"/>
      <c r="F128" s="250"/>
      <c r="G128" s="224"/>
      <c r="H128" s="224"/>
      <c r="I128" s="294">
        <f t="shared" si="12"/>
        <v>0</v>
      </c>
      <c r="J128" s="224"/>
      <c r="K128" s="295">
        <f t="shared" si="13"/>
        <v>0</v>
      </c>
      <c r="L128" s="296">
        <f>_xlfn.XLOOKUP(E128,Apoio!A:A,Apoio!B:B)</f>
        <v>0</v>
      </c>
      <c r="M128" s="296">
        <f>_xlfn.XLOOKUP(E128,Apoio!A:A,Apoio!C:C)</f>
        <v>0</v>
      </c>
      <c r="N128" s="295">
        <f>_xlfn.XLOOKUP(C128,Apoio!M:M,Apoio!N:N)*K128</f>
        <v>0</v>
      </c>
      <c r="O128" s="224"/>
      <c r="P128" s="224"/>
      <c r="Q128" s="297">
        <f t="shared" si="14"/>
        <v>0</v>
      </c>
      <c r="R128" s="271"/>
      <c r="S128" s="264">
        <f>_xlfn.XLOOKUP(E128,Apoio!A:A,Apoio!D:D)</f>
        <v>0</v>
      </c>
      <c r="T128" s="265">
        <f t="shared" si="15"/>
        <v>0</v>
      </c>
    </row>
    <row r="129" spans="1:20">
      <c r="A129" s="226"/>
      <c r="B129" s="226"/>
      <c r="C129" s="221"/>
      <c r="D129" s="248"/>
      <c r="E129" s="305"/>
      <c r="F129" s="223"/>
      <c r="G129" s="224"/>
      <c r="H129" s="224"/>
      <c r="I129" s="294">
        <f t="shared" si="12"/>
        <v>0</v>
      </c>
      <c r="J129" s="224"/>
      <c r="K129" s="295">
        <f t="shared" si="13"/>
        <v>0</v>
      </c>
      <c r="L129" s="296">
        <f>_xlfn.XLOOKUP(E129,Apoio!A:A,Apoio!B:B)</f>
        <v>0</v>
      </c>
      <c r="M129" s="296">
        <f>_xlfn.XLOOKUP(E129,Apoio!A:A,Apoio!C:C)</f>
        <v>0</v>
      </c>
      <c r="N129" s="295">
        <f>_xlfn.XLOOKUP(C129,Apoio!M:M,Apoio!N:N)*K129</f>
        <v>0</v>
      </c>
      <c r="O129" s="224"/>
      <c r="P129" s="224"/>
      <c r="Q129" s="297">
        <f t="shared" si="14"/>
        <v>0</v>
      </c>
      <c r="R129" s="271"/>
      <c r="S129" s="264">
        <f>_xlfn.XLOOKUP(E129,Apoio!A:A,Apoio!D:D)</f>
        <v>0</v>
      </c>
      <c r="T129" s="265">
        <f t="shared" si="15"/>
        <v>0</v>
      </c>
    </row>
    <row r="130" spans="1:20">
      <c r="A130" s="226"/>
      <c r="B130" s="226"/>
      <c r="C130" s="221"/>
      <c r="D130" s="248"/>
      <c r="E130" s="249"/>
      <c r="F130" s="250"/>
      <c r="G130" s="224"/>
      <c r="H130" s="224"/>
      <c r="I130" s="294">
        <f t="shared" ref="I130:I161" si="16">IFERROR((J130/H130)-1,0)</f>
        <v>0</v>
      </c>
      <c r="J130" s="224"/>
      <c r="K130" s="295">
        <f t="shared" ref="K130:K161" si="17">(J130-H130)*F130</f>
        <v>0</v>
      </c>
      <c r="L130" s="296">
        <f>_xlfn.XLOOKUP(E130,Apoio!A:A,Apoio!B:B)</f>
        <v>0</v>
      </c>
      <c r="M130" s="296">
        <f>_xlfn.XLOOKUP(E130,Apoio!A:A,Apoio!C:C)</f>
        <v>0</v>
      </c>
      <c r="N130" s="295">
        <f>_xlfn.XLOOKUP(C130,Apoio!M:M,Apoio!N:N)*K130</f>
        <v>0</v>
      </c>
      <c r="O130" s="224"/>
      <c r="P130" s="224"/>
      <c r="Q130" s="297">
        <f t="shared" ref="Q130:Q161" si="18">IF(M130="MESA CAMBIO PROPRIETARIA",0,(N130*0.8)*0.3)</f>
        <v>0</v>
      </c>
      <c r="R130" s="271"/>
      <c r="S130" s="264">
        <f>_xlfn.XLOOKUP(E130,Apoio!A:A,Apoio!D:D)</f>
        <v>0</v>
      </c>
      <c r="T130" s="265">
        <f t="shared" ref="T130:T161" si="19">(N130*0.82)-Q130</f>
        <v>0</v>
      </c>
    </row>
    <row r="131" spans="1:20">
      <c r="A131" s="226"/>
      <c r="B131" s="226"/>
      <c r="C131" s="221"/>
      <c r="D131" s="248"/>
      <c r="E131" s="249"/>
      <c r="F131" s="250"/>
      <c r="G131" s="224"/>
      <c r="H131" s="224"/>
      <c r="I131" s="294">
        <f t="shared" si="16"/>
        <v>0</v>
      </c>
      <c r="J131" s="224"/>
      <c r="K131" s="295">
        <f t="shared" si="17"/>
        <v>0</v>
      </c>
      <c r="L131" s="296">
        <f>_xlfn.XLOOKUP(E131,Apoio!A:A,Apoio!B:B)</f>
        <v>0</v>
      </c>
      <c r="M131" s="296">
        <f>_xlfn.XLOOKUP(E131,Apoio!A:A,Apoio!C:C)</f>
        <v>0</v>
      </c>
      <c r="N131" s="295">
        <f>_xlfn.XLOOKUP(C131,Apoio!M:M,Apoio!N:N)*K131</f>
        <v>0</v>
      </c>
      <c r="O131" s="224"/>
      <c r="P131" s="224"/>
      <c r="Q131" s="297">
        <f t="shared" si="18"/>
        <v>0</v>
      </c>
      <c r="R131" s="271"/>
      <c r="S131" s="264">
        <f>_xlfn.XLOOKUP(E131,Apoio!A:A,Apoio!D:D)</f>
        <v>0</v>
      </c>
      <c r="T131" s="265">
        <f t="shared" si="19"/>
        <v>0</v>
      </c>
    </row>
    <row r="132" spans="1:20">
      <c r="A132" s="226"/>
      <c r="B132" s="226"/>
      <c r="C132" s="221"/>
      <c r="D132" s="248"/>
      <c r="E132" s="249"/>
      <c r="F132" s="250"/>
      <c r="G132" s="224"/>
      <c r="H132" s="224"/>
      <c r="I132" s="294">
        <f t="shared" si="16"/>
        <v>0</v>
      </c>
      <c r="J132" s="224"/>
      <c r="K132" s="295">
        <f t="shared" si="17"/>
        <v>0</v>
      </c>
      <c r="L132" s="296">
        <f>_xlfn.XLOOKUP(E132,Apoio!A:A,Apoio!B:B)</f>
        <v>0</v>
      </c>
      <c r="M132" s="296">
        <f>_xlfn.XLOOKUP(E132,Apoio!A:A,Apoio!C:C)</f>
        <v>0</v>
      </c>
      <c r="N132" s="295">
        <f>_xlfn.XLOOKUP(C132,Apoio!M:M,Apoio!N:N)*K132</f>
        <v>0</v>
      </c>
      <c r="O132" s="224"/>
      <c r="P132" s="224"/>
      <c r="Q132" s="297">
        <f t="shared" si="18"/>
        <v>0</v>
      </c>
      <c r="R132" s="271"/>
      <c r="S132" s="264">
        <f>_xlfn.XLOOKUP(E132,Apoio!A:A,Apoio!D:D)</f>
        <v>0</v>
      </c>
      <c r="T132" s="265">
        <f t="shared" si="19"/>
        <v>0</v>
      </c>
    </row>
    <row r="133" spans="1:20">
      <c r="A133" s="226"/>
      <c r="B133" s="226"/>
      <c r="C133" s="221"/>
      <c r="D133" s="248"/>
      <c r="E133" s="249"/>
      <c r="F133" s="250"/>
      <c r="G133" s="224"/>
      <c r="H133" s="224"/>
      <c r="I133" s="294">
        <f t="shared" si="16"/>
        <v>0</v>
      </c>
      <c r="J133" s="224"/>
      <c r="K133" s="295">
        <f t="shared" si="17"/>
        <v>0</v>
      </c>
      <c r="L133" s="296">
        <f>_xlfn.XLOOKUP(E133,Apoio!A:A,Apoio!B:B)</f>
        <v>0</v>
      </c>
      <c r="M133" s="296">
        <f>_xlfn.XLOOKUP(E133,Apoio!A:A,Apoio!C:C)</f>
        <v>0</v>
      </c>
      <c r="N133" s="295">
        <f>_xlfn.XLOOKUP(C133,Apoio!M:M,Apoio!N:N)*K133</f>
        <v>0</v>
      </c>
      <c r="O133" s="224"/>
      <c r="P133" s="224"/>
      <c r="Q133" s="297">
        <f t="shared" si="18"/>
        <v>0</v>
      </c>
      <c r="R133" s="271"/>
      <c r="S133" s="264">
        <f>_xlfn.XLOOKUP(E133,Apoio!A:A,Apoio!D:D)</f>
        <v>0</v>
      </c>
      <c r="T133" s="265">
        <f t="shared" si="19"/>
        <v>0</v>
      </c>
    </row>
    <row r="134" spans="1:20">
      <c r="A134" s="226"/>
      <c r="B134" s="226"/>
      <c r="C134" s="221"/>
      <c r="D134" s="248"/>
      <c r="E134" s="249"/>
      <c r="F134" s="250"/>
      <c r="G134" s="224"/>
      <c r="H134" s="224"/>
      <c r="I134" s="294">
        <f t="shared" si="16"/>
        <v>0</v>
      </c>
      <c r="J134" s="224"/>
      <c r="K134" s="295">
        <f t="shared" si="17"/>
        <v>0</v>
      </c>
      <c r="L134" s="296">
        <f>_xlfn.XLOOKUP(E134,Apoio!A:A,Apoio!B:B)</f>
        <v>0</v>
      </c>
      <c r="M134" s="296">
        <f>_xlfn.XLOOKUP(E134,Apoio!A:A,Apoio!C:C)</f>
        <v>0</v>
      </c>
      <c r="N134" s="295">
        <f>_xlfn.XLOOKUP(C134,Apoio!M:M,Apoio!N:N)*K134</f>
        <v>0</v>
      </c>
      <c r="O134" s="224"/>
      <c r="P134" s="224"/>
      <c r="Q134" s="297">
        <f t="shared" si="18"/>
        <v>0</v>
      </c>
      <c r="R134" s="271"/>
      <c r="S134" s="264">
        <f>_xlfn.XLOOKUP(E134,Apoio!A:A,Apoio!D:D)</f>
        <v>0</v>
      </c>
      <c r="T134" s="265">
        <f t="shared" si="19"/>
        <v>0</v>
      </c>
    </row>
    <row r="135" spans="1:20">
      <c r="A135" s="226"/>
      <c r="B135" s="226"/>
      <c r="C135" s="221"/>
      <c r="D135" s="248"/>
      <c r="E135" s="249"/>
      <c r="F135" s="250"/>
      <c r="G135" s="224"/>
      <c r="H135" s="224"/>
      <c r="I135" s="294">
        <f t="shared" si="16"/>
        <v>0</v>
      </c>
      <c r="J135" s="224"/>
      <c r="K135" s="295">
        <f t="shared" si="17"/>
        <v>0</v>
      </c>
      <c r="L135" s="296">
        <f>_xlfn.XLOOKUP(E135,Apoio!A:A,Apoio!B:B)</f>
        <v>0</v>
      </c>
      <c r="M135" s="296">
        <f>_xlfn.XLOOKUP(E135,Apoio!A:A,Apoio!C:C)</f>
        <v>0</v>
      </c>
      <c r="N135" s="295">
        <f>_xlfn.XLOOKUP(C135,Apoio!M:M,Apoio!N:N)*K135</f>
        <v>0</v>
      </c>
      <c r="O135" s="224"/>
      <c r="P135" s="224"/>
      <c r="Q135" s="297">
        <f t="shared" si="18"/>
        <v>0</v>
      </c>
      <c r="R135" s="271"/>
      <c r="S135" s="264">
        <f>_xlfn.XLOOKUP(E135,Apoio!A:A,Apoio!D:D)</f>
        <v>0</v>
      </c>
      <c r="T135" s="265">
        <f t="shared" si="19"/>
        <v>0</v>
      </c>
    </row>
    <row r="136" spans="1:20">
      <c r="A136" s="226"/>
      <c r="B136" s="226"/>
      <c r="C136" s="290"/>
      <c r="D136" s="271"/>
      <c r="E136" s="249"/>
      <c r="F136" s="250"/>
      <c r="G136" s="224"/>
      <c r="H136" s="224"/>
      <c r="I136" s="294">
        <f t="shared" si="16"/>
        <v>0</v>
      </c>
      <c r="J136" s="224"/>
      <c r="K136" s="295">
        <f t="shared" si="17"/>
        <v>0</v>
      </c>
      <c r="L136" s="296">
        <f>_xlfn.XLOOKUP(E136,Apoio!A:A,Apoio!B:B)</f>
        <v>0</v>
      </c>
      <c r="M136" s="296">
        <f>_xlfn.XLOOKUP(E136,Apoio!A:A,Apoio!C:C)</f>
        <v>0</v>
      </c>
      <c r="N136" s="295">
        <f>_xlfn.XLOOKUP(C136,Apoio!M:M,Apoio!N:N)*K136</f>
        <v>0</v>
      </c>
      <c r="O136" s="224"/>
      <c r="P136" s="224"/>
      <c r="Q136" s="297">
        <f t="shared" si="18"/>
        <v>0</v>
      </c>
      <c r="R136" s="271"/>
      <c r="S136" s="264">
        <f>_xlfn.XLOOKUP(E136,Apoio!A:A,Apoio!D:D)</f>
        <v>0</v>
      </c>
      <c r="T136" s="265">
        <f t="shared" si="19"/>
        <v>0</v>
      </c>
    </row>
    <row r="137" spans="1:20">
      <c r="A137" s="226"/>
      <c r="B137" s="226"/>
      <c r="C137" s="290"/>
      <c r="D137" s="271"/>
      <c r="E137" s="249"/>
      <c r="F137" s="250"/>
      <c r="G137" s="224"/>
      <c r="H137" s="224"/>
      <c r="I137" s="294">
        <f t="shared" si="16"/>
        <v>0</v>
      </c>
      <c r="J137" s="224"/>
      <c r="K137" s="295">
        <f t="shared" si="17"/>
        <v>0</v>
      </c>
      <c r="L137" s="296">
        <f>_xlfn.XLOOKUP(E137,Apoio!A:A,Apoio!B:B)</f>
        <v>0</v>
      </c>
      <c r="M137" s="296">
        <f>_xlfn.XLOOKUP(E137,Apoio!A:A,Apoio!C:C)</f>
        <v>0</v>
      </c>
      <c r="N137" s="295">
        <f>_xlfn.XLOOKUP(C137,Apoio!M:M,Apoio!N:N)*K137</f>
        <v>0</v>
      </c>
      <c r="O137" s="224"/>
      <c r="P137" s="224"/>
      <c r="Q137" s="297">
        <f t="shared" si="18"/>
        <v>0</v>
      </c>
      <c r="R137" s="271"/>
      <c r="S137" s="264">
        <f>_xlfn.XLOOKUP(E137,Apoio!A:A,Apoio!D:D)</f>
        <v>0</v>
      </c>
      <c r="T137" s="265">
        <f t="shared" si="19"/>
        <v>0</v>
      </c>
    </row>
    <row r="138" spans="1:20">
      <c r="A138" s="226"/>
      <c r="B138" s="226"/>
      <c r="C138" s="221"/>
      <c r="D138" s="248"/>
      <c r="E138" s="249"/>
      <c r="F138" s="250"/>
      <c r="G138" s="224"/>
      <c r="H138" s="224"/>
      <c r="I138" s="294">
        <f t="shared" si="16"/>
        <v>0</v>
      </c>
      <c r="J138" s="224"/>
      <c r="K138" s="295">
        <f t="shared" si="17"/>
        <v>0</v>
      </c>
      <c r="L138" s="296">
        <f>_xlfn.XLOOKUP(E138,Apoio!A:A,Apoio!B:B)</f>
        <v>0</v>
      </c>
      <c r="M138" s="296">
        <f>_xlfn.XLOOKUP(E138,Apoio!A:A,Apoio!C:C)</f>
        <v>0</v>
      </c>
      <c r="N138" s="295">
        <f>_xlfn.XLOOKUP(C138,Apoio!M:M,Apoio!N:N)*K138</f>
        <v>0</v>
      </c>
      <c r="O138" s="224"/>
      <c r="P138" s="224"/>
      <c r="Q138" s="297">
        <f t="shared" si="18"/>
        <v>0</v>
      </c>
      <c r="R138" s="271"/>
      <c r="S138" s="264">
        <f>_xlfn.XLOOKUP(E138,Apoio!A:A,Apoio!D:D)</f>
        <v>0</v>
      </c>
      <c r="T138" s="265">
        <f t="shared" si="19"/>
        <v>0</v>
      </c>
    </row>
    <row r="139" spans="1:20">
      <c r="A139" s="226"/>
      <c r="B139" s="226"/>
      <c r="C139" s="221"/>
      <c r="D139" s="248"/>
      <c r="E139" s="249"/>
      <c r="F139" s="250"/>
      <c r="G139" s="224"/>
      <c r="H139" s="224"/>
      <c r="I139" s="294">
        <f t="shared" si="16"/>
        <v>0</v>
      </c>
      <c r="J139" s="224"/>
      <c r="K139" s="295">
        <f t="shared" si="17"/>
        <v>0</v>
      </c>
      <c r="L139" s="296">
        <f>_xlfn.XLOOKUP(E139,Apoio!A:A,Apoio!B:B)</f>
        <v>0</v>
      </c>
      <c r="M139" s="296">
        <f>_xlfn.XLOOKUP(E139,Apoio!A:A,Apoio!C:C)</f>
        <v>0</v>
      </c>
      <c r="N139" s="295">
        <f>_xlfn.XLOOKUP(C139,Apoio!M:M,Apoio!N:N)*K139</f>
        <v>0</v>
      </c>
      <c r="O139" s="224"/>
      <c r="P139" s="224"/>
      <c r="Q139" s="297">
        <f t="shared" si="18"/>
        <v>0</v>
      </c>
      <c r="R139" s="271"/>
      <c r="S139" s="264">
        <f>_xlfn.XLOOKUP(E139,Apoio!A:A,Apoio!D:D)</f>
        <v>0</v>
      </c>
      <c r="T139" s="265">
        <f t="shared" si="19"/>
        <v>0</v>
      </c>
    </row>
    <row r="140" spans="1:20">
      <c r="A140" s="226"/>
      <c r="B140" s="226"/>
      <c r="C140" s="221"/>
      <c r="D140" s="248"/>
      <c r="E140" s="249"/>
      <c r="F140" s="250"/>
      <c r="G140" s="224"/>
      <c r="H140" s="224"/>
      <c r="I140" s="294">
        <f t="shared" si="16"/>
        <v>0</v>
      </c>
      <c r="J140" s="224"/>
      <c r="K140" s="295">
        <f t="shared" si="17"/>
        <v>0</v>
      </c>
      <c r="L140" s="296">
        <f>_xlfn.XLOOKUP(E140,Apoio!A:A,Apoio!B:B)</f>
        <v>0</v>
      </c>
      <c r="M140" s="296">
        <f>_xlfn.XLOOKUP(E140,Apoio!A:A,Apoio!C:C)</f>
        <v>0</v>
      </c>
      <c r="N140" s="295">
        <f>_xlfn.XLOOKUP(C140,Apoio!M:M,Apoio!N:N)*K140</f>
        <v>0</v>
      </c>
      <c r="O140" s="224"/>
      <c r="P140" s="224"/>
      <c r="Q140" s="297">
        <f t="shared" si="18"/>
        <v>0</v>
      </c>
      <c r="R140" s="271"/>
      <c r="S140" s="264">
        <f>_xlfn.XLOOKUP(E140,Apoio!A:A,Apoio!D:D)</f>
        <v>0</v>
      </c>
      <c r="T140" s="265">
        <f t="shared" si="19"/>
        <v>0</v>
      </c>
    </row>
    <row r="141" spans="1:20">
      <c r="A141" s="226"/>
      <c r="B141" s="226"/>
      <c r="C141" s="221"/>
      <c r="D141" s="248"/>
      <c r="E141" s="249"/>
      <c r="F141" s="250"/>
      <c r="G141" s="224"/>
      <c r="H141" s="224"/>
      <c r="I141" s="294">
        <f t="shared" si="16"/>
        <v>0</v>
      </c>
      <c r="J141" s="224"/>
      <c r="K141" s="295">
        <f t="shared" si="17"/>
        <v>0</v>
      </c>
      <c r="L141" s="296">
        <f>_xlfn.XLOOKUP(E141,Apoio!A:A,Apoio!B:B)</f>
        <v>0</v>
      </c>
      <c r="M141" s="296">
        <f>_xlfn.XLOOKUP(E141,Apoio!A:A,Apoio!C:C)</f>
        <v>0</v>
      </c>
      <c r="N141" s="295">
        <f>_xlfn.XLOOKUP(C141,Apoio!M:M,Apoio!N:N)*K141</f>
        <v>0</v>
      </c>
      <c r="O141" s="224"/>
      <c r="P141" s="224"/>
      <c r="Q141" s="297">
        <f t="shared" si="18"/>
        <v>0</v>
      </c>
      <c r="R141" s="271"/>
      <c r="S141" s="264">
        <f>_xlfn.XLOOKUP(E141,Apoio!A:A,Apoio!D:D)</f>
        <v>0</v>
      </c>
      <c r="T141" s="265">
        <f t="shared" si="19"/>
        <v>0</v>
      </c>
    </row>
    <row r="142" spans="1:20">
      <c r="A142" s="226"/>
      <c r="B142" s="226"/>
      <c r="C142" s="221"/>
      <c r="D142" s="248"/>
      <c r="E142" s="249"/>
      <c r="F142" s="250"/>
      <c r="G142" s="224"/>
      <c r="H142" s="224"/>
      <c r="I142" s="294">
        <f t="shared" si="16"/>
        <v>0</v>
      </c>
      <c r="J142" s="224"/>
      <c r="K142" s="295">
        <f t="shared" si="17"/>
        <v>0</v>
      </c>
      <c r="L142" s="296">
        <f>_xlfn.XLOOKUP(E142,Apoio!A:A,Apoio!B:B)</f>
        <v>0</v>
      </c>
      <c r="M142" s="296">
        <f>_xlfn.XLOOKUP(E142,Apoio!A:A,Apoio!C:C)</f>
        <v>0</v>
      </c>
      <c r="N142" s="295">
        <f>_xlfn.XLOOKUP(C142,Apoio!M:M,Apoio!N:N)*K142</f>
        <v>0</v>
      </c>
      <c r="O142" s="224"/>
      <c r="P142" s="224"/>
      <c r="Q142" s="297">
        <f t="shared" si="18"/>
        <v>0</v>
      </c>
      <c r="R142" s="271"/>
      <c r="S142" s="264">
        <f>_xlfn.XLOOKUP(E142,Apoio!A:A,Apoio!D:D)</f>
        <v>0</v>
      </c>
      <c r="T142" s="265">
        <f t="shared" si="19"/>
        <v>0</v>
      </c>
    </row>
    <row r="143" spans="1:20">
      <c r="A143" s="226"/>
      <c r="B143" s="226"/>
      <c r="C143" s="283"/>
      <c r="D143" s="273"/>
      <c r="E143" s="225"/>
      <c r="F143" s="250"/>
      <c r="G143" s="224"/>
      <c r="H143" s="224"/>
      <c r="I143" s="294">
        <f t="shared" si="16"/>
        <v>0</v>
      </c>
      <c r="J143" s="224"/>
      <c r="K143" s="295">
        <f t="shared" si="17"/>
        <v>0</v>
      </c>
      <c r="L143" s="296">
        <f>_xlfn.XLOOKUP(E143,Apoio!A:A,Apoio!B:B)</f>
        <v>0</v>
      </c>
      <c r="M143" s="296">
        <f>_xlfn.XLOOKUP(E143,Apoio!A:A,Apoio!C:C)</f>
        <v>0</v>
      </c>
      <c r="N143" s="295">
        <f>_xlfn.XLOOKUP(C143,Apoio!M:M,Apoio!N:N)*K143</f>
        <v>0</v>
      </c>
      <c r="O143" s="224"/>
      <c r="P143" s="224"/>
      <c r="Q143" s="297">
        <f t="shared" si="18"/>
        <v>0</v>
      </c>
      <c r="R143" s="271"/>
      <c r="S143" s="264">
        <f>_xlfn.XLOOKUP(E143,Apoio!A:A,Apoio!D:D)</f>
        <v>0</v>
      </c>
      <c r="T143" s="265">
        <f t="shared" si="19"/>
        <v>0</v>
      </c>
    </row>
    <row r="144" spans="1:20">
      <c r="A144" s="226"/>
      <c r="B144" s="226"/>
      <c r="C144" s="293"/>
      <c r="D144" s="248"/>
      <c r="E144" s="279"/>
      <c r="F144" s="250"/>
      <c r="G144" s="224"/>
      <c r="H144" s="224"/>
      <c r="I144" s="294">
        <f t="shared" si="16"/>
        <v>0</v>
      </c>
      <c r="J144" s="224"/>
      <c r="K144" s="295">
        <f t="shared" si="17"/>
        <v>0</v>
      </c>
      <c r="L144" s="296">
        <f>_xlfn.XLOOKUP(E144,Apoio!A:A,Apoio!B:B)</f>
        <v>0</v>
      </c>
      <c r="M144" s="296">
        <f>_xlfn.XLOOKUP(E144,Apoio!A:A,Apoio!C:C)</f>
        <v>0</v>
      </c>
      <c r="N144" s="295">
        <f>_xlfn.XLOOKUP(C144,Apoio!M:M,Apoio!N:N)*K144</f>
        <v>0</v>
      </c>
      <c r="O144" s="224"/>
      <c r="P144" s="224"/>
      <c r="Q144" s="297">
        <f t="shared" si="18"/>
        <v>0</v>
      </c>
      <c r="R144" s="271"/>
      <c r="S144" s="264">
        <f>_xlfn.XLOOKUP(E144,Apoio!A:A,Apoio!D:D)</f>
        <v>0</v>
      </c>
      <c r="T144" s="265">
        <f t="shared" si="19"/>
        <v>0</v>
      </c>
    </row>
    <row r="145" spans="1:20">
      <c r="A145" s="226"/>
      <c r="B145" s="226"/>
      <c r="C145" s="293"/>
      <c r="D145" s="248"/>
      <c r="E145" s="249"/>
      <c r="F145" s="250"/>
      <c r="G145" s="224"/>
      <c r="H145" s="224"/>
      <c r="I145" s="294">
        <f t="shared" si="16"/>
        <v>0</v>
      </c>
      <c r="J145" s="224"/>
      <c r="K145" s="295">
        <f t="shared" si="17"/>
        <v>0</v>
      </c>
      <c r="L145" s="296">
        <f>_xlfn.XLOOKUP(E145,Apoio!A:A,Apoio!B:B)</f>
        <v>0</v>
      </c>
      <c r="M145" s="296">
        <f>_xlfn.XLOOKUP(E145,Apoio!A:A,Apoio!C:C)</f>
        <v>0</v>
      </c>
      <c r="N145" s="295">
        <f>_xlfn.XLOOKUP(C145,Apoio!M:M,Apoio!N:N)*K145</f>
        <v>0</v>
      </c>
      <c r="O145" s="224"/>
      <c r="P145" s="224"/>
      <c r="Q145" s="297">
        <f t="shared" si="18"/>
        <v>0</v>
      </c>
      <c r="R145" s="271"/>
      <c r="S145" s="264">
        <f>_xlfn.XLOOKUP(E145,Apoio!A:A,Apoio!D:D)</f>
        <v>0</v>
      </c>
      <c r="T145" s="265">
        <f t="shared" si="19"/>
        <v>0</v>
      </c>
    </row>
    <row r="146" spans="1:20">
      <c r="A146" s="226"/>
      <c r="B146" s="226"/>
      <c r="C146" s="293"/>
      <c r="D146" s="248"/>
      <c r="E146" s="249"/>
      <c r="F146" s="250"/>
      <c r="G146" s="224"/>
      <c r="H146" s="224"/>
      <c r="I146" s="294">
        <f t="shared" si="16"/>
        <v>0</v>
      </c>
      <c r="J146" s="224"/>
      <c r="K146" s="295">
        <f t="shared" si="17"/>
        <v>0</v>
      </c>
      <c r="L146" s="296">
        <f>_xlfn.XLOOKUP(E146,Apoio!A:A,Apoio!B:B)</f>
        <v>0</v>
      </c>
      <c r="M146" s="296">
        <f>_xlfn.XLOOKUP(E146,Apoio!A:A,Apoio!C:C)</f>
        <v>0</v>
      </c>
      <c r="N146" s="295">
        <f>_xlfn.XLOOKUP(C146,Apoio!M:M,Apoio!N:N)*K146</f>
        <v>0</v>
      </c>
      <c r="O146" s="224"/>
      <c r="P146" s="224"/>
      <c r="Q146" s="297">
        <f t="shared" si="18"/>
        <v>0</v>
      </c>
      <c r="R146" s="271"/>
      <c r="S146" s="264">
        <f>_xlfn.XLOOKUP(E146,Apoio!A:A,Apoio!D:D)</f>
        <v>0</v>
      </c>
      <c r="T146" s="265">
        <f t="shared" si="19"/>
        <v>0</v>
      </c>
    </row>
    <row r="147" spans="1:20">
      <c r="A147" s="226"/>
      <c r="B147" s="226"/>
      <c r="C147" s="293"/>
      <c r="D147" s="248"/>
      <c r="E147" s="249"/>
      <c r="F147" s="250"/>
      <c r="G147" s="224"/>
      <c r="H147" s="224"/>
      <c r="I147" s="294">
        <f t="shared" si="16"/>
        <v>0</v>
      </c>
      <c r="J147" s="224"/>
      <c r="K147" s="295">
        <f t="shared" si="17"/>
        <v>0</v>
      </c>
      <c r="L147" s="296">
        <f>_xlfn.XLOOKUP(E147,Apoio!A:A,Apoio!B:B)</f>
        <v>0</v>
      </c>
      <c r="M147" s="296">
        <f>_xlfn.XLOOKUP(E147,Apoio!A:A,Apoio!C:C)</f>
        <v>0</v>
      </c>
      <c r="N147" s="295">
        <f>_xlfn.XLOOKUP(C147,Apoio!M:M,Apoio!N:N)*K147</f>
        <v>0</v>
      </c>
      <c r="O147" s="224"/>
      <c r="P147" s="224"/>
      <c r="Q147" s="297">
        <f t="shared" si="18"/>
        <v>0</v>
      </c>
      <c r="R147" s="271"/>
      <c r="S147" s="264">
        <f>_xlfn.XLOOKUP(E147,Apoio!A:A,Apoio!D:D)</f>
        <v>0</v>
      </c>
      <c r="T147" s="265">
        <f t="shared" si="19"/>
        <v>0</v>
      </c>
    </row>
    <row r="148" spans="1:20">
      <c r="A148" s="226"/>
      <c r="B148" s="226"/>
      <c r="C148" s="293"/>
      <c r="D148" s="248"/>
      <c r="E148" s="249"/>
      <c r="F148" s="250"/>
      <c r="G148" s="224"/>
      <c r="H148" s="224"/>
      <c r="I148" s="294">
        <f t="shared" si="16"/>
        <v>0</v>
      </c>
      <c r="J148" s="224"/>
      <c r="K148" s="295">
        <f t="shared" si="17"/>
        <v>0</v>
      </c>
      <c r="L148" s="296">
        <f>_xlfn.XLOOKUP(E148,Apoio!A:A,Apoio!B:B)</f>
        <v>0</v>
      </c>
      <c r="M148" s="296">
        <f>_xlfn.XLOOKUP(E148,Apoio!A:A,Apoio!C:C)</f>
        <v>0</v>
      </c>
      <c r="N148" s="295">
        <f>_xlfn.XLOOKUP(C148,Apoio!M:M,Apoio!N:N)*K148</f>
        <v>0</v>
      </c>
      <c r="O148" s="224"/>
      <c r="P148" s="224"/>
      <c r="Q148" s="297">
        <f t="shared" si="18"/>
        <v>0</v>
      </c>
      <c r="R148" s="271"/>
      <c r="S148" s="264">
        <f>_xlfn.XLOOKUP(E148,Apoio!A:A,Apoio!D:D)</f>
        <v>0</v>
      </c>
      <c r="T148" s="265">
        <f t="shared" si="19"/>
        <v>0</v>
      </c>
    </row>
    <row r="149" spans="1:20">
      <c r="A149" s="226"/>
      <c r="B149" s="226"/>
      <c r="C149" s="293"/>
      <c r="D149" s="248"/>
      <c r="E149" s="249"/>
      <c r="F149" s="250"/>
      <c r="G149" s="224"/>
      <c r="H149" s="224"/>
      <c r="I149" s="294">
        <f t="shared" si="16"/>
        <v>0</v>
      </c>
      <c r="J149" s="224"/>
      <c r="K149" s="295">
        <f t="shared" si="17"/>
        <v>0</v>
      </c>
      <c r="L149" s="296">
        <f>_xlfn.XLOOKUP(E149,Apoio!A:A,Apoio!B:B)</f>
        <v>0</v>
      </c>
      <c r="M149" s="296">
        <f>_xlfn.XLOOKUP(E149,Apoio!A:A,Apoio!C:C)</f>
        <v>0</v>
      </c>
      <c r="N149" s="295">
        <f>_xlfn.XLOOKUP(C149,Apoio!M:M,Apoio!N:N)*K149</f>
        <v>0</v>
      </c>
      <c r="O149" s="224"/>
      <c r="P149" s="224"/>
      <c r="Q149" s="297">
        <f t="shared" si="18"/>
        <v>0</v>
      </c>
      <c r="R149" s="271"/>
      <c r="S149" s="264">
        <f>_xlfn.XLOOKUP(E149,Apoio!A:A,Apoio!D:D)</f>
        <v>0</v>
      </c>
      <c r="T149" s="265">
        <f t="shared" si="19"/>
        <v>0</v>
      </c>
    </row>
    <row r="150" spans="1:20">
      <c r="A150" s="226"/>
      <c r="B150" s="226"/>
      <c r="C150" s="221"/>
      <c r="D150" s="248"/>
      <c r="E150" s="249"/>
      <c r="F150" s="250"/>
      <c r="G150" s="224"/>
      <c r="H150" s="224"/>
      <c r="I150" s="294">
        <f t="shared" si="16"/>
        <v>0</v>
      </c>
      <c r="J150" s="224"/>
      <c r="K150" s="295">
        <f t="shared" si="17"/>
        <v>0</v>
      </c>
      <c r="L150" s="296">
        <f>_xlfn.XLOOKUP(E150,Apoio!A:A,Apoio!B:B)</f>
        <v>0</v>
      </c>
      <c r="M150" s="296">
        <f>_xlfn.XLOOKUP(E150,Apoio!A:A,Apoio!C:C)</f>
        <v>0</v>
      </c>
      <c r="N150" s="295">
        <f>_xlfn.XLOOKUP(C150,Apoio!M:M,Apoio!N:N)*K150</f>
        <v>0</v>
      </c>
      <c r="O150" s="224"/>
      <c r="P150" s="224"/>
      <c r="Q150" s="297">
        <f t="shared" si="18"/>
        <v>0</v>
      </c>
      <c r="R150" s="271"/>
      <c r="S150" s="264">
        <f>_xlfn.XLOOKUP(E150,Apoio!A:A,Apoio!D:D)</f>
        <v>0</v>
      </c>
      <c r="T150" s="265">
        <f t="shared" si="19"/>
        <v>0</v>
      </c>
    </row>
    <row r="151" spans="1:20">
      <c r="A151" s="226"/>
      <c r="B151" s="226"/>
      <c r="C151" s="221"/>
      <c r="D151" s="248"/>
      <c r="E151" s="249"/>
      <c r="F151" s="250"/>
      <c r="G151" s="224"/>
      <c r="H151" s="224"/>
      <c r="I151" s="294">
        <f t="shared" si="16"/>
        <v>0</v>
      </c>
      <c r="J151" s="224"/>
      <c r="K151" s="295">
        <f t="shared" si="17"/>
        <v>0</v>
      </c>
      <c r="L151" s="296">
        <f>_xlfn.XLOOKUP(E151,Apoio!A:A,Apoio!B:B)</f>
        <v>0</v>
      </c>
      <c r="M151" s="296">
        <f>_xlfn.XLOOKUP(E151,Apoio!A:A,Apoio!C:C)</f>
        <v>0</v>
      </c>
      <c r="N151" s="295">
        <f>_xlfn.XLOOKUP(C151,Apoio!M:M,Apoio!N:N)*K151</f>
        <v>0</v>
      </c>
      <c r="O151" s="224"/>
      <c r="P151" s="224"/>
      <c r="Q151" s="297">
        <f t="shared" si="18"/>
        <v>0</v>
      </c>
      <c r="R151" s="271"/>
      <c r="S151" s="264">
        <f>_xlfn.XLOOKUP(E151,Apoio!A:A,Apoio!D:D)</f>
        <v>0</v>
      </c>
      <c r="T151" s="265">
        <f t="shared" si="19"/>
        <v>0</v>
      </c>
    </row>
    <row r="152" spans="1:20">
      <c r="A152" s="226"/>
      <c r="B152" s="226"/>
      <c r="C152" s="221"/>
      <c r="D152" s="248"/>
      <c r="E152" s="249"/>
      <c r="F152" s="250"/>
      <c r="G152" s="224"/>
      <c r="H152" s="224"/>
      <c r="I152" s="294">
        <f t="shared" si="16"/>
        <v>0</v>
      </c>
      <c r="J152" s="224"/>
      <c r="K152" s="295">
        <f t="shared" si="17"/>
        <v>0</v>
      </c>
      <c r="L152" s="296">
        <f>_xlfn.XLOOKUP(E152,Apoio!A:A,Apoio!B:B)</f>
        <v>0</v>
      </c>
      <c r="M152" s="296">
        <f>_xlfn.XLOOKUP(E152,Apoio!A:A,Apoio!C:C)</f>
        <v>0</v>
      </c>
      <c r="N152" s="295">
        <f>_xlfn.XLOOKUP(C152,Apoio!M:M,Apoio!N:N)*K152</f>
        <v>0</v>
      </c>
      <c r="O152" s="224"/>
      <c r="P152" s="224"/>
      <c r="Q152" s="297">
        <f t="shared" si="18"/>
        <v>0</v>
      </c>
      <c r="R152" s="271"/>
      <c r="S152" s="264">
        <f>_xlfn.XLOOKUP(E152,Apoio!A:A,Apoio!D:D)</f>
        <v>0</v>
      </c>
      <c r="T152" s="265">
        <f t="shared" si="19"/>
        <v>0</v>
      </c>
    </row>
    <row r="153" spans="1:20">
      <c r="A153" s="226"/>
      <c r="B153" s="226"/>
      <c r="C153" s="221"/>
      <c r="D153" s="248"/>
      <c r="E153" s="249"/>
      <c r="F153" s="250"/>
      <c r="G153" s="224"/>
      <c r="H153" s="224"/>
      <c r="I153" s="294">
        <f t="shared" si="16"/>
        <v>0</v>
      </c>
      <c r="J153" s="224"/>
      <c r="K153" s="295">
        <f t="shared" si="17"/>
        <v>0</v>
      </c>
      <c r="L153" s="296">
        <f>_xlfn.XLOOKUP(E153,Apoio!A:A,Apoio!B:B)</f>
        <v>0</v>
      </c>
      <c r="M153" s="296">
        <f>_xlfn.XLOOKUP(E153,Apoio!A:A,Apoio!C:C)</f>
        <v>0</v>
      </c>
      <c r="N153" s="295">
        <f>_xlfn.XLOOKUP(C153,Apoio!M:M,Apoio!N:N)*K153</f>
        <v>0</v>
      </c>
      <c r="O153" s="224"/>
      <c r="P153" s="224"/>
      <c r="Q153" s="297">
        <f t="shared" si="18"/>
        <v>0</v>
      </c>
      <c r="R153" s="271"/>
      <c r="S153" s="264">
        <f>_xlfn.XLOOKUP(E153,Apoio!A:A,Apoio!D:D)</f>
        <v>0</v>
      </c>
      <c r="T153" s="265">
        <f t="shared" si="19"/>
        <v>0</v>
      </c>
    </row>
    <row r="154" spans="1:20">
      <c r="A154" s="226"/>
      <c r="B154" s="226"/>
      <c r="C154" s="221"/>
      <c r="D154" s="248"/>
      <c r="E154" s="249"/>
      <c r="F154" s="250"/>
      <c r="G154" s="224"/>
      <c r="H154" s="224"/>
      <c r="I154" s="294">
        <f t="shared" si="16"/>
        <v>0</v>
      </c>
      <c r="J154" s="224"/>
      <c r="K154" s="295">
        <f t="shared" si="17"/>
        <v>0</v>
      </c>
      <c r="L154" s="296">
        <f>_xlfn.XLOOKUP(E154,Apoio!A:A,Apoio!B:B)</f>
        <v>0</v>
      </c>
      <c r="M154" s="296">
        <f>_xlfn.XLOOKUP(E154,Apoio!A:A,Apoio!C:C)</f>
        <v>0</v>
      </c>
      <c r="N154" s="295">
        <f>_xlfn.XLOOKUP(C154,Apoio!M:M,Apoio!N:N)*K154</f>
        <v>0</v>
      </c>
      <c r="O154" s="224"/>
      <c r="P154" s="224"/>
      <c r="Q154" s="297">
        <f t="shared" si="18"/>
        <v>0</v>
      </c>
      <c r="R154" s="271"/>
      <c r="S154" s="264">
        <f>_xlfn.XLOOKUP(E154,Apoio!A:A,Apoio!D:D)</f>
        <v>0</v>
      </c>
      <c r="T154" s="265">
        <f t="shared" si="19"/>
        <v>0</v>
      </c>
    </row>
    <row r="155" spans="1:20">
      <c r="A155" s="226"/>
      <c r="B155" s="226"/>
      <c r="C155" s="221"/>
      <c r="D155" s="248"/>
      <c r="E155" s="249"/>
      <c r="F155" s="250"/>
      <c r="G155" s="224"/>
      <c r="H155" s="224"/>
      <c r="I155" s="294">
        <f t="shared" si="16"/>
        <v>0</v>
      </c>
      <c r="J155" s="224"/>
      <c r="K155" s="295">
        <f t="shared" si="17"/>
        <v>0</v>
      </c>
      <c r="L155" s="296">
        <f>_xlfn.XLOOKUP(E155,Apoio!A:A,Apoio!B:B)</f>
        <v>0</v>
      </c>
      <c r="M155" s="296">
        <f>_xlfn.XLOOKUP(E155,Apoio!A:A,Apoio!C:C)</f>
        <v>0</v>
      </c>
      <c r="N155" s="295">
        <f>_xlfn.XLOOKUP(C155,Apoio!M:M,Apoio!N:N)*K155</f>
        <v>0</v>
      </c>
      <c r="O155" s="224"/>
      <c r="P155" s="224"/>
      <c r="Q155" s="297">
        <f t="shared" si="18"/>
        <v>0</v>
      </c>
      <c r="R155" s="271"/>
      <c r="S155" s="264">
        <f>_xlfn.XLOOKUP(E155,Apoio!A:A,Apoio!D:D)</f>
        <v>0</v>
      </c>
      <c r="T155" s="265">
        <f t="shared" si="19"/>
        <v>0</v>
      </c>
    </row>
    <row r="156" spans="1:20">
      <c r="A156" s="226"/>
      <c r="B156" s="226"/>
      <c r="C156" s="221"/>
      <c r="D156" s="248"/>
      <c r="E156" s="249"/>
      <c r="F156" s="250"/>
      <c r="G156" s="224"/>
      <c r="H156" s="224"/>
      <c r="I156" s="294">
        <f t="shared" si="16"/>
        <v>0</v>
      </c>
      <c r="J156" s="224"/>
      <c r="K156" s="295">
        <f t="shared" si="17"/>
        <v>0</v>
      </c>
      <c r="L156" s="296">
        <f>_xlfn.XLOOKUP(E156,Apoio!A:A,Apoio!B:B)</f>
        <v>0</v>
      </c>
      <c r="M156" s="296">
        <f>_xlfn.XLOOKUP(E156,Apoio!A:A,Apoio!C:C)</f>
        <v>0</v>
      </c>
      <c r="N156" s="295">
        <f>_xlfn.XLOOKUP(C156,Apoio!M:M,Apoio!N:N)*K156</f>
        <v>0</v>
      </c>
      <c r="O156" s="224"/>
      <c r="P156" s="224"/>
      <c r="Q156" s="297">
        <f t="shared" si="18"/>
        <v>0</v>
      </c>
      <c r="R156" s="271"/>
      <c r="S156" s="264">
        <f>_xlfn.XLOOKUP(E156,Apoio!A:A,Apoio!D:D)</f>
        <v>0</v>
      </c>
      <c r="T156" s="265">
        <f t="shared" si="19"/>
        <v>0</v>
      </c>
    </row>
    <row r="157" spans="1:20">
      <c r="A157" s="226"/>
      <c r="B157" s="226"/>
      <c r="C157" s="221"/>
      <c r="D157" s="248"/>
      <c r="E157" s="249"/>
      <c r="F157" s="250"/>
      <c r="G157" s="224"/>
      <c r="H157" s="224"/>
      <c r="I157" s="294">
        <f t="shared" si="16"/>
        <v>0</v>
      </c>
      <c r="J157" s="224"/>
      <c r="K157" s="295">
        <f t="shared" si="17"/>
        <v>0</v>
      </c>
      <c r="L157" s="296">
        <f>_xlfn.XLOOKUP(E157,Apoio!A:A,Apoio!B:B)</f>
        <v>0</v>
      </c>
      <c r="M157" s="296">
        <f>_xlfn.XLOOKUP(E157,Apoio!A:A,Apoio!C:C)</f>
        <v>0</v>
      </c>
      <c r="N157" s="295">
        <f>_xlfn.XLOOKUP(C157,Apoio!M:M,Apoio!N:N)*K157</f>
        <v>0</v>
      </c>
      <c r="O157" s="224"/>
      <c r="P157" s="224"/>
      <c r="Q157" s="297">
        <f t="shared" si="18"/>
        <v>0</v>
      </c>
      <c r="R157" s="271"/>
      <c r="S157" s="264">
        <f>_xlfn.XLOOKUP(E157,Apoio!A:A,Apoio!D:D)</f>
        <v>0</v>
      </c>
      <c r="T157" s="265">
        <f t="shared" si="19"/>
        <v>0</v>
      </c>
    </row>
    <row r="158" spans="1:20">
      <c r="A158" s="226"/>
      <c r="B158" s="226"/>
      <c r="C158" s="221"/>
      <c r="D158" s="248"/>
      <c r="E158" s="249"/>
      <c r="F158" s="250"/>
      <c r="G158" s="224"/>
      <c r="H158" s="224"/>
      <c r="I158" s="294">
        <f t="shared" si="16"/>
        <v>0</v>
      </c>
      <c r="J158" s="224"/>
      <c r="K158" s="295">
        <f t="shared" si="17"/>
        <v>0</v>
      </c>
      <c r="L158" s="296">
        <f>_xlfn.XLOOKUP(E158,Apoio!A:A,Apoio!B:B)</f>
        <v>0</v>
      </c>
      <c r="M158" s="296">
        <f>_xlfn.XLOOKUP(E158,Apoio!A:A,Apoio!C:C)</f>
        <v>0</v>
      </c>
      <c r="N158" s="295">
        <f>_xlfn.XLOOKUP(C158,Apoio!M:M,Apoio!N:N)*K158</f>
        <v>0</v>
      </c>
      <c r="O158" s="224"/>
      <c r="P158" s="224"/>
      <c r="Q158" s="297">
        <f t="shared" si="18"/>
        <v>0</v>
      </c>
      <c r="R158" s="271"/>
      <c r="S158" s="264">
        <f>_xlfn.XLOOKUP(E158,Apoio!A:A,Apoio!D:D)</f>
        <v>0</v>
      </c>
      <c r="T158" s="265">
        <f t="shared" si="19"/>
        <v>0</v>
      </c>
    </row>
    <row r="159" spans="1:20">
      <c r="A159" s="226"/>
      <c r="B159" s="226"/>
      <c r="C159" s="221"/>
      <c r="D159" s="248"/>
      <c r="E159" s="249"/>
      <c r="F159" s="250"/>
      <c r="G159" s="224"/>
      <c r="H159" s="224"/>
      <c r="I159" s="294">
        <f t="shared" si="16"/>
        <v>0</v>
      </c>
      <c r="J159" s="224"/>
      <c r="K159" s="295">
        <f t="shared" si="17"/>
        <v>0</v>
      </c>
      <c r="L159" s="296">
        <f>_xlfn.XLOOKUP(E159,Apoio!A:A,Apoio!B:B)</f>
        <v>0</v>
      </c>
      <c r="M159" s="296">
        <f>_xlfn.XLOOKUP(E159,Apoio!A:A,Apoio!C:C)</f>
        <v>0</v>
      </c>
      <c r="N159" s="295">
        <f>_xlfn.XLOOKUP(C159,Apoio!M:M,Apoio!N:N)*K159</f>
        <v>0</v>
      </c>
      <c r="O159" s="224"/>
      <c r="P159" s="224"/>
      <c r="Q159" s="297">
        <f t="shared" si="18"/>
        <v>0</v>
      </c>
      <c r="R159" s="271"/>
      <c r="S159" s="264">
        <f>_xlfn.XLOOKUP(E159,Apoio!A:A,Apoio!D:D)</f>
        <v>0</v>
      </c>
      <c r="T159" s="265">
        <f t="shared" si="19"/>
        <v>0</v>
      </c>
    </row>
    <row r="160" spans="1:20">
      <c r="A160" s="226"/>
      <c r="B160" s="226"/>
      <c r="C160" s="221"/>
      <c r="D160" s="248"/>
      <c r="E160" s="249"/>
      <c r="F160" s="250"/>
      <c r="G160" s="224"/>
      <c r="H160" s="224"/>
      <c r="I160" s="294">
        <f t="shared" si="16"/>
        <v>0</v>
      </c>
      <c r="J160" s="224"/>
      <c r="K160" s="295">
        <f t="shared" si="17"/>
        <v>0</v>
      </c>
      <c r="L160" s="296">
        <f>_xlfn.XLOOKUP(E160,Apoio!A:A,Apoio!B:B)</f>
        <v>0</v>
      </c>
      <c r="M160" s="296">
        <f>_xlfn.XLOOKUP(E160,Apoio!A:A,Apoio!C:C)</f>
        <v>0</v>
      </c>
      <c r="N160" s="295">
        <f>_xlfn.XLOOKUP(C160,Apoio!M:M,Apoio!N:N)*K160</f>
        <v>0</v>
      </c>
      <c r="O160" s="224"/>
      <c r="P160" s="224"/>
      <c r="Q160" s="297">
        <f t="shared" si="18"/>
        <v>0</v>
      </c>
      <c r="R160" s="271"/>
      <c r="S160" s="264">
        <f>_xlfn.XLOOKUP(E160,Apoio!A:A,Apoio!D:D)</f>
        <v>0</v>
      </c>
      <c r="T160" s="265">
        <f t="shared" si="19"/>
        <v>0</v>
      </c>
    </row>
    <row r="161" spans="1:20">
      <c r="A161" s="226"/>
      <c r="B161" s="226"/>
      <c r="C161" s="221"/>
      <c r="D161" s="248"/>
      <c r="E161" s="249"/>
      <c r="F161" s="250"/>
      <c r="G161" s="224"/>
      <c r="H161" s="224"/>
      <c r="I161" s="294">
        <f t="shared" si="16"/>
        <v>0</v>
      </c>
      <c r="J161" s="224"/>
      <c r="K161" s="295">
        <f t="shared" si="17"/>
        <v>0</v>
      </c>
      <c r="L161" s="296">
        <f>_xlfn.XLOOKUP(E161,Apoio!A:A,Apoio!B:B)</f>
        <v>0</v>
      </c>
      <c r="M161" s="296">
        <f>_xlfn.XLOOKUP(E161,Apoio!A:A,Apoio!C:C)</f>
        <v>0</v>
      </c>
      <c r="N161" s="295">
        <f>_xlfn.XLOOKUP(C161,Apoio!M:M,Apoio!N:N)*K161</f>
        <v>0</v>
      </c>
      <c r="O161" s="224"/>
      <c r="P161" s="224"/>
      <c r="Q161" s="297">
        <f t="shared" si="18"/>
        <v>0</v>
      </c>
      <c r="R161" s="271"/>
      <c r="S161" s="264">
        <f>_xlfn.XLOOKUP(E161,Apoio!A:A,Apoio!D:D)</f>
        <v>0</v>
      </c>
      <c r="T161" s="265">
        <f t="shared" si="19"/>
        <v>0</v>
      </c>
    </row>
    <row r="162" spans="1:20">
      <c r="A162" s="226"/>
      <c r="B162" s="226"/>
      <c r="C162" s="221"/>
      <c r="D162" s="248"/>
      <c r="E162" s="249"/>
      <c r="F162" s="250"/>
      <c r="G162" s="224"/>
      <c r="H162" s="224"/>
      <c r="I162" s="294">
        <f t="shared" ref="I162:I193" si="20">IFERROR((J162/H162)-1,0)</f>
        <v>0</v>
      </c>
      <c r="J162" s="224"/>
      <c r="K162" s="295">
        <f t="shared" ref="K162:K193" si="21">(J162-H162)*F162</f>
        <v>0</v>
      </c>
      <c r="L162" s="296">
        <f>_xlfn.XLOOKUP(E162,Apoio!A:A,Apoio!B:B)</f>
        <v>0</v>
      </c>
      <c r="M162" s="296">
        <f>_xlfn.XLOOKUP(E162,Apoio!A:A,Apoio!C:C)</f>
        <v>0</v>
      </c>
      <c r="N162" s="295">
        <f>_xlfn.XLOOKUP(C162,Apoio!M:M,Apoio!N:N)*K162</f>
        <v>0</v>
      </c>
      <c r="O162" s="224"/>
      <c r="P162" s="224"/>
      <c r="Q162" s="297">
        <f t="shared" ref="Q162:Q193" si="22">IF(M162="MESA CAMBIO PROPRIETARIA",0,(N162*0.8)*0.3)</f>
        <v>0</v>
      </c>
      <c r="R162" s="271"/>
      <c r="S162" s="264">
        <f>_xlfn.XLOOKUP(E162,Apoio!A:A,Apoio!D:D)</f>
        <v>0</v>
      </c>
      <c r="T162" s="265">
        <f t="shared" ref="T162:T193" si="23">(N162*0.82)-Q162</f>
        <v>0</v>
      </c>
    </row>
    <row r="163" spans="1:20">
      <c r="A163" s="226"/>
      <c r="B163" s="226"/>
      <c r="C163" s="221"/>
      <c r="D163" s="248"/>
      <c r="E163" s="249"/>
      <c r="F163" s="250"/>
      <c r="G163" s="224"/>
      <c r="H163" s="224"/>
      <c r="I163" s="294">
        <f t="shared" si="20"/>
        <v>0</v>
      </c>
      <c r="J163" s="224"/>
      <c r="K163" s="295">
        <f t="shared" si="21"/>
        <v>0</v>
      </c>
      <c r="L163" s="296">
        <f>_xlfn.XLOOKUP(E163,Apoio!A:A,Apoio!B:B)</f>
        <v>0</v>
      </c>
      <c r="M163" s="296">
        <f>_xlfn.XLOOKUP(E163,Apoio!A:A,Apoio!C:C)</f>
        <v>0</v>
      </c>
      <c r="N163" s="295">
        <f>_xlfn.XLOOKUP(C163,Apoio!M:M,Apoio!N:N)*K163</f>
        <v>0</v>
      </c>
      <c r="O163" s="224"/>
      <c r="P163" s="224"/>
      <c r="Q163" s="297">
        <f t="shared" si="22"/>
        <v>0</v>
      </c>
      <c r="R163" s="271"/>
      <c r="S163" s="264">
        <f>_xlfn.XLOOKUP(E163,Apoio!A:A,Apoio!D:D)</f>
        <v>0</v>
      </c>
      <c r="T163" s="265">
        <f t="shared" si="23"/>
        <v>0</v>
      </c>
    </row>
    <row r="164" spans="1:20">
      <c r="A164" s="226"/>
      <c r="B164" s="226"/>
      <c r="C164" s="221"/>
      <c r="D164" s="248"/>
      <c r="E164" s="249"/>
      <c r="F164" s="250"/>
      <c r="G164" s="224"/>
      <c r="H164" s="224"/>
      <c r="I164" s="294">
        <f t="shared" si="20"/>
        <v>0</v>
      </c>
      <c r="J164" s="224"/>
      <c r="K164" s="295">
        <f t="shared" si="21"/>
        <v>0</v>
      </c>
      <c r="L164" s="296">
        <f>_xlfn.XLOOKUP(E164,Apoio!A:A,Apoio!B:B)</f>
        <v>0</v>
      </c>
      <c r="M164" s="296">
        <f>_xlfn.XLOOKUP(E164,Apoio!A:A,Apoio!C:C)</f>
        <v>0</v>
      </c>
      <c r="N164" s="295">
        <f>_xlfn.XLOOKUP(C164,Apoio!M:M,Apoio!N:N)*K164</f>
        <v>0</v>
      </c>
      <c r="O164" s="224"/>
      <c r="P164" s="224"/>
      <c r="Q164" s="297">
        <f t="shared" si="22"/>
        <v>0</v>
      </c>
      <c r="R164" s="271"/>
      <c r="S164" s="264">
        <f>_xlfn.XLOOKUP(E164,Apoio!A:A,Apoio!D:D)</f>
        <v>0</v>
      </c>
      <c r="T164" s="265">
        <f t="shared" si="23"/>
        <v>0</v>
      </c>
    </row>
    <row r="165" spans="1:20">
      <c r="A165" s="226"/>
      <c r="B165" s="226"/>
      <c r="C165" s="221"/>
      <c r="D165" s="248"/>
      <c r="E165" s="249"/>
      <c r="F165" s="250"/>
      <c r="G165" s="224"/>
      <c r="H165" s="224"/>
      <c r="I165" s="294">
        <f t="shared" si="20"/>
        <v>0</v>
      </c>
      <c r="J165" s="224"/>
      <c r="K165" s="295">
        <f t="shared" si="21"/>
        <v>0</v>
      </c>
      <c r="L165" s="296">
        <f>_xlfn.XLOOKUP(E165,Apoio!A:A,Apoio!B:B)</f>
        <v>0</v>
      </c>
      <c r="M165" s="296">
        <f>_xlfn.XLOOKUP(E165,Apoio!A:A,Apoio!C:C)</f>
        <v>0</v>
      </c>
      <c r="N165" s="295">
        <f>_xlfn.XLOOKUP(C165,Apoio!M:M,Apoio!N:N)*K165</f>
        <v>0</v>
      </c>
      <c r="O165" s="224"/>
      <c r="P165" s="224"/>
      <c r="Q165" s="297">
        <f t="shared" si="22"/>
        <v>0</v>
      </c>
      <c r="R165" s="271"/>
      <c r="S165" s="264">
        <f>_xlfn.XLOOKUP(E165,Apoio!A:A,Apoio!D:D)</f>
        <v>0</v>
      </c>
      <c r="T165" s="265">
        <f t="shared" si="23"/>
        <v>0</v>
      </c>
    </row>
    <row r="166" spans="1:20">
      <c r="A166" s="226"/>
      <c r="B166" s="226"/>
      <c r="C166" s="221"/>
      <c r="D166" s="248"/>
      <c r="E166" s="249"/>
      <c r="F166" s="250"/>
      <c r="G166" s="224"/>
      <c r="H166" s="224"/>
      <c r="I166" s="294">
        <f t="shared" si="20"/>
        <v>0</v>
      </c>
      <c r="J166" s="224"/>
      <c r="K166" s="295">
        <f t="shared" si="21"/>
        <v>0</v>
      </c>
      <c r="L166" s="296">
        <f>_xlfn.XLOOKUP(E166,Apoio!A:A,Apoio!B:B)</f>
        <v>0</v>
      </c>
      <c r="M166" s="296">
        <f>_xlfn.XLOOKUP(E166,Apoio!A:A,Apoio!C:C)</f>
        <v>0</v>
      </c>
      <c r="N166" s="295">
        <f>_xlfn.XLOOKUP(C166,Apoio!M:M,Apoio!N:N)*K166</f>
        <v>0</v>
      </c>
      <c r="O166" s="224"/>
      <c r="P166" s="224"/>
      <c r="Q166" s="297">
        <f t="shared" si="22"/>
        <v>0</v>
      </c>
      <c r="R166" s="271"/>
      <c r="S166" s="264">
        <f>_xlfn.XLOOKUP(E166,Apoio!A:A,Apoio!D:D)</f>
        <v>0</v>
      </c>
      <c r="T166" s="265">
        <f t="shared" si="23"/>
        <v>0</v>
      </c>
    </row>
    <row r="167" spans="1:20">
      <c r="A167" s="226"/>
      <c r="B167" s="226"/>
      <c r="C167" s="221"/>
      <c r="D167" s="248"/>
      <c r="E167" s="249"/>
      <c r="F167" s="250"/>
      <c r="G167" s="224"/>
      <c r="H167" s="224"/>
      <c r="I167" s="294">
        <f t="shared" si="20"/>
        <v>0</v>
      </c>
      <c r="J167" s="224"/>
      <c r="K167" s="295">
        <f t="shared" si="21"/>
        <v>0</v>
      </c>
      <c r="L167" s="296">
        <f>_xlfn.XLOOKUP(E167,Apoio!A:A,Apoio!B:B)</f>
        <v>0</v>
      </c>
      <c r="M167" s="296">
        <f>_xlfn.XLOOKUP(E167,Apoio!A:A,Apoio!C:C)</f>
        <v>0</v>
      </c>
      <c r="N167" s="295">
        <f>_xlfn.XLOOKUP(C167,Apoio!M:M,Apoio!N:N)*K167</f>
        <v>0</v>
      </c>
      <c r="O167" s="224"/>
      <c r="P167" s="224"/>
      <c r="Q167" s="297">
        <f t="shared" si="22"/>
        <v>0</v>
      </c>
      <c r="R167" s="271"/>
      <c r="S167" s="264">
        <f>_xlfn.XLOOKUP(E167,Apoio!A:A,Apoio!D:D)</f>
        <v>0</v>
      </c>
      <c r="T167" s="265">
        <f t="shared" si="23"/>
        <v>0</v>
      </c>
    </row>
    <row r="168" spans="1:20">
      <c r="A168" s="226"/>
      <c r="B168" s="226"/>
      <c r="C168" s="221"/>
      <c r="D168" s="248"/>
      <c r="E168" s="249"/>
      <c r="F168" s="250"/>
      <c r="G168" s="224"/>
      <c r="H168" s="224"/>
      <c r="I168" s="294">
        <f t="shared" si="20"/>
        <v>0</v>
      </c>
      <c r="J168" s="224"/>
      <c r="K168" s="295">
        <f t="shared" si="21"/>
        <v>0</v>
      </c>
      <c r="L168" s="296">
        <f>_xlfn.XLOOKUP(E168,Apoio!A:A,Apoio!B:B)</f>
        <v>0</v>
      </c>
      <c r="M168" s="296">
        <f>_xlfn.XLOOKUP(E168,Apoio!A:A,Apoio!C:C)</f>
        <v>0</v>
      </c>
      <c r="N168" s="295">
        <f>_xlfn.XLOOKUP(C168,Apoio!M:M,Apoio!N:N)*K168</f>
        <v>0</v>
      </c>
      <c r="O168" s="224"/>
      <c r="P168" s="224"/>
      <c r="Q168" s="297">
        <f t="shared" si="22"/>
        <v>0</v>
      </c>
      <c r="R168" s="271"/>
      <c r="S168" s="264">
        <f>_xlfn.XLOOKUP(E168,Apoio!A:A,Apoio!D:D)</f>
        <v>0</v>
      </c>
      <c r="T168" s="265">
        <f t="shared" si="23"/>
        <v>0</v>
      </c>
    </row>
    <row r="169" spans="1:20">
      <c r="A169" s="226"/>
      <c r="B169" s="226"/>
      <c r="C169" s="221"/>
      <c r="D169" s="248"/>
      <c r="E169" s="249"/>
      <c r="F169" s="250"/>
      <c r="G169" s="224"/>
      <c r="H169" s="224"/>
      <c r="I169" s="294">
        <f t="shared" si="20"/>
        <v>0</v>
      </c>
      <c r="J169" s="224"/>
      <c r="K169" s="295">
        <f t="shared" si="21"/>
        <v>0</v>
      </c>
      <c r="L169" s="296">
        <f>_xlfn.XLOOKUP(E169,Apoio!A:A,Apoio!B:B)</f>
        <v>0</v>
      </c>
      <c r="M169" s="296">
        <f>_xlfn.XLOOKUP(E169,Apoio!A:A,Apoio!C:C)</f>
        <v>0</v>
      </c>
      <c r="N169" s="295">
        <f>_xlfn.XLOOKUP(C169,Apoio!M:M,Apoio!N:N)*K169</f>
        <v>0</v>
      </c>
      <c r="O169" s="224"/>
      <c r="P169" s="224"/>
      <c r="Q169" s="297">
        <f t="shared" si="22"/>
        <v>0</v>
      </c>
      <c r="R169" s="271"/>
      <c r="S169" s="264">
        <f>_xlfn.XLOOKUP(E169,Apoio!A:A,Apoio!D:D)</f>
        <v>0</v>
      </c>
      <c r="T169" s="265">
        <f t="shared" si="23"/>
        <v>0</v>
      </c>
    </row>
    <row r="170" spans="1:20">
      <c r="A170" s="226"/>
      <c r="B170" s="226"/>
      <c r="C170" s="221"/>
      <c r="D170" s="248"/>
      <c r="E170" s="249"/>
      <c r="F170" s="250"/>
      <c r="G170" s="224"/>
      <c r="H170" s="224"/>
      <c r="I170" s="294">
        <f t="shared" si="20"/>
        <v>0</v>
      </c>
      <c r="J170" s="224"/>
      <c r="K170" s="295">
        <f t="shared" si="21"/>
        <v>0</v>
      </c>
      <c r="L170" s="296">
        <f>_xlfn.XLOOKUP(E170,Apoio!A:A,Apoio!B:B)</f>
        <v>0</v>
      </c>
      <c r="M170" s="296">
        <f>_xlfn.XLOOKUP(E170,Apoio!A:A,Apoio!C:C)</f>
        <v>0</v>
      </c>
      <c r="N170" s="295">
        <f>_xlfn.XLOOKUP(C170,Apoio!M:M,Apoio!N:N)*K170</f>
        <v>0</v>
      </c>
      <c r="O170" s="224"/>
      <c r="P170" s="224"/>
      <c r="Q170" s="297">
        <f t="shared" si="22"/>
        <v>0</v>
      </c>
      <c r="R170" s="271"/>
      <c r="S170" s="264">
        <f>_xlfn.XLOOKUP(E170,Apoio!A:A,Apoio!D:D)</f>
        <v>0</v>
      </c>
      <c r="T170" s="265">
        <f t="shared" si="23"/>
        <v>0</v>
      </c>
    </row>
    <row r="171" spans="1:20">
      <c r="A171" s="226"/>
      <c r="B171" s="226"/>
      <c r="C171" s="221"/>
      <c r="D171" s="248"/>
      <c r="E171" s="249"/>
      <c r="F171" s="250"/>
      <c r="G171" s="224"/>
      <c r="H171" s="224"/>
      <c r="I171" s="294">
        <f t="shared" si="20"/>
        <v>0</v>
      </c>
      <c r="J171" s="224"/>
      <c r="K171" s="295">
        <f t="shared" si="21"/>
        <v>0</v>
      </c>
      <c r="L171" s="296">
        <f>_xlfn.XLOOKUP(E171,Apoio!A:A,Apoio!B:B)</f>
        <v>0</v>
      </c>
      <c r="M171" s="296">
        <f>_xlfn.XLOOKUP(E171,Apoio!A:A,Apoio!C:C)</f>
        <v>0</v>
      </c>
      <c r="N171" s="295">
        <f>_xlfn.XLOOKUP(C171,Apoio!M:M,Apoio!N:N)*K171</f>
        <v>0</v>
      </c>
      <c r="O171" s="224"/>
      <c r="P171" s="224"/>
      <c r="Q171" s="297">
        <f t="shared" si="22"/>
        <v>0</v>
      </c>
      <c r="R171" s="271"/>
      <c r="S171" s="264">
        <f>_xlfn.XLOOKUP(E171,Apoio!A:A,Apoio!D:D)</f>
        <v>0</v>
      </c>
      <c r="T171" s="265">
        <f t="shared" si="23"/>
        <v>0</v>
      </c>
    </row>
    <row r="172" spans="1:20">
      <c r="A172" s="226"/>
      <c r="B172" s="226"/>
      <c r="C172" s="221"/>
      <c r="D172" s="248"/>
      <c r="E172" s="249"/>
      <c r="F172" s="250"/>
      <c r="G172" s="224"/>
      <c r="H172" s="224"/>
      <c r="I172" s="294">
        <f t="shared" si="20"/>
        <v>0</v>
      </c>
      <c r="J172" s="224"/>
      <c r="K172" s="295">
        <f t="shared" si="21"/>
        <v>0</v>
      </c>
      <c r="L172" s="296">
        <f>_xlfn.XLOOKUP(E172,Apoio!A:A,Apoio!B:B)</f>
        <v>0</v>
      </c>
      <c r="M172" s="296">
        <f>_xlfn.XLOOKUP(E172,Apoio!A:A,Apoio!C:C)</f>
        <v>0</v>
      </c>
      <c r="N172" s="295">
        <f>_xlfn.XLOOKUP(C172,Apoio!M:M,Apoio!N:N)*K172</f>
        <v>0</v>
      </c>
      <c r="O172" s="224"/>
      <c r="P172" s="224"/>
      <c r="Q172" s="297">
        <f t="shared" si="22"/>
        <v>0</v>
      </c>
      <c r="R172" s="271"/>
      <c r="S172" s="264">
        <f>_xlfn.XLOOKUP(E172,Apoio!A:A,Apoio!D:D)</f>
        <v>0</v>
      </c>
      <c r="T172" s="265">
        <f t="shared" si="23"/>
        <v>0</v>
      </c>
    </row>
    <row r="173" spans="1:20">
      <c r="A173" s="226"/>
      <c r="B173" s="226"/>
      <c r="C173" s="221"/>
      <c r="D173" s="248"/>
      <c r="E173" s="249"/>
      <c r="F173" s="250"/>
      <c r="G173" s="224"/>
      <c r="H173" s="224"/>
      <c r="I173" s="294">
        <f t="shared" si="20"/>
        <v>0</v>
      </c>
      <c r="J173" s="224"/>
      <c r="K173" s="295">
        <f t="shared" si="21"/>
        <v>0</v>
      </c>
      <c r="L173" s="296">
        <f>_xlfn.XLOOKUP(E173,Apoio!A:A,Apoio!B:B)</f>
        <v>0</v>
      </c>
      <c r="M173" s="296">
        <f>_xlfn.XLOOKUP(E173,Apoio!A:A,Apoio!C:C)</f>
        <v>0</v>
      </c>
      <c r="N173" s="295">
        <f>_xlfn.XLOOKUP(C173,Apoio!M:M,Apoio!N:N)*K173</f>
        <v>0</v>
      </c>
      <c r="O173" s="224"/>
      <c r="P173" s="224"/>
      <c r="Q173" s="297">
        <f t="shared" si="22"/>
        <v>0</v>
      </c>
      <c r="R173" s="271"/>
      <c r="S173" s="264">
        <f>_xlfn.XLOOKUP(E173,Apoio!A:A,Apoio!D:D)</f>
        <v>0</v>
      </c>
      <c r="T173" s="265">
        <f t="shared" si="23"/>
        <v>0</v>
      </c>
    </row>
    <row r="174" spans="1:20">
      <c r="A174" s="226"/>
      <c r="B174" s="226"/>
      <c r="C174" s="221"/>
      <c r="D174" s="248"/>
      <c r="E174" s="249"/>
      <c r="F174" s="250"/>
      <c r="G174" s="224"/>
      <c r="H174" s="224"/>
      <c r="I174" s="294">
        <f t="shared" si="20"/>
        <v>0</v>
      </c>
      <c r="J174" s="224"/>
      <c r="K174" s="295">
        <f t="shared" si="21"/>
        <v>0</v>
      </c>
      <c r="L174" s="296">
        <f>_xlfn.XLOOKUP(E174,Apoio!A:A,Apoio!B:B)</f>
        <v>0</v>
      </c>
      <c r="M174" s="296">
        <f>_xlfn.XLOOKUP(E174,Apoio!A:A,Apoio!C:C)</f>
        <v>0</v>
      </c>
      <c r="N174" s="295">
        <f>_xlfn.XLOOKUP(C174,Apoio!M:M,Apoio!N:N)*K174</f>
        <v>0</v>
      </c>
      <c r="O174" s="224"/>
      <c r="P174" s="224"/>
      <c r="Q174" s="297">
        <f t="shared" si="22"/>
        <v>0</v>
      </c>
      <c r="R174" s="271"/>
      <c r="S174" s="264">
        <f>_xlfn.XLOOKUP(E174,Apoio!A:A,Apoio!D:D)</f>
        <v>0</v>
      </c>
      <c r="T174" s="265">
        <f t="shared" si="23"/>
        <v>0</v>
      </c>
    </row>
    <row r="175" spans="1:20">
      <c r="A175" s="226"/>
      <c r="B175" s="226"/>
      <c r="C175" s="221"/>
      <c r="D175" s="248"/>
      <c r="E175" s="249"/>
      <c r="F175" s="250"/>
      <c r="G175" s="224"/>
      <c r="H175" s="224"/>
      <c r="I175" s="294">
        <f t="shared" si="20"/>
        <v>0</v>
      </c>
      <c r="J175" s="224"/>
      <c r="K175" s="295">
        <f t="shared" si="21"/>
        <v>0</v>
      </c>
      <c r="L175" s="296">
        <f>_xlfn.XLOOKUP(E175,Apoio!A:A,Apoio!B:B)</f>
        <v>0</v>
      </c>
      <c r="M175" s="296">
        <f>_xlfn.XLOOKUP(E175,Apoio!A:A,Apoio!C:C)</f>
        <v>0</v>
      </c>
      <c r="N175" s="295">
        <f>_xlfn.XLOOKUP(C175,Apoio!M:M,Apoio!N:N)*K175</f>
        <v>0</v>
      </c>
      <c r="O175" s="224"/>
      <c r="P175" s="224"/>
      <c r="Q175" s="297">
        <f t="shared" si="22"/>
        <v>0</v>
      </c>
      <c r="R175" s="271"/>
      <c r="S175" s="264">
        <f>_xlfn.XLOOKUP(E175,Apoio!A:A,Apoio!D:D)</f>
        <v>0</v>
      </c>
      <c r="T175" s="265">
        <f t="shared" si="23"/>
        <v>0</v>
      </c>
    </row>
    <row r="176" spans="1:20">
      <c r="A176" s="226"/>
      <c r="B176" s="226"/>
      <c r="C176" s="221"/>
      <c r="D176" s="248"/>
      <c r="E176" s="249"/>
      <c r="F176" s="250"/>
      <c r="G176" s="224"/>
      <c r="H176" s="224"/>
      <c r="I176" s="294">
        <f t="shared" si="20"/>
        <v>0</v>
      </c>
      <c r="J176" s="224"/>
      <c r="K176" s="295">
        <f t="shared" si="21"/>
        <v>0</v>
      </c>
      <c r="L176" s="296">
        <f>_xlfn.XLOOKUP(E176,Apoio!A:A,Apoio!B:B)</f>
        <v>0</v>
      </c>
      <c r="M176" s="296">
        <f>_xlfn.XLOOKUP(E176,Apoio!A:A,Apoio!C:C)</f>
        <v>0</v>
      </c>
      <c r="N176" s="295">
        <f>_xlfn.XLOOKUP(C176,Apoio!M:M,Apoio!N:N)*K176</f>
        <v>0</v>
      </c>
      <c r="O176" s="224"/>
      <c r="P176" s="224"/>
      <c r="Q176" s="297">
        <f t="shared" si="22"/>
        <v>0</v>
      </c>
      <c r="R176" s="271"/>
      <c r="S176" s="264">
        <f>_xlfn.XLOOKUP(E176,Apoio!A:A,Apoio!D:D)</f>
        <v>0</v>
      </c>
      <c r="T176" s="265">
        <f t="shared" si="23"/>
        <v>0</v>
      </c>
    </row>
    <row r="177" spans="1:20">
      <c r="A177" s="226"/>
      <c r="B177" s="226"/>
      <c r="C177" s="221"/>
      <c r="D177" s="248"/>
      <c r="E177" s="249"/>
      <c r="F177" s="250"/>
      <c r="G177" s="224"/>
      <c r="H177" s="224"/>
      <c r="I177" s="294">
        <f t="shared" si="20"/>
        <v>0</v>
      </c>
      <c r="J177" s="224"/>
      <c r="K177" s="295">
        <f t="shared" si="21"/>
        <v>0</v>
      </c>
      <c r="L177" s="296">
        <f>_xlfn.XLOOKUP(E177,Apoio!A:A,Apoio!B:B)</f>
        <v>0</v>
      </c>
      <c r="M177" s="296">
        <f>_xlfn.XLOOKUP(E177,Apoio!A:A,Apoio!C:C)</f>
        <v>0</v>
      </c>
      <c r="N177" s="295">
        <f>_xlfn.XLOOKUP(C177,Apoio!M:M,Apoio!N:N)*K177</f>
        <v>0</v>
      </c>
      <c r="O177" s="224"/>
      <c r="P177" s="224"/>
      <c r="Q177" s="297">
        <f t="shared" si="22"/>
        <v>0</v>
      </c>
      <c r="R177" s="271"/>
      <c r="S177" s="264">
        <f>_xlfn.XLOOKUP(E177,Apoio!A:A,Apoio!D:D)</f>
        <v>0</v>
      </c>
      <c r="T177" s="265">
        <f t="shared" si="23"/>
        <v>0</v>
      </c>
    </row>
    <row r="178" spans="1:20">
      <c r="A178" s="226"/>
      <c r="B178" s="226"/>
      <c r="C178" s="221"/>
      <c r="D178" s="248"/>
      <c r="E178" s="249"/>
      <c r="F178" s="250"/>
      <c r="G178" s="224"/>
      <c r="H178" s="224"/>
      <c r="I178" s="294">
        <f t="shared" si="20"/>
        <v>0</v>
      </c>
      <c r="J178" s="224"/>
      <c r="K178" s="295">
        <f t="shared" si="21"/>
        <v>0</v>
      </c>
      <c r="L178" s="296">
        <f>_xlfn.XLOOKUP(E178,Apoio!A:A,Apoio!B:B)</f>
        <v>0</v>
      </c>
      <c r="M178" s="296">
        <f>_xlfn.XLOOKUP(E178,Apoio!A:A,Apoio!C:C)</f>
        <v>0</v>
      </c>
      <c r="N178" s="295">
        <f>_xlfn.XLOOKUP(C178,Apoio!M:M,Apoio!N:N)*K178</f>
        <v>0</v>
      </c>
      <c r="O178" s="224"/>
      <c r="P178" s="224"/>
      <c r="Q178" s="297">
        <f t="shared" si="22"/>
        <v>0</v>
      </c>
      <c r="R178" s="271"/>
      <c r="S178" s="264">
        <f>_xlfn.XLOOKUP(E178,Apoio!A:A,Apoio!D:D)</f>
        <v>0</v>
      </c>
      <c r="T178" s="265">
        <f t="shared" si="23"/>
        <v>0</v>
      </c>
    </row>
    <row r="179" spans="1:20">
      <c r="A179" s="226"/>
      <c r="B179" s="226"/>
      <c r="C179" s="221"/>
      <c r="D179" s="248"/>
      <c r="E179" s="249"/>
      <c r="F179" s="250"/>
      <c r="G179" s="224"/>
      <c r="H179" s="224"/>
      <c r="I179" s="294">
        <f t="shared" si="20"/>
        <v>0</v>
      </c>
      <c r="J179" s="224"/>
      <c r="K179" s="295">
        <f t="shared" si="21"/>
        <v>0</v>
      </c>
      <c r="L179" s="296">
        <f>_xlfn.XLOOKUP(E179,Apoio!A:A,Apoio!B:B)</f>
        <v>0</v>
      </c>
      <c r="M179" s="296">
        <f>_xlfn.XLOOKUP(E179,Apoio!A:A,Apoio!C:C)</f>
        <v>0</v>
      </c>
      <c r="N179" s="295">
        <f>_xlfn.XLOOKUP(C179,Apoio!M:M,Apoio!N:N)*K179</f>
        <v>0</v>
      </c>
      <c r="O179" s="224"/>
      <c r="P179" s="224"/>
      <c r="Q179" s="297">
        <f t="shared" si="22"/>
        <v>0</v>
      </c>
      <c r="R179" s="271"/>
      <c r="S179" s="264">
        <f>_xlfn.XLOOKUP(E179,Apoio!A:A,Apoio!D:D)</f>
        <v>0</v>
      </c>
      <c r="T179" s="265">
        <f t="shared" si="23"/>
        <v>0</v>
      </c>
    </row>
    <row r="180" spans="1:20">
      <c r="A180" s="226"/>
      <c r="B180" s="226"/>
      <c r="C180" s="221"/>
      <c r="D180" s="248"/>
      <c r="E180" s="249"/>
      <c r="F180" s="250"/>
      <c r="G180" s="224"/>
      <c r="H180" s="224"/>
      <c r="I180" s="294">
        <f t="shared" si="20"/>
        <v>0</v>
      </c>
      <c r="J180" s="224"/>
      <c r="K180" s="295">
        <f t="shared" si="21"/>
        <v>0</v>
      </c>
      <c r="L180" s="296">
        <f>_xlfn.XLOOKUP(E180,Apoio!A:A,Apoio!B:B)</f>
        <v>0</v>
      </c>
      <c r="M180" s="296">
        <f>_xlfn.XLOOKUP(E180,Apoio!A:A,Apoio!C:C)</f>
        <v>0</v>
      </c>
      <c r="N180" s="295">
        <f>_xlfn.XLOOKUP(C180,Apoio!M:M,Apoio!N:N)*K180</f>
        <v>0</v>
      </c>
      <c r="O180" s="224"/>
      <c r="P180" s="224"/>
      <c r="Q180" s="297">
        <f t="shared" si="22"/>
        <v>0</v>
      </c>
      <c r="R180" s="271"/>
      <c r="S180" s="264">
        <f>_xlfn.XLOOKUP(E180,Apoio!A:A,Apoio!D:D)</f>
        <v>0</v>
      </c>
      <c r="T180" s="265">
        <f t="shared" si="23"/>
        <v>0</v>
      </c>
    </row>
    <row r="181" spans="1:20">
      <c r="A181" s="226"/>
      <c r="B181" s="226"/>
      <c r="C181" s="221"/>
      <c r="D181" s="248"/>
      <c r="E181" s="249"/>
      <c r="F181" s="250"/>
      <c r="G181" s="224"/>
      <c r="H181" s="224"/>
      <c r="I181" s="294">
        <f t="shared" si="20"/>
        <v>0</v>
      </c>
      <c r="J181" s="224"/>
      <c r="K181" s="295">
        <f t="shared" si="21"/>
        <v>0</v>
      </c>
      <c r="L181" s="296">
        <f>_xlfn.XLOOKUP(E181,Apoio!A:A,Apoio!B:B)</f>
        <v>0</v>
      </c>
      <c r="M181" s="296">
        <f>_xlfn.XLOOKUP(E181,Apoio!A:A,Apoio!C:C)</f>
        <v>0</v>
      </c>
      <c r="N181" s="295">
        <f>_xlfn.XLOOKUP(C181,Apoio!M:M,Apoio!N:N)*K181</f>
        <v>0</v>
      </c>
      <c r="O181" s="224"/>
      <c r="P181" s="224"/>
      <c r="Q181" s="297">
        <f t="shared" si="22"/>
        <v>0</v>
      </c>
      <c r="R181" s="271"/>
      <c r="S181" s="264">
        <f>_xlfn.XLOOKUP(E181,Apoio!A:A,Apoio!D:D)</f>
        <v>0</v>
      </c>
      <c r="T181" s="265">
        <f t="shared" si="23"/>
        <v>0</v>
      </c>
    </row>
    <row r="182" spans="1:20">
      <c r="A182" s="226"/>
      <c r="B182" s="226"/>
      <c r="C182" s="221"/>
      <c r="D182" s="248"/>
      <c r="E182" s="249"/>
      <c r="F182" s="250"/>
      <c r="G182" s="224"/>
      <c r="H182" s="224"/>
      <c r="I182" s="294">
        <f t="shared" si="20"/>
        <v>0</v>
      </c>
      <c r="J182" s="224"/>
      <c r="K182" s="295">
        <f t="shared" si="21"/>
        <v>0</v>
      </c>
      <c r="L182" s="296">
        <f>_xlfn.XLOOKUP(E182,Apoio!A:A,Apoio!B:B)</f>
        <v>0</v>
      </c>
      <c r="M182" s="296">
        <f>_xlfn.XLOOKUP(E182,Apoio!A:A,Apoio!C:C)</f>
        <v>0</v>
      </c>
      <c r="N182" s="295">
        <f>_xlfn.XLOOKUP(C182,Apoio!M:M,Apoio!N:N)*K182</f>
        <v>0</v>
      </c>
      <c r="O182" s="224"/>
      <c r="P182" s="224"/>
      <c r="Q182" s="297">
        <f t="shared" si="22"/>
        <v>0</v>
      </c>
      <c r="R182" s="271"/>
      <c r="S182" s="264">
        <f>_xlfn.XLOOKUP(E182,Apoio!A:A,Apoio!D:D)</f>
        <v>0</v>
      </c>
      <c r="T182" s="265">
        <f t="shared" si="23"/>
        <v>0</v>
      </c>
    </row>
    <row r="183" spans="1:20">
      <c r="A183" s="226"/>
      <c r="B183" s="226"/>
      <c r="C183" s="221"/>
      <c r="D183" s="248"/>
      <c r="E183" s="249"/>
      <c r="F183" s="250"/>
      <c r="G183" s="224"/>
      <c r="H183" s="224"/>
      <c r="I183" s="294">
        <f t="shared" si="20"/>
        <v>0</v>
      </c>
      <c r="J183" s="224"/>
      <c r="K183" s="295">
        <f t="shared" si="21"/>
        <v>0</v>
      </c>
      <c r="L183" s="296">
        <f>_xlfn.XLOOKUP(E183,Apoio!A:A,Apoio!B:B)</f>
        <v>0</v>
      </c>
      <c r="M183" s="296">
        <f>_xlfn.XLOOKUP(E183,Apoio!A:A,Apoio!C:C)</f>
        <v>0</v>
      </c>
      <c r="N183" s="295">
        <f>_xlfn.XLOOKUP(C183,Apoio!M:M,Apoio!N:N)*K183</f>
        <v>0</v>
      </c>
      <c r="O183" s="224"/>
      <c r="P183" s="224"/>
      <c r="Q183" s="297">
        <f t="shared" si="22"/>
        <v>0</v>
      </c>
      <c r="R183" s="271"/>
      <c r="S183" s="264">
        <f>_xlfn.XLOOKUP(E183,Apoio!A:A,Apoio!D:D)</f>
        <v>0</v>
      </c>
      <c r="T183" s="265">
        <f t="shared" si="23"/>
        <v>0</v>
      </c>
    </row>
    <row r="184" spans="1:20">
      <c r="A184" s="226"/>
      <c r="B184" s="226"/>
      <c r="C184" s="221"/>
      <c r="D184" s="248"/>
      <c r="E184" s="249"/>
      <c r="F184" s="250"/>
      <c r="G184" s="224"/>
      <c r="H184" s="224"/>
      <c r="I184" s="294">
        <f t="shared" si="20"/>
        <v>0</v>
      </c>
      <c r="J184" s="224"/>
      <c r="K184" s="295">
        <f t="shared" si="21"/>
        <v>0</v>
      </c>
      <c r="L184" s="296">
        <f>_xlfn.XLOOKUP(E184,Apoio!A:A,Apoio!B:B)</f>
        <v>0</v>
      </c>
      <c r="M184" s="296">
        <f>_xlfn.XLOOKUP(E184,Apoio!A:A,Apoio!C:C)</f>
        <v>0</v>
      </c>
      <c r="N184" s="295">
        <f>_xlfn.XLOOKUP(C184,Apoio!M:M,Apoio!N:N)*K184</f>
        <v>0</v>
      </c>
      <c r="O184" s="224"/>
      <c r="P184" s="224"/>
      <c r="Q184" s="297">
        <f t="shared" si="22"/>
        <v>0</v>
      </c>
      <c r="R184" s="271"/>
      <c r="S184" s="264">
        <f>_xlfn.XLOOKUP(E184,Apoio!A:A,Apoio!D:D)</f>
        <v>0</v>
      </c>
      <c r="T184" s="265">
        <f t="shared" si="23"/>
        <v>0</v>
      </c>
    </row>
    <row r="185" spans="1:20">
      <c r="A185" s="226"/>
      <c r="B185" s="226"/>
      <c r="C185" s="221"/>
      <c r="D185" s="248"/>
      <c r="E185" s="249"/>
      <c r="F185" s="250"/>
      <c r="G185" s="224"/>
      <c r="H185" s="224"/>
      <c r="I185" s="294">
        <f t="shared" si="20"/>
        <v>0</v>
      </c>
      <c r="J185" s="224"/>
      <c r="K185" s="295">
        <f t="shared" si="21"/>
        <v>0</v>
      </c>
      <c r="L185" s="296">
        <f>_xlfn.XLOOKUP(E185,Apoio!A:A,Apoio!B:B)</f>
        <v>0</v>
      </c>
      <c r="M185" s="296">
        <f>_xlfn.XLOOKUP(E185,Apoio!A:A,Apoio!C:C)</f>
        <v>0</v>
      </c>
      <c r="N185" s="295">
        <f>_xlfn.XLOOKUP(C185,Apoio!M:M,Apoio!N:N)*K185</f>
        <v>0</v>
      </c>
      <c r="O185" s="224"/>
      <c r="P185" s="224"/>
      <c r="Q185" s="297">
        <f t="shared" si="22"/>
        <v>0</v>
      </c>
      <c r="R185" s="271"/>
      <c r="S185" s="264">
        <f>_xlfn.XLOOKUP(E185,Apoio!A:A,Apoio!D:D)</f>
        <v>0</v>
      </c>
      <c r="T185" s="265">
        <f t="shared" si="23"/>
        <v>0</v>
      </c>
    </row>
    <row r="186" spans="1:20">
      <c r="A186" s="226"/>
      <c r="B186" s="226"/>
      <c r="C186" s="221"/>
      <c r="D186" s="248"/>
      <c r="E186" s="249"/>
      <c r="F186" s="250"/>
      <c r="G186" s="224"/>
      <c r="H186" s="224"/>
      <c r="I186" s="294">
        <f t="shared" si="20"/>
        <v>0</v>
      </c>
      <c r="J186" s="224"/>
      <c r="K186" s="295">
        <f t="shared" si="21"/>
        <v>0</v>
      </c>
      <c r="L186" s="296">
        <f>_xlfn.XLOOKUP(E186,Apoio!A:A,Apoio!B:B)</f>
        <v>0</v>
      </c>
      <c r="M186" s="296">
        <f>_xlfn.XLOOKUP(E186,Apoio!A:A,Apoio!C:C)</f>
        <v>0</v>
      </c>
      <c r="N186" s="295">
        <f>_xlfn.XLOOKUP(C186,Apoio!M:M,Apoio!N:N)*K186</f>
        <v>0</v>
      </c>
      <c r="O186" s="224"/>
      <c r="P186" s="224"/>
      <c r="Q186" s="297">
        <f t="shared" si="22"/>
        <v>0</v>
      </c>
      <c r="R186" s="271"/>
      <c r="S186" s="264">
        <f>_xlfn.XLOOKUP(E186,Apoio!A:A,Apoio!D:D)</f>
        <v>0</v>
      </c>
      <c r="T186" s="265">
        <f t="shared" si="23"/>
        <v>0</v>
      </c>
    </row>
    <row r="187" spans="1:20">
      <c r="A187" s="226"/>
      <c r="B187" s="226"/>
      <c r="C187" s="221"/>
      <c r="D187" s="248"/>
      <c r="E187" s="249"/>
      <c r="F187" s="250"/>
      <c r="G187" s="224"/>
      <c r="H187" s="224"/>
      <c r="I187" s="294">
        <f t="shared" si="20"/>
        <v>0</v>
      </c>
      <c r="J187" s="224"/>
      <c r="K187" s="295">
        <f t="shared" si="21"/>
        <v>0</v>
      </c>
      <c r="L187" s="296">
        <f>_xlfn.XLOOKUP(E187,Apoio!A:A,Apoio!B:B)</f>
        <v>0</v>
      </c>
      <c r="M187" s="296">
        <f>_xlfn.XLOOKUP(E187,Apoio!A:A,Apoio!C:C)</f>
        <v>0</v>
      </c>
      <c r="N187" s="295">
        <f>_xlfn.XLOOKUP(C187,Apoio!M:M,Apoio!N:N)*K187</f>
        <v>0</v>
      </c>
      <c r="O187" s="224"/>
      <c r="P187" s="224"/>
      <c r="Q187" s="297">
        <f t="shared" si="22"/>
        <v>0</v>
      </c>
      <c r="R187" s="271"/>
      <c r="S187" s="264">
        <f>_xlfn.XLOOKUP(E187,Apoio!A:A,Apoio!D:D)</f>
        <v>0</v>
      </c>
      <c r="T187" s="265">
        <f t="shared" si="23"/>
        <v>0</v>
      </c>
    </row>
    <row r="188" spans="1:20">
      <c r="A188" s="226"/>
      <c r="B188" s="226"/>
      <c r="C188" s="221"/>
      <c r="D188" s="248"/>
      <c r="E188" s="249"/>
      <c r="F188" s="250"/>
      <c r="G188" s="224"/>
      <c r="H188" s="224"/>
      <c r="I188" s="294">
        <f t="shared" si="20"/>
        <v>0</v>
      </c>
      <c r="J188" s="224"/>
      <c r="K188" s="295">
        <f t="shared" si="21"/>
        <v>0</v>
      </c>
      <c r="L188" s="296">
        <f>_xlfn.XLOOKUP(E188,Apoio!A:A,Apoio!B:B)</f>
        <v>0</v>
      </c>
      <c r="M188" s="296">
        <f>_xlfn.XLOOKUP(E188,Apoio!A:A,Apoio!C:C)</f>
        <v>0</v>
      </c>
      <c r="N188" s="295">
        <f>_xlfn.XLOOKUP(C188,Apoio!M:M,Apoio!N:N)*K188</f>
        <v>0</v>
      </c>
      <c r="O188" s="224"/>
      <c r="P188" s="224"/>
      <c r="Q188" s="297">
        <f t="shared" si="22"/>
        <v>0</v>
      </c>
      <c r="R188" s="271"/>
      <c r="S188" s="264">
        <f>_xlfn.XLOOKUP(E188,Apoio!A:A,Apoio!D:D)</f>
        <v>0</v>
      </c>
      <c r="T188" s="265">
        <f t="shared" si="23"/>
        <v>0</v>
      </c>
    </row>
    <row r="189" spans="1:20">
      <c r="A189" s="226"/>
      <c r="B189" s="226"/>
      <c r="C189" s="221"/>
      <c r="D189" s="248"/>
      <c r="E189" s="249"/>
      <c r="F189" s="250"/>
      <c r="G189" s="224"/>
      <c r="H189" s="224"/>
      <c r="I189" s="294">
        <f t="shared" si="20"/>
        <v>0</v>
      </c>
      <c r="J189" s="224"/>
      <c r="K189" s="295">
        <f t="shared" si="21"/>
        <v>0</v>
      </c>
      <c r="L189" s="296">
        <f>_xlfn.XLOOKUP(E189,Apoio!A:A,Apoio!B:B)</f>
        <v>0</v>
      </c>
      <c r="M189" s="296">
        <f>_xlfn.XLOOKUP(E189,Apoio!A:A,Apoio!C:C)</f>
        <v>0</v>
      </c>
      <c r="N189" s="295">
        <f>_xlfn.XLOOKUP(C189,Apoio!M:M,Apoio!N:N)*K189</f>
        <v>0</v>
      </c>
      <c r="O189" s="224"/>
      <c r="P189" s="224"/>
      <c r="Q189" s="297">
        <f t="shared" si="22"/>
        <v>0</v>
      </c>
      <c r="R189" s="271"/>
      <c r="S189" s="264">
        <f>_xlfn.XLOOKUP(E189,Apoio!A:A,Apoio!D:D)</f>
        <v>0</v>
      </c>
      <c r="T189" s="265">
        <f t="shared" si="23"/>
        <v>0</v>
      </c>
    </row>
    <row r="190" spans="1:20">
      <c r="A190" s="226"/>
      <c r="B190" s="226"/>
      <c r="C190" s="221"/>
      <c r="D190" s="248"/>
      <c r="E190" s="249"/>
      <c r="F190" s="250"/>
      <c r="G190" s="224"/>
      <c r="H190" s="224"/>
      <c r="I190" s="294">
        <f t="shared" si="20"/>
        <v>0</v>
      </c>
      <c r="J190" s="224"/>
      <c r="K190" s="295">
        <f t="shared" si="21"/>
        <v>0</v>
      </c>
      <c r="L190" s="296">
        <f>_xlfn.XLOOKUP(E190,Apoio!A:A,Apoio!B:B)</f>
        <v>0</v>
      </c>
      <c r="M190" s="296">
        <f>_xlfn.XLOOKUP(E190,Apoio!A:A,Apoio!C:C)</f>
        <v>0</v>
      </c>
      <c r="N190" s="295">
        <f>_xlfn.XLOOKUP(C190,Apoio!M:M,Apoio!N:N)*K190</f>
        <v>0</v>
      </c>
      <c r="O190" s="224"/>
      <c r="P190" s="224"/>
      <c r="Q190" s="297">
        <f t="shared" si="22"/>
        <v>0</v>
      </c>
      <c r="R190" s="271"/>
      <c r="S190" s="264">
        <f>_xlfn.XLOOKUP(E190,Apoio!A:A,Apoio!D:D)</f>
        <v>0</v>
      </c>
      <c r="T190" s="265">
        <f t="shared" si="23"/>
        <v>0</v>
      </c>
    </row>
    <row r="191" spans="1:20">
      <c r="A191" s="226"/>
      <c r="B191" s="226"/>
      <c r="C191" s="221"/>
      <c r="D191" s="248"/>
      <c r="E191" s="249"/>
      <c r="F191" s="250"/>
      <c r="G191" s="224"/>
      <c r="H191" s="224"/>
      <c r="I191" s="294">
        <f t="shared" si="20"/>
        <v>0</v>
      </c>
      <c r="J191" s="224"/>
      <c r="K191" s="295">
        <f t="shared" si="21"/>
        <v>0</v>
      </c>
      <c r="L191" s="296">
        <f>_xlfn.XLOOKUP(E191,Apoio!A:A,Apoio!B:B)</f>
        <v>0</v>
      </c>
      <c r="M191" s="296">
        <f>_xlfn.XLOOKUP(E191,Apoio!A:A,Apoio!C:C)</f>
        <v>0</v>
      </c>
      <c r="N191" s="295">
        <f>_xlfn.XLOOKUP(C191,Apoio!M:M,Apoio!N:N)*K191</f>
        <v>0</v>
      </c>
      <c r="O191" s="224"/>
      <c r="P191" s="224"/>
      <c r="Q191" s="297">
        <f t="shared" si="22"/>
        <v>0</v>
      </c>
      <c r="R191" s="271"/>
      <c r="S191" s="264">
        <f>_xlfn.XLOOKUP(E191,Apoio!A:A,Apoio!D:D)</f>
        <v>0</v>
      </c>
      <c r="T191" s="265">
        <f t="shared" si="23"/>
        <v>0</v>
      </c>
    </row>
    <row r="192" spans="1:20">
      <c r="A192" s="226"/>
      <c r="B192" s="226"/>
      <c r="C192" s="221"/>
      <c r="D192" s="248"/>
      <c r="E192" s="249"/>
      <c r="F192" s="250"/>
      <c r="G192" s="224"/>
      <c r="H192" s="224"/>
      <c r="I192" s="294">
        <f t="shared" si="20"/>
        <v>0</v>
      </c>
      <c r="J192" s="224"/>
      <c r="K192" s="295">
        <f t="shared" si="21"/>
        <v>0</v>
      </c>
      <c r="L192" s="296">
        <f>_xlfn.XLOOKUP(E192,Apoio!A:A,Apoio!B:B)</f>
        <v>0</v>
      </c>
      <c r="M192" s="296">
        <f>_xlfn.XLOOKUP(E192,Apoio!A:A,Apoio!C:C)</f>
        <v>0</v>
      </c>
      <c r="N192" s="295">
        <f>_xlfn.XLOOKUP(C192,Apoio!M:M,Apoio!N:N)*K192</f>
        <v>0</v>
      </c>
      <c r="O192" s="224"/>
      <c r="P192" s="224"/>
      <c r="Q192" s="297">
        <f t="shared" si="22"/>
        <v>0</v>
      </c>
      <c r="R192" s="271"/>
      <c r="S192" s="264">
        <f>_xlfn.XLOOKUP(E192,Apoio!A:A,Apoio!D:D)</f>
        <v>0</v>
      </c>
      <c r="T192" s="265">
        <f t="shared" si="23"/>
        <v>0</v>
      </c>
    </row>
    <row r="193" spans="1:20">
      <c r="A193" s="226"/>
      <c r="B193" s="226"/>
      <c r="C193" s="221"/>
      <c r="D193" s="248"/>
      <c r="E193" s="249"/>
      <c r="F193" s="250"/>
      <c r="G193" s="224"/>
      <c r="H193" s="224"/>
      <c r="I193" s="294">
        <f t="shared" si="20"/>
        <v>0</v>
      </c>
      <c r="J193" s="224"/>
      <c r="K193" s="295">
        <f t="shared" si="21"/>
        <v>0</v>
      </c>
      <c r="L193" s="296">
        <f>_xlfn.XLOOKUP(E193,Apoio!A:A,Apoio!B:B)</f>
        <v>0</v>
      </c>
      <c r="M193" s="296">
        <f>_xlfn.XLOOKUP(E193,Apoio!A:A,Apoio!C:C)</f>
        <v>0</v>
      </c>
      <c r="N193" s="295">
        <f>_xlfn.XLOOKUP(C193,Apoio!M:M,Apoio!N:N)*K193</f>
        <v>0</v>
      </c>
      <c r="O193" s="224"/>
      <c r="P193" s="224"/>
      <c r="Q193" s="297">
        <f t="shared" si="22"/>
        <v>0</v>
      </c>
      <c r="R193" s="271"/>
      <c r="S193" s="264">
        <f>_xlfn.XLOOKUP(E193,Apoio!A:A,Apoio!D:D)</f>
        <v>0</v>
      </c>
      <c r="T193" s="265">
        <f t="shared" si="23"/>
        <v>0</v>
      </c>
    </row>
    <row r="194" spans="1:20">
      <c r="A194" s="226"/>
      <c r="B194" s="226"/>
      <c r="C194" s="221"/>
      <c r="D194" s="248"/>
      <c r="E194" s="249"/>
      <c r="F194" s="250"/>
      <c r="G194" s="224"/>
      <c r="H194" s="224"/>
      <c r="I194" s="294">
        <f t="shared" ref="I194:I199" si="24">IFERROR((J194/H194)-1,0)</f>
        <v>0</v>
      </c>
      <c r="J194" s="224"/>
      <c r="K194" s="295">
        <f t="shared" ref="K194:K199" si="25">(J194-H194)*F194</f>
        <v>0</v>
      </c>
      <c r="L194" s="296">
        <f>_xlfn.XLOOKUP(E194,Apoio!A:A,Apoio!B:B)</f>
        <v>0</v>
      </c>
      <c r="M194" s="296">
        <f>_xlfn.XLOOKUP(E194,Apoio!A:A,Apoio!C:C)</f>
        <v>0</v>
      </c>
      <c r="N194" s="295">
        <f>_xlfn.XLOOKUP(C194,Apoio!M:M,Apoio!N:N)*K194</f>
        <v>0</v>
      </c>
      <c r="O194" s="224"/>
      <c r="P194" s="224"/>
      <c r="Q194" s="297">
        <f t="shared" ref="Q194:Q199" si="26">IF(M194="MESA CAMBIO PROPRIETARIA",0,(N194*0.8)*0.3)</f>
        <v>0</v>
      </c>
      <c r="R194" s="271"/>
      <c r="S194" s="264">
        <f>_xlfn.XLOOKUP(E194,Apoio!A:A,Apoio!D:D)</f>
        <v>0</v>
      </c>
      <c r="T194" s="265">
        <f t="shared" ref="T194:T199" si="27">(N194*0.82)-Q194</f>
        <v>0</v>
      </c>
    </row>
    <row r="195" spans="1:20">
      <c r="A195" s="226"/>
      <c r="B195" s="226"/>
      <c r="C195" s="221"/>
      <c r="D195" s="248"/>
      <c r="E195" s="249"/>
      <c r="F195" s="250"/>
      <c r="G195" s="224"/>
      <c r="H195" s="224"/>
      <c r="I195" s="294">
        <f t="shared" si="24"/>
        <v>0</v>
      </c>
      <c r="J195" s="224"/>
      <c r="K195" s="295">
        <f t="shared" si="25"/>
        <v>0</v>
      </c>
      <c r="L195" s="296">
        <f>_xlfn.XLOOKUP(E195,Apoio!A:A,Apoio!B:B)</f>
        <v>0</v>
      </c>
      <c r="M195" s="296">
        <f>_xlfn.XLOOKUP(E195,Apoio!A:A,Apoio!C:C)</f>
        <v>0</v>
      </c>
      <c r="N195" s="295">
        <f>_xlfn.XLOOKUP(C195,Apoio!M:M,Apoio!N:N)*K195</f>
        <v>0</v>
      </c>
      <c r="O195" s="224"/>
      <c r="P195" s="224"/>
      <c r="Q195" s="297">
        <f t="shared" si="26"/>
        <v>0</v>
      </c>
      <c r="R195" s="271"/>
      <c r="S195" s="264">
        <f>_xlfn.XLOOKUP(E195,Apoio!A:A,Apoio!D:D)</f>
        <v>0</v>
      </c>
      <c r="T195" s="265">
        <f t="shared" si="27"/>
        <v>0</v>
      </c>
    </row>
    <row r="196" spans="1:20">
      <c r="A196" s="226"/>
      <c r="B196" s="226"/>
      <c r="C196" s="221"/>
      <c r="D196" s="248"/>
      <c r="E196" s="249"/>
      <c r="F196" s="250"/>
      <c r="G196" s="224"/>
      <c r="H196" s="224"/>
      <c r="I196" s="294">
        <f t="shared" si="24"/>
        <v>0</v>
      </c>
      <c r="J196" s="224"/>
      <c r="K196" s="295">
        <f t="shared" si="25"/>
        <v>0</v>
      </c>
      <c r="L196" s="296">
        <f>_xlfn.XLOOKUP(E196,Apoio!A:A,Apoio!B:B)</f>
        <v>0</v>
      </c>
      <c r="M196" s="296">
        <f>_xlfn.XLOOKUP(E196,Apoio!A:A,Apoio!C:C)</f>
        <v>0</v>
      </c>
      <c r="N196" s="295">
        <f>_xlfn.XLOOKUP(C196,Apoio!M:M,Apoio!N:N)*K196</f>
        <v>0</v>
      </c>
      <c r="O196" s="224"/>
      <c r="P196" s="224"/>
      <c r="Q196" s="297">
        <f t="shared" si="26"/>
        <v>0</v>
      </c>
      <c r="R196" s="271"/>
      <c r="S196" s="264">
        <f>_xlfn.XLOOKUP(E196,Apoio!A:A,Apoio!D:D)</f>
        <v>0</v>
      </c>
      <c r="T196" s="265">
        <f t="shared" si="27"/>
        <v>0</v>
      </c>
    </row>
    <row r="197" spans="1:20">
      <c r="A197" s="226"/>
      <c r="B197" s="226"/>
      <c r="C197" s="221"/>
      <c r="D197" s="248"/>
      <c r="E197" s="249"/>
      <c r="F197" s="250"/>
      <c r="G197" s="224"/>
      <c r="H197" s="224"/>
      <c r="I197" s="294">
        <f t="shared" si="24"/>
        <v>0</v>
      </c>
      <c r="J197" s="224"/>
      <c r="K197" s="295">
        <f t="shared" si="25"/>
        <v>0</v>
      </c>
      <c r="L197" s="296">
        <f>_xlfn.XLOOKUP(E197,Apoio!A:A,Apoio!B:B)</f>
        <v>0</v>
      </c>
      <c r="M197" s="296">
        <f>_xlfn.XLOOKUP(E197,Apoio!A:A,Apoio!C:C)</f>
        <v>0</v>
      </c>
      <c r="N197" s="295">
        <f>_xlfn.XLOOKUP(C197,Apoio!M:M,Apoio!N:N)*K197</f>
        <v>0</v>
      </c>
      <c r="O197" s="224"/>
      <c r="P197" s="224"/>
      <c r="Q197" s="297">
        <f t="shared" si="26"/>
        <v>0</v>
      </c>
      <c r="R197" s="271"/>
      <c r="S197" s="264">
        <f>_xlfn.XLOOKUP(E197,Apoio!A:A,Apoio!D:D)</f>
        <v>0</v>
      </c>
      <c r="T197" s="265">
        <f t="shared" si="27"/>
        <v>0</v>
      </c>
    </row>
    <row r="198" spans="1:20">
      <c r="A198" s="226"/>
      <c r="B198" s="226"/>
      <c r="C198" s="221"/>
      <c r="D198" s="248"/>
      <c r="E198" s="249"/>
      <c r="F198" s="250"/>
      <c r="G198" s="224"/>
      <c r="H198" s="224"/>
      <c r="I198" s="294">
        <f t="shared" si="24"/>
        <v>0</v>
      </c>
      <c r="J198" s="224"/>
      <c r="K198" s="295">
        <f t="shared" si="25"/>
        <v>0</v>
      </c>
      <c r="L198" s="296">
        <f>_xlfn.XLOOKUP(E198,Apoio!A:A,Apoio!B:B)</f>
        <v>0</v>
      </c>
      <c r="M198" s="296">
        <f>_xlfn.XLOOKUP(E198,Apoio!A:A,Apoio!C:C)</f>
        <v>0</v>
      </c>
      <c r="N198" s="295">
        <f>_xlfn.XLOOKUP(C198,Apoio!M:M,Apoio!N:N)*K198</f>
        <v>0</v>
      </c>
      <c r="O198" s="224"/>
      <c r="P198" s="224"/>
      <c r="Q198" s="297">
        <f t="shared" si="26"/>
        <v>0</v>
      </c>
      <c r="R198" s="271"/>
      <c r="S198" s="264">
        <f>_xlfn.XLOOKUP(E198,Apoio!A:A,Apoio!D:D)</f>
        <v>0</v>
      </c>
      <c r="T198" s="265">
        <f t="shared" si="27"/>
        <v>0</v>
      </c>
    </row>
    <row r="199" spans="1:20">
      <c r="A199" s="226"/>
      <c r="B199" s="226"/>
      <c r="C199" s="221"/>
      <c r="D199" s="248"/>
      <c r="E199" s="249"/>
      <c r="F199" s="250"/>
      <c r="G199" s="224"/>
      <c r="H199" s="224"/>
      <c r="I199" s="294">
        <f t="shared" si="24"/>
        <v>0</v>
      </c>
      <c r="J199" s="224"/>
      <c r="K199" s="295">
        <f t="shared" si="25"/>
        <v>0</v>
      </c>
      <c r="L199" s="296">
        <f>_xlfn.XLOOKUP(E199,Apoio!A:A,Apoio!B:B)</f>
        <v>0</v>
      </c>
      <c r="M199" s="296">
        <f>_xlfn.XLOOKUP(E199,Apoio!A:A,Apoio!C:C)</f>
        <v>0</v>
      </c>
      <c r="N199" s="295">
        <f>_xlfn.XLOOKUP(C199,Apoio!M:M,Apoio!N:N)*K199</f>
        <v>0</v>
      </c>
      <c r="O199" s="224"/>
      <c r="P199" s="224"/>
      <c r="Q199" s="297">
        <f t="shared" si="26"/>
        <v>0</v>
      </c>
      <c r="R199" s="271"/>
      <c r="S199" s="264">
        <f>_xlfn.XLOOKUP(E199,Apoio!A:A,Apoio!D:D)</f>
        <v>0</v>
      </c>
      <c r="T199" s="265">
        <f t="shared" si="27"/>
        <v>0</v>
      </c>
    </row>
    <row r="200" spans="1:20">
      <c r="N200" s="268">
        <f>SUM(N2:N199)</f>
        <v>58697.218341365806</v>
      </c>
      <c r="Q200" s="270">
        <f>SUM(Q2:Q199)</f>
        <v>12224.038009096615</v>
      </c>
      <c r="T200" s="270">
        <f>SUM(T2:T199)</f>
        <v>35907.681030823318</v>
      </c>
    </row>
    <row r="204" spans="1:20">
      <c r="A204" s="333" t="s">
        <v>1821</v>
      </c>
      <c r="B204" s="333"/>
      <c r="C204" s="269">
        <f>SUM(K2:K199)</f>
        <v>92120.534239000044</v>
      </c>
    </row>
    <row r="205" spans="1:20">
      <c r="A205" s="333" t="s">
        <v>1822</v>
      </c>
      <c r="B205" s="333"/>
      <c r="C205" s="269">
        <f>SUM(T2:T199)-25000</f>
        <v>10907.681030823318</v>
      </c>
    </row>
    <row r="206" spans="1:20">
      <c r="A206" s="334"/>
      <c r="B206" s="334"/>
      <c r="C206" s="268"/>
    </row>
  </sheetData>
  <autoFilter ref="A1:T200" xr:uid="{3BC16C75-B444-40EC-AB4E-BCBFB1C195F2}"/>
  <mergeCells count="3">
    <mergeCell ref="A204:B204"/>
    <mergeCell ref="A205:B205"/>
    <mergeCell ref="A206:B206"/>
  </mergeCells>
  <conditionalFormatting sqref="E60">
    <cfRule type="duplicateValues" dxfId="16" priority="18"/>
  </conditionalFormatting>
  <conditionalFormatting sqref="E83">
    <cfRule type="duplicateValues" dxfId="15" priority="17"/>
  </conditionalFormatting>
  <conditionalFormatting sqref="E93">
    <cfRule type="duplicateValues" dxfId="14" priority="16"/>
  </conditionalFormatting>
  <conditionalFormatting sqref="E105">
    <cfRule type="duplicateValues" dxfId="13" priority="15"/>
  </conditionalFormatting>
  <conditionalFormatting sqref="E106">
    <cfRule type="duplicateValues" dxfId="12" priority="14"/>
  </conditionalFormatting>
  <conditionalFormatting sqref="E117">
    <cfRule type="duplicateValues" dxfId="11" priority="13"/>
  </conditionalFormatting>
  <conditionalFormatting sqref="E120">
    <cfRule type="duplicateValues" dxfId="10" priority="12"/>
  </conditionalFormatting>
  <conditionalFormatting sqref="E30">
    <cfRule type="duplicateValues" dxfId="9" priority="11"/>
  </conditionalFormatting>
  <conditionalFormatting sqref="E32">
    <cfRule type="duplicateValues" dxfId="8" priority="10"/>
  </conditionalFormatting>
  <conditionalFormatting sqref="E38">
    <cfRule type="duplicateValues" dxfId="7" priority="9"/>
  </conditionalFormatting>
  <conditionalFormatting sqref="E39">
    <cfRule type="duplicateValues" dxfId="6" priority="8"/>
  </conditionalFormatting>
  <conditionalFormatting sqref="E72">
    <cfRule type="duplicateValues" dxfId="5" priority="7"/>
  </conditionalFormatting>
  <conditionalFormatting sqref="E77">
    <cfRule type="duplicateValues" dxfId="4" priority="6"/>
  </conditionalFormatting>
  <conditionalFormatting sqref="E89">
    <cfRule type="duplicateValues" dxfId="3" priority="5"/>
  </conditionalFormatting>
  <conditionalFormatting sqref="E101">
    <cfRule type="duplicateValues" dxfId="2" priority="3"/>
  </conditionalFormatting>
  <conditionalFormatting sqref="E109">
    <cfRule type="duplicateValues" dxfId="1" priority="2"/>
  </conditionalFormatting>
  <conditionalFormatting sqref="E114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8B52C-1E64-49CE-90C6-87F871985274}">
  <dimension ref="A1:N1048576"/>
  <sheetViews>
    <sheetView showGridLines="0" topLeftCell="A460" zoomScale="80" zoomScaleNormal="80" workbookViewId="0">
      <selection activeCell="B463" sqref="B463:C465"/>
    </sheetView>
  </sheetViews>
  <sheetFormatPr defaultRowHeight="15" zeroHeight="1"/>
  <cols>
    <col min="1" max="1" width="86.5703125" bestFit="1" customWidth="1"/>
    <col min="2" max="2" width="17.7109375" style="1" bestFit="1" customWidth="1"/>
    <col min="3" max="3" width="51.7109375" style="1" bestFit="1" customWidth="1"/>
    <col min="4" max="4" width="15" style="1" customWidth="1"/>
    <col min="6" max="6" width="17.28515625" bestFit="1" customWidth="1"/>
    <col min="7" max="7" width="62.42578125" bestFit="1" customWidth="1"/>
    <col min="8" max="8" width="9.7109375" customWidth="1"/>
    <col min="9" max="9" width="45.140625" bestFit="1" customWidth="1"/>
    <col min="10" max="10" width="18.7109375" bestFit="1" customWidth="1"/>
    <col min="11" max="11" width="30.42578125" bestFit="1" customWidth="1"/>
    <col min="13" max="13" width="13.42578125" bestFit="1" customWidth="1"/>
    <col min="14" max="14" width="9.7109375" bestFit="1" customWidth="1"/>
  </cols>
  <sheetData>
    <row r="1" spans="1:14">
      <c r="A1" s="6" t="s">
        <v>712</v>
      </c>
      <c r="B1" s="5" t="s">
        <v>713</v>
      </c>
      <c r="C1" s="5" t="s">
        <v>714</v>
      </c>
      <c r="D1" s="5" t="s">
        <v>1557</v>
      </c>
      <c r="F1" s="5" t="s">
        <v>413</v>
      </c>
      <c r="G1" s="5" t="s">
        <v>414</v>
      </c>
      <c r="H1" s="5" t="s">
        <v>415</v>
      </c>
      <c r="I1" s="5" t="s">
        <v>416</v>
      </c>
      <c r="J1" s="5" t="s">
        <v>417</v>
      </c>
      <c r="K1" s="5" t="s">
        <v>106</v>
      </c>
      <c r="M1" s="5" t="s">
        <v>1471</v>
      </c>
      <c r="N1" s="5" t="s">
        <v>1472</v>
      </c>
    </row>
    <row r="2" spans="1:14" ht="15.75">
      <c r="A2" s="2" t="s">
        <v>732</v>
      </c>
      <c r="B2" s="4" t="s">
        <v>1365</v>
      </c>
      <c r="C2" s="256" t="s">
        <v>230</v>
      </c>
      <c r="D2" s="4"/>
      <c r="F2" s="7" t="s">
        <v>706</v>
      </c>
      <c r="G2" s="7" t="s">
        <v>707</v>
      </c>
      <c r="H2" s="7" t="s">
        <v>449</v>
      </c>
      <c r="I2" s="7" t="s">
        <v>708</v>
      </c>
      <c r="J2" s="7" t="s">
        <v>709</v>
      </c>
      <c r="K2" s="7" t="s">
        <v>1097</v>
      </c>
      <c r="M2" s="7" t="s">
        <v>16</v>
      </c>
      <c r="N2" s="127">
        <v>0.65</v>
      </c>
    </row>
    <row r="3" spans="1:14" ht="15.75">
      <c r="A3" s="2" t="s">
        <v>733</v>
      </c>
      <c r="B3" s="4" t="s">
        <v>1073</v>
      </c>
      <c r="C3" s="4" t="s">
        <v>369</v>
      </c>
      <c r="D3" s="4"/>
      <c r="F3" s="7" t="s">
        <v>396</v>
      </c>
      <c r="G3" s="7" t="s">
        <v>313</v>
      </c>
      <c r="H3" s="7" t="s">
        <v>431</v>
      </c>
      <c r="I3" s="7" t="s">
        <v>710</v>
      </c>
      <c r="J3" s="7" t="s">
        <v>711</v>
      </c>
      <c r="K3" s="7" t="s">
        <v>1097</v>
      </c>
      <c r="M3" s="7" t="s">
        <v>22</v>
      </c>
      <c r="N3" s="127">
        <v>0.47675000000000001</v>
      </c>
    </row>
    <row r="4" spans="1:14" ht="15.75">
      <c r="A4" s="2" t="s">
        <v>734</v>
      </c>
      <c r="B4" s="4" t="s">
        <v>1169</v>
      </c>
      <c r="C4" s="4" t="s">
        <v>371</v>
      </c>
      <c r="D4" s="4"/>
      <c r="F4" s="7" t="s">
        <v>551</v>
      </c>
      <c r="G4" s="7" t="s">
        <v>552</v>
      </c>
      <c r="H4" s="7" t="s">
        <v>431</v>
      </c>
      <c r="I4" s="7" t="s">
        <v>553</v>
      </c>
      <c r="J4" s="7" t="s">
        <v>554</v>
      </c>
      <c r="K4" s="7" t="s">
        <v>1097</v>
      </c>
      <c r="M4" s="7" t="s">
        <v>67</v>
      </c>
      <c r="N4" s="127">
        <v>0.47675000000000001</v>
      </c>
    </row>
    <row r="5" spans="1:14" ht="15.75">
      <c r="A5" s="2" t="s">
        <v>735</v>
      </c>
      <c r="B5" s="4" t="s">
        <v>1074</v>
      </c>
      <c r="C5" s="4" t="s">
        <v>354</v>
      </c>
      <c r="D5" s="4"/>
      <c r="F5" s="7" t="s">
        <v>387</v>
      </c>
      <c r="G5" s="7" t="s">
        <v>388</v>
      </c>
      <c r="H5" s="7" t="s">
        <v>431</v>
      </c>
      <c r="I5" s="7" t="s">
        <v>701</v>
      </c>
      <c r="J5" s="7" t="s">
        <v>1098</v>
      </c>
      <c r="K5" s="7" t="s">
        <v>1097</v>
      </c>
      <c r="M5" s="7" t="s">
        <v>41</v>
      </c>
      <c r="N5" s="127">
        <v>0.57210000000000005</v>
      </c>
    </row>
    <row r="6" spans="1:14">
      <c r="A6" s="2" t="s">
        <v>736</v>
      </c>
      <c r="B6" s="4" t="s">
        <v>111</v>
      </c>
      <c r="C6" s="4" t="s">
        <v>112</v>
      </c>
      <c r="D6" s="4"/>
      <c r="F6" s="7" t="s">
        <v>702</v>
      </c>
      <c r="G6" s="7" t="s">
        <v>703</v>
      </c>
      <c r="H6" s="7" t="s">
        <v>431</v>
      </c>
      <c r="I6" s="7" t="s">
        <v>704</v>
      </c>
      <c r="J6" s="7" t="s">
        <v>705</v>
      </c>
      <c r="K6" s="7" t="s">
        <v>1097</v>
      </c>
    </row>
    <row r="7" spans="1:14">
      <c r="A7" s="2" t="s">
        <v>737</v>
      </c>
      <c r="B7" s="4" t="s">
        <v>273</v>
      </c>
      <c r="C7" s="4" t="s">
        <v>274</v>
      </c>
      <c r="D7" s="4"/>
      <c r="F7" s="7"/>
      <c r="G7" s="7" t="s">
        <v>1099</v>
      </c>
      <c r="H7" s="7" t="s">
        <v>431</v>
      </c>
      <c r="I7" s="7" t="s">
        <v>1100</v>
      </c>
      <c r="J7" s="7" t="s">
        <v>1101</v>
      </c>
      <c r="K7" s="7" t="s">
        <v>1102</v>
      </c>
    </row>
    <row r="8" spans="1:14">
      <c r="A8" s="2" t="s">
        <v>738</v>
      </c>
      <c r="B8" s="4" t="s">
        <v>1075</v>
      </c>
      <c r="C8" s="4" t="s">
        <v>715</v>
      </c>
      <c r="D8" s="4"/>
      <c r="F8" s="7" t="s">
        <v>1103</v>
      </c>
      <c r="G8" s="7" t="s">
        <v>1104</v>
      </c>
      <c r="H8" s="7" t="s">
        <v>431</v>
      </c>
      <c r="I8" s="7" t="s">
        <v>1105</v>
      </c>
      <c r="J8" s="7" t="s">
        <v>1106</v>
      </c>
      <c r="K8" s="7" t="s">
        <v>1107</v>
      </c>
    </row>
    <row r="9" spans="1:14">
      <c r="A9" s="2" t="s">
        <v>739</v>
      </c>
      <c r="B9" s="4" t="s">
        <v>1075</v>
      </c>
      <c r="C9" s="4" t="s">
        <v>715</v>
      </c>
      <c r="D9" s="4"/>
      <c r="F9" s="7" t="s">
        <v>1108</v>
      </c>
      <c r="G9" s="7" t="s">
        <v>1109</v>
      </c>
      <c r="H9" s="7" t="s">
        <v>441</v>
      </c>
      <c r="I9" s="7" t="s">
        <v>1110</v>
      </c>
      <c r="J9" s="7" t="s">
        <v>1111</v>
      </c>
      <c r="K9" s="7" t="s">
        <v>1097</v>
      </c>
      <c r="M9" s="7"/>
    </row>
    <row r="10" spans="1:14">
      <c r="A10" s="2" t="s">
        <v>740</v>
      </c>
      <c r="B10" s="4" t="s">
        <v>255</v>
      </c>
      <c r="C10" s="4" t="s">
        <v>256</v>
      </c>
      <c r="D10" s="4"/>
      <c r="F10" s="7"/>
      <c r="G10" s="7" t="s">
        <v>1112</v>
      </c>
      <c r="H10" s="7" t="s">
        <v>431</v>
      </c>
      <c r="I10" s="7" t="s">
        <v>1113</v>
      </c>
      <c r="J10" s="7" t="s">
        <v>1114</v>
      </c>
      <c r="K10" s="7" t="s">
        <v>1102</v>
      </c>
    </row>
    <row r="11" spans="1:14">
      <c r="A11" s="2" t="s">
        <v>741</v>
      </c>
      <c r="B11" s="4" t="s">
        <v>239</v>
      </c>
      <c r="C11" s="4" t="s">
        <v>474</v>
      </c>
      <c r="D11" s="4"/>
      <c r="F11" s="7" t="s">
        <v>411</v>
      </c>
      <c r="G11" s="7" t="s">
        <v>1096</v>
      </c>
      <c r="H11" s="7" t="s">
        <v>431</v>
      </c>
      <c r="I11" s="7" t="s">
        <v>1115</v>
      </c>
      <c r="J11" s="7" t="s">
        <v>1116</v>
      </c>
      <c r="K11" s="7" t="s">
        <v>1097</v>
      </c>
    </row>
    <row r="12" spans="1:14">
      <c r="A12" s="2" t="s">
        <v>742</v>
      </c>
      <c r="B12" s="4" t="s">
        <v>1365</v>
      </c>
      <c r="C12" s="256" t="s">
        <v>230</v>
      </c>
      <c r="D12" s="4"/>
      <c r="F12" s="7" t="s">
        <v>1117</v>
      </c>
      <c r="G12" s="7" t="s">
        <v>1118</v>
      </c>
      <c r="H12" s="7" t="s">
        <v>449</v>
      </c>
      <c r="I12" s="7" t="s">
        <v>1119</v>
      </c>
      <c r="J12" s="7" t="s">
        <v>1120</v>
      </c>
      <c r="K12" s="7" t="s">
        <v>1121</v>
      </c>
    </row>
    <row r="13" spans="1:14">
      <c r="A13" s="2" t="s">
        <v>743</v>
      </c>
      <c r="B13" s="4" t="s">
        <v>229</v>
      </c>
      <c r="C13" s="4" t="s">
        <v>18</v>
      </c>
      <c r="D13" s="4"/>
      <c r="F13" s="7" t="s">
        <v>407</v>
      </c>
      <c r="G13" s="7" t="s">
        <v>1095</v>
      </c>
      <c r="H13" s="7" t="s">
        <v>431</v>
      </c>
      <c r="I13" s="7" t="s">
        <v>1122</v>
      </c>
      <c r="J13" s="7" t="s">
        <v>1123</v>
      </c>
      <c r="K13" s="7" t="s">
        <v>1097</v>
      </c>
    </row>
    <row r="14" spans="1:14">
      <c r="A14" s="2" t="s">
        <v>744</v>
      </c>
      <c r="B14" s="4" t="s">
        <v>653</v>
      </c>
      <c r="C14" s="4" t="s">
        <v>654</v>
      </c>
      <c r="D14" s="4"/>
      <c r="F14" s="7" t="s">
        <v>526</v>
      </c>
      <c r="G14" s="7" t="s">
        <v>527</v>
      </c>
      <c r="H14" s="7" t="s">
        <v>454</v>
      </c>
      <c r="I14" s="7" t="s">
        <v>528</v>
      </c>
      <c r="J14" s="7" t="s">
        <v>529</v>
      </c>
      <c r="K14" s="7" t="s">
        <v>1097</v>
      </c>
    </row>
    <row r="15" spans="1:14">
      <c r="A15" s="2" t="s">
        <v>745</v>
      </c>
      <c r="B15" s="4" t="s">
        <v>1365</v>
      </c>
      <c r="C15" s="256" t="s">
        <v>230</v>
      </c>
      <c r="D15" s="4" t="s">
        <v>1812</v>
      </c>
      <c r="F15" s="7" t="s">
        <v>265</v>
      </c>
      <c r="G15" s="7" t="s">
        <v>266</v>
      </c>
      <c r="H15" s="7" t="s">
        <v>422</v>
      </c>
      <c r="I15" s="7" t="s">
        <v>1124</v>
      </c>
      <c r="J15" s="7" t="s">
        <v>1125</v>
      </c>
      <c r="K15" s="7" t="s">
        <v>1097</v>
      </c>
    </row>
    <row r="16" spans="1:14">
      <c r="A16" s="2" t="s">
        <v>746</v>
      </c>
      <c r="B16" s="4" t="s">
        <v>1076</v>
      </c>
      <c r="C16" s="4" t="s">
        <v>355</v>
      </c>
      <c r="D16" s="4"/>
      <c r="F16" s="7" t="s">
        <v>1475</v>
      </c>
      <c r="G16" s="7" t="s">
        <v>1476</v>
      </c>
      <c r="H16" s="7"/>
      <c r="I16" s="7"/>
      <c r="J16" s="7"/>
      <c r="K16" s="7"/>
    </row>
    <row r="17" spans="1:11">
      <c r="A17" s="2" t="s">
        <v>747</v>
      </c>
      <c r="B17" s="4" t="s">
        <v>1074</v>
      </c>
      <c r="C17" s="4" t="s">
        <v>354</v>
      </c>
      <c r="D17" s="4"/>
      <c r="F17" s="7"/>
      <c r="G17" s="7" t="s">
        <v>1126</v>
      </c>
      <c r="H17" s="7" t="s">
        <v>431</v>
      </c>
      <c r="I17" s="7" t="s">
        <v>1127</v>
      </c>
      <c r="J17" s="7" t="s">
        <v>1128</v>
      </c>
      <c r="K17" s="7"/>
    </row>
    <row r="18" spans="1:11">
      <c r="A18" s="2" t="s">
        <v>748</v>
      </c>
      <c r="B18" s="4" t="s">
        <v>1076</v>
      </c>
      <c r="C18" s="4" t="s">
        <v>355</v>
      </c>
      <c r="D18" s="4"/>
      <c r="F18" s="7" t="s">
        <v>1129</v>
      </c>
      <c r="G18" s="7" t="s">
        <v>1130</v>
      </c>
      <c r="H18" s="7" t="s">
        <v>431</v>
      </c>
      <c r="I18" s="7" t="s">
        <v>1131</v>
      </c>
      <c r="J18" s="7" t="s">
        <v>1132</v>
      </c>
      <c r="K18" s="7"/>
    </row>
    <row r="19" spans="1:11">
      <c r="A19" s="2" t="s">
        <v>749</v>
      </c>
      <c r="B19" s="4" t="s">
        <v>1077</v>
      </c>
      <c r="C19" s="4" t="s">
        <v>716</v>
      </c>
      <c r="D19" s="4"/>
      <c r="F19" s="7" t="s">
        <v>241</v>
      </c>
      <c r="G19" s="7" t="s">
        <v>242</v>
      </c>
      <c r="H19" s="7" t="s">
        <v>431</v>
      </c>
      <c r="I19" s="7" t="s">
        <v>524</v>
      </c>
      <c r="J19" s="7" t="s">
        <v>525</v>
      </c>
      <c r="K19" s="7" t="s">
        <v>1097</v>
      </c>
    </row>
    <row r="20" spans="1:11">
      <c r="A20" s="2" t="s">
        <v>750</v>
      </c>
      <c r="B20" s="4" t="s">
        <v>1076</v>
      </c>
      <c r="C20" s="4" t="s">
        <v>355</v>
      </c>
      <c r="D20" s="4"/>
      <c r="F20" s="7" t="s">
        <v>1133</v>
      </c>
      <c r="G20" s="7" t="s">
        <v>718</v>
      </c>
      <c r="H20" s="7" t="s">
        <v>431</v>
      </c>
      <c r="I20" s="7" t="s">
        <v>1134</v>
      </c>
      <c r="J20" s="7" t="s">
        <v>1135</v>
      </c>
      <c r="K20" s="7" t="s">
        <v>1136</v>
      </c>
    </row>
    <row r="21" spans="1:11">
      <c r="A21" s="2" t="s">
        <v>750</v>
      </c>
      <c r="B21" s="4" t="s">
        <v>1076</v>
      </c>
      <c r="C21" s="4" t="s">
        <v>355</v>
      </c>
      <c r="D21" s="4"/>
      <c r="F21" s="7" t="s">
        <v>1137</v>
      </c>
      <c r="G21" s="7" t="s">
        <v>1138</v>
      </c>
      <c r="H21" s="7" t="s">
        <v>449</v>
      </c>
      <c r="I21" s="7" t="s">
        <v>1139</v>
      </c>
      <c r="J21" s="7" t="s">
        <v>1140</v>
      </c>
      <c r="K21" s="7" t="s">
        <v>1097</v>
      </c>
    </row>
    <row r="22" spans="1:11">
      <c r="A22" s="2" t="s">
        <v>751</v>
      </c>
      <c r="B22" s="4" t="s">
        <v>239</v>
      </c>
      <c r="C22" s="4" t="s">
        <v>474</v>
      </c>
      <c r="D22" s="4"/>
      <c r="F22" s="7" t="s">
        <v>686</v>
      </c>
      <c r="G22" s="7" t="s">
        <v>687</v>
      </c>
      <c r="H22" s="7" t="s">
        <v>449</v>
      </c>
      <c r="I22" s="7" t="s">
        <v>688</v>
      </c>
      <c r="J22" s="7" t="s">
        <v>689</v>
      </c>
      <c r="K22" s="7" t="s">
        <v>1097</v>
      </c>
    </row>
    <row r="23" spans="1:11">
      <c r="A23" s="2" t="s">
        <v>752</v>
      </c>
      <c r="B23" s="4" t="s">
        <v>1365</v>
      </c>
      <c r="C23" s="256" t="s">
        <v>230</v>
      </c>
      <c r="D23" s="4"/>
      <c r="F23" s="7" t="s">
        <v>690</v>
      </c>
      <c r="G23" s="7" t="s">
        <v>691</v>
      </c>
      <c r="H23" s="7" t="s">
        <v>536</v>
      </c>
      <c r="I23" s="7" t="s">
        <v>692</v>
      </c>
      <c r="J23" s="7" t="s">
        <v>693</v>
      </c>
      <c r="K23" s="7" t="s">
        <v>1097</v>
      </c>
    </row>
    <row r="24" spans="1:11">
      <c r="A24" s="2" t="s">
        <v>753</v>
      </c>
      <c r="B24" s="4" t="s">
        <v>239</v>
      </c>
      <c r="C24" s="4" t="s">
        <v>474</v>
      </c>
      <c r="D24" s="4"/>
      <c r="F24" s="7" t="s">
        <v>391</v>
      </c>
      <c r="G24" s="7" t="s">
        <v>694</v>
      </c>
      <c r="H24" s="7" t="s">
        <v>431</v>
      </c>
      <c r="I24" s="7" t="s">
        <v>695</v>
      </c>
      <c r="J24" s="7" t="s">
        <v>696</v>
      </c>
      <c r="K24" s="7" t="s">
        <v>1097</v>
      </c>
    </row>
    <row r="25" spans="1:11">
      <c r="A25" s="2" t="s">
        <v>754</v>
      </c>
      <c r="B25" s="4" t="s">
        <v>385</v>
      </c>
      <c r="C25" s="4" t="s">
        <v>386</v>
      </c>
      <c r="D25" s="4"/>
      <c r="F25" s="7" t="s">
        <v>1141</v>
      </c>
      <c r="G25" s="7" t="s">
        <v>1142</v>
      </c>
      <c r="H25" s="7" t="s">
        <v>431</v>
      </c>
      <c r="I25" s="7" t="s">
        <v>1143</v>
      </c>
      <c r="J25" s="7" t="s">
        <v>1144</v>
      </c>
      <c r="K25" s="7" t="s">
        <v>1145</v>
      </c>
    </row>
    <row r="26" spans="1:11">
      <c r="A26" s="2" t="s">
        <v>755</v>
      </c>
      <c r="B26" s="4" t="s">
        <v>239</v>
      </c>
      <c r="C26" s="4" t="s">
        <v>474</v>
      </c>
      <c r="D26" s="4"/>
      <c r="F26" s="7" t="s">
        <v>501</v>
      </c>
      <c r="G26" s="7" t="s">
        <v>502</v>
      </c>
      <c r="H26" s="7" t="s">
        <v>431</v>
      </c>
      <c r="I26" s="7" t="s">
        <v>503</v>
      </c>
      <c r="J26" s="7" t="s">
        <v>504</v>
      </c>
      <c r="K26" s="7" t="s">
        <v>1097</v>
      </c>
    </row>
    <row r="27" spans="1:11">
      <c r="A27" s="2" t="s">
        <v>756</v>
      </c>
      <c r="B27" s="4" t="s">
        <v>1365</v>
      </c>
      <c r="C27" s="256" t="s">
        <v>230</v>
      </c>
      <c r="D27" s="4"/>
      <c r="F27" s="7" t="s">
        <v>1146</v>
      </c>
      <c r="G27" s="7" t="s">
        <v>1147</v>
      </c>
      <c r="H27" s="7" t="s">
        <v>449</v>
      </c>
      <c r="I27" s="7" t="s">
        <v>1148</v>
      </c>
      <c r="J27" s="7" t="s">
        <v>1149</v>
      </c>
      <c r="K27" s="7" t="s">
        <v>1097</v>
      </c>
    </row>
    <row r="28" spans="1:11">
      <c r="A28" s="2" t="s">
        <v>757</v>
      </c>
      <c r="B28" s="4" t="s">
        <v>229</v>
      </c>
      <c r="C28" s="4" t="s">
        <v>18</v>
      </c>
      <c r="D28" s="4"/>
      <c r="F28" s="7" t="s">
        <v>697</v>
      </c>
      <c r="G28" s="7" t="s">
        <v>698</v>
      </c>
      <c r="H28" s="7" t="s">
        <v>431</v>
      </c>
      <c r="I28" s="7" t="s">
        <v>699</v>
      </c>
      <c r="J28" s="7" t="s">
        <v>700</v>
      </c>
      <c r="K28" s="7" t="s">
        <v>1097</v>
      </c>
    </row>
    <row r="29" spans="1:11">
      <c r="A29" s="2" t="s">
        <v>758</v>
      </c>
      <c r="B29" s="4" t="s">
        <v>239</v>
      </c>
      <c r="C29" s="4" t="s">
        <v>474</v>
      </c>
      <c r="D29" s="4"/>
      <c r="F29" s="7" t="s">
        <v>673</v>
      </c>
      <c r="G29" s="7" t="s">
        <v>674</v>
      </c>
      <c r="H29" s="7" t="s">
        <v>449</v>
      </c>
      <c r="I29" s="7" t="s">
        <v>675</v>
      </c>
      <c r="J29" s="7" t="s">
        <v>1150</v>
      </c>
      <c r="K29" s="7" t="s">
        <v>1097</v>
      </c>
    </row>
    <row r="30" spans="1:11">
      <c r="A30" s="2" t="s">
        <v>759</v>
      </c>
      <c r="B30" s="4" t="s">
        <v>239</v>
      </c>
      <c r="C30" s="4" t="s">
        <v>474</v>
      </c>
      <c r="D30" s="4"/>
      <c r="F30" s="7" t="s">
        <v>1151</v>
      </c>
      <c r="G30" s="7" t="s">
        <v>719</v>
      </c>
      <c r="H30" s="7" t="s">
        <v>431</v>
      </c>
      <c r="I30" s="7" t="s">
        <v>1152</v>
      </c>
      <c r="J30" s="7" t="s">
        <v>1153</v>
      </c>
      <c r="K30" s="7" t="s">
        <v>1154</v>
      </c>
    </row>
    <row r="31" spans="1:11">
      <c r="A31" s="2" t="s">
        <v>760</v>
      </c>
      <c r="B31" s="4" t="s">
        <v>1365</v>
      </c>
      <c r="C31" s="256" t="s">
        <v>230</v>
      </c>
      <c r="D31" s="4"/>
      <c r="F31" s="7" t="s">
        <v>400</v>
      </c>
      <c r="G31" s="7" t="s">
        <v>401</v>
      </c>
      <c r="H31" s="7" t="s">
        <v>454</v>
      </c>
      <c r="I31" s="7" t="s">
        <v>676</v>
      </c>
      <c r="J31" s="7" t="s">
        <v>677</v>
      </c>
      <c r="K31" s="7" t="s">
        <v>1097</v>
      </c>
    </row>
    <row r="32" spans="1:11">
      <c r="A32" s="2" t="s">
        <v>761</v>
      </c>
      <c r="B32" s="4" t="s">
        <v>1189</v>
      </c>
      <c r="C32" s="4" t="s">
        <v>717</v>
      </c>
      <c r="D32" s="4"/>
      <c r="F32" s="7" t="s">
        <v>1155</v>
      </c>
      <c r="G32" s="7" t="s">
        <v>729</v>
      </c>
      <c r="H32" s="7"/>
      <c r="I32" s="7"/>
      <c r="J32" s="7"/>
      <c r="K32" s="7"/>
    </row>
    <row r="33" spans="1:11">
      <c r="A33" s="2" t="s">
        <v>762</v>
      </c>
      <c r="B33" s="4" t="s">
        <v>1365</v>
      </c>
      <c r="C33" s="256" t="s">
        <v>230</v>
      </c>
      <c r="D33" s="4"/>
      <c r="F33" s="7" t="s">
        <v>1156</v>
      </c>
      <c r="G33" s="7" t="s">
        <v>723</v>
      </c>
      <c r="H33" s="7"/>
      <c r="I33" s="7"/>
      <c r="J33" s="7"/>
      <c r="K33" s="7"/>
    </row>
    <row r="34" spans="1:11">
      <c r="A34" s="2" t="s">
        <v>1854</v>
      </c>
      <c r="B34" s="4" t="s">
        <v>1078</v>
      </c>
      <c r="C34" s="4" t="s">
        <v>264</v>
      </c>
      <c r="D34" s="4"/>
      <c r="F34" s="7" t="s">
        <v>1157</v>
      </c>
      <c r="G34" s="7" t="s">
        <v>1158</v>
      </c>
      <c r="H34" s="7" t="s">
        <v>419</v>
      </c>
      <c r="I34" s="7" t="s">
        <v>1159</v>
      </c>
      <c r="J34" s="7" t="s">
        <v>1160</v>
      </c>
      <c r="K34" s="7" t="s">
        <v>1097</v>
      </c>
    </row>
    <row r="35" spans="1:11">
      <c r="A35" s="2" t="s">
        <v>54</v>
      </c>
      <c r="B35" s="4" t="s">
        <v>1365</v>
      </c>
      <c r="C35" s="256" t="s">
        <v>230</v>
      </c>
      <c r="D35" s="4" t="s">
        <v>1812</v>
      </c>
      <c r="F35" s="7" t="s">
        <v>438</v>
      </c>
      <c r="G35" s="7" t="s">
        <v>439</v>
      </c>
      <c r="H35" s="7" t="s">
        <v>422</v>
      </c>
      <c r="I35" s="7" t="s">
        <v>1161</v>
      </c>
      <c r="J35" s="7" t="s">
        <v>440</v>
      </c>
      <c r="K35" s="7" t="s">
        <v>1097</v>
      </c>
    </row>
    <row r="36" spans="1:11">
      <c r="A36" s="2"/>
      <c r="B36" s="4"/>
      <c r="C36" s="4"/>
      <c r="D36" s="4"/>
      <c r="F36" s="7" t="s">
        <v>457</v>
      </c>
      <c r="G36" s="7" t="s">
        <v>458</v>
      </c>
      <c r="H36" s="7" t="s">
        <v>431</v>
      </c>
      <c r="I36" s="7" t="s">
        <v>459</v>
      </c>
      <c r="J36" s="7" t="s">
        <v>460</v>
      </c>
      <c r="K36" s="7" t="s">
        <v>1097</v>
      </c>
    </row>
    <row r="37" spans="1:11">
      <c r="A37" s="2" t="s">
        <v>763</v>
      </c>
      <c r="B37" s="4" t="s">
        <v>1365</v>
      </c>
      <c r="C37" s="256" t="s">
        <v>230</v>
      </c>
      <c r="D37" s="4"/>
      <c r="F37" s="7"/>
      <c r="G37" s="7" t="s">
        <v>1162</v>
      </c>
      <c r="H37" s="7" t="s">
        <v>419</v>
      </c>
      <c r="I37" s="7" t="s">
        <v>1163</v>
      </c>
      <c r="J37" s="7" t="s">
        <v>1164</v>
      </c>
      <c r="K37" s="7" t="s">
        <v>1154</v>
      </c>
    </row>
    <row r="38" spans="1:11">
      <c r="A38" s="2" t="s">
        <v>764</v>
      </c>
      <c r="B38" s="4" t="s">
        <v>1365</v>
      </c>
      <c r="C38" s="256" t="s">
        <v>230</v>
      </c>
      <c r="D38" s="4"/>
      <c r="F38" s="7"/>
      <c r="G38" s="7" t="s">
        <v>1165</v>
      </c>
      <c r="H38" s="7" t="s">
        <v>431</v>
      </c>
      <c r="I38" s="7" t="s">
        <v>1166</v>
      </c>
      <c r="J38" s="7" t="s">
        <v>1167</v>
      </c>
      <c r="K38" s="7" t="s">
        <v>1168</v>
      </c>
    </row>
    <row r="39" spans="1:11">
      <c r="A39" s="2" t="s">
        <v>765</v>
      </c>
      <c r="B39" s="4" t="s">
        <v>1365</v>
      </c>
      <c r="C39" s="256" t="s">
        <v>230</v>
      </c>
      <c r="D39" s="4"/>
      <c r="F39" s="7" t="s">
        <v>1169</v>
      </c>
      <c r="G39" s="7" t="s">
        <v>371</v>
      </c>
      <c r="H39" s="7"/>
      <c r="I39" s="7"/>
      <c r="J39" s="7"/>
      <c r="K39" s="7"/>
    </row>
    <row r="40" spans="1:11">
      <c r="A40" s="2" t="s">
        <v>766</v>
      </c>
      <c r="B40" s="4" t="s">
        <v>1365</v>
      </c>
      <c r="C40" s="256" t="s">
        <v>230</v>
      </c>
      <c r="D40" s="4"/>
      <c r="F40" s="7" t="s">
        <v>248</v>
      </c>
      <c r="G40" s="7" t="s">
        <v>249</v>
      </c>
      <c r="H40" s="7" t="s">
        <v>422</v>
      </c>
      <c r="I40" s="7" t="s">
        <v>1170</v>
      </c>
      <c r="J40" s="7" t="s">
        <v>437</v>
      </c>
      <c r="K40" s="7" t="s">
        <v>1097</v>
      </c>
    </row>
    <row r="41" spans="1:11">
      <c r="A41" s="2" t="s">
        <v>767</v>
      </c>
      <c r="B41" s="4" t="s">
        <v>239</v>
      </c>
      <c r="C41" s="4" t="s">
        <v>474</v>
      </c>
      <c r="D41" s="4"/>
      <c r="F41" s="7" t="s">
        <v>678</v>
      </c>
      <c r="G41" s="7" t="s">
        <v>679</v>
      </c>
      <c r="H41" s="7" t="s">
        <v>431</v>
      </c>
      <c r="I41" s="7" t="s">
        <v>680</v>
      </c>
      <c r="J41" s="7" t="s">
        <v>681</v>
      </c>
      <c r="K41" s="7" t="s">
        <v>1097</v>
      </c>
    </row>
    <row r="42" spans="1:11">
      <c r="A42" s="2" t="s">
        <v>768</v>
      </c>
      <c r="B42" s="4" t="s">
        <v>1473</v>
      </c>
      <c r="C42" s="4" t="s">
        <v>720</v>
      </c>
      <c r="D42" s="4"/>
      <c r="F42" s="7" t="s">
        <v>1171</v>
      </c>
      <c r="G42" s="7" t="s">
        <v>425</v>
      </c>
      <c r="H42" s="7" t="s">
        <v>419</v>
      </c>
      <c r="I42" s="7" t="s">
        <v>1172</v>
      </c>
      <c r="J42" s="7" t="s">
        <v>426</v>
      </c>
      <c r="K42" s="7" t="s">
        <v>1097</v>
      </c>
    </row>
    <row r="43" spans="1:11">
      <c r="A43" s="2" t="s">
        <v>769</v>
      </c>
      <c r="B43" s="4" t="s">
        <v>1473</v>
      </c>
      <c r="C43" s="4" t="s">
        <v>720</v>
      </c>
      <c r="D43" s="4"/>
      <c r="F43" s="7" t="s">
        <v>682</v>
      </c>
      <c r="G43" s="7" t="s">
        <v>683</v>
      </c>
      <c r="H43" s="7" t="s">
        <v>449</v>
      </c>
      <c r="I43" s="7" t="s">
        <v>684</v>
      </c>
      <c r="J43" s="7" t="s">
        <v>685</v>
      </c>
      <c r="K43" s="7" t="s">
        <v>1097</v>
      </c>
    </row>
    <row r="44" spans="1:11">
      <c r="A44" s="2" t="s">
        <v>770</v>
      </c>
      <c r="B44" s="4" t="s">
        <v>1365</v>
      </c>
      <c r="C44" s="256" t="s">
        <v>230</v>
      </c>
      <c r="D44" s="4"/>
      <c r="F44" s="7" t="s">
        <v>1077</v>
      </c>
      <c r="G44" s="7" t="s">
        <v>716</v>
      </c>
      <c r="H44" s="7" t="s">
        <v>431</v>
      </c>
      <c r="I44" s="7"/>
      <c r="J44" s="7"/>
      <c r="K44" s="7"/>
    </row>
    <row r="45" spans="1:11">
      <c r="A45" s="2" t="s">
        <v>771</v>
      </c>
      <c r="B45" s="4" t="s">
        <v>1076</v>
      </c>
      <c r="C45" s="4" t="s">
        <v>355</v>
      </c>
      <c r="D45" s="4"/>
      <c r="F45" s="7" t="s">
        <v>447</v>
      </c>
      <c r="G45" s="7" t="s">
        <v>448</v>
      </c>
      <c r="H45" s="7" t="s">
        <v>449</v>
      </c>
      <c r="I45" s="7" t="s">
        <v>450</v>
      </c>
      <c r="J45" s="7" t="s">
        <v>451</v>
      </c>
      <c r="K45" s="7" t="s">
        <v>1097</v>
      </c>
    </row>
    <row r="46" spans="1:11">
      <c r="A46" s="2" t="s">
        <v>772</v>
      </c>
      <c r="B46" s="4" t="s">
        <v>248</v>
      </c>
      <c r="C46" s="4" t="s">
        <v>249</v>
      </c>
      <c r="D46" s="4"/>
      <c r="F46" s="7" t="s">
        <v>385</v>
      </c>
      <c r="G46" s="7" t="s">
        <v>386</v>
      </c>
      <c r="H46" s="7" t="s">
        <v>431</v>
      </c>
      <c r="I46" s="7" t="s">
        <v>470</v>
      </c>
      <c r="J46" s="7" t="s">
        <v>471</v>
      </c>
      <c r="K46" s="7" t="s">
        <v>1097</v>
      </c>
    </row>
    <row r="47" spans="1:11">
      <c r="A47" s="2" t="s">
        <v>773</v>
      </c>
      <c r="B47" s="4" t="s">
        <v>385</v>
      </c>
      <c r="C47" s="4" t="s">
        <v>386</v>
      </c>
      <c r="D47" s="4"/>
      <c r="F47" s="7" t="s">
        <v>547</v>
      </c>
      <c r="G47" s="7" t="s">
        <v>548</v>
      </c>
      <c r="H47" s="7" t="s">
        <v>431</v>
      </c>
      <c r="I47" s="7" t="s">
        <v>549</v>
      </c>
      <c r="J47" s="7" t="s">
        <v>550</v>
      </c>
      <c r="K47" s="7" t="s">
        <v>1097</v>
      </c>
    </row>
    <row r="48" spans="1:11">
      <c r="A48" s="2" t="s">
        <v>774</v>
      </c>
      <c r="B48" s="4" t="s">
        <v>1077</v>
      </c>
      <c r="C48" s="4" t="s">
        <v>716</v>
      </c>
      <c r="D48" s="4"/>
      <c r="F48" s="7" t="s">
        <v>1173</v>
      </c>
      <c r="G48" s="7" t="s">
        <v>725</v>
      </c>
      <c r="H48" s="7"/>
      <c r="I48" s="7"/>
      <c r="J48" s="7"/>
      <c r="K48" s="7"/>
    </row>
    <row r="49" spans="1:11">
      <c r="A49" s="2" t="s">
        <v>775</v>
      </c>
      <c r="B49" s="4" t="s">
        <v>466</v>
      </c>
      <c r="C49" s="4" t="s">
        <v>467</v>
      </c>
      <c r="D49" s="4"/>
      <c r="F49" s="7" t="s">
        <v>661</v>
      </c>
      <c r="G49" s="7" t="s">
        <v>662</v>
      </c>
      <c r="H49" s="7" t="s">
        <v>449</v>
      </c>
      <c r="I49" s="7" t="s">
        <v>663</v>
      </c>
      <c r="J49" s="7" t="s">
        <v>664</v>
      </c>
      <c r="K49" s="7" t="s">
        <v>1097</v>
      </c>
    </row>
    <row r="50" spans="1:11">
      <c r="A50" s="2" t="s">
        <v>776</v>
      </c>
      <c r="B50" s="4" t="s">
        <v>1365</v>
      </c>
      <c r="C50" s="256" t="s">
        <v>230</v>
      </c>
      <c r="D50" s="4"/>
      <c r="F50" s="7" t="s">
        <v>1083</v>
      </c>
      <c r="G50" s="7" t="s">
        <v>728</v>
      </c>
      <c r="H50" s="7" t="s">
        <v>431</v>
      </c>
      <c r="I50" s="7"/>
      <c r="J50" s="7"/>
      <c r="K50" s="7"/>
    </row>
    <row r="51" spans="1:11">
      <c r="A51" s="2" t="s">
        <v>777</v>
      </c>
      <c r="B51" s="4" t="s">
        <v>271</v>
      </c>
      <c r="C51" s="4" t="s">
        <v>272</v>
      </c>
      <c r="D51" s="4"/>
      <c r="F51" s="7" t="s">
        <v>1174</v>
      </c>
      <c r="G51" s="7" t="s">
        <v>1175</v>
      </c>
      <c r="H51" s="7"/>
      <c r="I51" s="7"/>
      <c r="J51" s="7"/>
      <c r="K51" s="7"/>
    </row>
    <row r="52" spans="1:11">
      <c r="A52" s="2" t="s">
        <v>778</v>
      </c>
      <c r="B52" s="4" t="s">
        <v>1365</v>
      </c>
      <c r="C52" s="256" t="s">
        <v>230</v>
      </c>
      <c r="D52" s="4"/>
      <c r="F52" s="7" t="s">
        <v>398</v>
      </c>
      <c r="G52" s="7" t="s">
        <v>399</v>
      </c>
      <c r="H52" s="7" t="s">
        <v>1176</v>
      </c>
      <c r="I52" s="7" t="s">
        <v>461</v>
      </c>
      <c r="J52" s="7" t="s">
        <v>462</v>
      </c>
      <c r="K52" s="7" t="s">
        <v>1097</v>
      </c>
    </row>
    <row r="53" spans="1:11">
      <c r="A53" s="2" t="s">
        <v>779</v>
      </c>
      <c r="B53" s="4" t="s">
        <v>1365</v>
      </c>
      <c r="C53" s="256" t="s">
        <v>230</v>
      </c>
      <c r="D53" s="4"/>
      <c r="F53" s="7" t="s">
        <v>1177</v>
      </c>
      <c r="G53" s="7" t="s">
        <v>1178</v>
      </c>
      <c r="H53" s="7" t="s">
        <v>431</v>
      </c>
      <c r="I53" s="7"/>
      <c r="J53" s="7"/>
      <c r="K53" s="7"/>
    </row>
    <row r="54" spans="1:11">
      <c r="A54" s="2" t="s">
        <v>780</v>
      </c>
      <c r="B54" s="4" t="s">
        <v>1079</v>
      </c>
      <c r="C54" s="4" t="s">
        <v>268</v>
      </c>
      <c r="D54" s="4"/>
      <c r="F54" s="7" t="s">
        <v>397</v>
      </c>
      <c r="G54" s="7" t="s">
        <v>1094</v>
      </c>
      <c r="H54" s="7" t="s">
        <v>431</v>
      </c>
      <c r="I54" s="7" t="s">
        <v>1179</v>
      </c>
      <c r="J54" s="7" t="s">
        <v>1180</v>
      </c>
      <c r="K54" s="7" t="s">
        <v>1097</v>
      </c>
    </row>
    <row r="55" spans="1:11">
      <c r="A55" s="2" t="s">
        <v>781</v>
      </c>
      <c r="B55" s="4" t="s">
        <v>246</v>
      </c>
      <c r="C55" s="4" t="s">
        <v>247</v>
      </c>
      <c r="D55" s="4"/>
      <c r="F55" s="7"/>
      <c r="G55" s="7" t="s">
        <v>1181</v>
      </c>
      <c r="H55" s="7" t="s">
        <v>431</v>
      </c>
      <c r="I55" s="7" t="s">
        <v>1182</v>
      </c>
      <c r="J55" s="7" t="s">
        <v>1183</v>
      </c>
      <c r="K55" s="7" t="s">
        <v>1154</v>
      </c>
    </row>
    <row r="56" spans="1:11">
      <c r="A56" s="2" t="s">
        <v>109</v>
      </c>
      <c r="B56" s="4" t="s">
        <v>1365</v>
      </c>
      <c r="C56" s="256" t="s">
        <v>230</v>
      </c>
      <c r="D56" s="4" t="s">
        <v>1812</v>
      </c>
      <c r="F56" s="7" t="s">
        <v>1184</v>
      </c>
      <c r="G56" s="7" t="s">
        <v>1185</v>
      </c>
      <c r="H56" s="7" t="s">
        <v>441</v>
      </c>
      <c r="I56" s="7" t="s">
        <v>1186</v>
      </c>
      <c r="J56" s="7" t="s">
        <v>1187</v>
      </c>
      <c r="K56" s="7"/>
    </row>
    <row r="57" spans="1:11">
      <c r="A57" s="2" t="s">
        <v>782</v>
      </c>
      <c r="B57" s="4" t="s">
        <v>383</v>
      </c>
      <c r="C57" s="4" t="s">
        <v>384</v>
      </c>
      <c r="D57" s="4"/>
      <c r="F57" s="7" t="s">
        <v>665</v>
      </c>
      <c r="G57" s="7" t="s">
        <v>666</v>
      </c>
      <c r="H57" s="7" t="s">
        <v>454</v>
      </c>
      <c r="I57" s="7" t="s">
        <v>667</v>
      </c>
      <c r="J57" s="7" t="s">
        <v>668</v>
      </c>
      <c r="K57" s="7" t="s">
        <v>1097</v>
      </c>
    </row>
    <row r="58" spans="1:11">
      <c r="A58" s="2" t="s">
        <v>783</v>
      </c>
      <c r="B58" s="4" t="s">
        <v>239</v>
      </c>
      <c r="C58" s="4" t="s">
        <v>474</v>
      </c>
      <c r="D58" s="4"/>
      <c r="F58" s="7" t="s">
        <v>1188</v>
      </c>
      <c r="G58" s="7" t="s">
        <v>443</v>
      </c>
      <c r="H58" s="7" t="s">
        <v>422</v>
      </c>
      <c r="I58" s="7" t="s">
        <v>444</v>
      </c>
      <c r="J58" s="7" t="s">
        <v>445</v>
      </c>
      <c r="K58" s="7" t="s">
        <v>1097</v>
      </c>
    </row>
    <row r="59" spans="1:11">
      <c r="A59" s="2" t="s">
        <v>784</v>
      </c>
      <c r="B59" s="4" t="s">
        <v>255</v>
      </c>
      <c r="C59" s="4" t="s">
        <v>256</v>
      </c>
      <c r="D59" s="4"/>
      <c r="F59" s="7" t="s">
        <v>1189</v>
      </c>
      <c r="G59" s="7" t="s">
        <v>717</v>
      </c>
      <c r="H59" s="7"/>
      <c r="I59" s="7"/>
      <c r="J59" s="7"/>
      <c r="K59" s="7"/>
    </row>
    <row r="60" spans="1:11">
      <c r="A60" s="2" t="s">
        <v>785</v>
      </c>
      <c r="B60" s="4" t="s">
        <v>1169</v>
      </c>
      <c r="C60" s="4" t="s">
        <v>371</v>
      </c>
      <c r="D60" s="4"/>
      <c r="F60" s="7" t="s">
        <v>1190</v>
      </c>
      <c r="G60" s="7" t="s">
        <v>1191</v>
      </c>
      <c r="H60" s="7" t="s">
        <v>431</v>
      </c>
      <c r="I60" s="7" t="s">
        <v>1192</v>
      </c>
      <c r="J60" s="7" t="s">
        <v>1193</v>
      </c>
      <c r="K60" s="7" t="s">
        <v>1097</v>
      </c>
    </row>
    <row r="61" spans="1:11">
      <c r="A61" s="2" t="s">
        <v>786</v>
      </c>
      <c r="B61" s="4" t="s">
        <v>385</v>
      </c>
      <c r="C61" s="4" t="s">
        <v>386</v>
      </c>
      <c r="D61" s="4"/>
      <c r="F61" s="7" t="s">
        <v>1194</v>
      </c>
      <c r="G61" s="7" t="s">
        <v>1195</v>
      </c>
      <c r="H61" s="7"/>
      <c r="I61" s="7"/>
      <c r="J61" s="7"/>
      <c r="K61" s="7"/>
    </row>
    <row r="62" spans="1:11">
      <c r="A62" s="2" t="s">
        <v>787</v>
      </c>
      <c r="B62" s="4" t="s">
        <v>255</v>
      </c>
      <c r="C62" s="4" t="s">
        <v>256</v>
      </c>
      <c r="D62" s="4"/>
      <c r="F62" s="7" t="s">
        <v>1196</v>
      </c>
      <c r="G62" s="7" t="s">
        <v>1197</v>
      </c>
      <c r="H62" s="7" t="s">
        <v>1176</v>
      </c>
      <c r="I62" s="7" t="s">
        <v>1198</v>
      </c>
      <c r="J62" s="7" t="s">
        <v>1199</v>
      </c>
      <c r="K62" s="7" t="s">
        <v>1097</v>
      </c>
    </row>
    <row r="63" spans="1:11">
      <c r="A63" s="2" t="s">
        <v>788</v>
      </c>
      <c r="B63" s="4" t="s">
        <v>255</v>
      </c>
      <c r="C63" s="4" t="s">
        <v>256</v>
      </c>
      <c r="D63" s="4"/>
      <c r="F63" s="7" t="s">
        <v>669</v>
      </c>
      <c r="G63" s="7" t="s">
        <v>670</v>
      </c>
      <c r="H63" s="7" t="s">
        <v>422</v>
      </c>
      <c r="I63" s="7" t="s">
        <v>671</v>
      </c>
      <c r="J63" s="7" t="s">
        <v>672</v>
      </c>
      <c r="K63" s="7" t="s">
        <v>1097</v>
      </c>
    </row>
    <row r="64" spans="1:11">
      <c r="A64" s="2" t="s">
        <v>789</v>
      </c>
      <c r="B64" s="4" t="s">
        <v>1074</v>
      </c>
      <c r="C64" s="4" t="s">
        <v>354</v>
      </c>
      <c r="D64" s="4"/>
      <c r="F64" s="7" t="s">
        <v>374</v>
      </c>
      <c r="G64" s="7" t="s">
        <v>1090</v>
      </c>
      <c r="H64" s="7" t="s">
        <v>431</v>
      </c>
      <c r="I64" s="7" t="s">
        <v>1200</v>
      </c>
      <c r="J64" s="7" t="s">
        <v>1201</v>
      </c>
      <c r="K64" s="7" t="s">
        <v>1097</v>
      </c>
    </row>
    <row r="65" spans="1:11">
      <c r="A65" s="2" t="s">
        <v>790</v>
      </c>
      <c r="B65" s="4" t="s">
        <v>1365</v>
      </c>
      <c r="C65" s="256" t="s">
        <v>230</v>
      </c>
      <c r="D65" s="4"/>
      <c r="F65" s="7"/>
      <c r="G65" s="7" t="s">
        <v>1202</v>
      </c>
      <c r="H65" s="7" t="s">
        <v>431</v>
      </c>
      <c r="I65" s="7" t="s">
        <v>1203</v>
      </c>
      <c r="J65" s="7" t="s">
        <v>1204</v>
      </c>
      <c r="K65" s="7" t="s">
        <v>1145</v>
      </c>
    </row>
    <row r="66" spans="1:11">
      <c r="A66" s="2" t="s">
        <v>791</v>
      </c>
      <c r="B66" s="4" t="s">
        <v>1073</v>
      </c>
      <c r="C66" s="4" t="s">
        <v>369</v>
      </c>
      <c r="D66" s="4"/>
      <c r="F66" s="7" t="s">
        <v>402</v>
      </c>
      <c r="G66" s="7" t="s">
        <v>403</v>
      </c>
      <c r="H66" s="7" t="s">
        <v>431</v>
      </c>
      <c r="I66" s="7" t="s">
        <v>651</v>
      </c>
      <c r="J66" s="7" t="s">
        <v>652</v>
      </c>
      <c r="K66" s="7" t="s">
        <v>1097</v>
      </c>
    </row>
    <row r="67" spans="1:11">
      <c r="A67" s="2" t="s">
        <v>792</v>
      </c>
      <c r="B67" s="4" t="s">
        <v>108</v>
      </c>
      <c r="C67" s="4" t="s">
        <v>358</v>
      </c>
      <c r="D67" s="4"/>
      <c r="F67" s="7" t="s">
        <v>1205</v>
      </c>
      <c r="G67" s="7" t="s">
        <v>1206</v>
      </c>
      <c r="H67" s="7" t="s">
        <v>431</v>
      </c>
      <c r="I67" s="7" t="s">
        <v>1207</v>
      </c>
      <c r="J67" s="7" t="s">
        <v>1208</v>
      </c>
      <c r="K67" s="7" t="s">
        <v>1145</v>
      </c>
    </row>
    <row r="68" spans="1:11">
      <c r="A68" s="2" t="s">
        <v>793</v>
      </c>
      <c r="B68" s="4" t="s">
        <v>1074</v>
      </c>
      <c r="C68" s="4" t="s">
        <v>354</v>
      </c>
      <c r="D68" s="4"/>
      <c r="F68" s="7" t="s">
        <v>653</v>
      </c>
      <c r="G68" s="7" t="s">
        <v>654</v>
      </c>
      <c r="H68" s="7" t="s">
        <v>431</v>
      </c>
      <c r="I68" s="7" t="s">
        <v>655</v>
      </c>
      <c r="J68" s="7" t="s">
        <v>656</v>
      </c>
      <c r="K68" s="7" t="s">
        <v>1097</v>
      </c>
    </row>
    <row r="69" spans="1:11">
      <c r="A69" s="2" t="s">
        <v>794</v>
      </c>
      <c r="B69" s="4" t="s">
        <v>255</v>
      </c>
      <c r="C69" s="4" t="s">
        <v>256</v>
      </c>
      <c r="D69" s="4"/>
      <c r="F69" s="7"/>
      <c r="G69" s="7" t="s">
        <v>1209</v>
      </c>
      <c r="H69" s="7" t="s">
        <v>431</v>
      </c>
      <c r="I69" s="7" t="s">
        <v>1210</v>
      </c>
      <c r="J69" s="7" t="s">
        <v>1211</v>
      </c>
      <c r="K69" s="7" t="s">
        <v>1107</v>
      </c>
    </row>
    <row r="70" spans="1:11">
      <c r="A70" s="2" t="s">
        <v>795</v>
      </c>
      <c r="B70" s="4" t="s">
        <v>1080</v>
      </c>
      <c r="C70" s="4" t="s">
        <v>721</v>
      </c>
      <c r="D70" s="4"/>
      <c r="F70" s="7" t="s">
        <v>111</v>
      </c>
      <c r="G70" s="7" t="s">
        <v>112</v>
      </c>
      <c r="H70" s="7" t="s">
        <v>431</v>
      </c>
      <c r="I70" s="7" t="s">
        <v>657</v>
      </c>
      <c r="J70" s="7" t="s">
        <v>658</v>
      </c>
      <c r="K70" s="7" t="s">
        <v>1097</v>
      </c>
    </row>
    <row r="71" spans="1:11">
      <c r="A71" s="2" t="s">
        <v>796</v>
      </c>
      <c r="B71" s="4" t="s">
        <v>1080</v>
      </c>
      <c r="C71" s="4" t="s">
        <v>721</v>
      </c>
      <c r="D71" s="4"/>
      <c r="F71" s="7"/>
      <c r="G71" s="7" t="s">
        <v>1212</v>
      </c>
      <c r="H71" s="7" t="s">
        <v>431</v>
      </c>
      <c r="I71" s="7" t="s">
        <v>1213</v>
      </c>
      <c r="J71" s="7" t="s">
        <v>1214</v>
      </c>
      <c r="K71" s="7"/>
    </row>
    <row r="72" spans="1:11">
      <c r="A72" s="2" t="s">
        <v>797</v>
      </c>
      <c r="B72" s="4" t="s">
        <v>1079</v>
      </c>
      <c r="C72" s="4" t="s">
        <v>268</v>
      </c>
      <c r="D72" s="4"/>
      <c r="F72" s="7" t="s">
        <v>1215</v>
      </c>
      <c r="G72" s="7" t="s">
        <v>722</v>
      </c>
      <c r="H72" s="7"/>
      <c r="I72" s="7"/>
      <c r="J72" s="7"/>
      <c r="K72" s="7"/>
    </row>
    <row r="73" spans="1:11">
      <c r="A73" s="2" t="s">
        <v>798</v>
      </c>
      <c r="B73" s="4" t="s">
        <v>1215</v>
      </c>
      <c r="C73" s="4" t="s">
        <v>722</v>
      </c>
      <c r="D73" s="4"/>
      <c r="F73" s="7" t="s">
        <v>518</v>
      </c>
      <c r="G73" s="7" t="s">
        <v>519</v>
      </c>
      <c r="H73" s="7" t="s">
        <v>431</v>
      </c>
      <c r="I73" s="7" t="s">
        <v>520</v>
      </c>
      <c r="J73" s="7" t="s">
        <v>521</v>
      </c>
      <c r="K73" s="7" t="s">
        <v>1097</v>
      </c>
    </row>
    <row r="74" spans="1:11">
      <c r="A74" s="2" t="s">
        <v>799</v>
      </c>
      <c r="B74" s="4" t="s">
        <v>239</v>
      </c>
      <c r="C74" s="4" t="s">
        <v>474</v>
      </c>
      <c r="D74" s="4"/>
      <c r="F74" s="7" t="s">
        <v>408</v>
      </c>
      <c r="G74" s="7" t="s">
        <v>356</v>
      </c>
      <c r="H74" s="7" t="s">
        <v>454</v>
      </c>
      <c r="I74" s="7" t="s">
        <v>530</v>
      </c>
      <c r="J74" s="7" t="s">
        <v>531</v>
      </c>
      <c r="K74" s="7" t="s">
        <v>1097</v>
      </c>
    </row>
    <row r="75" spans="1:11">
      <c r="A75" s="2" t="s">
        <v>1578</v>
      </c>
      <c r="B75" s="4" t="s">
        <v>239</v>
      </c>
      <c r="C75" s="4" t="s">
        <v>474</v>
      </c>
      <c r="D75" s="4"/>
      <c r="F75" s="7" t="s">
        <v>404</v>
      </c>
      <c r="G75" s="7" t="s">
        <v>405</v>
      </c>
      <c r="H75" s="7" t="s">
        <v>431</v>
      </c>
      <c r="I75" s="7" t="s">
        <v>659</v>
      </c>
      <c r="J75" s="7" t="s">
        <v>660</v>
      </c>
      <c r="K75" s="7" t="s">
        <v>1097</v>
      </c>
    </row>
    <row r="76" spans="1:11">
      <c r="A76" s="2" t="s">
        <v>800</v>
      </c>
      <c r="B76" s="4" t="s">
        <v>229</v>
      </c>
      <c r="C76" s="4" t="s">
        <v>18</v>
      </c>
      <c r="D76" s="4"/>
      <c r="F76" s="7" t="s">
        <v>1216</v>
      </c>
      <c r="G76" s="7" t="s">
        <v>1217</v>
      </c>
      <c r="H76" s="7" t="s">
        <v>1176</v>
      </c>
      <c r="I76" s="7" t="s">
        <v>1218</v>
      </c>
      <c r="J76" s="7" t="s">
        <v>1219</v>
      </c>
      <c r="K76" s="7"/>
    </row>
    <row r="77" spans="1:11">
      <c r="A77" s="2" t="s">
        <v>801</v>
      </c>
      <c r="B77" s="4" t="s">
        <v>1079</v>
      </c>
      <c r="C77" s="4" t="s">
        <v>268</v>
      </c>
      <c r="D77" s="4"/>
      <c r="F77" s="7" t="s">
        <v>483</v>
      </c>
      <c r="G77" s="7" t="s">
        <v>484</v>
      </c>
      <c r="H77" s="7" t="s">
        <v>449</v>
      </c>
      <c r="I77" s="7" t="s">
        <v>485</v>
      </c>
      <c r="J77" s="7" t="s">
        <v>486</v>
      </c>
      <c r="K77" s="7" t="s">
        <v>1097</v>
      </c>
    </row>
    <row r="78" spans="1:11">
      <c r="A78" s="2" t="s">
        <v>802</v>
      </c>
      <c r="B78" s="4" t="s">
        <v>1156</v>
      </c>
      <c r="C78" s="4" t="s">
        <v>723</v>
      </c>
      <c r="D78" s="4"/>
      <c r="F78" s="7" t="s">
        <v>1220</v>
      </c>
      <c r="G78" s="7" t="s">
        <v>1221</v>
      </c>
      <c r="H78" s="7" t="s">
        <v>431</v>
      </c>
      <c r="I78" s="7" t="s">
        <v>1222</v>
      </c>
      <c r="J78" s="7" t="s">
        <v>1223</v>
      </c>
      <c r="K78" s="7" t="s">
        <v>1097</v>
      </c>
    </row>
    <row r="79" spans="1:11">
      <c r="A79" s="2" t="s">
        <v>803</v>
      </c>
      <c r="B79" s="4" t="s">
        <v>377</v>
      </c>
      <c r="C79" s="4" t="s">
        <v>378</v>
      </c>
      <c r="D79" s="4"/>
      <c r="F79" s="7"/>
      <c r="G79" s="7" t="s">
        <v>1224</v>
      </c>
      <c r="H79" s="7" t="s">
        <v>431</v>
      </c>
      <c r="I79" s="7" t="s">
        <v>1225</v>
      </c>
      <c r="J79" s="7" t="s">
        <v>1226</v>
      </c>
      <c r="K79" s="7" t="s">
        <v>1145</v>
      </c>
    </row>
    <row r="80" spans="1:11">
      <c r="A80" s="2" t="s">
        <v>804</v>
      </c>
      <c r="B80" s="4" t="s">
        <v>1365</v>
      </c>
      <c r="C80" s="256" t="s">
        <v>230</v>
      </c>
      <c r="D80" s="4"/>
      <c r="F80" s="7" t="s">
        <v>233</v>
      </c>
      <c r="G80" s="7" t="s">
        <v>234</v>
      </c>
      <c r="H80" s="7" t="s">
        <v>431</v>
      </c>
      <c r="I80" s="7" t="s">
        <v>649</v>
      </c>
      <c r="J80" s="7" t="s">
        <v>650</v>
      </c>
      <c r="K80" s="7" t="s">
        <v>1097</v>
      </c>
    </row>
    <row r="81" spans="1:11">
      <c r="A81" s="2" t="s">
        <v>805</v>
      </c>
      <c r="B81" s="4" t="s">
        <v>1365</v>
      </c>
      <c r="C81" s="256" t="s">
        <v>230</v>
      </c>
      <c r="D81" s="4"/>
      <c r="F81" s="7" t="s">
        <v>1227</v>
      </c>
      <c r="G81" s="7" t="s">
        <v>1228</v>
      </c>
      <c r="H81" s="7" t="s">
        <v>422</v>
      </c>
      <c r="I81" s="7" t="s">
        <v>1229</v>
      </c>
      <c r="J81" s="7" t="s">
        <v>1230</v>
      </c>
      <c r="K81" s="7" t="s">
        <v>1097</v>
      </c>
    </row>
    <row r="82" spans="1:11">
      <c r="A82" s="2" t="s">
        <v>806</v>
      </c>
      <c r="B82" s="4" t="s">
        <v>255</v>
      </c>
      <c r="C82" s="4" t="s">
        <v>256</v>
      </c>
      <c r="D82" s="4"/>
      <c r="F82" s="7"/>
      <c r="G82" s="7" t="s">
        <v>1231</v>
      </c>
      <c r="H82" s="7" t="s">
        <v>431</v>
      </c>
      <c r="I82" s="7" t="s">
        <v>1232</v>
      </c>
      <c r="J82" s="7" t="s">
        <v>1233</v>
      </c>
      <c r="K82" s="7" t="s">
        <v>1234</v>
      </c>
    </row>
    <row r="83" spans="1:11">
      <c r="A83" s="2" t="s">
        <v>807</v>
      </c>
      <c r="B83" s="4" t="s">
        <v>370</v>
      </c>
      <c r="C83" s="4" t="s">
        <v>157</v>
      </c>
      <c r="D83" s="4"/>
      <c r="F83" s="7" t="s">
        <v>394</v>
      </c>
      <c r="G83" s="7" t="s">
        <v>395</v>
      </c>
      <c r="H83" s="7" t="s">
        <v>422</v>
      </c>
      <c r="I83" s="7" t="s">
        <v>644</v>
      </c>
      <c r="J83" s="7" t="s">
        <v>645</v>
      </c>
      <c r="K83" s="7" t="s">
        <v>1097</v>
      </c>
    </row>
    <row r="84" spans="1:11">
      <c r="A84" s="2" t="s">
        <v>807</v>
      </c>
      <c r="B84" s="4" t="s">
        <v>370</v>
      </c>
      <c r="C84" s="4" t="s">
        <v>157</v>
      </c>
      <c r="D84" s="4"/>
      <c r="F84" s="7" t="s">
        <v>1080</v>
      </c>
      <c r="G84" s="7" t="s">
        <v>721</v>
      </c>
      <c r="H84" s="7"/>
      <c r="I84" s="7"/>
      <c r="J84" s="7"/>
      <c r="K84" s="7"/>
    </row>
    <row r="85" spans="1:11">
      <c r="A85" s="2" t="s">
        <v>808</v>
      </c>
      <c r="B85" s="4" t="s">
        <v>406</v>
      </c>
      <c r="C85" s="4" t="s">
        <v>1089</v>
      </c>
      <c r="D85" s="4"/>
      <c r="F85" s="7"/>
      <c r="G85" s="7" t="s">
        <v>1235</v>
      </c>
      <c r="H85" s="7" t="s">
        <v>431</v>
      </c>
      <c r="I85" s="7" t="s">
        <v>1236</v>
      </c>
      <c r="J85" s="7" t="s">
        <v>1237</v>
      </c>
      <c r="K85" s="7" t="s">
        <v>1145</v>
      </c>
    </row>
    <row r="86" spans="1:11">
      <c r="A86" s="2" t="s">
        <v>809</v>
      </c>
      <c r="B86" s="4" t="s">
        <v>1081</v>
      </c>
      <c r="C86" s="4" t="s">
        <v>1088</v>
      </c>
      <c r="D86" s="4"/>
      <c r="F86" s="7" t="s">
        <v>381</v>
      </c>
      <c r="G86" s="7" t="s">
        <v>382</v>
      </c>
      <c r="H86" s="7" t="s">
        <v>454</v>
      </c>
      <c r="I86" s="7" t="s">
        <v>522</v>
      </c>
      <c r="J86" s="7" t="s">
        <v>523</v>
      </c>
      <c r="K86" s="7" t="s">
        <v>1097</v>
      </c>
    </row>
    <row r="87" spans="1:11">
      <c r="A87" s="2" t="s">
        <v>810</v>
      </c>
      <c r="B87" s="4" t="s">
        <v>1076</v>
      </c>
      <c r="C87" s="4" t="s">
        <v>355</v>
      </c>
      <c r="D87" s="4"/>
      <c r="F87" s="7" t="s">
        <v>646</v>
      </c>
      <c r="G87" s="7" t="s">
        <v>1238</v>
      </c>
      <c r="H87" s="7" t="s">
        <v>454</v>
      </c>
      <c r="I87" s="7" t="s">
        <v>647</v>
      </c>
      <c r="J87" s="7" t="s">
        <v>648</v>
      </c>
      <c r="K87" s="7" t="s">
        <v>1097</v>
      </c>
    </row>
    <row r="88" spans="1:11">
      <c r="A88" s="2" t="s">
        <v>811</v>
      </c>
      <c r="B88" s="4" t="s">
        <v>255</v>
      </c>
      <c r="C88" s="4" t="s">
        <v>256</v>
      </c>
      <c r="D88" s="4"/>
      <c r="F88" s="7" t="s">
        <v>1239</v>
      </c>
      <c r="G88" s="7" t="s">
        <v>1240</v>
      </c>
      <c r="H88" s="7" t="s">
        <v>536</v>
      </c>
      <c r="I88" s="7" t="s">
        <v>1241</v>
      </c>
      <c r="J88" s="7" t="s">
        <v>1242</v>
      </c>
      <c r="K88" s="7" t="s">
        <v>1097</v>
      </c>
    </row>
    <row r="89" spans="1:11">
      <c r="A89" s="2" t="s">
        <v>812</v>
      </c>
      <c r="B89" s="4" t="s">
        <v>724</v>
      </c>
      <c r="C89" s="4" t="s">
        <v>351</v>
      </c>
      <c r="D89" s="4"/>
      <c r="F89" s="7"/>
      <c r="G89" s="7" t="s">
        <v>1243</v>
      </c>
      <c r="H89" s="7" t="s">
        <v>431</v>
      </c>
      <c r="I89" s="7" t="s">
        <v>1244</v>
      </c>
      <c r="J89" s="7" t="s">
        <v>1245</v>
      </c>
      <c r="K89" s="7" t="s">
        <v>1145</v>
      </c>
    </row>
    <row r="90" spans="1:11">
      <c r="A90" s="2" t="s">
        <v>813</v>
      </c>
      <c r="B90" s="4" t="s">
        <v>1076</v>
      </c>
      <c r="C90" s="4" t="s">
        <v>355</v>
      </c>
      <c r="D90" s="4"/>
      <c r="F90" s="7" t="s">
        <v>497</v>
      </c>
      <c r="G90" s="7" t="s">
        <v>498</v>
      </c>
      <c r="H90" s="7" t="s">
        <v>431</v>
      </c>
      <c r="I90" s="7" t="s">
        <v>499</v>
      </c>
      <c r="J90" s="7" t="s">
        <v>500</v>
      </c>
      <c r="K90" s="7" t="s">
        <v>1097</v>
      </c>
    </row>
    <row r="91" spans="1:11">
      <c r="A91" s="2" t="s">
        <v>814</v>
      </c>
      <c r="B91" s="4" t="s">
        <v>1079</v>
      </c>
      <c r="C91" s="4" t="s">
        <v>268</v>
      </c>
      <c r="D91" s="4"/>
      <c r="F91" s="7" t="s">
        <v>239</v>
      </c>
      <c r="G91" s="7" t="s">
        <v>474</v>
      </c>
      <c r="H91" s="7" t="s">
        <v>431</v>
      </c>
      <c r="I91" s="7" t="s">
        <v>475</v>
      </c>
      <c r="J91" s="7" t="s">
        <v>476</v>
      </c>
      <c r="K91" s="7" t="s">
        <v>1097</v>
      </c>
    </row>
    <row r="92" spans="1:11">
      <c r="A92" s="2" t="s">
        <v>815</v>
      </c>
      <c r="B92" s="4" t="s">
        <v>255</v>
      </c>
      <c r="C92" s="4" t="s">
        <v>256</v>
      </c>
      <c r="D92" s="4"/>
      <c r="F92" s="7"/>
      <c r="G92" s="7" t="s">
        <v>1246</v>
      </c>
      <c r="H92" s="7" t="s">
        <v>431</v>
      </c>
      <c r="I92" s="7" t="s">
        <v>1247</v>
      </c>
      <c r="J92" s="7" t="s">
        <v>1248</v>
      </c>
      <c r="K92" s="7"/>
    </row>
    <row r="93" spans="1:11">
      <c r="A93" s="2" t="s">
        <v>816</v>
      </c>
      <c r="B93" s="4" t="s">
        <v>653</v>
      </c>
      <c r="C93" s="4" t="s">
        <v>654</v>
      </c>
      <c r="D93" s="4"/>
      <c r="F93" s="7" t="s">
        <v>1249</v>
      </c>
      <c r="G93" s="7" t="s">
        <v>1250</v>
      </c>
      <c r="H93" s="7" t="s">
        <v>454</v>
      </c>
      <c r="I93" s="7" t="s">
        <v>1251</v>
      </c>
      <c r="J93" s="7" t="s">
        <v>1252</v>
      </c>
      <c r="K93" s="7"/>
    </row>
    <row r="94" spans="1:11">
      <c r="A94" s="2" t="s">
        <v>817</v>
      </c>
      <c r="B94" s="4" t="s">
        <v>1365</v>
      </c>
      <c r="C94" s="256" t="s">
        <v>230</v>
      </c>
      <c r="D94" s="4" t="s">
        <v>1812</v>
      </c>
      <c r="F94" s="7" t="s">
        <v>377</v>
      </c>
      <c r="G94" s="7" t="s">
        <v>378</v>
      </c>
      <c r="H94" s="7" t="s">
        <v>431</v>
      </c>
      <c r="I94" s="7" t="s">
        <v>636</v>
      </c>
      <c r="J94" s="7" t="s">
        <v>637</v>
      </c>
      <c r="K94" s="7" t="s">
        <v>1097</v>
      </c>
    </row>
    <row r="95" spans="1:11">
      <c r="A95" s="2" t="s">
        <v>818</v>
      </c>
      <c r="B95" s="4" t="s">
        <v>385</v>
      </c>
      <c r="C95" s="4" t="s">
        <v>386</v>
      </c>
      <c r="D95" s="4"/>
      <c r="F95" s="7" t="s">
        <v>1253</v>
      </c>
      <c r="G95" s="7" t="s">
        <v>427</v>
      </c>
      <c r="H95" s="7" t="s">
        <v>422</v>
      </c>
      <c r="I95" s="7" t="s">
        <v>1254</v>
      </c>
      <c r="J95" s="7" t="s">
        <v>428</v>
      </c>
      <c r="K95" s="7" t="s">
        <v>1097</v>
      </c>
    </row>
    <row r="96" spans="1:11">
      <c r="A96" s="2" t="s">
        <v>819</v>
      </c>
      <c r="B96" s="4" t="s">
        <v>1365</v>
      </c>
      <c r="C96" s="256" t="s">
        <v>230</v>
      </c>
      <c r="D96" s="4"/>
      <c r="F96" s="7"/>
      <c r="G96" s="7" t="s">
        <v>1255</v>
      </c>
      <c r="H96" s="7" t="s">
        <v>422</v>
      </c>
      <c r="I96" s="7"/>
      <c r="J96" s="7" t="s">
        <v>1256</v>
      </c>
      <c r="K96" s="7" t="s">
        <v>1097</v>
      </c>
    </row>
    <row r="97" spans="1:11">
      <c r="A97" s="2" t="s">
        <v>820</v>
      </c>
      <c r="B97" s="4" t="s">
        <v>507</v>
      </c>
      <c r="C97" s="4" t="s">
        <v>508</v>
      </c>
      <c r="D97" s="4"/>
      <c r="F97" s="7" t="s">
        <v>1257</v>
      </c>
      <c r="G97" s="7" t="s">
        <v>1258</v>
      </c>
      <c r="H97" s="7" t="s">
        <v>431</v>
      </c>
      <c r="I97" s="7" t="s">
        <v>1259</v>
      </c>
      <c r="J97" s="7" t="s">
        <v>1260</v>
      </c>
      <c r="K97" s="7" t="s">
        <v>1136</v>
      </c>
    </row>
    <row r="98" spans="1:11">
      <c r="A98" s="2" t="s">
        <v>821</v>
      </c>
      <c r="B98" s="4" t="s">
        <v>252</v>
      </c>
      <c r="C98" s="4" t="s">
        <v>253</v>
      </c>
      <c r="D98" s="4"/>
      <c r="F98" s="7" t="s">
        <v>638</v>
      </c>
      <c r="G98" s="7" t="s">
        <v>639</v>
      </c>
      <c r="H98" s="7" t="s">
        <v>536</v>
      </c>
      <c r="I98" s="7" t="s">
        <v>640</v>
      </c>
      <c r="J98" s="7" t="s">
        <v>641</v>
      </c>
      <c r="K98" s="7" t="s">
        <v>1097</v>
      </c>
    </row>
    <row r="99" spans="1:11">
      <c r="A99" s="2" t="s">
        <v>822</v>
      </c>
      <c r="B99" s="4" t="s">
        <v>111</v>
      </c>
      <c r="C99" s="4" t="s">
        <v>112</v>
      </c>
      <c r="D99" s="4"/>
      <c r="F99" s="7" t="s">
        <v>409</v>
      </c>
      <c r="G99" s="7" t="s">
        <v>410</v>
      </c>
      <c r="H99" s="7" t="s">
        <v>422</v>
      </c>
      <c r="I99" s="7" t="s">
        <v>1261</v>
      </c>
      <c r="J99" s="7" t="s">
        <v>1262</v>
      </c>
      <c r="K99" s="7" t="s">
        <v>1097</v>
      </c>
    </row>
    <row r="100" spans="1:11">
      <c r="A100" s="2" t="s">
        <v>823</v>
      </c>
      <c r="B100" s="4" t="s">
        <v>1173</v>
      </c>
      <c r="C100" s="4" t="s">
        <v>725</v>
      </c>
      <c r="D100" s="4"/>
      <c r="F100" s="7" t="s">
        <v>246</v>
      </c>
      <c r="G100" s="7" t="s">
        <v>247</v>
      </c>
      <c r="H100" s="7" t="s">
        <v>454</v>
      </c>
      <c r="I100" s="7" t="s">
        <v>642</v>
      </c>
      <c r="J100" s="7" t="s">
        <v>643</v>
      </c>
      <c r="K100" s="7" t="s">
        <v>1097</v>
      </c>
    </row>
    <row r="101" spans="1:11">
      <c r="A101" s="2" t="s">
        <v>824</v>
      </c>
      <c r="B101" s="4" t="s">
        <v>1077</v>
      </c>
      <c r="C101" s="4" t="s">
        <v>716</v>
      </c>
      <c r="D101" s="4"/>
      <c r="F101" s="7" t="s">
        <v>1477</v>
      </c>
      <c r="G101" s="7" t="s">
        <v>1478</v>
      </c>
      <c r="H101" s="7" t="s">
        <v>431</v>
      </c>
      <c r="I101" s="7"/>
      <c r="J101" s="7"/>
      <c r="K101" s="7"/>
    </row>
    <row r="102" spans="1:11">
      <c r="A102" s="2" t="s">
        <v>825</v>
      </c>
      <c r="B102" s="4" t="s">
        <v>255</v>
      </c>
      <c r="C102" s="4" t="s">
        <v>256</v>
      </c>
      <c r="D102" s="4"/>
      <c r="F102" s="7" t="s">
        <v>1076</v>
      </c>
      <c r="G102" s="7" t="s">
        <v>355</v>
      </c>
      <c r="H102" s="7" t="s">
        <v>431</v>
      </c>
      <c r="I102" s="7"/>
      <c r="J102" s="7"/>
      <c r="K102" s="7"/>
    </row>
    <row r="103" spans="1:11">
      <c r="A103" s="2" t="s">
        <v>826</v>
      </c>
      <c r="B103" s="4" t="s">
        <v>1365</v>
      </c>
      <c r="C103" s="256" t="s">
        <v>230</v>
      </c>
      <c r="D103" s="4" t="s">
        <v>1812</v>
      </c>
      <c r="F103" s="7" t="s">
        <v>389</v>
      </c>
      <c r="G103" s="7" t="s">
        <v>390</v>
      </c>
      <c r="H103" s="7" t="s">
        <v>454</v>
      </c>
      <c r="I103" s="7" t="s">
        <v>559</v>
      </c>
      <c r="J103" s="7" t="s">
        <v>560</v>
      </c>
      <c r="K103" s="7" t="s">
        <v>1097</v>
      </c>
    </row>
    <row r="104" spans="1:11">
      <c r="A104" s="2"/>
      <c r="B104" s="4"/>
      <c r="C104" s="4"/>
      <c r="D104" s="4"/>
      <c r="F104" s="7" t="s">
        <v>489</v>
      </c>
      <c r="G104" s="7" t="s">
        <v>490</v>
      </c>
      <c r="H104" s="7" t="s">
        <v>449</v>
      </c>
      <c r="I104" s="7" t="s">
        <v>491</v>
      </c>
      <c r="J104" s="7" t="s">
        <v>492</v>
      </c>
      <c r="K104" s="7" t="s">
        <v>1097</v>
      </c>
    </row>
    <row r="105" spans="1:11">
      <c r="A105" s="2" t="s">
        <v>827</v>
      </c>
      <c r="B105" s="4" t="s">
        <v>1076</v>
      </c>
      <c r="C105" s="4" t="s">
        <v>355</v>
      </c>
      <c r="D105" s="4"/>
      <c r="F105" s="7" t="s">
        <v>243</v>
      </c>
      <c r="G105" s="7" t="s">
        <v>1092</v>
      </c>
      <c r="H105" s="7" t="s">
        <v>431</v>
      </c>
      <c r="I105" s="7" t="s">
        <v>487</v>
      </c>
      <c r="J105" s="7" t="s">
        <v>488</v>
      </c>
      <c r="K105" s="7" t="s">
        <v>1145</v>
      </c>
    </row>
    <row r="106" spans="1:11">
      <c r="A106" s="2" t="s">
        <v>828</v>
      </c>
      <c r="B106" s="4" t="s">
        <v>1365</v>
      </c>
      <c r="C106" s="256" t="s">
        <v>230</v>
      </c>
      <c r="D106" s="4" t="s">
        <v>1812</v>
      </c>
      <c r="F106" s="7" t="s">
        <v>629</v>
      </c>
      <c r="G106" s="7" t="s">
        <v>630</v>
      </c>
      <c r="H106" s="7" t="s">
        <v>431</v>
      </c>
      <c r="I106" s="7" t="s">
        <v>631</v>
      </c>
      <c r="J106" s="7" t="s">
        <v>1263</v>
      </c>
      <c r="K106" s="7" t="s">
        <v>1097</v>
      </c>
    </row>
    <row r="107" spans="1:11">
      <c r="A107" s="2" t="s">
        <v>829</v>
      </c>
      <c r="B107" s="4" t="s">
        <v>229</v>
      </c>
      <c r="C107" s="4" t="s">
        <v>18</v>
      </c>
      <c r="D107" s="4"/>
      <c r="F107" s="7" t="s">
        <v>231</v>
      </c>
      <c r="G107" s="7" t="s">
        <v>232</v>
      </c>
      <c r="H107" s="7" t="s">
        <v>419</v>
      </c>
      <c r="I107" s="7" t="s">
        <v>429</v>
      </c>
      <c r="J107" s="7" t="s">
        <v>430</v>
      </c>
      <c r="K107" s="7" t="s">
        <v>1097</v>
      </c>
    </row>
    <row r="108" spans="1:11">
      <c r="A108" s="2" t="s">
        <v>830</v>
      </c>
      <c r="B108" s="4" t="s">
        <v>1365</v>
      </c>
      <c r="C108" s="256" t="s">
        <v>230</v>
      </c>
      <c r="D108" s="4"/>
      <c r="F108" s="7" t="s">
        <v>726</v>
      </c>
      <c r="G108" s="7" t="s">
        <v>727</v>
      </c>
      <c r="H108" s="7" t="s">
        <v>431</v>
      </c>
      <c r="I108" s="7" t="s">
        <v>1264</v>
      </c>
      <c r="J108" s="7" t="s">
        <v>1265</v>
      </c>
      <c r="K108" s="7" t="s">
        <v>1097</v>
      </c>
    </row>
    <row r="109" spans="1:11">
      <c r="A109" s="2" t="s">
        <v>831</v>
      </c>
      <c r="B109" s="4" t="s">
        <v>466</v>
      </c>
      <c r="C109" s="4" t="s">
        <v>467</v>
      </c>
      <c r="D109" s="4"/>
      <c r="F109" s="7"/>
      <c r="G109" s="7" t="s">
        <v>1266</v>
      </c>
      <c r="H109" s="7" t="s">
        <v>431</v>
      </c>
      <c r="I109" s="7"/>
      <c r="J109" s="7" t="s">
        <v>1267</v>
      </c>
      <c r="K109" s="7"/>
    </row>
    <row r="110" spans="1:11">
      <c r="A110" s="2" t="s">
        <v>832</v>
      </c>
      <c r="B110" s="4" t="s">
        <v>1156</v>
      </c>
      <c r="C110" s="4" t="s">
        <v>723</v>
      </c>
      <c r="D110" s="4"/>
      <c r="F110" s="7"/>
      <c r="G110" s="7" t="s">
        <v>1268</v>
      </c>
      <c r="H110" s="7" t="s">
        <v>431</v>
      </c>
      <c r="I110" s="7" t="s">
        <v>1269</v>
      </c>
      <c r="J110" s="7" t="s">
        <v>1270</v>
      </c>
      <c r="K110" s="7" t="s">
        <v>1154</v>
      </c>
    </row>
    <row r="111" spans="1:11">
      <c r="A111" s="2" t="s">
        <v>833</v>
      </c>
      <c r="B111" s="4" t="s">
        <v>615</v>
      </c>
      <c r="C111" s="4" t="s">
        <v>616</v>
      </c>
      <c r="D111" s="4"/>
      <c r="F111" s="7"/>
      <c r="G111" s="7" t="s">
        <v>1271</v>
      </c>
      <c r="H111" s="7" t="s">
        <v>419</v>
      </c>
      <c r="I111" s="7" t="s">
        <v>1272</v>
      </c>
      <c r="J111" s="7" t="s">
        <v>1273</v>
      </c>
      <c r="K111" s="7"/>
    </row>
    <row r="112" spans="1:11">
      <c r="A112" s="2" t="s">
        <v>834</v>
      </c>
      <c r="B112" s="4" t="s">
        <v>1076</v>
      </c>
      <c r="C112" s="4" t="s">
        <v>355</v>
      </c>
      <c r="D112" s="4"/>
      <c r="F112" s="7"/>
      <c r="G112" s="7" t="s">
        <v>1274</v>
      </c>
      <c r="H112" s="7" t="s">
        <v>431</v>
      </c>
      <c r="I112" s="7" t="s">
        <v>1275</v>
      </c>
      <c r="J112" s="7" t="s">
        <v>1276</v>
      </c>
      <c r="K112" s="7"/>
    </row>
    <row r="113" spans="1:11">
      <c r="A113" s="2" t="s">
        <v>835</v>
      </c>
      <c r="B113" s="4" t="s">
        <v>1365</v>
      </c>
      <c r="C113" s="256" t="s">
        <v>230</v>
      </c>
      <c r="D113" s="4" t="s">
        <v>1812</v>
      </c>
      <c r="F113" s="7"/>
      <c r="G113" s="7" t="s">
        <v>1277</v>
      </c>
      <c r="H113" s="7" t="s">
        <v>431</v>
      </c>
      <c r="I113" s="7" t="s">
        <v>1278</v>
      </c>
      <c r="J113" s="7" t="s">
        <v>1279</v>
      </c>
      <c r="K113" s="7" t="s">
        <v>1102</v>
      </c>
    </row>
    <row r="114" spans="1:11">
      <c r="A114" s="2" t="s">
        <v>92</v>
      </c>
      <c r="B114" s="4" t="s">
        <v>1365</v>
      </c>
      <c r="C114" s="256" t="s">
        <v>230</v>
      </c>
      <c r="D114" s="4" t="s">
        <v>1812</v>
      </c>
      <c r="F114" s="7" t="s">
        <v>1280</v>
      </c>
      <c r="G114" s="7" t="s">
        <v>1281</v>
      </c>
      <c r="H114" s="7" t="s">
        <v>431</v>
      </c>
      <c r="I114" s="7" t="s">
        <v>1282</v>
      </c>
      <c r="J114" s="7" t="s">
        <v>1283</v>
      </c>
      <c r="K114" s="7" t="s">
        <v>1102</v>
      </c>
    </row>
    <row r="115" spans="1:11">
      <c r="A115" s="2" t="s">
        <v>836</v>
      </c>
      <c r="B115" s="4" t="s">
        <v>394</v>
      </c>
      <c r="C115" s="4" t="s">
        <v>395</v>
      </c>
      <c r="D115" s="4"/>
      <c r="F115" s="7" t="s">
        <v>1284</v>
      </c>
      <c r="G115" s="7" t="s">
        <v>1285</v>
      </c>
      <c r="H115" s="7" t="s">
        <v>536</v>
      </c>
      <c r="I115" s="7" t="s">
        <v>1286</v>
      </c>
      <c r="J115" s="7" t="s">
        <v>1287</v>
      </c>
      <c r="K115" s="7" t="s">
        <v>1097</v>
      </c>
    </row>
    <row r="116" spans="1:11">
      <c r="A116" s="2" t="s">
        <v>837</v>
      </c>
      <c r="B116" s="4" t="s">
        <v>1365</v>
      </c>
      <c r="C116" s="256" t="s">
        <v>230</v>
      </c>
      <c r="D116" s="4"/>
      <c r="F116" s="7"/>
      <c r="G116" s="7" t="s">
        <v>1288</v>
      </c>
      <c r="H116" s="7" t="s">
        <v>431</v>
      </c>
      <c r="I116" s="7" t="s">
        <v>1289</v>
      </c>
      <c r="J116" s="7" t="s">
        <v>1290</v>
      </c>
      <c r="K116" s="7"/>
    </row>
    <row r="117" spans="1:11">
      <c r="A117" s="2" t="s">
        <v>838</v>
      </c>
      <c r="B117" s="4" t="s">
        <v>1365</v>
      </c>
      <c r="C117" s="256" t="s">
        <v>230</v>
      </c>
      <c r="D117" s="4" t="s">
        <v>1812</v>
      </c>
      <c r="F117" s="7" t="s">
        <v>1082</v>
      </c>
      <c r="G117" s="7" t="s">
        <v>260</v>
      </c>
      <c r="H117" s="7" t="s">
        <v>419</v>
      </c>
      <c r="I117" s="7" t="s">
        <v>1291</v>
      </c>
      <c r="J117" s="7" t="s">
        <v>442</v>
      </c>
      <c r="K117" s="7" t="s">
        <v>1097</v>
      </c>
    </row>
    <row r="118" spans="1:11">
      <c r="A118" s="2" t="s">
        <v>839</v>
      </c>
      <c r="B118" s="4" t="s">
        <v>1169</v>
      </c>
      <c r="C118" s="4" t="s">
        <v>371</v>
      </c>
      <c r="D118" s="4"/>
      <c r="F118" s="7" t="s">
        <v>1292</v>
      </c>
      <c r="G118" s="7" t="s">
        <v>1293</v>
      </c>
      <c r="H118" s="7"/>
      <c r="I118" s="7"/>
      <c r="J118" s="7"/>
      <c r="K118" s="7"/>
    </row>
    <row r="119" spans="1:11">
      <c r="A119" s="2" t="s">
        <v>840</v>
      </c>
      <c r="B119" s="4" t="s">
        <v>1365</v>
      </c>
      <c r="C119" s="256" t="s">
        <v>230</v>
      </c>
      <c r="D119" s="4"/>
      <c r="F119" s="7" t="s">
        <v>632</v>
      </c>
      <c r="G119" s="7" t="s">
        <v>633</v>
      </c>
      <c r="H119" s="7" t="s">
        <v>431</v>
      </c>
      <c r="I119" s="7" t="s">
        <v>634</v>
      </c>
      <c r="J119" s="7" t="s">
        <v>635</v>
      </c>
      <c r="K119" s="7" t="s">
        <v>1097</v>
      </c>
    </row>
    <row r="120" spans="1:11">
      <c r="A120" s="2" t="s">
        <v>841</v>
      </c>
      <c r="B120" s="4" t="s">
        <v>239</v>
      </c>
      <c r="C120" s="4" t="s">
        <v>474</v>
      </c>
      <c r="D120" s="4"/>
      <c r="F120" s="7"/>
      <c r="G120" s="7" t="s">
        <v>1294</v>
      </c>
      <c r="H120" s="7" t="s">
        <v>431</v>
      </c>
      <c r="I120" s="7" t="s">
        <v>1295</v>
      </c>
      <c r="J120" s="7" t="s">
        <v>1296</v>
      </c>
      <c r="K120" s="7" t="s">
        <v>1297</v>
      </c>
    </row>
    <row r="121" spans="1:11">
      <c r="A121" s="2" t="s">
        <v>842</v>
      </c>
      <c r="B121" s="4" t="s">
        <v>1365</v>
      </c>
      <c r="C121" s="256" t="s">
        <v>230</v>
      </c>
      <c r="D121" s="4"/>
      <c r="F121" s="7" t="s">
        <v>84</v>
      </c>
      <c r="G121" s="7" t="s">
        <v>277</v>
      </c>
      <c r="H121" s="7" t="s">
        <v>431</v>
      </c>
      <c r="I121" s="7" t="s">
        <v>619</v>
      </c>
      <c r="J121" s="7" t="s">
        <v>620</v>
      </c>
      <c r="K121" s="7" t="s">
        <v>1097</v>
      </c>
    </row>
    <row r="122" spans="1:11">
      <c r="A122" s="2" t="s">
        <v>843</v>
      </c>
      <c r="B122" s="4" t="s">
        <v>1365</v>
      </c>
      <c r="C122" s="256" t="s">
        <v>230</v>
      </c>
      <c r="D122" s="4"/>
      <c r="F122" s="7" t="s">
        <v>1074</v>
      </c>
      <c r="G122" s="7" t="s">
        <v>354</v>
      </c>
      <c r="H122" s="7"/>
      <c r="I122" s="7"/>
      <c r="J122" s="7"/>
      <c r="K122" s="7"/>
    </row>
    <row r="123" spans="1:11">
      <c r="A123" s="2" t="s">
        <v>844</v>
      </c>
      <c r="B123" s="4" t="s">
        <v>1365</v>
      </c>
      <c r="C123" s="256" t="s">
        <v>230</v>
      </c>
      <c r="D123" s="4" t="s">
        <v>1812</v>
      </c>
      <c r="F123" s="7" t="s">
        <v>1298</v>
      </c>
      <c r="G123" s="7" t="s">
        <v>1299</v>
      </c>
      <c r="H123" s="7" t="s">
        <v>449</v>
      </c>
      <c r="I123" s="7" t="s">
        <v>1300</v>
      </c>
      <c r="J123" s="7" t="s">
        <v>1301</v>
      </c>
      <c r="K123" s="7" t="s">
        <v>1097</v>
      </c>
    </row>
    <row r="124" spans="1:11">
      <c r="A124" s="2" t="s">
        <v>845</v>
      </c>
      <c r="B124" s="4" t="s">
        <v>1365</v>
      </c>
      <c r="C124" s="256" t="s">
        <v>230</v>
      </c>
      <c r="D124" s="4" t="s">
        <v>1812</v>
      </c>
      <c r="F124" s="7" t="s">
        <v>621</v>
      </c>
      <c r="G124" s="7" t="s">
        <v>622</v>
      </c>
      <c r="H124" s="7" t="s">
        <v>449</v>
      </c>
      <c r="I124" s="7" t="s">
        <v>623</v>
      </c>
      <c r="J124" s="7" t="s">
        <v>624</v>
      </c>
      <c r="K124" s="7" t="s">
        <v>1097</v>
      </c>
    </row>
    <row r="125" spans="1:11">
      <c r="A125" s="2" t="s">
        <v>846</v>
      </c>
      <c r="B125" s="4" t="s">
        <v>239</v>
      </c>
      <c r="C125" s="4" t="s">
        <v>474</v>
      </c>
      <c r="D125" s="4"/>
      <c r="F125" s="7"/>
      <c r="G125" s="7" t="s">
        <v>1302</v>
      </c>
      <c r="H125" s="7" t="s">
        <v>431</v>
      </c>
      <c r="I125" s="7" t="s">
        <v>1303</v>
      </c>
      <c r="J125" s="7" t="s">
        <v>1304</v>
      </c>
      <c r="K125" s="7"/>
    </row>
    <row r="126" spans="1:11">
      <c r="A126" s="2" t="s">
        <v>847</v>
      </c>
      <c r="B126" s="4" t="s">
        <v>239</v>
      </c>
      <c r="C126" s="4" t="s">
        <v>474</v>
      </c>
      <c r="D126" s="4"/>
      <c r="F126" s="7" t="s">
        <v>83</v>
      </c>
      <c r="G126" s="7" t="s">
        <v>1091</v>
      </c>
      <c r="H126" s="7" t="s">
        <v>431</v>
      </c>
      <c r="I126" s="7" t="s">
        <v>1305</v>
      </c>
      <c r="J126" s="7" t="s">
        <v>1306</v>
      </c>
      <c r="K126" s="7" t="s">
        <v>1097</v>
      </c>
    </row>
    <row r="127" spans="1:11">
      <c r="A127" s="2" t="s">
        <v>848</v>
      </c>
      <c r="B127" s="4" t="s">
        <v>1365</v>
      </c>
      <c r="C127" s="256" t="s">
        <v>230</v>
      </c>
      <c r="D127" s="4"/>
      <c r="F127" s="7" t="s">
        <v>1307</v>
      </c>
      <c r="G127" s="7" t="s">
        <v>1308</v>
      </c>
      <c r="H127" s="7" t="s">
        <v>422</v>
      </c>
      <c r="I127" s="7" t="s">
        <v>1309</v>
      </c>
      <c r="J127" s="7" t="s">
        <v>1310</v>
      </c>
      <c r="K127" s="7" t="s">
        <v>1097</v>
      </c>
    </row>
    <row r="128" spans="1:11">
      <c r="A128" s="2" t="s">
        <v>849</v>
      </c>
      <c r="B128" s="4" t="s">
        <v>1076</v>
      </c>
      <c r="C128" s="4" t="s">
        <v>355</v>
      </c>
      <c r="D128" s="4"/>
      <c r="F128" s="7"/>
      <c r="G128" s="7" t="s">
        <v>1311</v>
      </c>
      <c r="H128" s="7" t="s">
        <v>431</v>
      </c>
      <c r="I128" s="7" t="s">
        <v>1312</v>
      </c>
      <c r="J128" s="7" t="s">
        <v>1313</v>
      </c>
      <c r="K128" s="7" t="s">
        <v>1107</v>
      </c>
    </row>
    <row r="129" spans="1:11">
      <c r="A129" s="2" t="s">
        <v>850</v>
      </c>
      <c r="B129" s="4" t="s">
        <v>1365</v>
      </c>
      <c r="C129" s="256" t="s">
        <v>230</v>
      </c>
      <c r="D129" s="4" t="s">
        <v>1812</v>
      </c>
      <c r="F129" s="7" t="s">
        <v>1075</v>
      </c>
      <c r="G129" s="7" t="s">
        <v>715</v>
      </c>
      <c r="H129" s="7" t="s">
        <v>431</v>
      </c>
      <c r="I129" s="7"/>
      <c r="J129" s="7"/>
      <c r="K129" s="7"/>
    </row>
    <row r="130" spans="1:11">
      <c r="A130" s="2" t="s">
        <v>851</v>
      </c>
      <c r="B130" s="4" t="s">
        <v>239</v>
      </c>
      <c r="C130" s="4" t="s">
        <v>474</v>
      </c>
      <c r="D130" s="4"/>
      <c r="F130" s="7" t="s">
        <v>406</v>
      </c>
      <c r="G130" s="7" t="s">
        <v>1089</v>
      </c>
      <c r="H130" s="7" t="s">
        <v>419</v>
      </c>
      <c r="I130" s="7" t="s">
        <v>1314</v>
      </c>
      <c r="J130" s="7" t="s">
        <v>446</v>
      </c>
      <c r="K130" s="7" t="s">
        <v>1097</v>
      </c>
    </row>
    <row r="131" spans="1:11">
      <c r="A131" s="2" t="s">
        <v>852</v>
      </c>
      <c r="B131" s="4" t="s">
        <v>394</v>
      </c>
      <c r="C131" s="4" t="s">
        <v>395</v>
      </c>
      <c r="D131" s="4"/>
      <c r="F131" s="7" t="s">
        <v>625</v>
      </c>
      <c r="G131" s="7" t="s">
        <v>626</v>
      </c>
      <c r="H131" s="7" t="s">
        <v>431</v>
      </c>
      <c r="I131" s="7" t="s">
        <v>627</v>
      </c>
      <c r="J131" s="7" t="s">
        <v>628</v>
      </c>
      <c r="K131" s="7" t="s">
        <v>1097</v>
      </c>
    </row>
    <row r="132" spans="1:11">
      <c r="A132" s="2" t="s">
        <v>853</v>
      </c>
      <c r="B132" s="4" t="s">
        <v>1079</v>
      </c>
      <c r="C132" s="4" t="s">
        <v>268</v>
      </c>
      <c r="D132" s="4"/>
      <c r="F132" s="7" t="s">
        <v>1086</v>
      </c>
      <c r="G132" s="7" t="s">
        <v>276</v>
      </c>
      <c r="H132" s="7" t="s">
        <v>449</v>
      </c>
      <c r="I132" s="7" t="s">
        <v>1315</v>
      </c>
      <c r="J132" s="7" t="s">
        <v>1316</v>
      </c>
      <c r="K132" s="7"/>
    </row>
    <row r="133" spans="1:11">
      <c r="A133" s="2" t="s">
        <v>1843</v>
      </c>
      <c r="B133" s="4" t="s">
        <v>239</v>
      </c>
      <c r="C133" s="4" t="s">
        <v>474</v>
      </c>
      <c r="D133" s="4"/>
      <c r="F133" s="7" t="s">
        <v>493</v>
      </c>
      <c r="G133" s="7" t="s">
        <v>494</v>
      </c>
      <c r="H133" s="7" t="s">
        <v>431</v>
      </c>
      <c r="I133" s="7" t="s">
        <v>495</v>
      </c>
      <c r="J133" s="7" t="s">
        <v>496</v>
      </c>
      <c r="K133" s="7" t="s">
        <v>1317</v>
      </c>
    </row>
    <row r="134" spans="1:11">
      <c r="A134" s="2" t="s">
        <v>854</v>
      </c>
      <c r="B134" s="4" t="s">
        <v>239</v>
      </c>
      <c r="C134" s="4" t="s">
        <v>474</v>
      </c>
      <c r="D134" s="4"/>
      <c r="F134" s="7" t="s">
        <v>1318</v>
      </c>
      <c r="G134" s="7" t="s">
        <v>1319</v>
      </c>
      <c r="H134" s="7" t="s">
        <v>431</v>
      </c>
      <c r="I134" s="7" t="s">
        <v>1320</v>
      </c>
      <c r="J134" s="7" t="s">
        <v>1321</v>
      </c>
      <c r="K134" s="7" t="s">
        <v>1317</v>
      </c>
    </row>
    <row r="135" spans="1:11">
      <c r="A135" s="2" t="s">
        <v>855</v>
      </c>
      <c r="B135" s="4" t="s">
        <v>1365</v>
      </c>
      <c r="C135" s="256" t="s">
        <v>230</v>
      </c>
      <c r="D135" s="4"/>
      <c r="F135" s="7" t="s">
        <v>534</v>
      </c>
      <c r="G135" s="7" t="s">
        <v>535</v>
      </c>
      <c r="H135" s="7" t="s">
        <v>536</v>
      </c>
      <c r="I135" s="7" t="s">
        <v>537</v>
      </c>
      <c r="J135" s="7" t="s">
        <v>538</v>
      </c>
      <c r="K135" s="7" t="s">
        <v>1097</v>
      </c>
    </row>
    <row r="136" spans="1:11">
      <c r="A136" s="2" t="s">
        <v>856</v>
      </c>
      <c r="B136" s="4" t="s">
        <v>1365</v>
      </c>
      <c r="C136" s="256" t="s">
        <v>230</v>
      </c>
      <c r="D136" s="4"/>
      <c r="F136" s="7" t="s">
        <v>1322</v>
      </c>
      <c r="G136" s="7" t="s">
        <v>1323</v>
      </c>
      <c r="H136" s="7" t="s">
        <v>431</v>
      </c>
      <c r="I136" s="7" t="s">
        <v>1324</v>
      </c>
      <c r="J136" s="7" t="s">
        <v>1325</v>
      </c>
      <c r="K136" s="7" t="s">
        <v>1168</v>
      </c>
    </row>
    <row r="137" spans="1:11">
      <c r="A137" s="2" t="s">
        <v>857</v>
      </c>
      <c r="B137" s="4" t="s">
        <v>507</v>
      </c>
      <c r="C137" s="4" t="s">
        <v>508</v>
      </c>
      <c r="D137" s="4"/>
      <c r="F137" s="7" t="s">
        <v>237</v>
      </c>
      <c r="G137" s="7" t="s">
        <v>206</v>
      </c>
      <c r="H137" s="7" t="s">
        <v>422</v>
      </c>
      <c r="I137" s="7" t="s">
        <v>432</v>
      </c>
      <c r="J137" s="7" t="s">
        <v>433</v>
      </c>
      <c r="K137" s="7" t="s">
        <v>1097</v>
      </c>
    </row>
    <row r="138" spans="1:11">
      <c r="A138" s="2" t="s">
        <v>858</v>
      </c>
      <c r="B138" s="4" t="s">
        <v>1076</v>
      </c>
      <c r="C138" s="4" t="s">
        <v>355</v>
      </c>
      <c r="D138" s="4"/>
      <c r="F138" s="7"/>
      <c r="G138" s="7" t="s">
        <v>1326</v>
      </c>
      <c r="H138" s="7" t="s">
        <v>431</v>
      </c>
      <c r="I138" s="7" t="s">
        <v>1327</v>
      </c>
      <c r="J138" s="7" t="s">
        <v>1328</v>
      </c>
      <c r="K138" s="7" t="s">
        <v>1154</v>
      </c>
    </row>
    <row r="139" spans="1:11">
      <c r="A139" s="2" t="s">
        <v>858</v>
      </c>
      <c r="B139" s="4" t="s">
        <v>1076</v>
      </c>
      <c r="C139" s="4" t="s">
        <v>355</v>
      </c>
      <c r="D139" s="4"/>
      <c r="F139" s="7" t="s">
        <v>257</v>
      </c>
      <c r="G139" s="7" t="s">
        <v>258</v>
      </c>
      <c r="H139" s="7" t="s">
        <v>431</v>
      </c>
      <c r="I139" s="7" t="s">
        <v>607</v>
      </c>
      <c r="J139" s="7" t="s">
        <v>608</v>
      </c>
      <c r="K139" s="7" t="s">
        <v>1097</v>
      </c>
    </row>
    <row r="140" spans="1:11">
      <c r="A140" s="2" t="s">
        <v>859</v>
      </c>
      <c r="B140" s="4" t="s">
        <v>1077</v>
      </c>
      <c r="C140" s="4" t="s">
        <v>716</v>
      </c>
      <c r="D140" s="4"/>
      <c r="F140" s="7" t="s">
        <v>1329</v>
      </c>
      <c r="G140" s="7" t="s">
        <v>1330</v>
      </c>
      <c r="H140" s="7" t="s">
        <v>431</v>
      </c>
      <c r="I140" s="7"/>
      <c r="J140" s="7" t="s">
        <v>1331</v>
      </c>
      <c r="K140" s="7"/>
    </row>
    <row r="141" spans="1:11">
      <c r="A141" s="2" t="s">
        <v>860</v>
      </c>
      <c r="B141" s="4" t="s">
        <v>262</v>
      </c>
      <c r="C141" s="4" t="s">
        <v>263</v>
      </c>
      <c r="D141" s="4"/>
      <c r="F141" s="7" t="s">
        <v>609</v>
      </c>
      <c r="G141" s="7" t="s">
        <v>610</v>
      </c>
      <c r="H141" s="7" t="s">
        <v>449</v>
      </c>
      <c r="I141" s="7" t="s">
        <v>611</v>
      </c>
      <c r="J141" s="7" t="s">
        <v>612</v>
      </c>
      <c r="K141" s="7" t="s">
        <v>1097</v>
      </c>
    </row>
    <row r="142" spans="1:11">
      <c r="A142" s="2" t="s">
        <v>861</v>
      </c>
      <c r="B142" s="4" t="s">
        <v>1076</v>
      </c>
      <c r="C142" s="4" t="s">
        <v>355</v>
      </c>
      <c r="D142" s="4"/>
      <c r="F142" s="7" t="s">
        <v>271</v>
      </c>
      <c r="G142" s="7" t="s">
        <v>272</v>
      </c>
      <c r="H142" s="7" t="s">
        <v>431</v>
      </c>
      <c r="I142" s="7" t="s">
        <v>613</v>
      </c>
      <c r="J142" s="7" t="s">
        <v>614</v>
      </c>
      <c r="K142" s="7" t="s">
        <v>1097</v>
      </c>
    </row>
    <row r="143" spans="1:11">
      <c r="A143" s="2" t="s">
        <v>862</v>
      </c>
      <c r="B143" s="4" t="s">
        <v>391</v>
      </c>
      <c r="C143" s="4" t="s">
        <v>694</v>
      </c>
      <c r="D143" s="4"/>
      <c r="F143" s="7" t="s">
        <v>1332</v>
      </c>
      <c r="G143" s="7" t="s">
        <v>1333</v>
      </c>
      <c r="H143" s="7" t="s">
        <v>441</v>
      </c>
      <c r="I143" s="7"/>
      <c r="J143" s="7" t="s">
        <v>1334</v>
      </c>
      <c r="K143" s="7" t="s">
        <v>1097</v>
      </c>
    </row>
    <row r="144" spans="1:11">
      <c r="A144" s="2" t="s">
        <v>863</v>
      </c>
      <c r="B144" s="4" t="s">
        <v>385</v>
      </c>
      <c r="C144" s="4" t="s">
        <v>386</v>
      </c>
      <c r="D144" s="4"/>
      <c r="F144" s="7" t="s">
        <v>1084</v>
      </c>
      <c r="G144" s="7" t="s">
        <v>254</v>
      </c>
      <c r="H144" s="7" t="s">
        <v>449</v>
      </c>
      <c r="I144" s="7" t="s">
        <v>1335</v>
      </c>
      <c r="J144" s="7" t="s">
        <v>1336</v>
      </c>
      <c r="K144" s="7" t="s">
        <v>1097</v>
      </c>
    </row>
    <row r="145" spans="1:11">
      <c r="A145" s="2" t="s">
        <v>864</v>
      </c>
      <c r="B145" s="4" t="s">
        <v>1077</v>
      </c>
      <c r="C145" s="4" t="s">
        <v>716</v>
      </c>
      <c r="D145" s="4"/>
      <c r="F145" s="7" t="s">
        <v>225</v>
      </c>
      <c r="G145" s="7" t="s">
        <v>1479</v>
      </c>
      <c r="H145" s="7" t="s">
        <v>431</v>
      </c>
      <c r="I145" s="7" t="s">
        <v>1480</v>
      </c>
      <c r="J145" s="7" t="s">
        <v>1481</v>
      </c>
      <c r="K145" s="7" t="s">
        <v>1102</v>
      </c>
    </row>
    <row r="146" spans="1:11">
      <c r="A146" s="2" t="s">
        <v>865</v>
      </c>
      <c r="B146" s="4" t="s">
        <v>1365</v>
      </c>
      <c r="C146" s="256" t="s">
        <v>230</v>
      </c>
      <c r="D146" s="4"/>
      <c r="F146" s="7"/>
      <c r="G146" s="7" t="s">
        <v>1337</v>
      </c>
      <c r="H146" s="7"/>
      <c r="I146" s="7" t="s">
        <v>1338</v>
      </c>
      <c r="J146" s="7" t="s">
        <v>1339</v>
      </c>
      <c r="K146" s="7" t="s">
        <v>1121</v>
      </c>
    </row>
    <row r="147" spans="1:11">
      <c r="A147" s="2" t="s">
        <v>866</v>
      </c>
      <c r="B147" s="4" t="s">
        <v>235</v>
      </c>
      <c r="C147" s="4" t="s">
        <v>236</v>
      </c>
      <c r="D147" s="4"/>
      <c r="F147" s="7" t="s">
        <v>615</v>
      </c>
      <c r="G147" s="7" t="s">
        <v>616</v>
      </c>
      <c r="H147" s="7" t="s">
        <v>431</v>
      </c>
      <c r="I147" s="7" t="s">
        <v>617</v>
      </c>
      <c r="J147" s="7" t="s">
        <v>618</v>
      </c>
      <c r="K147" s="7" t="s">
        <v>1097</v>
      </c>
    </row>
    <row r="148" spans="1:11">
      <c r="A148" s="2" t="s">
        <v>867</v>
      </c>
      <c r="B148" s="4" t="s">
        <v>1365</v>
      </c>
      <c r="C148" s="256" t="s">
        <v>230</v>
      </c>
      <c r="D148" s="4"/>
      <c r="F148" s="7" t="s">
        <v>1340</v>
      </c>
      <c r="G148" s="7" t="s">
        <v>1341</v>
      </c>
      <c r="H148" s="7" t="s">
        <v>431</v>
      </c>
      <c r="I148" s="7" t="s">
        <v>1342</v>
      </c>
      <c r="J148" s="7" t="s">
        <v>1343</v>
      </c>
      <c r="K148" s="7" t="s">
        <v>1097</v>
      </c>
    </row>
    <row r="149" spans="1:11">
      <c r="A149" s="2" t="s">
        <v>868</v>
      </c>
      <c r="B149" s="4" t="s">
        <v>1365</v>
      </c>
      <c r="C149" s="256" t="s">
        <v>230</v>
      </c>
      <c r="D149" s="4"/>
      <c r="F149" s="7" t="s">
        <v>255</v>
      </c>
      <c r="G149" s="7" t="s">
        <v>256</v>
      </c>
      <c r="H149" s="7" t="s">
        <v>431</v>
      </c>
      <c r="I149" s="7" t="s">
        <v>481</v>
      </c>
      <c r="J149" s="7" t="s">
        <v>482</v>
      </c>
      <c r="K149" s="7" t="s">
        <v>1097</v>
      </c>
    </row>
    <row r="150" spans="1:11">
      <c r="A150" s="2" t="s">
        <v>869</v>
      </c>
      <c r="B150" s="4" t="s">
        <v>269</v>
      </c>
      <c r="C150" s="4" t="s">
        <v>270</v>
      </c>
      <c r="D150" s="4"/>
      <c r="F150" s="7" t="s">
        <v>1344</v>
      </c>
      <c r="G150" s="7" t="s">
        <v>1345</v>
      </c>
      <c r="H150" s="7" t="s">
        <v>449</v>
      </c>
      <c r="I150" s="7" t="s">
        <v>1346</v>
      </c>
      <c r="J150" s="7" t="s">
        <v>1347</v>
      </c>
      <c r="K150" s="7"/>
    </row>
    <row r="151" spans="1:11">
      <c r="A151" s="2" t="s">
        <v>870</v>
      </c>
      <c r="B151" s="4" t="s">
        <v>1365</v>
      </c>
      <c r="C151" s="256" t="s">
        <v>230</v>
      </c>
      <c r="D151" s="4" t="s">
        <v>1812</v>
      </c>
      <c r="F151" s="7" t="s">
        <v>511</v>
      </c>
      <c r="G151" s="7" t="s">
        <v>512</v>
      </c>
      <c r="H151" s="7" t="s">
        <v>449</v>
      </c>
      <c r="I151" s="7" t="s">
        <v>513</v>
      </c>
      <c r="J151" s="7" t="s">
        <v>1348</v>
      </c>
      <c r="K151" s="7" t="s">
        <v>1097</v>
      </c>
    </row>
    <row r="152" spans="1:11">
      <c r="A152" s="2" t="s">
        <v>871</v>
      </c>
      <c r="B152" s="4" t="s">
        <v>269</v>
      </c>
      <c r="C152" s="4" t="s">
        <v>270</v>
      </c>
      <c r="D152" s="4"/>
      <c r="F152" s="7"/>
      <c r="G152" s="7" t="s">
        <v>1349</v>
      </c>
      <c r="H152" s="7" t="s">
        <v>431</v>
      </c>
      <c r="I152" s="7" t="s">
        <v>1350</v>
      </c>
      <c r="J152" s="7" t="s">
        <v>1351</v>
      </c>
      <c r="K152" s="7" t="s">
        <v>1352</v>
      </c>
    </row>
    <row r="153" spans="1:11">
      <c r="A153" s="2" t="s">
        <v>872</v>
      </c>
      <c r="B153" s="4" t="s">
        <v>269</v>
      </c>
      <c r="C153" s="4" t="s">
        <v>270</v>
      </c>
      <c r="D153" s="4"/>
      <c r="F153" s="7" t="s">
        <v>1353</v>
      </c>
      <c r="G153" s="7" t="s">
        <v>1354</v>
      </c>
      <c r="H153" s="7" t="s">
        <v>449</v>
      </c>
      <c r="I153" s="7" t="s">
        <v>1355</v>
      </c>
      <c r="J153" s="7" t="s">
        <v>1356</v>
      </c>
      <c r="K153" s="7" t="s">
        <v>1357</v>
      </c>
    </row>
    <row r="154" spans="1:11">
      <c r="A154" s="2" t="s">
        <v>873</v>
      </c>
      <c r="B154" s="4" t="s">
        <v>501</v>
      </c>
      <c r="C154" s="4" t="s">
        <v>502</v>
      </c>
      <c r="D154" s="4"/>
      <c r="F154" s="7" t="s">
        <v>1358</v>
      </c>
      <c r="G154" s="7" t="s">
        <v>1359</v>
      </c>
      <c r="H154" s="7" t="s">
        <v>419</v>
      </c>
      <c r="I154" s="7" t="s">
        <v>1360</v>
      </c>
      <c r="J154" s="7" t="s">
        <v>1361</v>
      </c>
      <c r="K154" s="7"/>
    </row>
    <row r="155" spans="1:11">
      <c r="A155" s="2" t="s">
        <v>874</v>
      </c>
      <c r="B155" s="4" t="s">
        <v>1365</v>
      </c>
      <c r="C155" s="256" t="s">
        <v>230</v>
      </c>
      <c r="D155" s="4"/>
      <c r="F155" s="7" t="s">
        <v>370</v>
      </c>
      <c r="G155" s="7" t="s">
        <v>157</v>
      </c>
      <c r="H155" s="7" t="s">
        <v>431</v>
      </c>
      <c r="I155" s="7" t="s">
        <v>597</v>
      </c>
      <c r="J155" s="7" t="s">
        <v>598</v>
      </c>
      <c r="K155" s="7" t="s">
        <v>1097</v>
      </c>
    </row>
    <row r="156" spans="1:11">
      <c r="A156" s="2" t="s">
        <v>875</v>
      </c>
      <c r="B156" s="4" t="s">
        <v>1365</v>
      </c>
      <c r="C156" s="256" t="s">
        <v>230</v>
      </c>
      <c r="D156" s="4" t="s">
        <v>1812</v>
      </c>
      <c r="F156" s="7"/>
      <c r="G156" s="7" t="s">
        <v>1362</v>
      </c>
      <c r="H156" s="7" t="s">
        <v>431</v>
      </c>
      <c r="I156" s="7" t="s">
        <v>1363</v>
      </c>
      <c r="J156" s="7" t="s">
        <v>1364</v>
      </c>
      <c r="K156" s="7" t="s">
        <v>1297</v>
      </c>
    </row>
    <row r="157" spans="1:11">
      <c r="A157" s="2" t="s">
        <v>876</v>
      </c>
      <c r="B157" s="4" t="s">
        <v>367</v>
      </c>
      <c r="C157" s="4" t="s">
        <v>368</v>
      </c>
      <c r="D157" s="4"/>
      <c r="F157" s="7" t="s">
        <v>1365</v>
      </c>
      <c r="G157" s="7" t="s">
        <v>1366</v>
      </c>
      <c r="H157" s="7" t="s">
        <v>431</v>
      </c>
      <c r="I157" s="7"/>
      <c r="J157" s="7"/>
      <c r="K157" s="7"/>
    </row>
    <row r="158" spans="1:11">
      <c r="A158" s="2" t="s">
        <v>877</v>
      </c>
      <c r="B158" s="4" t="s">
        <v>726</v>
      </c>
      <c r="C158" s="4" t="s">
        <v>727</v>
      </c>
      <c r="D158" s="4"/>
      <c r="F158" s="7" t="s">
        <v>273</v>
      </c>
      <c r="G158" s="7" t="s">
        <v>274</v>
      </c>
      <c r="H158" s="7" t="s">
        <v>454</v>
      </c>
      <c r="I158" s="7" t="s">
        <v>599</v>
      </c>
      <c r="J158" s="7" t="s">
        <v>600</v>
      </c>
      <c r="K158" s="7" t="s">
        <v>1097</v>
      </c>
    </row>
    <row r="159" spans="1:11">
      <c r="A159" s="2" t="s">
        <v>878</v>
      </c>
      <c r="B159" s="4" t="s">
        <v>1082</v>
      </c>
      <c r="C159" s="4" t="s">
        <v>260</v>
      </c>
      <c r="D159" s="4"/>
      <c r="F159" s="7" t="s">
        <v>1367</v>
      </c>
      <c r="G159" s="7" t="s">
        <v>421</v>
      </c>
      <c r="H159" s="7" t="s">
        <v>422</v>
      </c>
      <c r="I159" s="7" t="s">
        <v>423</v>
      </c>
      <c r="J159" s="7" t="s">
        <v>424</v>
      </c>
      <c r="K159" s="7" t="s">
        <v>1097</v>
      </c>
    </row>
    <row r="160" spans="1:11">
      <c r="A160" s="2" t="s">
        <v>879</v>
      </c>
      <c r="B160" s="4" t="s">
        <v>370</v>
      </c>
      <c r="C160" s="4" t="s">
        <v>157</v>
      </c>
      <c r="D160" s="4"/>
      <c r="F160" s="7" t="s">
        <v>601</v>
      </c>
      <c r="G160" s="7" t="s">
        <v>602</v>
      </c>
      <c r="H160" s="7" t="s">
        <v>431</v>
      </c>
      <c r="I160" s="7" t="s">
        <v>603</v>
      </c>
      <c r="J160" s="7" t="s">
        <v>604</v>
      </c>
      <c r="K160" s="7" t="s">
        <v>1097</v>
      </c>
    </row>
    <row r="161" spans="1:11">
      <c r="A161" s="2" t="s">
        <v>880</v>
      </c>
      <c r="B161" s="4" t="s">
        <v>724</v>
      </c>
      <c r="C161" s="4" t="s">
        <v>351</v>
      </c>
      <c r="D161" s="4"/>
      <c r="F161" s="7" t="s">
        <v>373</v>
      </c>
      <c r="G161" s="7" t="s">
        <v>314</v>
      </c>
      <c r="H161" s="7" t="s">
        <v>536</v>
      </c>
      <c r="I161" s="7" t="s">
        <v>605</v>
      </c>
      <c r="J161" s="7" t="s">
        <v>606</v>
      </c>
      <c r="K161" s="7" t="s">
        <v>1097</v>
      </c>
    </row>
    <row r="162" spans="1:11">
      <c r="A162" s="2" t="s">
        <v>881</v>
      </c>
      <c r="B162" s="4" t="s">
        <v>1083</v>
      </c>
      <c r="C162" s="4" t="s">
        <v>728</v>
      </c>
      <c r="D162" s="4"/>
      <c r="F162" s="7"/>
      <c r="G162" s="7" t="s">
        <v>1368</v>
      </c>
      <c r="H162" s="7" t="s">
        <v>431</v>
      </c>
      <c r="I162" s="7" t="s">
        <v>1369</v>
      </c>
      <c r="J162" s="7" t="s">
        <v>1370</v>
      </c>
      <c r="K162" s="7" t="s">
        <v>1168</v>
      </c>
    </row>
    <row r="163" spans="1:11">
      <c r="A163" s="2" t="s">
        <v>882</v>
      </c>
      <c r="B163" s="4" t="s">
        <v>1365</v>
      </c>
      <c r="C163" s="256" t="s">
        <v>230</v>
      </c>
      <c r="D163" s="4"/>
      <c r="F163" s="7" t="s">
        <v>1371</v>
      </c>
      <c r="G163" s="7" t="s">
        <v>1372</v>
      </c>
      <c r="H163" s="7" t="s">
        <v>431</v>
      </c>
      <c r="I163" s="7" t="s">
        <v>1373</v>
      </c>
      <c r="J163" s="7" t="s">
        <v>1374</v>
      </c>
      <c r="K163" s="7" t="s">
        <v>1121</v>
      </c>
    </row>
    <row r="164" spans="1:11">
      <c r="A164" s="2" t="s">
        <v>883</v>
      </c>
      <c r="B164" s="4" t="s">
        <v>1365</v>
      </c>
      <c r="C164" s="256" t="s">
        <v>230</v>
      </c>
      <c r="D164" s="4"/>
      <c r="F164" s="7" t="s">
        <v>589</v>
      </c>
      <c r="G164" s="7" t="s">
        <v>590</v>
      </c>
      <c r="H164" s="7" t="s">
        <v>431</v>
      </c>
      <c r="I164" s="7" t="s">
        <v>591</v>
      </c>
      <c r="J164" s="7" t="s">
        <v>592</v>
      </c>
      <c r="K164" s="7" t="s">
        <v>1097</v>
      </c>
    </row>
    <row r="165" spans="1:11">
      <c r="A165" s="2" t="s">
        <v>884</v>
      </c>
      <c r="B165" s="4" t="s">
        <v>472</v>
      </c>
      <c r="C165" s="4" t="s">
        <v>473</v>
      </c>
      <c r="D165" s="4"/>
      <c r="F165" s="7"/>
      <c r="G165" s="7" t="s">
        <v>1375</v>
      </c>
      <c r="H165" s="7" t="s">
        <v>431</v>
      </c>
      <c r="I165" s="7" t="s">
        <v>1376</v>
      </c>
      <c r="J165" s="7" t="s">
        <v>1377</v>
      </c>
      <c r="K165" s="7"/>
    </row>
    <row r="166" spans="1:11">
      <c r="A166" s="2" t="s">
        <v>885</v>
      </c>
      <c r="B166" s="4" t="s">
        <v>629</v>
      </c>
      <c r="C166" s="4" t="s">
        <v>630</v>
      </c>
      <c r="D166" s="4"/>
      <c r="F166" s="7" t="s">
        <v>1378</v>
      </c>
      <c r="G166" s="7" t="s">
        <v>1379</v>
      </c>
      <c r="H166" s="7" t="s">
        <v>536</v>
      </c>
      <c r="I166" s="7" t="s">
        <v>1380</v>
      </c>
      <c r="J166" s="7" t="s">
        <v>1381</v>
      </c>
      <c r="K166" s="7" t="s">
        <v>1097</v>
      </c>
    </row>
    <row r="167" spans="1:11">
      <c r="A167" s="2" t="s">
        <v>886</v>
      </c>
      <c r="B167" s="4" t="s">
        <v>1084</v>
      </c>
      <c r="C167" s="4" t="s">
        <v>254</v>
      </c>
      <c r="D167" s="4"/>
      <c r="F167" s="7" t="s">
        <v>1382</v>
      </c>
      <c r="G167" s="7" t="s">
        <v>1383</v>
      </c>
      <c r="H167" s="7" t="s">
        <v>454</v>
      </c>
      <c r="I167" s="7"/>
      <c r="J167" s="7" t="s">
        <v>1384</v>
      </c>
      <c r="K167" s="7"/>
    </row>
    <row r="168" spans="1:11">
      <c r="A168" s="2" t="s">
        <v>887</v>
      </c>
      <c r="B168" s="4" t="s">
        <v>472</v>
      </c>
      <c r="C168" s="4" t="s">
        <v>473</v>
      </c>
      <c r="D168" s="4"/>
      <c r="F168" s="7" t="s">
        <v>269</v>
      </c>
      <c r="G168" s="7" t="s">
        <v>270</v>
      </c>
      <c r="H168" s="7" t="s">
        <v>431</v>
      </c>
      <c r="I168" s="7" t="s">
        <v>593</v>
      </c>
      <c r="J168" s="7" t="s">
        <v>594</v>
      </c>
      <c r="K168" s="7" t="s">
        <v>1097</v>
      </c>
    </row>
    <row r="169" spans="1:11">
      <c r="A169" s="2" t="s">
        <v>888</v>
      </c>
      <c r="B169" s="4" t="s">
        <v>365</v>
      </c>
      <c r="C169" s="4" t="s">
        <v>366</v>
      </c>
      <c r="D169" s="4"/>
      <c r="F169" s="7" t="s">
        <v>379</v>
      </c>
      <c r="G169" s="7" t="s">
        <v>380</v>
      </c>
      <c r="H169" s="7" t="s">
        <v>431</v>
      </c>
      <c r="I169" s="7" t="s">
        <v>595</v>
      </c>
      <c r="J169" s="7" t="s">
        <v>596</v>
      </c>
      <c r="K169" s="7" t="s">
        <v>1097</v>
      </c>
    </row>
    <row r="170" spans="1:11">
      <c r="A170" s="2" t="s">
        <v>889</v>
      </c>
      <c r="B170" s="4" t="s">
        <v>365</v>
      </c>
      <c r="C170" s="4" t="s">
        <v>366</v>
      </c>
      <c r="D170" s="4"/>
      <c r="F170" s="7"/>
      <c r="G170" s="7" t="s">
        <v>1385</v>
      </c>
      <c r="H170" s="7" t="s">
        <v>431</v>
      </c>
      <c r="I170" s="7" t="s">
        <v>1386</v>
      </c>
      <c r="J170" s="7" t="s">
        <v>1387</v>
      </c>
      <c r="K170" s="7" t="s">
        <v>1357</v>
      </c>
    </row>
    <row r="171" spans="1:11">
      <c r="A171" s="2" t="s">
        <v>890</v>
      </c>
      <c r="B171" s="4" t="s">
        <v>1081</v>
      </c>
      <c r="C171" s="4" t="s">
        <v>1088</v>
      </c>
      <c r="D171" s="4"/>
      <c r="F171" s="7"/>
      <c r="G171" s="7" t="s">
        <v>1388</v>
      </c>
      <c r="H171" s="7" t="s">
        <v>431</v>
      </c>
      <c r="I171" s="7" t="s">
        <v>1389</v>
      </c>
      <c r="J171" s="7" t="s">
        <v>1390</v>
      </c>
      <c r="K171" s="7"/>
    </row>
    <row r="172" spans="1:11">
      <c r="A172" s="2" t="s">
        <v>891</v>
      </c>
      <c r="B172" s="4" t="s">
        <v>1365</v>
      </c>
      <c r="C172" s="256" t="s">
        <v>230</v>
      </c>
      <c r="D172" s="4" t="s">
        <v>1812</v>
      </c>
      <c r="F172" s="7" t="s">
        <v>1391</v>
      </c>
      <c r="G172" s="7" t="s">
        <v>1392</v>
      </c>
      <c r="H172" s="7" t="s">
        <v>449</v>
      </c>
      <c r="I172" s="7" t="s">
        <v>1393</v>
      </c>
      <c r="J172" s="7" t="s">
        <v>1394</v>
      </c>
      <c r="K172" s="7"/>
    </row>
    <row r="173" spans="1:11">
      <c r="A173" s="2" t="s">
        <v>892</v>
      </c>
      <c r="B173" s="4" t="s">
        <v>385</v>
      </c>
      <c r="C173" s="4" t="s">
        <v>386</v>
      </c>
      <c r="D173" s="4"/>
      <c r="F173" s="7" t="s">
        <v>1395</v>
      </c>
      <c r="G173" s="7" t="s">
        <v>1396</v>
      </c>
      <c r="H173" s="7" t="s">
        <v>431</v>
      </c>
      <c r="I173" s="7" t="s">
        <v>1397</v>
      </c>
      <c r="J173" s="7" t="s">
        <v>1398</v>
      </c>
      <c r="K173" s="7" t="s">
        <v>1097</v>
      </c>
    </row>
    <row r="174" spans="1:11">
      <c r="A174" s="2" t="s">
        <v>893</v>
      </c>
      <c r="B174" s="4" t="s">
        <v>1365</v>
      </c>
      <c r="C174" s="256" t="s">
        <v>230</v>
      </c>
      <c r="D174" s="4"/>
      <c r="F174" s="7"/>
      <c r="G174" s="7" t="s">
        <v>1399</v>
      </c>
      <c r="H174" s="7" t="s">
        <v>431</v>
      </c>
      <c r="I174" s="7" t="s">
        <v>1400</v>
      </c>
      <c r="J174" s="7" t="s">
        <v>1401</v>
      </c>
      <c r="K174" s="7" t="s">
        <v>1145</v>
      </c>
    </row>
    <row r="175" spans="1:11">
      <c r="A175" s="2" t="s">
        <v>894</v>
      </c>
      <c r="B175" s="4" t="s">
        <v>239</v>
      </c>
      <c r="C175" s="4" t="s">
        <v>474</v>
      </c>
      <c r="D175" s="4"/>
      <c r="F175" s="7" t="s">
        <v>1402</v>
      </c>
      <c r="G175" s="7" t="s">
        <v>1403</v>
      </c>
      <c r="H175" s="7" t="s">
        <v>431</v>
      </c>
      <c r="I175" s="7" t="s">
        <v>1404</v>
      </c>
      <c r="J175" s="7" t="s">
        <v>1405</v>
      </c>
      <c r="K175" s="7" t="s">
        <v>1145</v>
      </c>
    </row>
    <row r="176" spans="1:11">
      <c r="A176" s="2" t="s">
        <v>895</v>
      </c>
      <c r="B176" s="4" t="s">
        <v>229</v>
      </c>
      <c r="C176" s="4" t="s">
        <v>18</v>
      </c>
      <c r="D176" s="4"/>
      <c r="F176" s="7" t="s">
        <v>1406</v>
      </c>
      <c r="G176" s="7" t="s">
        <v>1407</v>
      </c>
      <c r="H176" s="7" t="s">
        <v>536</v>
      </c>
      <c r="I176" s="7" t="s">
        <v>1408</v>
      </c>
      <c r="J176" s="7" t="s">
        <v>1409</v>
      </c>
      <c r="K176" s="7"/>
    </row>
    <row r="177" spans="1:11">
      <c r="A177" s="2" t="s">
        <v>896</v>
      </c>
      <c r="B177" s="4" t="s">
        <v>367</v>
      </c>
      <c r="C177" s="4" t="s">
        <v>368</v>
      </c>
      <c r="D177" s="4"/>
      <c r="F177" s="7" t="s">
        <v>543</v>
      </c>
      <c r="G177" s="7" t="s">
        <v>544</v>
      </c>
      <c r="H177" s="7" t="s">
        <v>431</v>
      </c>
      <c r="I177" s="7" t="s">
        <v>545</v>
      </c>
      <c r="J177" s="7" t="s">
        <v>546</v>
      </c>
      <c r="K177" s="7" t="s">
        <v>1097</v>
      </c>
    </row>
    <row r="178" spans="1:11">
      <c r="A178" s="2" t="s">
        <v>897</v>
      </c>
      <c r="B178" s="4" t="s">
        <v>1365</v>
      </c>
      <c r="C178" s="256" t="s">
        <v>230</v>
      </c>
      <c r="D178" s="4"/>
      <c r="F178" s="7" t="s">
        <v>244</v>
      </c>
      <c r="G178" s="7" t="s">
        <v>245</v>
      </c>
      <c r="H178" s="7" t="s">
        <v>431</v>
      </c>
      <c r="I178" s="7" t="s">
        <v>581</v>
      </c>
      <c r="J178" s="7" t="s">
        <v>582</v>
      </c>
      <c r="K178" s="7" t="s">
        <v>1097</v>
      </c>
    </row>
    <row r="179" spans="1:11">
      <c r="A179" s="2" t="s">
        <v>898</v>
      </c>
      <c r="B179" s="4" t="s">
        <v>255</v>
      </c>
      <c r="C179" s="4" t="s">
        <v>256</v>
      </c>
      <c r="D179" s="4"/>
      <c r="F179" s="7" t="s">
        <v>724</v>
      </c>
      <c r="G179" s="7" t="s">
        <v>351</v>
      </c>
      <c r="H179" s="7" t="s">
        <v>431</v>
      </c>
      <c r="I179" s="7" t="s">
        <v>1410</v>
      </c>
      <c r="J179" s="7" t="s">
        <v>1411</v>
      </c>
      <c r="K179" s="7" t="s">
        <v>1097</v>
      </c>
    </row>
    <row r="180" spans="1:11">
      <c r="A180" s="2" t="s">
        <v>899</v>
      </c>
      <c r="B180" s="4" t="s">
        <v>1365</v>
      </c>
      <c r="C180" s="256" t="s">
        <v>230</v>
      </c>
      <c r="D180" s="4" t="s">
        <v>1812</v>
      </c>
      <c r="F180" s="7" t="s">
        <v>1412</v>
      </c>
      <c r="G180" s="7" t="s">
        <v>1413</v>
      </c>
      <c r="H180" s="7" t="s">
        <v>431</v>
      </c>
      <c r="I180" s="7" t="s">
        <v>1414</v>
      </c>
      <c r="J180" s="7" t="s">
        <v>1415</v>
      </c>
      <c r="K180" s="7" t="s">
        <v>1097</v>
      </c>
    </row>
    <row r="181" spans="1:11">
      <c r="A181" s="2" t="s">
        <v>900</v>
      </c>
      <c r="B181" s="4" t="s">
        <v>239</v>
      </c>
      <c r="C181" s="4" t="s">
        <v>474</v>
      </c>
      <c r="D181" s="4"/>
      <c r="F181" s="7" t="s">
        <v>393</v>
      </c>
      <c r="G181" s="7" t="s">
        <v>1093</v>
      </c>
      <c r="H181" s="7" t="s">
        <v>454</v>
      </c>
      <c r="I181" s="7" t="s">
        <v>1416</v>
      </c>
      <c r="J181" s="7" t="s">
        <v>1417</v>
      </c>
      <c r="K181" s="7" t="s">
        <v>1097</v>
      </c>
    </row>
    <row r="182" spans="1:11">
      <c r="A182" s="2" t="s">
        <v>901</v>
      </c>
      <c r="B182" s="4" t="s">
        <v>365</v>
      </c>
      <c r="C182" s="4" t="s">
        <v>366</v>
      </c>
      <c r="D182" s="4"/>
      <c r="F182" s="7" t="s">
        <v>1078</v>
      </c>
      <c r="G182" s="7" t="s">
        <v>264</v>
      </c>
      <c r="H182" s="7"/>
      <c r="I182" s="7"/>
      <c r="J182" s="7"/>
      <c r="K182" s="7"/>
    </row>
    <row r="183" spans="1:11">
      <c r="A183" s="2" t="s">
        <v>902</v>
      </c>
      <c r="B183" s="4" t="s">
        <v>1215</v>
      </c>
      <c r="C183" s="4" t="s">
        <v>722</v>
      </c>
      <c r="D183" s="4"/>
      <c r="F183" s="7" t="s">
        <v>1418</v>
      </c>
      <c r="G183" s="7" t="s">
        <v>1419</v>
      </c>
      <c r="H183" s="7" t="s">
        <v>431</v>
      </c>
      <c r="I183" s="7" t="s">
        <v>1420</v>
      </c>
      <c r="J183" s="7" t="s">
        <v>1421</v>
      </c>
      <c r="K183" s="7" t="s">
        <v>1121</v>
      </c>
    </row>
    <row r="184" spans="1:11">
      <c r="A184" s="2" t="s">
        <v>903</v>
      </c>
      <c r="B184" s="4" t="s">
        <v>1155</v>
      </c>
      <c r="C184" s="4" t="s">
        <v>729</v>
      </c>
      <c r="D184" s="4"/>
      <c r="F184" s="7" t="s">
        <v>583</v>
      </c>
      <c r="G184" s="7" t="s">
        <v>584</v>
      </c>
      <c r="H184" s="7" t="s">
        <v>454</v>
      </c>
      <c r="I184" s="7" t="s">
        <v>585</v>
      </c>
      <c r="J184" s="7" t="s">
        <v>586</v>
      </c>
      <c r="K184" s="7" t="s">
        <v>1097</v>
      </c>
    </row>
    <row r="185" spans="1:11">
      <c r="A185" s="2" t="s">
        <v>904</v>
      </c>
      <c r="B185" s="4" t="s">
        <v>1215</v>
      </c>
      <c r="C185" s="4" t="s">
        <v>722</v>
      </c>
      <c r="D185" s="4"/>
      <c r="F185" s="7" t="s">
        <v>1085</v>
      </c>
      <c r="G185" s="7" t="s">
        <v>392</v>
      </c>
      <c r="H185" s="7" t="s">
        <v>431</v>
      </c>
      <c r="I185" s="7" t="s">
        <v>1422</v>
      </c>
      <c r="J185" s="7" t="s">
        <v>1423</v>
      </c>
      <c r="K185" s="7" t="s">
        <v>1102</v>
      </c>
    </row>
    <row r="186" spans="1:11">
      <c r="A186" s="2" t="s">
        <v>905</v>
      </c>
      <c r="B186" s="4" t="s">
        <v>1365</v>
      </c>
      <c r="C186" s="256" t="s">
        <v>230</v>
      </c>
      <c r="D186" s="4"/>
      <c r="F186" s="7" t="s">
        <v>539</v>
      </c>
      <c r="G186" s="7" t="s">
        <v>540</v>
      </c>
      <c r="H186" s="7" t="s">
        <v>454</v>
      </c>
      <c r="I186" s="7" t="s">
        <v>541</v>
      </c>
      <c r="J186" s="7" t="s">
        <v>542</v>
      </c>
      <c r="K186" s="7" t="s">
        <v>1097</v>
      </c>
    </row>
    <row r="187" spans="1:11">
      <c r="A187" s="2" t="s">
        <v>906</v>
      </c>
      <c r="B187" s="4" t="s">
        <v>1365</v>
      </c>
      <c r="C187" s="256" t="s">
        <v>230</v>
      </c>
      <c r="D187" s="4" t="s">
        <v>1812</v>
      </c>
      <c r="F187" s="7"/>
      <c r="G187" s="7" t="s">
        <v>1424</v>
      </c>
      <c r="H187" s="7" t="s">
        <v>431</v>
      </c>
      <c r="I187" s="7" t="s">
        <v>1425</v>
      </c>
      <c r="J187" s="7" t="s">
        <v>1426</v>
      </c>
      <c r="K187" s="7" t="s">
        <v>1102</v>
      </c>
    </row>
    <row r="188" spans="1:11">
      <c r="A188" s="2" t="s">
        <v>907</v>
      </c>
      <c r="B188" s="4" t="s">
        <v>1074</v>
      </c>
      <c r="C188" s="4" t="s">
        <v>354</v>
      </c>
      <c r="D188" s="4"/>
      <c r="F188" s="7" t="s">
        <v>261</v>
      </c>
      <c r="G188" s="7" t="s">
        <v>359</v>
      </c>
      <c r="H188" s="7" t="s">
        <v>431</v>
      </c>
      <c r="I188" s="7" t="s">
        <v>1427</v>
      </c>
      <c r="J188" s="7" t="s">
        <v>452</v>
      </c>
      <c r="K188" s="7" t="s">
        <v>1097</v>
      </c>
    </row>
    <row r="189" spans="1:11">
      <c r="A189" s="2" t="s">
        <v>908</v>
      </c>
      <c r="B189" s="4" t="s">
        <v>1365</v>
      </c>
      <c r="C189" s="256" t="s">
        <v>230</v>
      </c>
      <c r="D189" s="4"/>
      <c r="F189" s="7" t="s">
        <v>262</v>
      </c>
      <c r="G189" s="7" t="s">
        <v>263</v>
      </c>
      <c r="H189" s="7" t="s">
        <v>431</v>
      </c>
      <c r="I189" s="7" t="s">
        <v>587</v>
      </c>
      <c r="J189" s="7" t="s">
        <v>588</v>
      </c>
      <c r="K189" s="7" t="s">
        <v>1097</v>
      </c>
    </row>
    <row r="190" spans="1:11">
      <c r="A190" s="2" t="s">
        <v>909</v>
      </c>
      <c r="B190" s="4" t="s">
        <v>365</v>
      </c>
      <c r="C190" s="4" t="s">
        <v>366</v>
      </c>
      <c r="D190" s="4"/>
      <c r="F190" s="7" t="s">
        <v>1473</v>
      </c>
      <c r="G190" s="7" t="s">
        <v>720</v>
      </c>
      <c r="H190" s="7"/>
      <c r="I190" s="7"/>
      <c r="J190" s="7"/>
      <c r="K190" s="7"/>
    </row>
    <row r="191" spans="1:11">
      <c r="A191" s="2" t="s">
        <v>910</v>
      </c>
      <c r="B191" s="4" t="s">
        <v>111</v>
      </c>
      <c r="C191" s="4" t="s">
        <v>112</v>
      </c>
      <c r="D191" s="4"/>
      <c r="F191" s="7" t="s">
        <v>252</v>
      </c>
      <c r="G191" s="7" t="s">
        <v>253</v>
      </c>
      <c r="H191" s="7" t="s">
        <v>431</v>
      </c>
      <c r="I191" s="7" t="s">
        <v>575</v>
      </c>
      <c r="J191" s="7" t="s">
        <v>576</v>
      </c>
      <c r="K191" s="7" t="s">
        <v>1097</v>
      </c>
    </row>
    <row r="192" spans="1:11">
      <c r="A192" s="2" t="s">
        <v>911</v>
      </c>
      <c r="B192" s="4" t="s">
        <v>1074</v>
      </c>
      <c r="C192" s="4" t="s">
        <v>354</v>
      </c>
      <c r="D192" s="4"/>
      <c r="F192" s="7" t="s">
        <v>1428</v>
      </c>
      <c r="G192" s="7" t="s">
        <v>463</v>
      </c>
      <c r="H192" s="7" t="s">
        <v>419</v>
      </c>
      <c r="I192" s="7" t="s">
        <v>464</v>
      </c>
      <c r="J192" s="7" t="s">
        <v>465</v>
      </c>
      <c r="K192" s="7" t="s">
        <v>1097</v>
      </c>
    </row>
    <row r="193" spans="1:11">
      <c r="A193" s="2" t="s">
        <v>912</v>
      </c>
      <c r="B193" s="4" t="s">
        <v>1365</v>
      </c>
      <c r="C193" s="256" t="s">
        <v>230</v>
      </c>
      <c r="D193" s="4" t="s">
        <v>1812</v>
      </c>
      <c r="F193" s="7" t="s">
        <v>577</v>
      </c>
      <c r="G193" s="7" t="s">
        <v>578</v>
      </c>
      <c r="H193" s="7" t="s">
        <v>449</v>
      </c>
      <c r="I193" s="7" t="s">
        <v>579</v>
      </c>
      <c r="J193" s="7" t="s">
        <v>580</v>
      </c>
      <c r="K193" s="7" t="s">
        <v>1097</v>
      </c>
    </row>
    <row r="194" spans="1:11">
      <c r="A194" s="2" t="s">
        <v>913</v>
      </c>
      <c r="B194" s="4" t="s">
        <v>273</v>
      </c>
      <c r="C194" s="4" t="s">
        <v>274</v>
      </c>
      <c r="D194" s="4"/>
      <c r="F194" s="7" t="s">
        <v>1429</v>
      </c>
      <c r="G194" s="7" t="s">
        <v>434</v>
      </c>
      <c r="H194" s="7" t="s">
        <v>419</v>
      </c>
      <c r="I194" s="7" t="s">
        <v>435</v>
      </c>
      <c r="J194" s="7" t="s">
        <v>436</v>
      </c>
      <c r="K194" s="7" t="s">
        <v>1097</v>
      </c>
    </row>
    <row r="195" spans="1:11">
      <c r="A195" s="2" t="s">
        <v>914</v>
      </c>
      <c r="B195" s="4" t="s">
        <v>367</v>
      </c>
      <c r="C195" s="4" t="s">
        <v>368</v>
      </c>
      <c r="D195" s="4"/>
      <c r="F195" s="7" t="s">
        <v>1073</v>
      </c>
      <c r="G195" s="7" t="s">
        <v>369</v>
      </c>
      <c r="H195" s="7"/>
      <c r="I195" s="7" t="s">
        <v>435</v>
      </c>
      <c r="J195" s="7"/>
      <c r="K195" s="7"/>
    </row>
    <row r="196" spans="1:11">
      <c r="A196" s="2" t="s">
        <v>915</v>
      </c>
      <c r="B196" s="4" t="s">
        <v>84</v>
      </c>
      <c r="C196" s="4" t="s">
        <v>277</v>
      </c>
      <c r="D196" s="4"/>
      <c r="F196" s="7" t="s">
        <v>367</v>
      </c>
      <c r="G196" s="7" t="s">
        <v>368</v>
      </c>
      <c r="H196" s="7" t="s">
        <v>431</v>
      </c>
      <c r="I196" s="7" t="s">
        <v>1430</v>
      </c>
      <c r="J196" s="7" t="s">
        <v>1431</v>
      </c>
      <c r="K196" s="7" t="s">
        <v>1097</v>
      </c>
    </row>
    <row r="197" spans="1:11">
      <c r="A197" s="2" t="s">
        <v>916</v>
      </c>
      <c r="B197" s="4" t="s">
        <v>255</v>
      </c>
      <c r="C197" s="4" t="s">
        <v>256</v>
      </c>
      <c r="D197" s="4"/>
      <c r="F197" s="7" t="s">
        <v>229</v>
      </c>
      <c r="G197" s="7" t="s">
        <v>18</v>
      </c>
      <c r="H197" s="7" t="s">
        <v>431</v>
      </c>
      <c r="I197" s="7" t="s">
        <v>468</v>
      </c>
      <c r="J197" s="7" t="s">
        <v>469</v>
      </c>
      <c r="K197" s="7" t="s">
        <v>1102</v>
      </c>
    </row>
    <row r="198" spans="1:11">
      <c r="A198" s="2" t="s">
        <v>917</v>
      </c>
      <c r="B198" s="4" t="s">
        <v>1365</v>
      </c>
      <c r="C198" s="256" t="s">
        <v>230</v>
      </c>
      <c r="D198" s="4"/>
      <c r="F198" s="7" t="s">
        <v>1087</v>
      </c>
      <c r="G198" s="7" t="s">
        <v>198</v>
      </c>
      <c r="H198" s="7" t="s">
        <v>431</v>
      </c>
      <c r="I198" s="7" t="s">
        <v>1432</v>
      </c>
      <c r="J198" s="7" t="s">
        <v>1433</v>
      </c>
      <c r="K198" s="7" t="s">
        <v>1102</v>
      </c>
    </row>
    <row r="199" spans="1:11">
      <c r="A199" s="2" t="s">
        <v>918</v>
      </c>
      <c r="B199" s="4" t="s">
        <v>1365</v>
      </c>
      <c r="C199" s="256" t="s">
        <v>230</v>
      </c>
      <c r="D199" s="4" t="s">
        <v>1812</v>
      </c>
      <c r="F199" s="7" t="s">
        <v>235</v>
      </c>
      <c r="G199" s="7" t="s">
        <v>236</v>
      </c>
      <c r="H199" s="7" t="s">
        <v>431</v>
      </c>
      <c r="I199" s="7" t="s">
        <v>571</v>
      </c>
      <c r="J199" s="7" t="s">
        <v>572</v>
      </c>
      <c r="K199" s="7" t="s">
        <v>1097</v>
      </c>
    </row>
    <row r="200" spans="1:11">
      <c r="A200" s="2" t="s">
        <v>919</v>
      </c>
      <c r="B200" s="4" t="s">
        <v>1365</v>
      </c>
      <c r="C200" s="256" t="s">
        <v>230</v>
      </c>
      <c r="D200" s="4"/>
      <c r="F200" s="7" t="s">
        <v>555</v>
      </c>
      <c r="G200" s="7" t="s">
        <v>556</v>
      </c>
      <c r="H200" s="7" t="s">
        <v>454</v>
      </c>
      <c r="I200" s="7" t="s">
        <v>557</v>
      </c>
      <c r="J200" s="7" t="s">
        <v>558</v>
      </c>
      <c r="K200" s="7" t="s">
        <v>1097</v>
      </c>
    </row>
    <row r="201" spans="1:11">
      <c r="A201" s="2" t="s">
        <v>920</v>
      </c>
      <c r="B201" s="4" t="s">
        <v>252</v>
      </c>
      <c r="C201" s="4" t="s">
        <v>253</v>
      </c>
      <c r="D201" s="4"/>
      <c r="F201" s="7" t="s">
        <v>375</v>
      </c>
      <c r="G201" s="7" t="s">
        <v>376</v>
      </c>
      <c r="H201" s="7" t="s">
        <v>454</v>
      </c>
      <c r="I201" s="7" t="s">
        <v>573</v>
      </c>
      <c r="J201" s="7" t="s">
        <v>574</v>
      </c>
      <c r="K201" s="7" t="s">
        <v>1097</v>
      </c>
    </row>
    <row r="202" spans="1:11">
      <c r="A202" s="2" t="s">
        <v>921</v>
      </c>
      <c r="B202" s="4" t="s">
        <v>269</v>
      </c>
      <c r="C202" s="4" t="s">
        <v>270</v>
      </c>
      <c r="D202" s="4"/>
      <c r="F202" s="7" t="s">
        <v>1434</v>
      </c>
      <c r="G202" s="7" t="s">
        <v>1435</v>
      </c>
      <c r="H202" s="7" t="s">
        <v>536</v>
      </c>
      <c r="I202" s="7" t="s">
        <v>1436</v>
      </c>
      <c r="J202" s="7" t="s">
        <v>1437</v>
      </c>
      <c r="K202" s="7" t="s">
        <v>1097</v>
      </c>
    </row>
    <row r="203" spans="1:11">
      <c r="A203" s="2" t="s">
        <v>922</v>
      </c>
      <c r="B203" s="4" t="s">
        <v>255</v>
      </c>
      <c r="C203" s="4" t="s">
        <v>256</v>
      </c>
      <c r="D203" s="4"/>
      <c r="F203" s="7" t="s">
        <v>1081</v>
      </c>
      <c r="G203" s="7" t="s">
        <v>1088</v>
      </c>
      <c r="H203" s="7" t="s">
        <v>431</v>
      </c>
      <c r="I203" s="7"/>
      <c r="J203" s="7"/>
      <c r="K203" s="7"/>
    </row>
    <row r="204" spans="1:11">
      <c r="A204" s="2" t="s">
        <v>923</v>
      </c>
      <c r="B204" s="4" t="s">
        <v>1365</v>
      </c>
      <c r="C204" s="256" t="s">
        <v>230</v>
      </c>
      <c r="D204" s="4"/>
      <c r="F204" s="7" t="s">
        <v>1438</v>
      </c>
      <c r="G204" s="7" t="s">
        <v>1439</v>
      </c>
      <c r="H204" s="7" t="s">
        <v>454</v>
      </c>
      <c r="I204" s="7" t="s">
        <v>1440</v>
      </c>
      <c r="J204" s="7" t="s">
        <v>1441</v>
      </c>
      <c r="K204" s="7"/>
    </row>
    <row r="205" spans="1:11">
      <c r="A205" s="2" t="s">
        <v>924</v>
      </c>
      <c r="B205" s="4" t="s">
        <v>379</v>
      </c>
      <c r="C205" s="4" t="s">
        <v>380</v>
      </c>
      <c r="D205" s="4"/>
      <c r="F205" s="7" t="s">
        <v>383</v>
      </c>
      <c r="G205" s="7" t="s">
        <v>384</v>
      </c>
      <c r="H205" s="7" t="s">
        <v>431</v>
      </c>
      <c r="I205" s="7" t="s">
        <v>532</v>
      </c>
      <c r="J205" s="7" t="s">
        <v>533</v>
      </c>
      <c r="K205" s="7" t="s">
        <v>1097</v>
      </c>
    </row>
    <row r="206" spans="1:11">
      <c r="A206" s="2" t="s">
        <v>925</v>
      </c>
      <c r="B206" s="4" t="s">
        <v>373</v>
      </c>
      <c r="C206" s="4" t="s">
        <v>314</v>
      </c>
      <c r="D206" s="4"/>
      <c r="F206" s="7"/>
      <c r="G206" s="7" t="s">
        <v>1442</v>
      </c>
      <c r="H206" s="7" t="s">
        <v>431</v>
      </c>
      <c r="I206" s="7" t="s">
        <v>1443</v>
      </c>
      <c r="J206" s="7" t="s">
        <v>1444</v>
      </c>
      <c r="K206" s="7" t="s">
        <v>1352</v>
      </c>
    </row>
    <row r="207" spans="1:11">
      <c r="A207" s="2" t="s">
        <v>926</v>
      </c>
      <c r="B207" s="4" t="s">
        <v>255</v>
      </c>
      <c r="C207" s="4" t="s">
        <v>256</v>
      </c>
      <c r="D207" s="4"/>
      <c r="F207" s="7"/>
      <c r="G207" s="7" t="s">
        <v>1482</v>
      </c>
      <c r="H207" s="7"/>
      <c r="I207" s="7"/>
      <c r="J207" s="7"/>
      <c r="K207" s="7"/>
    </row>
    <row r="208" spans="1:11">
      <c r="A208" s="2" t="s">
        <v>927</v>
      </c>
      <c r="B208" s="4" t="s">
        <v>229</v>
      </c>
      <c r="C208" s="4" t="s">
        <v>18</v>
      </c>
      <c r="D208" s="4"/>
      <c r="F208" s="7"/>
      <c r="G208" s="7" t="s">
        <v>1445</v>
      </c>
      <c r="H208" s="7" t="s">
        <v>431</v>
      </c>
      <c r="I208" s="7" t="s">
        <v>1446</v>
      </c>
      <c r="J208" s="7" t="s">
        <v>1447</v>
      </c>
      <c r="K208" s="7" t="s">
        <v>1168</v>
      </c>
    </row>
    <row r="209" spans="1:11">
      <c r="A209" s="2" t="s">
        <v>928</v>
      </c>
      <c r="B209" s="4" t="s">
        <v>367</v>
      </c>
      <c r="C209" s="4" t="s">
        <v>368</v>
      </c>
      <c r="D209" s="4"/>
      <c r="F209" s="7" t="s">
        <v>250</v>
      </c>
      <c r="G209" s="7" t="s">
        <v>251</v>
      </c>
      <c r="H209" s="7" t="s">
        <v>454</v>
      </c>
      <c r="I209" s="7" t="s">
        <v>505</v>
      </c>
      <c r="J209" s="7" t="s">
        <v>506</v>
      </c>
      <c r="K209" s="7" t="s">
        <v>1097</v>
      </c>
    </row>
    <row r="210" spans="1:11">
      <c r="A210" s="2" t="s">
        <v>929</v>
      </c>
      <c r="B210" s="4" t="s">
        <v>374</v>
      </c>
      <c r="C210" s="4" t="s">
        <v>1090</v>
      </c>
      <c r="D210" s="4"/>
      <c r="F210" s="7" t="s">
        <v>565</v>
      </c>
      <c r="G210" s="7" t="s">
        <v>566</v>
      </c>
      <c r="H210" s="7" t="s">
        <v>431</v>
      </c>
      <c r="I210" s="7" t="s">
        <v>567</v>
      </c>
      <c r="J210" s="7" t="s">
        <v>568</v>
      </c>
      <c r="K210" s="7" t="s">
        <v>1097</v>
      </c>
    </row>
    <row r="211" spans="1:11">
      <c r="A211" s="2" t="s">
        <v>930</v>
      </c>
      <c r="B211" s="4" t="s">
        <v>83</v>
      </c>
      <c r="C211" s="4" t="s">
        <v>1091</v>
      </c>
      <c r="D211" s="4"/>
      <c r="F211" s="7"/>
      <c r="G211" s="7" t="s">
        <v>1448</v>
      </c>
      <c r="H211" s="7" t="s">
        <v>431</v>
      </c>
      <c r="I211" s="7" t="s">
        <v>1449</v>
      </c>
      <c r="J211" s="7" t="s">
        <v>1450</v>
      </c>
      <c r="K211" s="7" t="s">
        <v>1121</v>
      </c>
    </row>
    <row r="212" spans="1:11">
      <c r="A212" s="2" t="s">
        <v>915</v>
      </c>
      <c r="B212" s="4" t="s">
        <v>84</v>
      </c>
      <c r="C212" s="4" t="s">
        <v>277</v>
      </c>
      <c r="D212" s="4"/>
      <c r="F212" s="7"/>
      <c r="G212" s="7" t="s">
        <v>1451</v>
      </c>
      <c r="H212" s="7" t="s">
        <v>431</v>
      </c>
      <c r="I212" s="7" t="s">
        <v>1452</v>
      </c>
      <c r="J212" s="7" t="s">
        <v>1453</v>
      </c>
      <c r="K212" s="7"/>
    </row>
    <row r="213" spans="1:11">
      <c r="A213" s="2" t="s">
        <v>931</v>
      </c>
      <c r="B213" s="4" t="s">
        <v>235</v>
      </c>
      <c r="C213" s="4" t="s">
        <v>236</v>
      </c>
      <c r="D213" s="4"/>
      <c r="F213" s="7" t="s">
        <v>730</v>
      </c>
      <c r="G213" s="7" t="s">
        <v>731</v>
      </c>
      <c r="H213" s="7" t="s">
        <v>431</v>
      </c>
      <c r="I213" s="7" t="s">
        <v>1454</v>
      </c>
      <c r="J213" s="7" t="s">
        <v>1455</v>
      </c>
      <c r="K213" s="7" t="s">
        <v>1102</v>
      </c>
    </row>
    <row r="214" spans="1:11">
      <c r="A214" s="2" t="s">
        <v>932</v>
      </c>
      <c r="B214" s="4" t="s">
        <v>111</v>
      </c>
      <c r="C214" s="4" t="s">
        <v>112</v>
      </c>
      <c r="D214" s="4"/>
      <c r="F214" s="7" t="s">
        <v>1456</v>
      </c>
      <c r="G214" s="7" t="s">
        <v>418</v>
      </c>
      <c r="H214" s="7" t="s">
        <v>419</v>
      </c>
      <c r="I214" s="7" t="s">
        <v>420</v>
      </c>
      <c r="J214" s="7" t="s">
        <v>1457</v>
      </c>
      <c r="K214" s="7" t="s">
        <v>1097</v>
      </c>
    </row>
    <row r="215" spans="1:11">
      <c r="A215" s="2" t="s">
        <v>933</v>
      </c>
      <c r="B215" s="4" t="s">
        <v>259</v>
      </c>
      <c r="C215" s="4" t="s">
        <v>1474</v>
      </c>
      <c r="D215" s="4"/>
      <c r="F215" s="7" t="s">
        <v>108</v>
      </c>
      <c r="G215" s="7" t="s">
        <v>358</v>
      </c>
      <c r="H215" s="7" t="s">
        <v>431</v>
      </c>
      <c r="I215" s="7" t="s">
        <v>569</v>
      </c>
      <c r="J215" s="7" t="s">
        <v>570</v>
      </c>
      <c r="K215" s="7" t="s">
        <v>1097</v>
      </c>
    </row>
    <row r="216" spans="1:11">
      <c r="A216" s="2" t="s">
        <v>934</v>
      </c>
      <c r="B216" s="4" t="s">
        <v>273</v>
      </c>
      <c r="C216" s="4" t="s">
        <v>274</v>
      </c>
      <c r="D216" s="4"/>
      <c r="F216" s="7" t="s">
        <v>1079</v>
      </c>
      <c r="G216" s="7" t="s">
        <v>268</v>
      </c>
      <c r="H216" s="7" t="s">
        <v>431</v>
      </c>
      <c r="I216" s="7"/>
      <c r="J216" s="7"/>
      <c r="K216" s="7"/>
    </row>
    <row r="217" spans="1:11">
      <c r="A217" s="2" t="s">
        <v>935</v>
      </c>
      <c r="B217" s="4" t="s">
        <v>375</v>
      </c>
      <c r="C217" s="4" t="s">
        <v>376</v>
      </c>
      <c r="D217" s="4"/>
      <c r="F217" s="7" t="s">
        <v>507</v>
      </c>
      <c r="G217" s="7" t="s">
        <v>508</v>
      </c>
      <c r="H217" s="7" t="s">
        <v>441</v>
      </c>
      <c r="I217" s="7" t="s">
        <v>509</v>
      </c>
      <c r="J217" s="7" t="s">
        <v>510</v>
      </c>
      <c r="K217" s="7" t="s">
        <v>1097</v>
      </c>
    </row>
    <row r="218" spans="1:11">
      <c r="A218" s="2" t="s">
        <v>936</v>
      </c>
      <c r="B218" s="4" t="s">
        <v>379</v>
      </c>
      <c r="C218" s="4" t="s">
        <v>380</v>
      </c>
      <c r="D218" s="4"/>
      <c r="F218" s="7" t="s">
        <v>453</v>
      </c>
      <c r="G218" s="7" t="s">
        <v>1458</v>
      </c>
      <c r="H218" s="7" t="s">
        <v>454</v>
      </c>
      <c r="I218" s="7" t="s">
        <v>455</v>
      </c>
      <c r="J218" s="7" t="s">
        <v>456</v>
      </c>
      <c r="K218" s="7" t="s">
        <v>1097</v>
      </c>
    </row>
    <row r="219" spans="1:11">
      <c r="A219" s="2" t="s">
        <v>1861</v>
      </c>
      <c r="B219" s="4" t="s">
        <v>377</v>
      </c>
      <c r="C219" s="4" t="s">
        <v>378</v>
      </c>
      <c r="D219" s="4"/>
      <c r="F219" s="7" t="s">
        <v>1459</v>
      </c>
      <c r="G219" s="7" t="s">
        <v>1460</v>
      </c>
      <c r="H219" s="7" t="s">
        <v>431</v>
      </c>
      <c r="I219" s="7" t="s">
        <v>1461</v>
      </c>
      <c r="J219" s="7" t="s">
        <v>1462</v>
      </c>
      <c r="K219" s="7" t="s">
        <v>1168</v>
      </c>
    </row>
    <row r="220" spans="1:11">
      <c r="A220" s="2" t="s">
        <v>937</v>
      </c>
      <c r="B220" s="4" t="s">
        <v>108</v>
      </c>
      <c r="C220" s="4" t="s">
        <v>358</v>
      </c>
      <c r="D220" s="4"/>
      <c r="F220" s="7" t="s">
        <v>1463</v>
      </c>
      <c r="G220" s="7" t="s">
        <v>1464</v>
      </c>
      <c r="H220" s="7" t="s">
        <v>431</v>
      </c>
      <c r="I220" s="7" t="s">
        <v>1465</v>
      </c>
      <c r="J220" s="7" t="s">
        <v>1466</v>
      </c>
      <c r="K220" s="7" t="s">
        <v>1145</v>
      </c>
    </row>
    <row r="221" spans="1:11">
      <c r="A221" s="2" t="s">
        <v>938</v>
      </c>
      <c r="B221" s="4" t="s">
        <v>243</v>
      </c>
      <c r="C221" s="4" t="s">
        <v>1092</v>
      </c>
      <c r="D221" s="4"/>
      <c r="F221" s="7" t="s">
        <v>514</v>
      </c>
      <c r="G221" s="7" t="s">
        <v>515</v>
      </c>
      <c r="H221" s="7" t="s">
        <v>454</v>
      </c>
      <c r="I221" s="7" t="s">
        <v>516</v>
      </c>
      <c r="J221" s="7" t="s">
        <v>517</v>
      </c>
      <c r="K221" s="7" t="s">
        <v>1097</v>
      </c>
    </row>
    <row r="222" spans="1:11">
      <c r="A222" s="2" t="s">
        <v>939</v>
      </c>
      <c r="B222" s="4" t="s">
        <v>255</v>
      </c>
      <c r="C222" s="4" t="s">
        <v>256</v>
      </c>
      <c r="D222" s="4"/>
      <c r="F222" s="7" t="s">
        <v>1467</v>
      </c>
      <c r="G222" s="7" t="s">
        <v>1468</v>
      </c>
      <c r="H222" s="7" t="s">
        <v>441</v>
      </c>
      <c r="I222" s="7" t="s">
        <v>1469</v>
      </c>
      <c r="J222" s="7" t="s">
        <v>1470</v>
      </c>
      <c r="K222" s="7" t="s">
        <v>1097</v>
      </c>
    </row>
    <row r="223" spans="1:11">
      <c r="A223" s="2" t="s">
        <v>940</v>
      </c>
      <c r="B223" s="4" t="s">
        <v>229</v>
      </c>
      <c r="C223" s="4" t="s">
        <v>18</v>
      </c>
      <c r="D223" s="4"/>
      <c r="F223" s="7" t="s">
        <v>561</v>
      </c>
      <c r="G223" s="7" t="s">
        <v>562</v>
      </c>
      <c r="H223" s="7" t="s">
        <v>431</v>
      </c>
      <c r="I223" s="7" t="s">
        <v>563</v>
      </c>
      <c r="J223" s="7" t="s">
        <v>564</v>
      </c>
      <c r="K223" s="7" t="s">
        <v>1097</v>
      </c>
    </row>
    <row r="224" spans="1:11">
      <c r="A224" s="2" t="s">
        <v>941</v>
      </c>
      <c r="B224" s="4" t="s">
        <v>262</v>
      </c>
      <c r="C224" s="4" t="s">
        <v>263</v>
      </c>
      <c r="D224" s="4"/>
      <c r="F224" s="7" t="s">
        <v>477</v>
      </c>
      <c r="G224" s="7" t="s">
        <v>478</v>
      </c>
      <c r="H224" s="7" t="s">
        <v>431</v>
      </c>
      <c r="I224" s="7" t="s">
        <v>479</v>
      </c>
      <c r="J224" s="7" t="s">
        <v>480</v>
      </c>
      <c r="K224" s="7" t="s">
        <v>1102</v>
      </c>
    </row>
    <row r="225" spans="1:4">
      <c r="A225" s="2" t="s">
        <v>942</v>
      </c>
      <c r="B225" s="4" t="s">
        <v>1365</v>
      </c>
      <c r="C225" s="256" t="s">
        <v>230</v>
      </c>
      <c r="D225" s="4"/>
    </row>
    <row r="226" spans="1:4">
      <c r="A226" s="2" t="s">
        <v>943</v>
      </c>
      <c r="B226" s="4" t="s">
        <v>690</v>
      </c>
      <c r="C226" s="4" t="s">
        <v>691</v>
      </c>
      <c r="D226" s="4"/>
    </row>
    <row r="227" spans="1:4">
      <c r="A227" s="2" t="s">
        <v>944</v>
      </c>
      <c r="B227" s="4" t="s">
        <v>257</v>
      </c>
      <c r="C227" s="4" t="s">
        <v>258</v>
      </c>
      <c r="D227" s="4"/>
    </row>
    <row r="228" spans="1:4">
      <c r="A228" s="2" t="s">
        <v>945</v>
      </c>
      <c r="B228" s="4" t="s">
        <v>501</v>
      </c>
      <c r="C228" s="4" t="s">
        <v>502</v>
      </c>
      <c r="D228" s="4"/>
    </row>
    <row r="229" spans="1:4">
      <c r="A229" s="2" t="s">
        <v>946</v>
      </c>
      <c r="B229" s="4" t="s">
        <v>237</v>
      </c>
      <c r="C229" s="4" t="s">
        <v>206</v>
      </c>
      <c r="D229" s="4"/>
    </row>
    <row r="230" spans="1:4">
      <c r="A230" s="2" t="s">
        <v>947</v>
      </c>
      <c r="B230" s="4" t="s">
        <v>250</v>
      </c>
      <c r="C230" s="4" t="s">
        <v>251</v>
      </c>
      <c r="D230" s="4"/>
    </row>
    <row r="231" spans="1:4">
      <c r="A231" s="2" t="s">
        <v>948</v>
      </c>
      <c r="B231" s="4" t="s">
        <v>394</v>
      </c>
      <c r="C231" s="4" t="s">
        <v>395</v>
      </c>
      <c r="D231" s="4"/>
    </row>
    <row r="232" spans="1:4">
      <c r="A232" s="2" t="s">
        <v>949</v>
      </c>
      <c r="B232" s="4" t="s">
        <v>229</v>
      </c>
      <c r="C232" s="4" t="s">
        <v>18</v>
      </c>
      <c r="D232" s="4"/>
    </row>
    <row r="233" spans="1:4">
      <c r="A233" s="2" t="s">
        <v>950</v>
      </c>
      <c r="B233" s="4" t="s">
        <v>111</v>
      </c>
      <c r="C233" s="4" t="s">
        <v>112</v>
      </c>
      <c r="D233" s="4"/>
    </row>
    <row r="234" spans="1:4">
      <c r="A234" s="2" t="s">
        <v>133</v>
      </c>
      <c r="B234" s="4" t="s">
        <v>246</v>
      </c>
      <c r="C234" s="4" t="s">
        <v>247</v>
      </c>
      <c r="D234" s="4"/>
    </row>
    <row r="235" spans="1:4">
      <c r="A235" s="2" t="s">
        <v>951</v>
      </c>
      <c r="B235" s="4" t="s">
        <v>1085</v>
      </c>
      <c r="C235" s="4" t="s">
        <v>392</v>
      </c>
      <c r="D235" s="4"/>
    </row>
    <row r="236" spans="1:4">
      <c r="A236" s="2" t="s">
        <v>952</v>
      </c>
      <c r="B236" s="4" t="s">
        <v>229</v>
      </c>
      <c r="C236" s="4" t="s">
        <v>18</v>
      </c>
      <c r="D236" s="4"/>
    </row>
    <row r="237" spans="1:4">
      <c r="A237" s="2" t="s">
        <v>953</v>
      </c>
      <c r="B237" s="4" t="s">
        <v>111</v>
      </c>
      <c r="C237" s="4" t="s">
        <v>112</v>
      </c>
      <c r="D237" s="4"/>
    </row>
    <row r="238" spans="1:4">
      <c r="A238" s="2" t="s">
        <v>954</v>
      </c>
      <c r="B238" s="4" t="s">
        <v>1365</v>
      </c>
      <c r="C238" s="256" t="s">
        <v>230</v>
      </c>
      <c r="D238" s="4"/>
    </row>
    <row r="239" spans="1:4">
      <c r="A239" s="2" t="s">
        <v>955</v>
      </c>
      <c r="B239" s="4" t="s">
        <v>229</v>
      </c>
      <c r="C239" s="4" t="s">
        <v>18</v>
      </c>
      <c r="D239" s="4"/>
    </row>
    <row r="240" spans="1:4">
      <c r="A240" s="2" t="s">
        <v>956</v>
      </c>
      <c r="B240" s="4" t="s">
        <v>111</v>
      </c>
      <c r="C240" s="4" t="s">
        <v>112</v>
      </c>
      <c r="D240" s="4"/>
    </row>
    <row r="241" spans="1:4">
      <c r="A241" s="2" t="s">
        <v>957</v>
      </c>
      <c r="B241" s="3" t="s">
        <v>273</v>
      </c>
      <c r="C241" s="4" t="s">
        <v>274</v>
      </c>
      <c r="D241" s="4"/>
    </row>
    <row r="242" spans="1:4">
      <c r="A242" s="2" t="s">
        <v>958</v>
      </c>
      <c r="B242" s="4" t="s">
        <v>255</v>
      </c>
      <c r="C242" s="4" t="s">
        <v>256</v>
      </c>
      <c r="D242" s="4"/>
    </row>
    <row r="243" spans="1:4">
      <c r="A243" s="2" t="s">
        <v>959</v>
      </c>
      <c r="B243" s="4" t="s">
        <v>257</v>
      </c>
      <c r="C243" s="4" t="s">
        <v>258</v>
      </c>
      <c r="D243" s="4"/>
    </row>
    <row r="244" spans="1:4">
      <c r="A244" s="2" t="s">
        <v>960</v>
      </c>
      <c r="B244" s="4" t="s">
        <v>1365</v>
      </c>
      <c r="C244" s="256" t="s">
        <v>230</v>
      </c>
      <c r="D244" s="4"/>
    </row>
    <row r="245" spans="1:4">
      <c r="A245" s="2" t="s">
        <v>961</v>
      </c>
      <c r="B245" s="4" t="s">
        <v>730</v>
      </c>
      <c r="C245" s="4" t="s">
        <v>731</v>
      </c>
      <c r="D245" s="4"/>
    </row>
    <row r="246" spans="1:4">
      <c r="A246" s="2" t="s">
        <v>962</v>
      </c>
      <c r="B246" s="4" t="s">
        <v>1365</v>
      </c>
      <c r="C246" s="256" t="s">
        <v>230</v>
      </c>
      <c r="D246" s="4"/>
    </row>
    <row r="247" spans="1:4">
      <c r="A247" s="2" t="s">
        <v>963</v>
      </c>
      <c r="B247" s="4" t="s">
        <v>255</v>
      </c>
      <c r="C247" s="4" t="s">
        <v>256</v>
      </c>
      <c r="D247" s="4"/>
    </row>
    <row r="248" spans="1:4">
      <c r="A248" s="2" t="s">
        <v>964</v>
      </c>
      <c r="B248" s="4" t="s">
        <v>1365</v>
      </c>
      <c r="C248" s="256" t="s">
        <v>230</v>
      </c>
      <c r="D248" s="4" t="s">
        <v>1823</v>
      </c>
    </row>
    <row r="249" spans="1:4">
      <c r="A249" s="2" t="s">
        <v>965</v>
      </c>
      <c r="B249" s="4" t="s">
        <v>373</v>
      </c>
      <c r="C249" s="4" t="s">
        <v>314</v>
      </c>
      <c r="D249" s="4"/>
    </row>
    <row r="250" spans="1:4">
      <c r="A250" s="2" t="s">
        <v>966</v>
      </c>
      <c r="B250" s="4" t="s">
        <v>252</v>
      </c>
      <c r="C250" s="4" t="s">
        <v>253</v>
      </c>
      <c r="D250" s="4"/>
    </row>
    <row r="251" spans="1:4">
      <c r="A251" s="2" t="s">
        <v>967</v>
      </c>
      <c r="B251" s="4" t="s">
        <v>1365</v>
      </c>
      <c r="C251" s="256" t="s">
        <v>230</v>
      </c>
      <c r="D251" s="4"/>
    </row>
    <row r="252" spans="1:4">
      <c r="A252" s="2" t="s">
        <v>968</v>
      </c>
      <c r="B252" s="4" t="s">
        <v>381</v>
      </c>
      <c r="C252" s="4" t="s">
        <v>382</v>
      </c>
      <c r="D252" s="4"/>
    </row>
    <row r="253" spans="1:4">
      <c r="A253" t="s">
        <v>1845</v>
      </c>
      <c r="B253" s="4" t="s">
        <v>383</v>
      </c>
      <c r="C253" s="4" t="s">
        <v>384</v>
      </c>
      <c r="D253" s="4"/>
    </row>
    <row r="254" spans="1:4">
      <c r="A254" s="2" t="s">
        <v>969</v>
      </c>
      <c r="B254" s="4" t="s">
        <v>237</v>
      </c>
      <c r="C254" s="4" t="s">
        <v>206</v>
      </c>
      <c r="D254" s="4"/>
    </row>
    <row r="255" spans="1:4">
      <c r="A255" s="2" t="s">
        <v>970</v>
      </c>
      <c r="B255" s="4" t="s">
        <v>387</v>
      </c>
      <c r="C255" s="4" t="s">
        <v>388</v>
      </c>
      <c r="D255" s="4"/>
    </row>
    <row r="256" spans="1:4">
      <c r="A256" s="2" t="s">
        <v>971</v>
      </c>
      <c r="B256" s="4" t="s">
        <v>241</v>
      </c>
      <c r="C256" s="4" t="s">
        <v>242</v>
      </c>
      <c r="D256" s="4"/>
    </row>
    <row r="257" spans="1:4">
      <c r="A257" s="2" t="s">
        <v>972</v>
      </c>
      <c r="B257" s="4" t="s">
        <v>1365</v>
      </c>
      <c r="C257" s="256" t="s">
        <v>230</v>
      </c>
      <c r="D257" s="4"/>
    </row>
    <row r="258" spans="1:4">
      <c r="A258" s="2" t="s">
        <v>973</v>
      </c>
      <c r="B258" s="4" t="s">
        <v>239</v>
      </c>
      <c r="C258" s="4" t="s">
        <v>474</v>
      </c>
      <c r="D258" s="4"/>
    </row>
    <row r="259" spans="1:4">
      <c r="A259" s="2" t="s">
        <v>974</v>
      </c>
      <c r="B259" s="4" t="s">
        <v>389</v>
      </c>
      <c r="C259" s="4" t="s">
        <v>390</v>
      </c>
      <c r="D259" s="4"/>
    </row>
    <row r="260" spans="1:4">
      <c r="A260" s="2" t="s">
        <v>975</v>
      </c>
      <c r="B260" s="4" t="s">
        <v>255</v>
      </c>
      <c r="C260" s="4" t="s">
        <v>256</v>
      </c>
      <c r="D260" s="4"/>
    </row>
    <row r="261" spans="1:4">
      <c r="A261" s="2" t="s">
        <v>976</v>
      </c>
      <c r="B261" s="4" t="s">
        <v>248</v>
      </c>
      <c r="C261" s="4" t="s">
        <v>249</v>
      </c>
      <c r="D261" s="4"/>
    </row>
    <row r="262" spans="1:4">
      <c r="A262" s="2" t="s">
        <v>977</v>
      </c>
      <c r="B262" s="4" t="s">
        <v>233</v>
      </c>
      <c r="C262" s="4" t="s">
        <v>234</v>
      </c>
      <c r="D262" s="4"/>
    </row>
    <row r="263" spans="1:4">
      <c r="A263" s="2" t="s">
        <v>978</v>
      </c>
      <c r="B263" s="4" t="s">
        <v>391</v>
      </c>
      <c r="C263" s="4" t="s">
        <v>694</v>
      </c>
      <c r="D263" s="4"/>
    </row>
    <row r="264" spans="1:4">
      <c r="A264" s="2" t="s">
        <v>979</v>
      </c>
      <c r="B264" s="4" t="s">
        <v>257</v>
      </c>
      <c r="C264" s="4" t="s">
        <v>258</v>
      </c>
      <c r="D264" s="4"/>
    </row>
    <row r="265" spans="1:4">
      <c r="A265" s="2" t="s">
        <v>980</v>
      </c>
      <c r="B265" s="4" t="s">
        <v>1365</v>
      </c>
      <c r="C265" s="256" t="s">
        <v>230</v>
      </c>
      <c r="D265" s="4" t="s">
        <v>1812</v>
      </c>
    </row>
    <row r="266" spans="1:4">
      <c r="A266" s="2" t="s">
        <v>981</v>
      </c>
      <c r="B266" s="4" t="s">
        <v>231</v>
      </c>
      <c r="C266" s="4" t="s">
        <v>232</v>
      </c>
      <c r="D266" s="4"/>
    </row>
    <row r="267" spans="1:4">
      <c r="A267" s="2" t="s">
        <v>982</v>
      </c>
      <c r="B267" s="8" t="s">
        <v>261</v>
      </c>
      <c r="C267" s="4" t="s">
        <v>359</v>
      </c>
      <c r="D267" s="4"/>
    </row>
    <row r="268" spans="1:4">
      <c r="A268" s="2" t="s">
        <v>185</v>
      </c>
      <c r="B268" s="4" t="s">
        <v>265</v>
      </c>
      <c r="C268" s="4" t="s">
        <v>266</v>
      </c>
      <c r="D268" s="4"/>
    </row>
    <row r="269" spans="1:4">
      <c r="A269" s="2" t="s">
        <v>983</v>
      </c>
      <c r="B269" s="4" t="s">
        <v>233</v>
      </c>
      <c r="C269" s="4" t="s">
        <v>234</v>
      </c>
      <c r="D269" s="4"/>
    </row>
    <row r="270" spans="1:4">
      <c r="A270" s="2" t="s">
        <v>984</v>
      </c>
      <c r="B270" s="4" t="s">
        <v>255</v>
      </c>
      <c r="C270" s="4" t="s">
        <v>256</v>
      </c>
      <c r="D270" s="4"/>
    </row>
    <row r="271" spans="1:4">
      <c r="A271" s="2" t="s">
        <v>985</v>
      </c>
      <c r="B271" s="4" t="s">
        <v>235</v>
      </c>
      <c r="C271" s="4" t="s">
        <v>236</v>
      </c>
      <c r="D271" s="4"/>
    </row>
    <row r="272" spans="1:4">
      <c r="A272" s="2" t="s">
        <v>986</v>
      </c>
      <c r="B272" s="4" t="s">
        <v>1365</v>
      </c>
      <c r="C272" s="256" t="s">
        <v>230</v>
      </c>
      <c r="D272" s="4"/>
    </row>
    <row r="273" spans="1:4">
      <c r="A273" s="2" t="s">
        <v>987</v>
      </c>
      <c r="B273" s="4" t="s">
        <v>244</v>
      </c>
      <c r="C273" s="4" t="s">
        <v>245</v>
      </c>
      <c r="D273" s="4"/>
    </row>
    <row r="274" spans="1:4">
      <c r="A274" s="2" t="s">
        <v>988</v>
      </c>
      <c r="B274" s="4" t="s">
        <v>246</v>
      </c>
      <c r="C274" s="4" t="s">
        <v>247</v>
      </c>
      <c r="D274" s="4"/>
    </row>
    <row r="275" spans="1:4">
      <c r="A275" s="2" t="s">
        <v>989</v>
      </c>
      <c r="B275" s="4" t="s">
        <v>1365</v>
      </c>
      <c r="C275" s="256" t="s">
        <v>230</v>
      </c>
      <c r="D275" s="4"/>
    </row>
    <row r="276" spans="1:4">
      <c r="A276" s="2" t="s">
        <v>990</v>
      </c>
      <c r="B276" s="4" t="s">
        <v>248</v>
      </c>
      <c r="C276" s="4" t="s">
        <v>249</v>
      </c>
      <c r="D276" s="4"/>
    </row>
    <row r="277" spans="1:4">
      <c r="A277" s="2" t="s">
        <v>991</v>
      </c>
      <c r="B277" s="4" t="s">
        <v>252</v>
      </c>
      <c r="C277" s="4" t="s">
        <v>253</v>
      </c>
      <c r="D277" s="4"/>
    </row>
    <row r="278" spans="1:4">
      <c r="A278" s="2" t="s">
        <v>992</v>
      </c>
      <c r="B278" s="4" t="s">
        <v>229</v>
      </c>
      <c r="C278" s="4" t="s">
        <v>18</v>
      </c>
      <c r="D278" s="4"/>
    </row>
    <row r="279" spans="1:4">
      <c r="A279" s="2" t="s">
        <v>993</v>
      </c>
      <c r="B279" s="4" t="s">
        <v>257</v>
      </c>
      <c r="C279" s="4" t="s">
        <v>258</v>
      </c>
      <c r="D279" s="4"/>
    </row>
    <row r="280" spans="1:4">
      <c r="A280" s="2" t="s">
        <v>994</v>
      </c>
      <c r="B280" s="4" t="s">
        <v>233</v>
      </c>
      <c r="C280" s="4" t="s">
        <v>234</v>
      </c>
      <c r="D280" s="4"/>
    </row>
    <row r="281" spans="1:4">
      <c r="A281" s="2" t="s">
        <v>995</v>
      </c>
      <c r="B281" s="4" t="s">
        <v>1365</v>
      </c>
      <c r="C281" s="256" t="s">
        <v>230</v>
      </c>
      <c r="D281" s="4"/>
    </row>
    <row r="282" spans="1:4">
      <c r="A282" s="2" t="s">
        <v>996</v>
      </c>
      <c r="B282" s="4" t="s">
        <v>262</v>
      </c>
      <c r="C282" s="4" t="s">
        <v>263</v>
      </c>
      <c r="D282" s="4"/>
    </row>
    <row r="283" spans="1:4">
      <c r="A283" s="2" t="s">
        <v>997</v>
      </c>
      <c r="B283" s="4" t="s">
        <v>1365</v>
      </c>
      <c r="C283" s="256" t="s">
        <v>230</v>
      </c>
      <c r="D283" s="4"/>
    </row>
    <row r="284" spans="1:4">
      <c r="A284" s="2" t="s">
        <v>209</v>
      </c>
      <c r="B284" s="4" t="s">
        <v>1078</v>
      </c>
      <c r="C284" s="4" t="s">
        <v>264</v>
      </c>
      <c r="D284" s="4"/>
    </row>
    <row r="285" spans="1:4">
      <c r="A285" s="2" t="s">
        <v>998</v>
      </c>
      <c r="B285" s="4" t="s">
        <v>1365</v>
      </c>
      <c r="C285" s="256" t="s">
        <v>230</v>
      </c>
      <c r="D285" s="4" t="s">
        <v>1812</v>
      </c>
    </row>
    <row r="286" spans="1:4">
      <c r="A286" s="2" t="s">
        <v>999</v>
      </c>
      <c r="B286" s="4" t="s">
        <v>255</v>
      </c>
      <c r="C286" s="4" t="s">
        <v>256</v>
      </c>
      <c r="D286" s="4"/>
    </row>
    <row r="287" spans="1:4">
      <c r="A287" s="2" t="s">
        <v>1000</v>
      </c>
      <c r="B287" s="4" t="s">
        <v>1365</v>
      </c>
      <c r="C287" s="256" t="s">
        <v>230</v>
      </c>
      <c r="D287" s="4"/>
    </row>
    <row r="288" spans="1:4">
      <c r="A288" s="2" t="s">
        <v>1001</v>
      </c>
      <c r="B288" s="4" t="s">
        <v>1365</v>
      </c>
      <c r="C288" s="256" t="s">
        <v>230</v>
      </c>
      <c r="D288" s="4"/>
    </row>
    <row r="289" spans="1:4">
      <c r="A289" s="2" t="s">
        <v>1002</v>
      </c>
      <c r="B289" s="4" t="s">
        <v>237</v>
      </c>
      <c r="C289" s="4" t="s">
        <v>206</v>
      </c>
      <c r="D289" s="4"/>
    </row>
    <row r="290" spans="1:4">
      <c r="A290" s="2" t="s">
        <v>1003</v>
      </c>
      <c r="B290" s="4" t="s">
        <v>235</v>
      </c>
      <c r="C290" s="4" t="s">
        <v>236</v>
      </c>
      <c r="D290" s="4"/>
    </row>
    <row r="291" spans="1:4">
      <c r="A291" s="2" t="s">
        <v>1004</v>
      </c>
      <c r="B291" s="4" t="s">
        <v>244</v>
      </c>
      <c r="C291" s="4" t="s">
        <v>245</v>
      </c>
      <c r="D291" s="4"/>
    </row>
    <row r="292" spans="1:4">
      <c r="A292" s="2" t="s">
        <v>1005</v>
      </c>
      <c r="B292" s="4" t="s">
        <v>252</v>
      </c>
      <c r="C292" s="4" t="s">
        <v>253</v>
      </c>
      <c r="D292" s="4"/>
    </row>
    <row r="293" spans="1:4">
      <c r="A293" s="2" t="s">
        <v>1006</v>
      </c>
      <c r="B293" s="4" t="s">
        <v>273</v>
      </c>
      <c r="C293" s="4" t="s">
        <v>274</v>
      </c>
      <c r="D293" s="4"/>
    </row>
    <row r="294" spans="1:4">
      <c r="A294" s="2" t="s">
        <v>1007</v>
      </c>
      <c r="B294" s="4" t="s">
        <v>1365</v>
      </c>
      <c r="C294" s="256" t="s">
        <v>230</v>
      </c>
      <c r="D294" s="4" t="s">
        <v>1824</v>
      </c>
    </row>
    <row r="295" spans="1:4">
      <c r="A295" s="2" t="s">
        <v>1008</v>
      </c>
      <c r="B295" s="4" t="s">
        <v>1086</v>
      </c>
      <c r="C295" s="4" t="s">
        <v>276</v>
      </c>
      <c r="D295" s="4"/>
    </row>
    <row r="296" spans="1:4">
      <c r="A296" s="2" t="s">
        <v>1009</v>
      </c>
      <c r="B296" s="4" t="s">
        <v>1365</v>
      </c>
      <c r="C296" s="256" t="s">
        <v>230</v>
      </c>
      <c r="D296" s="4"/>
    </row>
    <row r="297" spans="1:4">
      <c r="A297" s="2" t="s">
        <v>1010</v>
      </c>
      <c r="B297" s="4" t="s">
        <v>1365</v>
      </c>
      <c r="C297" s="256" t="s">
        <v>230</v>
      </c>
      <c r="D297" s="4" t="s">
        <v>1824</v>
      </c>
    </row>
    <row r="298" spans="1:4">
      <c r="A298" s="2" t="s">
        <v>1011</v>
      </c>
      <c r="B298" s="4" t="s">
        <v>393</v>
      </c>
      <c r="C298" s="4" t="s">
        <v>1093</v>
      </c>
      <c r="D298" s="4"/>
    </row>
    <row r="299" spans="1:4">
      <c r="A299" s="2" t="s">
        <v>1012</v>
      </c>
      <c r="B299" s="4" t="s">
        <v>255</v>
      </c>
      <c r="C299" s="4" t="s">
        <v>256</v>
      </c>
      <c r="D299" s="4"/>
    </row>
    <row r="300" spans="1:4">
      <c r="A300" s="2" t="s">
        <v>1013</v>
      </c>
      <c r="B300" s="4" t="s">
        <v>1365</v>
      </c>
      <c r="C300" s="256" t="s">
        <v>230</v>
      </c>
      <c r="D300" s="4"/>
    </row>
    <row r="301" spans="1:4">
      <c r="A301" s="2" t="s">
        <v>1014</v>
      </c>
      <c r="B301" s="4" t="s">
        <v>257</v>
      </c>
      <c r="C301" s="4" t="s">
        <v>258</v>
      </c>
      <c r="D301" s="4"/>
    </row>
    <row r="302" spans="1:4">
      <c r="A302" s="2" t="s">
        <v>1015</v>
      </c>
      <c r="B302" s="4" t="s">
        <v>396</v>
      </c>
      <c r="C302" s="4" t="s">
        <v>313</v>
      </c>
      <c r="D302" s="4"/>
    </row>
    <row r="303" spans="1:4">
      <c r="A303" s="2" t="s">
        <v>1016</v>
      </c>
      <c r="B303" s="4" t="s">
        <v>1365</v>
      </c>
      <c r="C303" s="256" t="s">
        <v>230</v>
      </c>
      <c r="D303" s="4" t="s">
        <v>1824</v>
      </c>
    </row>
    <row r="304" spans="1:4">
      <c r="A304" s="2" t="s">
        <v>1017</v>
      </c>
      <c r="B304" s="4" t="s">
        <v>397</v>
      </c>
      <c r="C304" s="4" t="s">
        <v>1094</v>
      </c>
      <c r="D304" s="4"/>
    </row>
    <row r="305" spans="1:4">
      <c r="A305" s="2" t="s">
        <v>1018</v>
      </c>
      <c r="B305" s="4" t="s">
        <v>255</v>
      </c>
      <c r="C305" s="4" t="s">
        <v>256</v>
      </c>
      <c r="D305" s="4"/>
    </row>
    <row r="306" spans="1:4">
      <c r="A306" s="2" t="s">
        <v>1019</v>
      </c>
      <c r="B306" s="4" t="s">
        <v>1365</v>
      </c>
      <c r="C306" s="256" t="s">
        <v>230</v>
      </c>
      <c r="D306" s="4"/>
    </row>
    <row r="307" spans="1:4">
      <c r="A307" s="2" t="s">
        <v>1020</v>
      </c>
      <c r="B307" s="4" t="s">
        <v>111</v>
      </c>
      <c r="C307" s="4" t="s">
        <v>112</v>
      </c>
      <c r="D307" s="4"/>
    </row>
    <row r="308" spans="1:4">
      <c r="A308" s="2" t="s">
        <v>1021</v>
      </c>
      <c r="B308" s="4" t="s">
        <v>1087</v>
      </c>
      <c r="C308" s="4" t="s">
        <v>198</v>
      </c>
      <c r="D308" s="4"/>
    </row>
    <row r="309" spans="1:4">
      <c r="A309" s="2" t="s">
        <v>1022</v>
      </c>
      <c r="B309" s="4" t="s">
        <v>367</v>
      </c>
      <c r="C309" s="4" t="s">
        <v>368</v>
      </c>
      <c r="D309" s="4"/>
    </row>
    <row r="310" spans="1:4">
      <c r="A310" s="2" t="s">
        <v>1023</v>
      </c>
      <c r="B310" s="4" t="s">
        <v>398</v>
      </c>
      <c r="C310" s="4" t="s">
        <v>399</v>
      </c>
      <c r="D310" s="4"/>
    </row>
    <row r="311" spans="1:4">
      <c r="A311" s="2" t="s">
        <v>1024</v>
      </c>
      <c r="B311" s="4" t="s">
        <v>244</v>
      </c>
      <c r="C311" s="4" t="s">
        <v>245</v>
      </c>
      <c r="D311" s="4"/>
    </row>
    <row r="312" spans="1:4">
      <c r="A312" s="2" t="s">
        <v>1025</v>
      </c>
      <c r="B312" s="4" t="s">
        <v>255</v>
      </c>
      <c r="C312" s="4" t="s">
        <v>256</v>
      </c>
      <c r="D312" s="4"/>
    </row>
    <row r="313" spans="1:4">
      <c r="A313" s="2" t="s">
        <v>1026</v>
      </c>
      <c r="B313" s="4" t="s">
        <v>246</v>
      </c>
      <c r="C313" s="4" t="s">
        <v>247</v>
      </c>
      <c r="D313" s="4"/>
    </row>
    <row r="314" spans="1:4">
      <c r="A314" s="2" t="s">
        <v>1027</v>
      </c>
      <c r="B314" s="4" t="s">
        <v>273</v>
      </c>
      <c r="C314" s="4" t="s">
        <v>274</v>
      </c>
      <c r="D314" s="4"/>
    </row>
    <row r="315" spans="1:4">
      <c r="A315" s="2" t="s">
        <v>1028</v>
      </c>
      <c r="B315" s="4" t="s">
        <v>400</v>
      </c>
      <c r="C315" s="4" t="s">
        <v>401</v>
      </c>
      <c r="D315" s="4"/>
    </row>
    <row r="316" spans="1:4">
      <c r="A316" s="2" t="s">
        <v>1029</v>
      </c>
      <c r="B316" s="4" t="s">
        <v>402</v>
      </c>
      <c r="C316" s="4" t="s">
        <v>403</v>
      </c>
      <c r="D316" s="4"/>
    </row>
    <row r="317" spans="1:4">
      <c r="A317" s="2" t="s">
        <v>1030</v>
      </c>
      <c r="B317" s="4" t="s">
        <v>231</v>
      </c>
      <c r="C317" s="4" t="s">
        <v>232</v>
      </c>
      <c r="D317" s="4"/>
    </row>
    <row r="318" spans="1:4">
      <c r="A318" s="2" t="s">
        <v>1031</v>
      </c>
      <c r="B318" s="4" t="s">
        <v>404</v>
      </c>
      <c r="C318" s="4" t="s">
        <v>405</v>
      </c>
      <c r="D318" s="4"/>
    </row>
    <row r="319" spans="1:4">
      <c r="A319" s="2" t="s">
        <v>1032</v>
      </c>
      <c r="B319" s="4" t="s">
        <v>1086</v>
      </c>
      <c r="C319" s="4" t="s">
        <v>276</v>
      </c>
      <c r="D319" s="4"/>
    </row>
    <row r="320" spans="1:4">
      <c r="A320" s="2" t="s">
        <v>1033</v>
      </c>
      <c r="B320" s="4" t="s">
        <v>83</v>
      </c>
      <c r="C320" s="4" t="s">
        <v>1091</v>
      </c>
      <c r="D320" s="4"/>
    </row>
    <row r="321" spans="1:4">
      <c r="A321" s="2" t="s">
        <v>1006</v>
      </c>
      <c r="B321" s="4" t="s">
        <v>273</v>
      </c>
      <c r="C321" s="4" t="s">
        <v>274</v>
      </c>
      <c r="D321" s="4"/>
    </row>
    <row r="322" spans="1:4">
      <c r="A322" s="2" t="s">
        <v>1034</v>
      </c>
      <c r="B322" s="4" t="s">
        <v>394</v>
      </c>
      <c r="C322" s="4" t="s">
        <v>395</v>
      </c>
      <c r="D322" s="4"/>
    </row>
    <row r="323" spans="1:4">
      <c r="A323" s="2" t="s">
        <v>303</v>
      </c>
      <c r="B323" s="4" t="s">
        <v>111</v>
      </c>
      <c r="C323" s="4" t="s">
        <v>112</v>
      </c>
      <c r="D323" s="4"/>
    </row>
    <row r="324" spans="1:4">
      <c r="A324" s="2" t="s">
        <v>1035</v>
      </c>
      <c r="B324" s="4" t="s">
        <v>244</v>
      </c>
      <c r="C324" s="4" t="s">
        <v>245</v>
      </c>
      <c r="D324" s="4"/>
    </row>
    <row r="325" spans="1:4">
      <c r="A325" s="2" t="s">
        <v>1036</v>
      </c>
      <c r="B325" s="4" t="s">
        <v>273</v>
      </c>
      <c r="C325" s="4" t="s">
        <v>274</v>
      </c>
      <c r="D325" s="4"/>
    </row>
    <row r="326" spans="1:4">
      <c r="A326" s="2" t="s">
        <v>1037</v>
      </c>
      <c r="B326" s="4" t="s">
        <v>255</v>
      </c>
      <c r="C326" s="4" t="s">
        <v>256</v>
      </c>
      <c r="D326" s="4"/>
    </row>
    <row r="327" spans="1:4">
      <c r="A327" s="2" t="s">
        <v>1038</v>
      </c>
      <c r="B327" s="4" t="s">
        <v>229</v>
      </c>
      <c r="C327" s="4" t="s">
        <v>18</v>
      </c>
      <c r="D327" s="4"/>
    </row>
    <row r="328" spans="1:4">
      <c r="A328" s="2" t="s">
        <v>1039</v>
      </c>
      <c r="B328" s="4" t="s">
        <v>1365</v>
      </c>
      <c r="C328" s="256" t="s">
        <v>230</v>
      </c>
      <c r="D328" s="4"/>
    </row>
    <row r="329" spans="1:4">
      <c r="A329" s="2" t="s">
        <v>1040</v>
      </c>
      <c r="B329" s="4" t="s">
        <v>237</v>
      </c>
      <c r="C329" s="4" t="s">
        <v>206</v>
      </c>
      <c r="D329" s="4"/>
    </row>
    <row r="330" spans="1:4">
      <c r="A330" s="2" t="s">
        <v>1041</v>
      </c>
      <c r="B330" s="4" t="s">
        <v>111</v>
      </c>
      <c r="C330" s="4" t="s">
        <v>112</v>
      </c>
      <c r="D330" s="4"/>
    </row>
    <row r="331" spans="1:4">
      <c r="A331" s="2" t="s">
        <v>1042</v>
      </c>
      <c r="B331" s="4" t="s">
        <v>408</v>
      </c>
      <c r="C331" s="4" t="s">
        <v>356</v>
      </c>
      <c r="D331" s="4"/>
    </row>
    <row r="332" spans="1:4">
      <c r="A332" s="2" t="s">
        <v>1043</v>
      </c>
      <c r="B332" s="4" t="s">
        <v>367</v>
      </c>
      <c r="C332" s="4" t="s">
        <v>368</v>
      </c>
      <c r="D332" s="4"/>
    </row>
    <row r="333" spans="1:4">
      <c r="A333" s="2" t="s">
        <v>1044</v>
      </c>
      <c r="B333" s="4" t="s">
        <v>407</v>
      </c>
      <c r="C333" s="4" t="s">
        <v>1095</v>
      </c>
      <c r="D333" s="4"/>
    </row>
    <row r="334" spans="1:4">
      <c r="A334" s="2" t="s">
        <v>1045</v>
      </c>
      <c r="B334" s="4" t="s">
        <v>1365</v>
      </c>
      <c r="C334" s="256" t="s">
        <v>230</v>
      </c>
      <c r="D334" s="4"/>
    </row>
    <row r="335" spans="1:4">
      <c r="A335" s="2" t="s">
        <v>1046</v>
      </c>
      <c r="B335" s="4" t="s">
        <v>239</v>
      </c>
      <c r="C335" s="4" t="s">
        <v>474</v>
      </c>
      <c r="D335" s="4"/>
    </row>
    <row r="336" spans="1:4">
      <c r="A336" s="2" t="s">
        <v>1047</v>
      </c>
      <c r="B336" s="4" t="s">
        <v>408</v>
      </c>
      <c r="C336" s="4" t="s">
        <v>356</v>
      </c>
      <c r="D336" s="4"/>
    </row>
    <row r="337" spans="1:4">
      <c r="A337" s="2" t="s">
        <v>1048</v>
      </c>
      <c r="B337" s="4" t="s">
        <v>108</v>
      </c>
      <c r="C337" s="4" t="s">
        <v>358</v>
      </c>
      <c r="D337" s="4"/>
    </row>
    <row r="338" spans="1:4">
      <c r="A338" s="2" t="s">
        <v>1049</v>
      </c>
      <c r="B338" s="4" t="s">
        <v>257</v>
      </c>
      <c r="C338" s="4" t="s">
        <v>258</v>
      </c>
      <c r="D338" s="4"/>
    </row>
    <row r="339" spans="1:4">
      <c r="A339" s="2" t="s">
        <v>1050</v>
      </c>
      <c r="B339" s="4" t="s">
        <v>1365</v>
      </c>
      <c r="C339" s="256" t="s">
        <v>230</v>
      </c>
      <c r="D339" s="4"/>
    </row>
    <row r="340" spans="1:4">
      <c r="A340" s="2" t="s">
        <v>1051</v>
      </c>
      <c r="B340" s="4" t="s">
        <v>255</v>
      </c>
      <c r="C340" s="4" t="s">
        <v>256</v>
      </c>
      <c r="D340" s="4"/>
    </row>
    <row r="341" spans="1:4">
      <c r="A341" s="2" t="s">
        <v>1052</v>
      </c>
      <c r="B341" s="4" t="s">
        <v>239</v>
      </c>
      <c r="C341" s="4" t="s">
        <v>474</v>
      </c>
      <c r="D341" s="4"/>
    </row>
    <row r="342" spans="1:4">
      <c r="A342" s="2" t="s">
        <v>1053</v>
      </c>
      <c r="B342" s="4" t="s">
        <v>409</v>
      </c>
      <c r="C342" s="4" t="s">
        <v>410</v>
      </c>
      <c r="D342" s="4"/>
    </row>
    <row r="343" spans="1:4">
      <c r="A343" s="2" t="s">
        <v>1857</v>
      </c>
      <c r="B343" s="4" t="s">
        <v>1365</v>
      </c>
      <c r="C343" s="256" t="s">
        <v>230</v>
      </c>
      <c r="D343" s="4"/>
    </row>
    <row r="344" spans="1:4">
      <c r="A344" s="2" t="s">
        <v>1054</v>
      </c>
      <c r="B344" s="4" t="s">
        <v>111</v>
      </c>
      <c r="C344" s="4" t="s">
        <v>112</v>
      </c>
      <c r="D344" s="4"/>
    </row>
    <row r="345" spans="1:4">
      <c r="A345" s="2" t="s">
        <v>1055</v>
      </c>
      <c r="B345" s="4" t="s">
        <v>385</v>
      </c>
      <c r="C345" s="4" t="s">
        <v>386</v>
      </c>
      <c r="D345" s="4"/>
    </row>
    <row r="346" spans="1:4">
      <c r="A346" s="2" t="s">
        <v>1056</v>
      </c>
      <c r="B346" s="4" t="s">
        <v>374</v>
      </c>
      <c r="C346" s="4" t="s">
        <v>1090</v>
      </c>
      <c r="D346" s="4"/>
    </row>
    <row r="347" spans="1:4">
      <c r="A347" s="2" t="s">
        <v>1057</v>
      </c>
      <c r="B347" s="4" t="s">
        <v>239</v>
      </c>
      <c r="C347" s="4" t="s">
        <v>474</v>
      </c>
      <c r="D347" s="4"/>
    </row>
    <row r="348" spans="1:4">
      <c r="A348" s="2" t="s">
        <v>1058</v>
      </c>
      <c r="B348" s="4" t="s">
        <v>255</v>
      </c>
      <c r="C348" s="4" t="s">
        <v>256</v>
      </c>
      <c r="D348" s="4"/>
    </row>
    <row r="349" spans="1:4">
      <c r="A349" s="2" t="s">
        <v>1059</v>
      </c>
      <c r="B349" s="4" t="s">
        <v>396</v>
      </c>
      <c r="C349" s="4" t="s">
        <v>313</v>
      </c>
      <c r="D349" s="4"/>
    </row>
    <row r="350" spans="1:4">
      <c r="A350" s="2" t="s">
        <v>1060</v>
      </c>
      <c r="B350" s="4" t="s">
        <v>255</v>
      </c>
      <c r="C350" s="4" t="s">
        <v>256</v>
      </c>
      <c r="D350" s="4"/>
    </row>
    <row r="351" spans="1:4">
      <c r="A351" s="2" t="s">
        <v>1061</v>
      </c>
      <c r="B351" s="4" t="s">
        <v>252</v>
      </c>
      <c r="C351" s="4" t="s">
        <v>253</v>
      </c>
      <c r="D351" s="4"/>
    </row>
    <row r="352" spans="1:4">
      <c r="A352" s="2" t="s">
        <v>1062</v>
      </c>
      <c r="B352" s="4" t="s">
        <v>411</v>
      </c>
      <c r="C352" s="4" t="s">
        <v>1096</v>
      </c>
      <c r="D352" s="4"/>
    </row>
    <row r="353" spans="1:4">
      <c r="A353" s="2" t="s">
        <v>1063</v>
      </c>
      <c r="B353" s="4" t="s">
        <v>408</v>
      </c>
      <c r="C353" s="4" t="s">
        <v>356</v>
      </c>
      <c r="D353" s="4"/>
    </row>
    <row r="354" spans="1:4">
      <c r="A354" s="2" t="s">
        <v>1064</v>
      </c>
      <c r="B354" s="4" t="s">
        <v>408</v>
      </c>
      <c r="C354" s="4" t="s">
        <v>356</v>
      </c>
      <c r="D354" s="4"/>
    </row>
    <row r="355" spans="1:4">
      <c r="A355" s="2" t="s">
        <v>1065</v>
      </c>
      <c r="B355" s="4" t="s">
        <v>108</v>
      </c>
      <c r="C355" s="4" t="s">
        <v>358</v>
      </c>
      <c r="D355" s="4"/>
    </row>
    <row r="356" spans="1:4">
      <c r="A356" s="2" t="s">
        <v>1066</v>
      </c>
      <c r="B356" s="4" t="s">
        <v>261</v>
      </c>
      <c r="C356" s="4" t="s">
        <v>359</v>
      </c>
      <c r="D356" s="4"/>
    </row>
    <row r="357" spans="1:4">
      <c r="A357" s="2" t="s">
        <v>1067</v>
      </c>
      <c r="B357" s="4" t="s">
        <v>235</v>
      </c>
      <c r="C357" s="4" t="s">
        <v>236</v>
      </c>
      <c r="D357" s="4"/>
    </row>
    <row r="358" spans="1:4">
      <c r="A358" s="2" t="s">
        <v>1068</v>
      </c>
      <c r="B358" s="4" t="s">
        <v>412</v>
      </c>
      <c r="C358" s="4" t="s">
        <v>360</v>
      </c>
      <c r="D358" s="4"/>
    </row>
    <row r="359" spans="1:4">
      <c r="A359" s="2" t="s">
        <v>1069</v>
      </c>
      <c r="B359" s="4" t="s">
        <v>615</v>
      </c>
      <c r="C359" s="4" t="s">
        <v>616</v>
      </c>
      <c r="D359" s="4"/>
    </row>
    <row r="360" spans="1:4">
      <c r="A360" s="2" t="s">
        <v>1070</v>
      </c>
      <c r="B360" s="4" t="s">
        <v>1365</v>
      </c>
      <c r="C360" s="256" t="s">
        <v>230</v>
      </c>
      <c r="D360" s="4"/>
    </row>
    <row r="361" spans="1:4">
      <c r="A361" s="2" t="s">
        <v>1071</v>
      </c>
      <c r="B361" s="4" t="s">
        <v>273</v>
      </c>
      <c r="C361" s="4" t="s">
        <v>274</v>
      </c>
      <c r="D361" s="4"/>
    </row>
    <row r="362" spans="1:4">
      <c r="A362" s="2" t="s">
        <v>856</v>
      </c>
      <c r="B362" s="4" t="s">
        <v>1365</v>
      </c>
      <c r="C362" s="256" t="s">
        <v>230</v>
      </c>
      <c r="D362" s="4"/>
    </row>
    <row r="363" spans="1:4">
      <c r="A363" s="2" t="s">
        <v>1072</v>
      </c>
      <c r="B363" s="4" t="str">
        <f t="shared" ref="B363" si="0">_xlfn.XLOOKUP(C363,G:G,F:F)</f>
        <v>A20998</v>
      </c>
      <c r="C363" s="4" t="s">
        <v>206</v>
      </c>
      <c r="D363" s="4"/>
    </row>
    <row r="364" spans="1:4">
      <c r="A364" s="255" t="s">
        <v>1484</v>
      </c>
      <c r="B364" s="256" t="s">
        <v>1434</v>
      </c>
      <c r="C364" s="256" t="s">
        <v>1435</v>
      </c>
      <c r="D364" s="262"/>
    </row>
    <row r="365" spans="1:4">
      <c r="A365" s="255" t="s">
        <v>1485</v>
      </c>
      <c r="B365" s="256" t="s">
        <v>381</v>
      </c>
      <c r="C365" s="256" t="s">
        <v>382</v>
      </c>
      <c r="D365" s="262"/>
    </row>
    <row r="366" spans="1:4">
      <c r="A366" s="255" t="s">
        <v>1486</v>
      </c>
      <c r="B366" s="256" t="s">
        <v>381</v>
      </c>
      <c r="C366" s="256" t="s">
        <v>382</v>
      </c>
      <c r="D366" s="262"/>
    </row>
    <row r="367" spans="1:4">
      <c r="A367" s="255" t="s">
        <v>1487</v>
      </c>
      <c r="B367" s="256" t="s">
        <v>110</v>
      </c>
      <c r="C367" s="256" t="s">
        <v>230</v>
      </c>
      <c r="D367" s="262"/>
    </row>
    <row r="368" spans="1:4">
      <c r="A368" s="255" t="s">
        <v>1488</v>
      </c>
      <c r="B368" s="256" t="s">
        <v>246</v>
      </c>
      <c r="C368" s="256" t="s">
        <v>247</v>
      </c>
      <c r="D368" s="262"/>
    </row>
    <row r="369" spans="1:4">
      <c r="A369" t="s">
        <v>1489</v>
      </c>
      <c r="B369" s="256" t="s">
        <v>501</v>
      </c>
      <c r="C369" s="256" t="s">
        <v>502</v>
      </c>
      <c r="D369" s="262"/>
    </row>
    <row r="370" spans="1:4">
      <c r="A370" s="255" t="s">
        <v>1490</v>
      </c>
      <c r="B370" s="256" t="s">
        <v>110</v>
      </c>
      <c r="C370" s="256" t="s">
        <v>230</v>
      </c>
      <c r="D370" s="262" t="s">
        <v>1812</v>
      </c>
    </row>
    <row r="371" spans="1:4">
      <c r="A371" s="255" t="s">
        <v>1491</v>
      </c>
      <c r="B371" s="256" t="s">
        <v>262</v>
      </c>
      <c r="C371" s="256" t="s">
        <v>263</v>
      </c>
      <c r="D371" s="262"/>
    </row>
    <row r="372" spans="1:4">
      <c r="A372" s="255" t="s">
        <v>1492</v>
      </c>
      <c r="B372" s="256" t="s">
        <v>255</v>
      </c>
      <c r="C372" s="256" t="s">
        <v>256</v>
      </c>
      <c r="D372" s="262"/>
    </row>
    <row r="373" spans="1:4">
      <c r="A373" s="255" t="s">
        <v>1499</v>
      </c>
      <c r="B373" s="256" t="s">
        <v>248</v>
      </c>
      <c r="C373" s="256" t="s">
        <v>249</v>
      </c>
      <c r="D373" s="262"/>
    </row>
    <row r="374" spans="1:4">
      <c r="A374" s="255" t="s">
        <v>1500</v>
      </c>
      <c r="B374" s="256" t="s">
        <v>1196</v>
      </c>
      <c r="C374" s="256" t="s">
        <v>1539</v>
      </c>
      <c r="D374" s="262"/>
    </row>
    <row r="375" spans="1:4">
      <c r="A375" s="229" t="s">
        <v>1494</v>
      </c>
      <c r="B375" s="256" t="s">
        <v>255</v>
      </c>
      <c r="C375" s="256" t="s">
        <v>256</v>
      </c>
      <c r="D375" s="262"/>
    </row>
    <row r="376" spans="1:4">
      <c r="A376" s="255" t="s">
        <v>1501</v>
      </c>
      <c r="B376" s="256" t="s">
        <v>108</v>
      </c>
      <c r="C376" s="256" t="s">
        <v>358</v>
      </c>
      <c r="D376" s="262"/>
    </row>
    <row r="377" spans="1:4">
      <c r="A377" s="255" t="s">
        <v>1502</v>
      </c>
      <c r="B377" s="256" t="s">
        <v>1188</v>
      </c>
      <c r="C377" s="256" t="s">
        <v>443</v>
      </c>
      <c r="D377" s="262"/>
    </row>
    <row r="378" spans="1:4">
      <c r="A378" s="255" t="s">
        <v>1503</v>
      </c>
      <c r="B378" s="256" t="s">
        <v>262</v>
      </c>
      <c r="C378" s="256" t="s">
        <v>263</v>
      </c>
      <c r="D378" s="262"/>
    </row>
    <row r="379" spans="1:4">
      <c r="A379" t="s">
        <v>1504</v>
      </c>
      <c r="B379" s="256" t="s">
        <v>246</v>
      </c>
      <c r="C379" s="256" t="s">
        <v>247</v>
      </c>
      <c r="D379" s="262"/>
    </row>
    <row r="380" spans="1:4">
      <c r="A380" s="255" t="s">
        <v>1495</v>
      </c>
      <c r="B380" s="255" t="s">
        <v>561</v>
      </c>
      <c r="C380" s="255" t="s">
        <v>562</v>
      </c>
      <c r="D380" s="262"/>
    </row>
    <row r="381" spans="1:4">
      <c r="A381" s="255" t="s">
        <v>1505</v>
      </c>
      <c r="B381" s="255" t="s">
        <v>409</v>
      </c>
      <c r="C381" s="255" t="s">
        <v>410</v>
      </c>
      <c r="D381" s="262"/>
    </row>
    <row r="382" spans="1:4">
      <c r="A382" s="255" t="s">
        <v>1508</v>
      </c>
      <c r="B382" s="256" t="s">
        <v>398</v>
      </c>
      <c r="C382" s="256" t="s">
        <v>399</v>
      </c>
      <c r="D382" s="262"/>
    </row>
    <row r="383" spans="1:4">
      <c r="A383" s="255" t="s">
        <v>1509</v>
      </c>
      <c r="B383" s="255" t="s">
        <v>1087</v>
      </c>
      <c r="C383" s="255" t="s">
        <v>198</v>
      </c>
      <c r="D383" s="262"/>
    </row>
    <row r="384" spans="1:4">
      <c r="A384" s="257" t="s">
        <v>1511</v>
      </c>
      <c r="B384" s="256" t="s">
        <v>252</v>
      </c>
      <c r="C384" s="258" t="s">
        <v>253</v>
      </c>
      <c r="D384" s="262"/>
    </row>
    <row r="385" spans="1:4">
      <c r="A385" s="255" t="s">
        <v>1512</v>
      </c>
      <c r="B385" s="256" t="s">
        <v>404</v>
      </c>
      <c r="C385" s="256" t="s">
        <v>405</v>
      </c>
      <c r="D385" s="262"/>
    </row>
    <row r="386" spans="1:4">
      <c r="A386" s="255" t="s">
        <v>1513</v>
      </c>
      <c r="B386" s="332" t="s">
        <v>1365</v>
      </c>
      <c r="C386" s="256" t="s">
        <v>230</v>
      </c>
      <c r="D386" s="332" t="s">
        <v>1824</v>
      </c>
    </row>
    <row r="387" spans="1:4">
      <c r="A387" s="255" t="s">
        <v>1514</v>
      </c>
      <c r="B387" s="256" t="s">
        <v>501</v>
      </c>
      <c r="C387" s="256" t="s">
        <v>502</v>
      </c>
      <c r="D387" s="262"/>
    </row>
    <row r="388" spans="1:4">
      <c r="A388" t="s">
        <v>1516</v>
      </c>
      <c r="B388" s="256" t="s">
        <v>110</v>
      </c>
      <c r="C388" s="256" t="s">
        <v>230</v>
      </c>
      <c r="D388" s="262"/>
    </row>
    <row r="389" spans="1:4">
      <c r="A389" s="255" t="s">
        <v>1515</v>
      </c>
      <c r="B389" s="256" t="s">
        <v>690</v>
      </c>
      <c r="C389" s="256" t="s">
        <v>691</v>
      </c>
      <c r="D389" s="262"/>
    </row>
    <row r="390" spans="1:4">
      <c r="A390" s="255" t="s">
        <v>1518</v>
      </c>
      <c r="B390" s="255" t="s">
        <v>409</v>
      </c>
      <c r="C390" s="255" t="s">
        <v>410</v>
      </c>
      <c r="D390" s="262"/>
    </row>
    <row r="391" spans="1:4">
      <c r="A391" s="255" t="s">
        <v>1517</v>
      </c>
      <c r="B391" s="256" t="s">
        <v>255</v>
      </c>
      <c r="C391" s="256" t="s">
        <v>256</v>
      </c>
      <c r="D391" s="262"/>
    </row>
    <row r="392" spans="1:4">
      <c r="A392" s="255" t="s">
        <v>1519</v>
      </c>
      <c r="B392" s="256" t="s">
        <v>229</v>
      </c>
      <c r="C392" s="256" t="s">
        <v>18</v>
      </c>
      <c r="D392" s="262"/>
    </row>
    <row r="393" spans="1:4">
      <c r="A393" s="255" t="s">
        <v>1507</v>
      </c>
      <c r="B393" s="255" t="s">
        <v>1196</v>
      </c>
      <c r="C393" s="255" t="s">
        <v>1540</v>
      </c>
      <c r="D393" s="262"/>
    </row>
    <row r="394" spans="1:4">
      <c r="A394" s="255" t="s">
        <v>1520</v>
      </c>
      <c r="B394" s="256" t="s">
        <v>501</v>
      </c>
      <c r="C394" s="256" t="s">
        <v>502</v>
      </c>
      <c r="D394" s="262"/>
    </row>
    <row r="395" spans="1:4">
      <c r="A395" s="255" t="s">
        <v>1521</v>
      </c>
      <c r="B395" s="256" t="s">
        <v>110</v>
      </c>
      <c r="C395" s="256" t="s">
        <v>230</v>
      </c>
      <c r="D395" s="262"/>
    </row>
    <row r="396" spans="1:4">
      <c r="A396" s="255" t="s">
        <v>1522</v>
      </c>
      <c r="B396" s="256" t="s">
        <v>394</v>
      </c>
      <c r="C396" s="256" t="s">
        <v>395</v>
      </c>
      <c r="D396" s="262"/>
    </row>
    <row r="397" spans="1:4">
      <c r="A397" s="259" t="s">
        <v>1523</v>
      </c>
      <c r="B397" s="255" t="s">
        <v>1196</v>
      </c>
      <c r="C397" s="255" t="s">
        <v>1540</v>
      </c>
      <c r="D397" s="262"/>
    </row>
    <row r="398" spans="1:4">
      <c r="A398" s="255" t="s">
        <v>1524</v>
      </c>
      <c r="B398" s="256" t="s">
        <v>110</v>
      </c>
      <c r="C398" s="256" t="s">
        <v>230</v>
      </c>
      <c r="D398" s="262"/>
    </row>
    <row r="399" spans="1:4">
      <c r="A399" s="255" t="s">
        <v>1525</v>
      </c>
      <c r="B399" s="256" t="s">
        <v>518</v>
      </c>
      <c r="C399" s="256" t="s">
        <v>519</v>
      </c>
      <c r="D399" s="262"/>
    </row>
    <row r="400" spans="1:4">
      <c r="A400" s="255" t="s">
        <v>1526</v>
      </c>
      <c r="B400" s="256" t="s">
        <v>518</v>
      </c>
      <c r="C400" s="256" t="s">
        <v>519</v>
      </c>
      <c r="D400" s="262"/>
    </row>
    <row r="401" spans="1:4">
      <c r="A401" s="255" t="s">
        <v>707</v>
      </c>
      <c r="B401" s="256" t="s">
        <v>110</v>
      </c>
      <c r="C401" s="256" t="s">
        <v>230</v>
      </c>
      <c r="D401" s="262"/>
    </row>
    <row r="402" spans="1:4">
      <c r="A402" s="255" t="s">
        <v>1527</v>
      </c>
      <c r="B402" s="256" t="s">
        <v>526</v>
      </c>
      <c r="C402" s="256" t="s">
        <v>527</v>
      </c>
      <c r="D402" s="262"/>
    </row>
    <row r="403" spans="1:4">
      <c r="A403" s="255" t="s">
        <v>1528</v>
      </c>
      <c r="B403" s="256" t="s">
        <v>239</v>
      </c>
      <c r="C403" s="256" t="s">
        <v>240</v>
      </c>
      <c r="D403" s="262"/>
    </row>
    <row r="404" spans="1:4">
      <c r="A404" s="255" t="s">
        <v>1529</v>
      </c>
      <c r="B404" s="256" t="s">
        <v>252</v>
      </c>
      <c r="C404" s="256" t="s">
        <v>253</v>
      </c>
      <c r="D404" s="262"/>
    </row>
    <row r="405" spans="1:4">
      <c r="A405" s="255" t="s">
        <v>1530</v>
      </c>
      <c r="B405" s="256" t="s">
        <v>271</v>
      </c>
      <c r="C405" s="256" t="s">
        <v>272</v>
      </c>
      <c r="D405" s="262"/>
    </row>
    <row r="406" spans="1:4">
      <c r="A406" s="255" t="s">
        <v>360</v>
      </c>
      <c r="B406" s="256" t="s">
        <v>110</v>
      </c>
      <c r="C406" s="256" t="s">
        <v>230</v>
      </c>
      <c r="D406" s="262"/>
    </row>
    <row r="407" spans="1:4">
      <c r="A407" s="255" t="s">
        <v>1542</v>
      </c>
      <c r="B407" s="256" t="s">
        <v>255</v>
      </c>
      <c r="C407" s="256" t="s">
        <v>256</v>
      </c>
      <c r="D407" s="262"/>
    </row>
    <row r="408" spans="1:4">
      <c r="A408" s="260" t="s">
        <v>1543</v>
      </c>
      <c r="B408" s="256" t="s">
        <v>625</v>
      </c>
      <c r="C408" s="256" t="s">
        <v>626</v>
      </c>
      <c r="D408" s="262"/>
    </row>
    <row r="409" spans="1:4">
      <c r="A409" s="255" t="s">
        <v>1545</v>
      </c>
      <c r="B409" s="256" t="s">
        <v>255</v>
      </c>
      <c r="C409" s="256" t="s">
        <v>256</v>
      </c>
      <c r="D409" s="262"/>
    </row>
    <row r="410" spans="1:4">
      <c r="A410" s="255" t="s">
        <v>1546</v>
      </c>
      <c r="B410" s="256" t="s">
        <v>252</v>
      </c>
      <c r="C410" s="256" t="s">
        <v>253</v>
      </c>
      <c r="D410" s="262"/>
    </row>
    <row r="411" spans="1:4">
      <c r="A411" s="255" t="s">
        <v>1547</v>
      </c>
      <c r="B411" s="255" t="s">
        <v>409</v>
      </c>
      <c r="C411" s="255" t="s">
        <v>410</v>
      </c>
      <c r="D411" s="262"/>
    </row>
    <row r="412" spans="1:4">
      <c r="A412" s="255" t="s">
        <v>1548</v>
      </c>
      <c r="B412" s="256" t="s">
        <v>381</v>
      </c>
      <c r="C412" s="256" t="s">
        <v>382</v>
      </c>
      <c r="D412" s="262"/>
    </row>
    <row r="413" spans="1:4">
      <c r="A413" s="255" t="s">
        <v>1549</v>
      </c>
      <c r="B413" s="256" t="s">
        <v>653</v>
      </c>
      <c r="C413" s="256" t="s">
        <v>654</v>
      </c>
      <c r="D413" s="262"/>
    </row>
    <row r="414" spans="1:4">
      <c r="A414" s="255" t="s">
        <v>1550</v>
      </c>
      <c r="B414" s="256" t="s">
        <v>229</v>
      </c>
      <c r="C414" s="256" t="s">
        <v>18</v>
      </c>
      <c r="D414" s="262"/>
    </row>
    <row r="415" spans="1:4">
      <c r="A415" s="222" t="s">
        <v>1551</v>
      </c>
      <c r="B415" s="256" t="s">
        <v>381</v>
      </c>
      <c r="C415" s="256" t="s">
        <v>382</v>
      </c>
      <c r="D415" s="262"/>
    </row>
    <row r="416" spans="1:4">
      <c r="A416" s="261" t="s">
        <v>1552</v>
      </c>
      <c r="B416" s="256" t="s">
        <v>381</v>
      </c>
      <c r="C416" s="256" t="s">
        <v>382</v>
      </c>
      <c r="D416" s="262"/>
    </row>
    <row r="417" spans="1:4">
      <c r="A417" s="255" t="s">
        <v>1553</v>
      </c>
      <c r="B417" s="256" t="s">
        <v>381</v>
      </c>
      <c r="C417" s="256" t="s">
        <v>382</v>
      </c>
      <c r="D417" s="262"/>
    </row>
    <row r="418" spans="1:4">
      <c r="A418" t="s">
        <v>1554</v>
      </c>
      <c r="B418" s="256" t="s">
        <v>255</v>
      </c>
      <c r="C418" s="256" t="s">
        <v>256</v>
      </c>
      <c r="D418" s="262"/>
    </row>
    <row r="419" spans="1:4">
      <c r="A419" s="260" t="s">
        <v>1555</v>
      </c>
      <c r="B419" s="256" t="s">
        <v>239</v>
      </c>
      <c r="C419" s="256" t="s">
        <v>240</v>
      </c>
      <c r="D419" s="262"/>
    </row>
    <row r="420" spans="1:4">
      <c r="A420" s="255" t="s">
        <v>1556</v>
      </c>
      <c r="B420" s="256" t="s">
        <v>271</v>
      </c>
      <c r="C420" s="256" t="s">
        <v>272</v>
      </c>
      <c r="D420" s="262"/>
    </row>
    <row r="421" spans="1:4">
      <c r="A421" s="255" t="s">
        <v>1800</v>
      </c>
      <c r="B421" s="255" t="s">
        <v>1227</v>
      </c>
      <c r="C421" s="255" t="s">
        <v>1228</v>
      </c>
      <c r="D421" s="262"/>
    </row>
    <row r="422" spans="1:4">
      <c r="A422" s="255" t="s">
        <v>1801</v>
      </c>
      <c r="B422" s="256" t="s">
        <v>501</v>
      </c>
      <c r="C422" s="256" t="s">
        <v>502</v>
      </c>
      <c r="D422" s="262"/>
    </row>
    <row r="423" spans="1:4">
      <c r="A423" t="s">
        <v>1802</v>
      </c>
      <c r="B423" s="256" t="s">
        <v>248</v>
      </c>
      <c r="C423" s="256" t="s">
        <v>249</v>
      </c>
      <c r="D423" s="262"/>
    </row>
    <row r="424" spans="1:4">
      <c r="A424" s="255" t="s">
        <v>1803</v>
      </c>
      <c r="B424" s="256" t="s">
        <v>518</v>
      </c>
      <c r="C424" s="256" t="s">
        <v>519</v>
      </c>
      <c r="D424" s="262"/>
    </row>
    <row r="425" spans="1:4">
      <c r="A425" s="255" t="s">
        <v>1804</v>
      </c>
      <c r="B425" s="256" t="s">
        <v>262</v>
      </c>
      <c r="C425" s="256" t="s">
        <v>263</v>
      </c>
      <c r="D425" s="262"/>
    </row>
    <row r="426" spans="1:4">
      <c r="A426" t="s">
        <v>1605</v>
      </c>
      <c r="B426" s="256" t="s">
        <v>255</v>
      </c>
      <c r="C426" s="256" t="s">
        <v>256</v>
      </c>
      <c r="D426" s="262"/>
    </row>
    <row r="427" spans="1:4">
      <c r="A427" t="s">
        <v>1805</v>
      </c>
      <c r="B427" s="256" t="s">
        <v>229</v>
      </c>
      <c r="C427" s="256" t="s">
        <v>18</v>
      </c>
      <c r="D427" s="262"/>
    </row>
    <row r="428" spans="1:4">
      <c r="A428" s="255" t="s">
        <v>1806</v>
      </c>
      <c r="B428" s="256" t="s">
        <v>252</v>
      </c>
      <c r="C428" s="256" t="s">
        <v>253</v>
      </c>
      <c r="D428" s="262"/>
    </row>
    <row r="429" spans="1:4">
      <c r="A429" s="255" t="s">
        <v>1807</v>
      </c>
      <c r="B429" s="256" t="s">
        <v>518</v>
      </c>
      <c r="C429" s="256" t="s">
        <v>519</v>
      </c>
      <c r="D429" s="262"/>
    </row>
    <row r="430" spans="1:4">
      <c r="A430" s="255" t="s">
        <v>1808</v>
      </c>
      <c r="B430" s="256" t="s">
        <v>246</v>
      </c>
      <c r="C430" s="256" t="s">
        <v>247</v>
      </c>
      <c r="D430" s="262"/>
    </row>
    <row r="431" spans="1:4">
      <c r="A431" s="255" t="s">
        <v>1813</v>
      </c>
      <c r="B431" s="256" t="s">
        <v>367</v>
      </c>
      <c r="C431" s="256" t="s">
        <v>368</v>
      </c>
      <c r="D431" s="262"/>
    </row>
    <row r="432" spans="1:4">
      <c r="A432" s="255" t="s">
        <v>1217</v>
      </c>
      <c r="B432" s="256" t="s">
        <v>110</v>
      </c>
      <c r="C432" s="256" t="s">
        <v>230</v>
      </c>
      <c r="D432" s="262"/>
    </row>
    <row r="433" spans="1:4">
      <c r="A433" s="255" t="s">
        <v>1814</v>
      </c>
      <c r="B433" s="256" t="s">
        <v>229</v>
      </c>
      <c r="C433" s="256" t="s">
        <v>18</v>
      </c>
      <c r="D433" s="262"/>
    </row>
    <row r="434" spans="1:4">
      <c r="A434" s="255" t="s">
        <v>1815</v>
      </c>
      <c r="B434" s="256" t="s">
        <v>233</v>
      </c>
      <c r="C434" s="256" t="s">
        <v>234</v>
      </c>
      <c r="D434" s="262"/>
    </row>
    <row r="435" spans="1:4">
      <c r="A435" s="255" t="s">
        <v>1816</v>
      </c>
      <c r="B435" s="256" t="s">
        <v>111</v>
      </c>
      <c r="C435" s="256" t="s">
        <v>112</v>
      </c>
      <c r="D435" s="262"/>
    </row>
    <row r="436" spans="1:4">
      <c r="A436" s="255" t="s">
        <v>1809</v>
      </c>
      <c r="B436" s="256" t="s">
        <v>108</v>
      </c>
      <c r="C436" s="256" t="s">
        <v>358</v>
      </c>
      <c r="D436" s="262"/>
    </row>
    <row r="437" spans="1:4">
      <c r="A437" t="s">
        <v>1825</v>
      </c>
      <c r="B437" s="7" t="s">
        <v>730</v>
      </c>
      <c r="C437" s="7" t="s">
        <v>731</v>
      </c>
      <c r="D437" s="262"/>
    </row>
    <row r="438" spans="1:4">
      <c r="A438" t="s">
        <v>1827</v>
      </c>
      <c r="B438" s="1" t="s">
        <v>1467</v>
      </c>
      <c r="C438" s="1" t="s">
        <v>1468</v>
      </c>
      <c r="D438" s="262"/>
    </row>
    <row r="439" spans="1:4">
      <c r="A439" t="s">
        <v>1828</v>
      </c>
      <c r="B439" s="7" t="s">
        <v>1227</v>
      </c>
      <c r="C439" s="7" t="s">
        <v>1228</v>
      </c>
      <c r="D439" s="262"/>
    </row>
    <row r="440" spans="1:4">
      <c r="A440" t="s">
        <v>1829</v>
      </c>
      <c r="B440" s="7" t="s">
        <v>730</v>
      </c>
      <c r="C440" s="7" t="s">
        <v>731</v>
      </c>
      <c r="D440" s="262"/>
    </row>
    <row r="441" spans="1:4">
      <c r="A441" t="s">
        <v>1830</v>
      </c>
      <c r="B441" s="256" t="s">
        <v>262</v>
      </c>
      <c r="C441" s="256" t="s">
        <v>263</v>
      </c>
      <c r="D441" s="262"/>
    </row>
    <row r="442" spans="1:4">
      <c r="A442" t="s">
        <v>1831</v>
      </c>
      <c r="B442" s="256" t="s">
        <v>110</v>
      </c>
      <c r="C442" s="256" t="s">
        <v>230</v>
      </c>
      <c r="D442" s="262" t="s">
        <v>1812</v>
      </c>
    </row>
    <row r="443" spans="1:4">
      <c r="A443" t="s">
        <v>1832</v>
      </c>
      <c r="B443" s="256" t="s">
        <v>110</v>
      </c>
      <c r="C443" s="256" t="s">
        <v>230</v>
      </c>
      <c r="D443" s="4" t="s">
        <v>1833</v>
      </c>
    </row>
    <row r="444" spans="1:4">
      <c r="A444" t="s">
        <v>1181</v>
      </c>
      <c r="B444" s="256" t="s">
        <v>110</v>
      </c>
      <c r="C444" s="256" t="s">
        <v>230</v>
      </c>
      <c r="D444" s="262"/>
    </row>
    <row r="445" spans="1:4">
      <c r="A445" t="s">
        <v>1834</v>
      </c>
      <c r="B445" s="286" t="s">
        <v>501</v>
      </c>
      <c r="C445" s="286" t="s">
        <v>502</v>
      </c>
      <c r="D445" s="262"/>
    </row>
    <row r="446" spans="1:4">
      <c r="A446" t="s">
        <v>1835</v>
      </c>
      <c r="B446" s="7" t="s">
        <v>625</v>
      </c>
      <c r="C446" s="7" t="s">
        <v>626</v>
      </c>
      <c r="D446" s="262"/>
    </row>
    <row r="447" spans="1:4">
      <c r="A447" s="2" t="s">
        <v>112</v>
      </c>
      <c r="B447" s="256" t="s">
        <v>110</v>
      </c>
      <c r="C447" s="256" t="s">
        <v>230</v>
      </c>
      <c r="D447" s="262"/>
    </row>
    <row r="448" spans="1:4">
      <c r="A448" t="s">
        <v>1836</v>
      </c>
      <c r="B448" s="256" t="s">
        <v>262</v>
      </c>
      <c r="C448" s="256" t="s">
        <v>263</v>
      </c>
      <c r="D448" s="262"/>
    </row>
    <row r="449" spans="1:4">
      <c r="A449" t="s">
        <v>1837</v>
      </c>
      <c r="B449" s="256" t="s">
        <v>255</v>
      </c>
      <c r="C449" s="256" t="s">
        <v>256</v>
      </c>
      <c r="D449" s="262"/>
    </row>
    <row r="450" spans="1:4">
      <c r="A450" t="s">
        <v>1838</v>
      </c>
      <c r="B450" s="256" t="s">
        <v>262</v>
      </c>
      <c r="C450" s="256" t="s">
        <v>263</v>
      </c>
      <c r="D450" s="262"/>
    </row>
    <row r="451" spans="1:4">
      <c r="A451" t="s">
        <v>1839</v>
      </c>
      <c r="B451" s="255" t="s">
        <v>409</v>
      </c>
      <c r="C451" s="255" t="s">
        <v>410</v>
      </c>
      <c r="D451" s="262"/>
    </row>
    <row r="452" spans="1:4">
      <c r="A452" t="s">
        <v>1840</v>
      </c>
      <c r="B452" s="306" t="s">
        <v>1087</v>
      </c>
      <c r="C452" s="306" t="s">
        <v>198</v>
      </c>
      <c r="D452" s="262"/>
    </row>
    <row r="453" spans="1:4">
      <c r="A453" t="s">
        <v>1841</v>
      </c>
      <c r="B453" s="306" t="s">
        <v>233</v>
      </c>
      <c r="C453" s="306" t="s">
        <v>234</v>
      </c>
      <c r="D453" s="262"/>
    </row>
    <row r="454" spans="1:4">
      <c r="A454" t="s">
        <v>1842</v>
      </c>
      <c r="B454" s="308" t="s">
        <v>577</v>
      </c>
      <c r="C454" s="308" t="s">
        <v>578</v>
      </c>
      <c r="D454" s="262"/>
    </row>
    <row r="455" spans="1:4">
      <c r="A455" t="s">
        <v>1846</v>
      </c>
      <c r="B455" s="286" t="s">
        <v>246</v>
      </c>
      <c r="C455" s="286" t="s">
        <v>247</v>
      </c>
      <c r="D455" s="262"/>
    </row>
    <row r="456" spans="1:4">
      <c r="A456" t="s">
        <v>1847</v>
      </c>
      <c r="B456" s="286" t="s">
        <v>457</v>
      </c>
      <c r="C456" s="286" t="s">
        <v>458</v>
      </c>
      <c r="D456" s="262"/>
    </row>
    <row r="457" spans="1:4">
      <c r="A457" t="s">
        <v>1848</v>
      </c>
      <c r="B457" s="7" t="s">
        <v>257</v>
      </c>
      <c r="C457" s="7" t="s">
        <v>258</v>
      </c>
      <c r="D457" s="262"/>
    </row>
    <row r="458" spans="1:4">
      <c r="A458" t="s">
        <v>1849</v>
      </c>
      <c r="B458" s="256" t="s">
        <v>255</v>
      </c>
      <c r="C458" s="256" t="s">
        <v>256</v>
      </c>
      <c r="D458" s="262"/>
    </row>
    <row r="459" spans="1:4">
      <c r="A459" t="s">
        <v>1850</v>
      </c>
      <c r="B459" s="256" t="s">
        <v>110</v>
      </c>
      <c r="C459" s="256" t="s">
        <v>230</v>
      </c>
      <c r="D459" s="262"/>
    </row>
    <row r="460" spans="1:4">
      <c r="A460" t="s">
        <v>1851</v>
      </c>
      <c r="B460" s="256" t="s">
        <v>1852</v>
      </c>
      <c r="C460" s="1" t="s">
        <v>1853</v>
      </c>
      <c r="D460" s="262" t="s">
        <v>1812</v>
      </c>
    </row>
    <row r="461" spans="1:4">
      <c r="A461" t="s">
        <v>1855</v>
      </c>
      <c r="B461" s="4" t="s">
        <v>271</v>
      </c>
      <c r="C461" s="4" t="s">
        <v>272</v>
      </c>
      <c r="D461" s="262"/>
    </row>
    <row r="462" spans="1:4">
      <c r="A462" t="s">
        <v>328</v>
      </c>
      <c r="B462" s="256" t="s">
        <v>110</v>
      </c>
      <c r="C462" s="256" t="s">
        <v>230</v>
      </c>
      <c r="D462" s="262"/>
    </row>
    <row r="463" spans="1:4">
      <c r="A463" t="s">
        <v>1858</v>
      </c>
      <c r="B463" s="256" t="s">
        <v>255</v>
      </c>
      <c r="C463" s="256" t="s">
        <v>256</v>
      </c>
      <c r="D463" s="262"/>
    </row>
    <row r="464" spans="1:4">
      <c r="A464" t="s">
        <v>1859</v>
      </c>
      <c r="B464" s="256" t="s">
        <v>255</v>
      </c>
      <c r="C464" s="256" t="s">
        <v>256</v>
      </c>
      <c r="D464" s="262"/>
    </row>
    <row r="465" spans="1:4">
      <c r="A465" t="s">
        <v>1860</v>
      </c>
      <c r="B465" s="256" t="s">
        <v>255</v>
      </c>
      <c r="C465" s="256" t="s">
        <v>256</v>
      </c>
      <c r="D465" s="262"/>
    </row>
    <row r="466" spans="1:4">
      <c r="D466" s="262"/>
    </row>
    <row r="467" spans="1:4">
      <c r="D467" s="262"/>
    </row>
    <row r="468" spans="1:4">
      <c r="D468" s="262"/>
    </row>
    <row r="469" spans="1:4">
      <c r="D469" s="262"/>
    </row>
    <row r="470" spans="1:4">
      <c r="D470" s="262"/>
    </row>
    <row r="471" spans="1:4">
      <c r="D471" s="262"/>
    </row>
    <row r="472" spans="1:4">
      <c r="D472" s="262"/>
    </row>
    <row r="473" spans="1:4">
      <c r="D473" s="262"/>
    </row>
    <row r="474" spans="1:4">
      <c r="D474" s="262"/>
    </row>
    <row r="475" spans="1:4">
      <c r="D475" s="262"/>
    </row>
    <row r="476" spans="1:4">
      <c r="D476" s="262"/>
    </row>
    <row r="477" spans="1:4">
      <c r="D477" s="262"/>
    </row>
    <row r="478" spans="1:4">
      <c r="D478" s="262"/>
    </row>
    <row r="479" spans="1:4">
      <c r="D479" s="262"/>
    </row>
    <row r="480" spans="1:4">
      <c r="D480" s="262"/>
    </row>
    <row r="481" spans="4:4">
      <c r="D481" s="262"/>
    </row>
    <row r="482" spans="4:4">
      <c r="D482" s="262"/>
    </row>
    <row r="483" spans="4:4">
      <c r="D483" s="262"/>
    </row>
    <row r="484" spans="4:4">
      <c r="D484" s="262"/>
    </row>
    <row r="485" spans="4:4">
      <c r="D485" s="262"/>
    </row>
    <row r="486" spans="4:4">
      <c r="D486" s="262"/>
    </row>
    <row r="487" spans="4:4">
      <c r="D487" s="262"/>
    </row>
    <row r="488" spans="4:4">
      <c r="D488" s="262"/>
    </row>
    <row r="489" spans="4:4">
      <c r="D489" s="262"/>
    </row>
    <row r="490" spans="4:4">
      <c r="D490" s="262"/>
    </row>
    <row r="491" spans="4:4">
      <c r="D491" s="262"/>
    </row>
    <row r="492" spans="4:4">
      <c r="D492" s="262"/>
    </row>
    <row r="493" spans="4:4">
      <c r="D493" s="262"/>
    </row>
    <row r="494" spans="4:4">
      <c r="D494" s="262"/>
    </row>
    <row r="495" spans="4:4">
      <c r="D495" s="262"/>
    </row>
    <row r="496" spans="4:4">
      <c r="D496" s="262"/>
    </row>
    <row r="497" spans="4:4">
      <c r="D497" s="262"/>
    </row>
    <row r="498" spans="4:4">
      <c r="D498" s="262"/>
    </row>
    <row r="499" spans="4:4">
      <c r="D499" s="262"/>
    </row>
    <row r="500" spans="4:4">
      <c r="D500" s="262"/>
    </row>
    <row r="501" spans="4:4">
      <c r="D501" s="262"/>
    </row>
    <row r="502" spans="4:4">
      <c r="D502" s="262"/>
    </row>
    <row r="503" spans="4:4">
      <c r="D503" s="262"/>
    </row>
    <row r="504" spans="4:4">
      <c r="D504" s="262"/>
    </row>
    <row r="505" spans="4:4">
      <c r="D505" s="262"/>
    </row>
    <row r="506" spans="4:4">
      <c r="D506" s="262"/>
    </row>
    <row r="507" spans="4:4">
      <c r="D507" s="262"/>
    </row>
    <row r="508" spans="4:4">
      <c r="D508" s="262"/>
    </row>
    <row r="509" spans="4:4">
      <c r="D509" s="262"/>
    </row>
    <row r="510" spans="4:4">
      <c r="D510" s="262"/>
    </row>
    <row r="511" spans="4:4">
      <c r="D511" s="262"/>
    </row>
    <row r="512" spans="4:4">
      <c r="D512" s="262"/>
    </row>
    <row r="513" spans="4:4">
      <c r="D513" s="262"/>
    </row>
    <row r="514" spans="4:4">
      <c r="D514" s="262"/>
    </row>
    <row r="515" spans="4:4">
      <c r="D515" s="262"/>
    </row>
    <row r="516" spans="4:4">
      <c r="D516" s="262"/>
    </row>
    <row r="517" spans="4:4">
      <c r="D517" s="262"/>
    </row>
    <row r="518" spans="4:4">
      <c r="D518" s="262"/>
    </row>
    <row r="519" spans="4:4">
      <c r="D519" s="262"/>
    </row>
    <row r="520" spans="4:4">
      <c r="D520" s="262"/>
    </row>
    <row r="521" spans="4:4">
      <c r="D521" s="262"/>
    </row>
    <row r="522" spans="4:4">
      <c r="D522" s="262"/>
    </row>
    <row r="523" spans="4:4">
      <c r="D523" s="262"/>
    </row>
    <row r="524" spans="4:4">
      <c r="D524" s="262"/>
    </row>
    <row r="525" spans="4:4">
      <c r="D525" s="262"/>
    </row>
    <row r="526" spans="4:4">
      <c r="D526" s="262"/>
    </row>
    <row r="527" spans="4:4">
      <c r="D527" s="262"/>
    </row>
    <row r="528" spans="4:4">
      <c r="D528" s="262"/>
    </row>
    <row r="529" spans="4:4">
      <c r="D529" s="262"/>
    </row>
    <row r="530" spans="4:4">
      <c r="D530" s="262"/>
    </row>
    <row r="531" spans="4:4">
      <c r="D531" s="262"/>
    </row>
    <row r="532" spans="4:4">
      <c r="D532" s="262"/>
    </row>
    <row r="533" spans="4:4">
      <c r="D533" s="262"/>
    </row>
    <row r="534" spans="4:4">
      <c r="D534" s="262"/>
    </row>
    <row r="535" spans="4:4">
      <c r="D535" s="262"/>
    </row>
    <row r="536" spans="4:4">
      <c r="D536" s="262"/>
    </row>
    <row r="537" spans="4:4">
      <c r="D537" s="262"/>
    </row>
    <row r="538" spans="4:4">
      <c r="D538" s="262"/>
    </row>
    <row r="539" spans="4:4">
      <c r="D539" s="262"/>
    </row>
    <row r="540" spans="4:4">
      <c r="D540" s="262"/>
    </row>
    <row r="541" spans="4:4">
      <c r="D541" s="262"/>
    </row>
    <row r="542" spans="4:4">
      <c r="D542" s="262"/>
    </row>
    <row r="543" spans="4:4">
      <c r="D543" s="262"/>
    </row>
    <row r="544" spans="4:4">
      <c r="D544" s="262"/>
    </row>
    <row r="545" spans="4:4">
      <c r="D545" s="262"/>
    </row>
    <row r="546" spans="4:4">
      <c r="D546" s="262"/>
    </row>
    <row r="547" spans="4:4">
      <c r="D547" s="262"/>
    </row>
    <row r="548" spans="4:4">
      <c r="D548" s="262"/>
    </row>
    <row r="549" spans="4:4">
      <c r="D549" s="262"/>
    </row>
    <row r="550" spans="4:4">
      <c r="D550" s="262"/>
    </row>
    <row r="551" spans="4:4">
      <c r="D551" s="262"/>
    </row>
    <row r="552" spans="4:4">
      <c r="D552" s="262"/>
    </row>
    <row r="553" spans="4:4">
      <c r="D553" s="262"/>
    </row>
    <row r="554" spans="4:4">
      <c r="D554" s="262"/>
    </row>
    <row r="555" spans="4:4">
      <c r="D555" s="262"/>
    </row>
    <row r="556" spans="4:4">
      <c r="D556" s="262"/>
    </row>
    <row r="557" spans="4:4">
      <c r="D557" s="262"/>
    </row>
    <row r="558" spans="4:4">
      <c r="D558" s="262"/>
    </row>
    <row r="559" spans="4:4">
      <c r="D559" s="262"/>
    </row>
    <row r="560" spans="4:4">
      <c r="D560" s="262"/>
    </row>
    <row r="561" spans="4:4">
      <c r="D561" s="262"/>
    </row>
    <row r="562" spans="4:4">
      <c r="D562" s="262"/>
    </row>
    <row r="563" spans="4:4">
      <c r="D563" s="262"/>
    </row>
    <row r="564" spans="4:4">
      <c r="D564" s="262"/>
    </row>
    <row r="565" spans="4:4">
      <c r="D565" s="262"/>
    </row>
    <row r="566" spans="4:4">
      <c r="D566" s="262"/>
    </row>
    <row r="567" spans="4:4">
      <c r="D567" s="262"/>
    </row>
    <row r="568" spans="4:4">
      <c r="D568" s="262"/>
    </row>
    <row r="569" spans="4:4">
      <c r="D569" s="262"/>
    </row>
    <row r="570" spans="4:4">
      <c r="D570" s="262"/>
    </row>
    <row r="571" spans="4:4">
      <c r="D571" s="262"/>
    </row>
    <row r="572" spans="4:4">
      <c r="D572" s="262"/>
    </row>
    <row r="573" spans="4:4">
      <c r="D573" s="262"/>
    </row>
    <row r="574" spans="4:4">
      <c r="D574" s="262"/>
    </row>
    <row r="575" spans="4:4">
      <c r="D575" s="262"/>
    </row>
    <row r="576" spans="4:4">
      <c r="D576" s="262"/>
    </row>
    <row r="577" spans="4:4">
      <c r="D577" s="262"/>
    </row>
    <row r="578" spans="4:4">
      <c r="D578" s="262"/>
    </row>
    <row r="579" spans="4:4">
      <c r="D579" s="262"/>
    </row>
    <row r="580" spans="4:4">
      <c r="D580" s="262"/>
    </row>
    <row r="581" spans="4:4">
      <c r="D581" s="262"/>
    </row>
    <row r="582" spans="4:4">
      <c r="D582" s="262"/>
    </row>
    <row r="583" spans="4:4">
      <c r="D583" s="262"/>
    </row>
    <row r="584" spans="4:4">
      <c r="D584" s="262"/>
    </row>
    <row r="585" spans="4:4">
      <c r="D585" s="262"/>
    </row>
    <row r="586" spans="4:4">
      <c r="D586" s="262"/>
    </row>
    <row r="587" spans="4:4">
      <c r="D587" s="262"/>
    </row>
    <row r="588" spans="4:4">
      <c r="D588" s="262"/>
    </row>
    <row r="589" spans="4:4">
      <c r="D589" s="262"/>
    </row>
    <row r="590" spans="4:4">
      <c r="D590" s="262"/>
    </row>
    <row r="591" spans="4:4">
      <c r="D591" s="262"/>
    </row>
    <row r="592" spans="4:4">
      <c r="D592" s="262"/>
    </row>
    <row r="593" spans="4:4">
      <c r="D593" s="262"/>
    </row>
    <row r="594" spans="4:4">
      <c r="D594" s="262"/>
    </row>
    <row r="595" spans="4:4">
      <c r="D595" s="262"/>
    </row>
    <row r="596" spans="4:4">
      <c r="D596" s="262"/>
    </row>
    <row r="597" spans="4:4">
      <c r="D597" s="262"/>
    </row>
    <row r="598" spans="4:4">
      <c r="D598" s="262"/>
    </row>
    <row r="599" spans="4:4">
      <c r="D599" s="262"/>
    </row>
    <row r="600" spans="4:4">
      <c r="D600" s="262"/>
    </row>
    <row r="601" spans="4:4">
      <c r="D601" s="262"/>
    </row>
    <row r="602" spans="4:4">
      <c r="D602" s="262"/>
    </row>
    <row r="603" spans="4:4">
      <c r="D603" s="262"/>
    </row>
    <row r="604" spans="4:4">
      <c r="D604" s="262"/>
    </row>
    <row r="605" spans="4:4">
      <c r="D605" s="262"/>
    </row>
    <row r="606" spans="4:4">
      <c r="D606" s="262"/>
    </row>
    <row r="607" spans="4:4">
      <c r="D607" s="262"/>
    </row>
    <row r="608" spans="4:4">
      <c r="D608" s="262"/>
    </row>
    <row r="609" spans="4:4">
      <c r="D609" s="262"/>
    </row>
    <row r="610" spans="4:4">
      <c r="D610" s="262"/>
    </row>
    <row r="611" spans="4:4">
      <c r="D611" s="262"/>
    </row>
    <row r="612" spans="4:4">
      <c r="D612" s="262"/>
    </row>
    <row r="613" spans="4:4">
      <c r="D613" s="262"/>
    </row>
    <row r="614" spans="4:4">
      <c r="D614" s="262"/>
    </row>
    <row r="615" spans="4:4">
      <c r="D615" s="262"/>
    </row>
    <row r="616" spans="4:4">
      <c r="D616" s="262"/>
    </row>
    <row r="617" spans="4:4">
      <c r="D617" s="262"/>
    </row>
    <row r="618" spans="4:4">
      <c r="D618" s="262"/>
    </row>
    <row r="619" spans="4:4">
      <c r="D619" s="262"/>
    </row>
    <row r="620" spans="4:4">
      <c r="D620" s="262"/>
    </row>
    <row r="621" spans="4:4">
      <c r="D621" s="262"/>
    </row>
    <row r="622" spans="4:4">
      <c r="D622" s="262"/>
    </row>
    <row r="623" spans="4:4">
      <c r="D623" s="262"/>
    </row>
    <row r="624" spans="4:4">
      <c r="D624" s="262"/>
    </row>
    <row r="625" spans="4:4">
      <c r="D625" s="262"/>
    </row>
    <row r="626" spans="4:4">
      <c r="D626" s="262"/>
    </row>
    <row r="627" spans="4:4">
      <c r="D627" s="262"/>
    </row>
    <row r="628" spans="4:4">
      <c r="D628" s="262"/>
    </row>
    <row r="629" spans="4:4">
      <c r="D629" s="262"/>
    </row>
    <row r="630" spans="4:4">
      <c r="D630" s="262"/>
    </row>
    <row r="631" spans="4:4">
      <c r="D631" s="262"/>
    </row>
    <row r="632" spans="4:4">
      <c r="D632" s="262"/>
    </row>
    <row r="633" spans="4:4">
      <c r="D633" s="262"/>
    </row>
    <row r="634" spans="4:4">
      <c r="D634" s="262"/>
    </row>
    <row r="635" spans="4:4">
      <c r="D635" s="262"/>
    </row>
    <row r="636" spans="4:4">
      <c r="D636" s="262"/>
    </row>
    <row r="637" spans="4:4">
      <c r="D637" s="262"/>
    </row>
    <row r="638" spans="4:4">
      <c r="D638" s="262"/>
    </row>
    <row r="639" spans="4:4">
      <c r="D639" s="262"/>
    </row>
    <row r="640" spans="4:4">
      <c r="D640" s="262"/>
    </row>
    <row r="641" spans="4:4">
      <c r="D641" s="262"/>
    </row>
    <row r="642" spans="4:4">
      <c r="D642" s="262"/>
    </row>
    <row r="643" spans="4:4">
      <c r="D643" s="262"/>
    </row>
    <row r="644" spans="4:4">
      <c r="D644" s="262"/>
    </row>
    <row r="645" spans="4:4">
      <c r="D645" s="262"/>
    </row>
    <row r="646" spans="4:4">
      <c r="D646" s="262"/>
    </row>
    <row r="647" spans="4:4">
      <c r="D647" s="262"/>
    </row>
    <row r="648" spans="4:4">
      <c r="D648" s="262"/>
    </row>
    <row r="649" spans="4:4">
      <c r="D649" s="262"/>
    </row>
    <row r="650" spans="4:4">
      <c r="D650" s="262"/>
    </row>
    <row r="651" spans="4:4">
      <c r="D651" s="262"/>
    </row>
    <row r="652" spans="4:4">
      <c r="D652" s="262"/>
    </row>
    <row r="653" spans="4:4">
      <c r="D653" s="262"/>
    </row>
    <row r="654" spans="4:4">
      <c r="D654" s="262"/>
    </row>
    <row r="655" spans="4:4">
      <c r="D655" s="262"/>
    </row>
    <row r="656" spans="4:4">
      <c r="D656" s="262"/>
    </row>
    <row r="657" spans="4:4">
      <c r="D657" s="262"/>
    </row>
    <row r="658" spans="4:4">
      <c r="D658" s="262"/>
    </row>
    <row r="659" spans="4:4">
      <c r="D659" s="262"/>
    </row>
    <row r="660" spans="4:4">
      <c r="D660" s="262"/>
    </row>
    <row r="661" spans="4:4">
      <c r="D661" s="262"/>
    </row>
    <row r="662" spans="4:4">
      <c r="D662" s="262"/>
    </row>
    <row r="663" spans="4:4">
      <c r="D663" s="262"/>
    </row>
    <row r="664" spans="4:4">
      <c r="D664" s="262"/>
    </row>
    <row r="665" spans="4:4">
      <c r="D665" s="262"/>
    </row>
    <row r="666" spans="4:4">
      <c r="D666" s="262"/>
    </row>
    <row r="667" spans="4:4">
      <c r="D667" s="262"/>
    </row>
    <row r="668" spans="4:4">
      <c r="D668" s="262"/>
    </row>
    <row r="669" spans="4:4">
      <c r="D669" s="262"/>
    </row>
    <row r="670" spans="4:4">
      <c r="D670" s="262"/>
    </row>
    <row r="671" spans="4:4">
      <c r="D671" s="262"/>
    </row>
    <row r="672" spans="4:4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 spans="2:2"/>
    <row r="1048562" spans="2:2"/>
    <row r="1048563" spans="2:2"/>
    <row r="1048564" spans="2:2"/>
    <row r="1048565" spans="2:2"/>
    <row r="1048566" spans="2:2"/>
    <row r="1048567" spans="2:2"/>
    <row r="1048568" spans="2:2"/>
    <row r="1048569" spans="2:2"/>
    <row r="1048570" spans="2:2"/>
    <row r="1048571" spans="2:2"/>
    <row r="1048572" spans="2:2"/>
    <row r="1048573" spans="2:2"/>
    <row r="1048574" spans="2:2"/>
    <row r="1048575" spans="2:2"/>
    <row r="1048576" spans="2:2">
      <c r="B1048576" s="1">
        <f>_xlfn.XLOOKUP(C1048576,G:G,F:F)</f>
        <v>0</v>
      </c>
    </row>
  </sheetData>
  <autoFilter ref="C1:C1048576" xr:uid="{9998B52C-1E64-49CE-90C6-87F871985274}"/>
  <sortState xmlns:xlrd2="http://schemas.microsoft.com/office/spreadsheetml/2017/richdata2" ref="F2:J137">
    <sortCondition ref="G2:G137"/>
  </sortState>
  <conditionalFormatting sqref="A2:A252 A254:A363">
    <cfRule type="duplicateValues" dxfId="28" priority="2"/>
  </conditionalFormatting>
  <dataValidations count="2">
    <dataValidation type="list" allowBlank="1" showInputMessage="1" showErrorMessage="1" sqref="C303 C2 C12 C15 C23 C27 C31 C33 C35 C37:C40 C44 C50 C52:C53 C56 C65 C80:C81 C94 C96 C103 C106 C108 C113:C114 C116:C117 C119 C121:C124 C127 C129 C135:C136 C146 C148:C149 C151 C155:C156 C163:C164 C172 C174 C178 C180 C186:C187 C189 C193 C198:C200 C204 C225 C238 C244 C246 C248 C251 C257 C265 C272 C275 C281 C283 C285 C287:C288 C296:C297 C300 C306 C328 C334 C339 C343 C360 C362 C462:C465 C294 C438 C441:C444 C447:C451 C458:C459 C365:C436" xr:uid="{CC3562B3-DFD0-4DB7-A1DA-29B30144D970}">
      <formula1>$G$2:$G$291</formula1>
    </dataValidation>
    <dataValidation type="list" allowBlank="1" showInputMessage="1" showErrorMessage="1" sqref="C364" xr:uid="{B3A95022-DD16-4F10-A1B8-B5217CE05A86}">
      <formula1>$G$2:$G$224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5d80cfb-bd67-4256-bad8-57462267e26a">
      <Terms xmlns="http://schemas.microsoft.com/office/infopath/2007/PartnerControls"/>
    </lcf76f155ced4ddcb4097134ff3c332f>
    <TaxCatchAll xmlns="5219ed0b-e2c8-43b9-b03b-5f4198799dd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10330261B658047A56A7B993B2209AF" ma:contentTypeVersion="15" ma:contentTypeDescription="Crie um novo documento." ma:contentTypeScope="" ma:versionID="02ba882b90ffa39f7abb449f7d08bea0">
  <xsd:schema xmlns:xsd="http://www.w3.org/2001/XMLSchema" xmlns:xs="http://www.w3.org/2001/XMLSchema" xmlns:p="http://schemas.microsoft.com/office/2006/metadata/properties" xmlns:ns2="5219ed0b-e2c8-43b9-b03b-5f4198799dd7" xmlns:ns3="65d80cfb-bd67-4256-bad8-57462267e26a" targetNamespace="http://schemas.microsoft.com/office/2006/metadata/properties" ma:root="true" ma:fieldsID="0a324fdf82c56fde5658c6407d8a0477" ns2:_="" ns3:_="">
    <xsd:import namespace="5219ed0b-e2c8-43b9-b03b-5f4198799dd7"/>
    <xsd:import namespace="65d80cfb-bd67-4256-bad8-57462267e26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19ed0b-e2c8-43b9-b03b-5f4198799dd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76276584-4a65-416e-bc5e-97a2c7d08ebd}" ma:internalName="TaxCatchAll" ma:showField="CatchAllData" ma:web="5219ed0b-e2c8-43b9-b03b-5f4198799d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d80cfb-bd67-4256-bad8-57462267e2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Marcações de imagem" ma:readOnly="false" ma:fieldId="{5cf76f15-5ced-4ddc-b409-7134ff3c332f}" ma:taxonomyMulti="true" ma:sspId="3b6cca7a-ed19-43f1-8ef5-bf2faf7efc8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E5A2F0-3C0E-424C-8134-FCC665CE94F1}">
  <ds:schemaRefs>
    <ds:schemaRef ds:uri="http://schemas.microsoft.com/office/2006/metadata/properties"/>
    <ds:schemaRef ds:uri="http://schemas.microsoft.com/office/infopath/2007/PartnerControls"/>
    <ds:schemaRef ds:uri="65d80cfb-bd67-4256-bad8-57462267e26a"/>
    <ds:schemaRef ds:uri="5219ed0b-e2c8-43b9-b03b-5f4198799dd7"/>
  </ds:schemaRefs>
</ds:datastoreItem>
</file>

<file path=customXml/itemProps2.xml><?xml version="1.0" encoding="utf-8"?>
<ds:datastoreItem xmlns:ds="http://schemas.openxmlformats.org/officeDocument/2006/customXml" ds:itemID="{605B2435-47A0-4346-BD63-36EF2D9EE5F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698B6F-8F96-4A47-84F8-D4D6A7E12E4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19ed0b-e2c8-43b9-b03b-5f4198799dd7"/>
    <ds:schemaRef ds:uri="65d80cfb-bd67-4256-bad8-57462267e2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Consolidado </vt:lpstr>
      <vt:lpstr>Out-2022</vt:lpstr>
      <vt:lpstr>Nov-2022</vt:lpstr>
      <vt:lpstr>Apoio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Daniella Levy</dc:creator>
  <cp:lastModifiedBy>Bruno  Ferro</cp:lastModifiedBy>
  <dcterms:created xsi:type="dcterms:W3CDTF">2022-08-19T18:48:47Z</dcterms:created>
  <dcterms:modified xsi:type="dcterms:W3CDTF">2022-11-16T20:14:46Z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0x010100810330261B658047A56A7B993B2209AF</vt:lpwstr>
  </property>
  <property fmtid="{D5CDD505-2E9C-101B-9397-08002B2CF9AE}" pid="3" name="MediaServiceImageTags">
    <vt:lpwstr/>
  </property>
</Properties>
</file>