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0f8e6f7e9c64993/Desktop/Excel/Retail Performance Analytics/"/>
    </mc:Choice>
  </mc:AlternateContent>
  <xr:revisionPtr revIDLastSave="314" documentId="13_ncr:1_{04A06454-771C-498B-9232-DC9778670D0F}" xr6:coauthVersionLast="47" xr6:coauthVersionMax="47" xr10:uidLastSave="{E09EE8DF-D180-4BC8-ACF7-B319EB48745E}"/>
  <bookViews>
    <workbookView xWindow="-108" yWindow="-108" windowWidth="23256" windowHeight="12456" firstSheet="1" activeTab="1" xr2:uid="{00000000-000D-0000-FFFF-FFFF00000000}"/>
  </bookViews>
  <sheets>
    <sheet name="Sales_Data" sheetId="1" r:id="rId1"/>
    <sheet name="dashboard" sheetId="14" r:id="rId2"/>
    <sheet name="Formula" sheetId="3" r:id="rId3"/>
    <sheet name="order per region" sheetId="4" r:id="rId4"/>
    <sheet name="pivote table" sheetId="5" r:id="rId5"/>
    <sheet name="chart" sheetId="11" r:id="rId6"/>
  </sheets>
  <definedNames>
    <definedName name="_xlnm._FilterDatabase" localSheetId="0" hidden="1">Sales_Data!$A$1:$T$2001</definedName>
    <definedName name="NativeTimeline_Date">#N/A</definedName>
    <definedName name="Slicer_Category1">#N/A</definedName>
    <definedName name="Slicer_Payment_Mode1">#N/A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2" i="3" l="1" a="1"/>
  <c r="A2" i="4" a="1"/>
  <c r="B16" i="3"/>
  <c r="B17" i="3"/>
  <c r="B18" i="3"/>
  <c r="B19" i="3"/>
  <c r="B20" i="3"/>
  <c r="B21" i="3"/>
  <c r="B22" i="3"/>
  <c r="B23" i="3"/>
  <c r="B24" i="3"/>
  <c r="B25" i="3"/>
  <c r="B26" i="3"/>
  <c r="B27" i="3"/>
  <c r="B28" i="3"/>
  <c r="B15" i="3"/>
  <c r="A15" i="3" a="1"/>
  <c r="A11" i="3"/>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 i="1"/>
  <c r="A8" i="3"/>
  <c r="B5" i="3"/>
  <c r="B2" i="3"/>
  <c r="S314" i="1"/>
  <c r="S374" i="1"/>
  <c r="S414" i="1"/>
  <c r="S433" i="1"/>
  <c r="S434" i="1"/>
  <c r="S454" i="1"/>
  <c r="S614" i="1"/>
  <c r="S634" i="1"/>
  <c r="S654" i="1"/>
  <c r="S673" i="1"/>
  <c r="S675" i="1"/>
  <c r="S713" i="1"/>
  <c r="S774" i="1"/>
  <c r="S793" i="1"/>
  <c r="S794" i="1"/>
  <c r="S1033" i="1"/>
  <c r="S1073" i="1"/>
  <c r="S1093" i="1"/>
  <c r="S1094" i="1"/>
  <c r="S1154" i="1"/>
  <c r="S1175" i="1"/>
  <c r="S1193" i="1"/>
  <c r="S1198" i="1"/>
  <c r="S1213" i="1"/>
  <c r="S1214" i="1"/>
  <c r="S1334" i="1"/>
  <c r="S1338" i="1"/>
  <c r="S1434" i="1"/>
  <c r="S1436" i="1"/>
  <c r="S1473" i="1"/>
  <c r="S1633" i="1"/>
  <c r="S1914" i="1"/>
  <c r="S1973" i="1"/>
  <c r="S1974" i="1"/>
  <c r="S1995" i="1"/>
  <c r="R3" i="1"/>
  <c r="S3" i="1" s="1"/>
  <c r="R4" i="1"/>
  <c r="S4" i="1" s="1"/>
  <c r="R5" i="1"/>
  <c r="S5" i="1" s="1"/>
  <c r="R6" i="1"/>
  <c r="S6" i="1" s="1"/>
  <c r="R7" i="1"/>
  <c r="S7" i="1" s="1"/>
  <c r="R8" i="1"/>
  <c r="S8" i="1" s="1"/>
  <c r="R9" i="1"/>
  <c r="S9" i="1" s="1"/>
  <c r="R10" i="1"/>
  <c r="S10" i="1" s="1"/>
  <c r="R11" i="1"/>
  <c r="S11" i="1" s="1"/>
  <c r="R12" i="1"/>
  <c r="S12" i="1" s="1"/>
  <c r="R13" i="1"/>
  <c r="S13" i="1" s="1"/>
  <c r="R14" i="1"/>
  <c r="S14" i="1" s="1"/>
  <c r="R15" i="1"/>
  <c r="S15" i="1" s="1"/>
  <c r="R16" i="1"/>
  <c r="S16" i="1" s="1"/>
  <c r="R17" i="1"/>
  <c r="S17" i="1" s="1"/>
  <c r="R18" i="1"/>
  <c r="S18" i="1" s="1"/>
  <c r="R19" i="1"/>
  <c r="S19" i="1" s="1"/>
  <c r="R20" i="1"/>
  <c r="S20" i="1" s="1"/>
  <c r="R21" i="1"/>
  <c r="S21" i="1" s="1"/>
  <c r="R22" i="1"/>
  <c r="S22" i="1" s="1"/>
  <c r="R23" i="1"/>
  <c r="S23" i="1" s="1"/>
  <c r="R24" i="1"/>
  <c r="S24" i="1" s="1"/>
  <c r="R25" i="1"/>
  <c r="S25" i="1" s="1"/>
  <c r="R26" i="1"/>
  <c r="S26" i="1" s="1"/>
  <c r="R27" i="1"/>
  <c r="S27" i="1" s="1"/>
  <c r="R28" i="1"/>
  <c r="S28" i="1" s="1"/>
  <c r="R29" i="1"/>
  <c r="S29" i="1" s="1"/>
  <c r="R30" i="1"/>
  <c r="S30" i="1" s="1"/>
  <c r="R31" i="1"/>
  <c r="S31" i="1" s="1"/>
  <c r="R32" i="1"/>
  <c r="S32" i="1" s="1"/>
  <c r="R33" i="1"/>
  <c r="S33" i="1" s="1"/>
  <c r="R34" i="1"/>
  <c r="S34" i="1" s="1"/>
  <c r="R35" i="1"/>
  <c r="S35" i="1" s="1"/>
  <c r="R36" i="1"/>
  <c r="S36" i="1" s="1"/>
  <c r="R37" i="1"/>
  <c r="S37" i="1" s="1"/>
  <c r="R38" i="1"/>
  <c r="S38" i="1" s="1"/>
  <c r="R39" i="1"/>
  <c r="S39" i="1" s="1"/>
  <c r="R40" i="1"/>
  <c r="S40" i="1" s="1"/>
  <c r="R41" i="1"/>
  <c r="S41" i="1" s="1"/>
  <c r="R42" i="1"/>
  <c r="S42" i="1" s="1"/>
  <c r="R43" i="1"/>
  <c r="S43" i="1" s="1"/>
  <c r="R44" i="1"/>
  <c r="S44" i="1" s="1"/>
  <c r="R45" i="1"/>
  <c r="S45" i="1" s="1"/>
  <c r="R46" i="1"/>
  <c r="S46" i="1" s="1"/>
  <c r="R47" i="1"/>
  <c r="S47" i="1" s="1"/>
  <c r="R48" i="1"/>
  <c r="S48" i="1" s="1"/>
  <c r="R49" i="1"/>
  <c r="S49" i="1" s="1"/>
  <c r="R50" i="1"/>
  <c r="S50" i="1" s="1"/>
  <c r="R51" i="1"/>
  <c r="S51" i="1" s="1"/>
  <c r="R52" i="1"/>
  <c r="S52" i="1" s="1"/>
  <c r="R53" i="1"/>
  <c r="S53" i="1" s="1"/>
  <c r="R54" i="1"/>
  <c r="S54" i="1" s="1"/>
  <c r="R55" i="1"/>
  <c r="S55" i="1" s="1"/>
  <c r="R56" i="1"/>
  <c r="S56" i="1" s="1"/>
  <c r="R57" i="1"/>
  <c r="S57" i="1" s="1"/>
  <c r="R58" i="1"/>
  <c r="S58" i="1" s="1"/>
  <c r="R59" i="1"/>
  <c r="S59" i="1" s="1"/>
  <c r="R60" i="1"/>
  <c r="S60" i="1" s="1"/>
  <c r="R61" i="1"/>
  <c r="S61" i="1" s="1"/>
  <c r="R62" i="1"/>
  <c r="S62" i="1" s="1"/>
  <c r="R63" i="1"/>
  <c r="S63" i="1" s="1"/>
  <c r="R64" i="1"/>
  <c r="S64" i="1" s="1"/>
  <c r="R65" i="1"/>
  <c r="S65" i="1" s="1"/>
  <c r="R66" i="1"/>
  <c r="S66" i="1" s="1"/>
  <c r="R67" i="1"/>
  <c r="S67" i="1" s="1"/>
  <c r="R68" i="1"/>
  <c r="S68" i="1" s="1"/>
  <c r="R69" i="1"/>
  <c r="S69" i="1" s="1"/>
  <c r="R70" i="1"/>
  <c r="S70" i="1" s="1"/>
  <c r="R71" i="1"/>
  <c r="S71" i="1" s="1"/>
  <c r="R72" i="1"/>
  <c r="S72" i="1" s="1"/>
  <c r="R73" i="1"/>
  <c r="S73" i="1" s="1"/>
  <c r="R74" i="1"/>
  <c r="S74" i="1" s="1"/>
  <c r="R75" i="1"/>
  <c r="S75" i="1" s="1"/>
  <c r="R76" i="1"/>
  <c r="S76" i="1" s="1"/>
  <c r="R77" i="1"/>
  <c r="S77" i="1" s="1"/>
  <c r="R78" i="1"/>
  <c r="S78" i="1" s="1"/>
  <c r="R79" i="1"/>
  <c r="S79" i="1" s="1"/>
  <c r="R80" i="1"/>
  <c r="S80" i="1" s="1"/>
  <c r="R81" i="1"/>
  <c r="S81" i="1" s="1"/>
  <c r="R82" i="1"/>
  <c r="S82" i="1" s="1"/>
  <c r="R83" i="1"/>
  <c r="S83" i="1" s="1"/>
  <c r="R84" i="1"/>
  <c r="S84" i="1" s="1"/>
  <c r="R85" i="1"/>
  <c r="S85" i="1" s="1"/>
  <c r="R86" i="1"/>
  <c r="S86" i="1" s="1"/>
  <c r="R87" i="1"/>
  <c r="S87" i="1" s="1"/>
  <c r="R88" i="1"/>
  <c r="S88" i="1" s="1"/>
  <c r="R89" i="1"/>
  <c r="S89" i="1" s="1"/>
  <c r="R90" i="1"/>
  <c r="S90" i="1" s="1"/>
  <c r="R91" i="1"/>
  <c r="S91" i="1" s="1"/>
  <c r="R92" i="1"/>
  <c r="S92" i="1" s="1"/>
  <c r="R93" i="1"/>
  <c r="S93" i="1" s="1"/>
  <c r="R94" i="1"/>
  <c r="S94" i="1" s="1"/>
  <c r="R95" i="1"/>
  <c r="S95" i="1" s="1"/>
  <c r="R96" i="1"/>
  <c r="S96" i="1" s="1"/>
  <c r="R97" i="1"/>
  <c r="S97" i="1" s="1"/>
  <c r="R98" i="1"/>
  <c r="S98" i="1" s="1"/>
  <c r="R99" i="1"/>
  <c r="S99" i="1" s="1"/>
  <c r="R100" i="1"/>
  <c r="S100" i="1" s="1"/>
  <c r="R101" i="1"/>
  <c r="S101" i="1" s="1"/>
  <c r="R102" i="1"/>
  <c r="S102" i="1" s="1"/>
  <c r="R103" i="1"/>
  <c r="S103" i="1" s="1"/>
  <c r="R104" i="1"/>
  <c r="S104" i="1" s="1"/>
  <c r="R105" i="1"/>
  <c r="S105" i="1" s="1"/>
  <c r="R106" i="1"/>
  <c r="S106" i="1" s="1"/>
  <c r="R107" i="1"/>
  <c r="S107" i="1" s="1"/>
  <c r="R108" i="1"/>
  <c r="S108" i="1" s="1"/>
  <c r="R109" i="1"/>
  <c r="S109" i="1" s="1"/>
  <c r="R110" i="1"/>
  <c r="S110" i="1" s="1"/>
  <c r="R111" i="1"/>
  <c r="S111" i="1" s="1"/>
  <c r="R112" i="1"/>
  <c r="S112" i="1" s="1"/>
  <c r="R113" i="1"/>
  <c r="S113" i="1" s="1"/>
  <c r="R114" i="1"/>
  <c r="S114" i="1" s="1"/>
  <c r="R115" i="1"/>
  <c r="S115" i="1" s="1"/>
  <c r="R116" i="1"/>
  <c r="S116" i="1" s="1"/>
  <c r="R117" i="1"/>
  <c r="S117" i="1" s="1"/>
  <c r="R118" i="1"/>
  <c r="S118" i="1" s="1"/>
  <c r="R119" i="1"/>
  <c r="S119" i="1" s="1"/>
  <c r="R120" i="1"/>
  <c r="S120" i="1" s="1"/>
  <c r="R121" i="1"/>
  <c r="S121" i="1" s="1"/>
  <c r="R122" i="1"/>
  <c r="S122" i="1" s="1"/>
  <c r="R123" i="1"/>
  <c r="S123" i="1" s="1"/>
  <c r="R124" i="1"/>
  <c r="S124" i="1" s="1"/>
  <c r="R125" i="1"/>
  <c r="S125" i="1" s="1"/>
  <c r="R126" i="1"/>
  <c r="S126" i="1" s="1"/>
  <c r="R127" i="1"/>
  <c r="S127" i="1" s="1"/>
  <c r="R128" i="1"/>
  <c r="S128" i="1" s="1"/>
  <c r="R129" i="1"/>
  <c r="S129" i="1" s="1"/>
  <c r="R130" i="1"/>
  <c r="S130" i="1" s="1"/>
  <c r="R131" i="1"/>
  <c r="S131" i="1" s="1"/>
  <c r="R132" i="1"/>
  <c r="S132" i="1" s="1"/>
  <c r="R133" i="1"/>
  <c r="S133" i="1" s="1"/>
  <c r="R134" i="1"/>
  <c r="S134" i="1" s="1"/>
  <c r="R135" i="1"/>
  <c r="S135" i="1" s="1"/>
  <c r="R136" i="1"/>
  <c r="S136" i="1" s="1"/>
  <c r="R137" i="1"/>
  <c r="S137" i="1" s="1"/>
  <c r="R138" i="1"/>
  <c r="S138" i="1" s="1"/>
  <c r="R139" i="1"/>
  <c r="S139" i="1" s="1"/>
  <c r="R140" i="1"/>
  <c r="S140" i="1" s="1"/>
  <c r="R141" i="1"/>
  <c r="S141" i="1" s="1"/>
  <c r="R142" i="1"/>
  <c r="S142" i="1" s="1"/>
  <c r="R143" i="1"/>
  <c r="S143" i="1" s="1"/>
  <c r="R144" i="1"/>
  <c r="S144" i="1" s="1"/>
  <c r="R145" i="1"/>
  <c r="S145" i="1" s="1"/>
  <c r="R146" i="1"/>
  <c r="S146" i="1" s="1"/>
  <c r="R147" i="1"/>
  <c r="S147" i="1" s="1"/>
  <c r="R148" i="1"/>
  <c r="S148" i="1" s="1"/>
  <c r="R149" i="1"/>
  <c r="S149" i="1" s="1"/>
  <c r="R150" i="1"/>
  <c r="S150" i="1" s="1"/>
  <c r="R151" i="1"/>
  <c r="S151" i="1" s="1"/>
  <c r="R152" i="1"/>
  <c r="S152" i="1" s="1"/>
  <c r="R153" i="1"/>
  <c r="S153" i="1" s="1"/>
  <c r="R154" i="1"/>
  <c r="S154" i="1" s="1"/>
  <c r="R155" i="1"/>
  <c r="S155" i="1" s="1"/>
  <c r="R156" i="1"/>
  <c r="S156" i="1" s="1"/>
  <c r="R157" i="1"/>
  <c r="S157" i="1" s="1"/>
  <c r="R158" i="1"/>
  <c r="S158" i="1" s="1"/>
  <c r="R159" i="1"/>
  <c r="S159" i="1" s="1"/>
  <c r="R160" i="1"/>
  <c r="S160" i="1" s="1"/>
  <c r="R161" i="1"/>
  <c r="S161" i="1" s="1"/>
  <c r="R162" i="1"/>
  <c r="S162" i="1" s="1"/>
  <c r="R163" i="1"/>
  <c r="S163" i="1" s="1"/>
  <c r="R164" i="1"/>
  <c r="S164" i="1" s="1"/>
  <c r="R165" i="1"/>
  <c r="S165" i="1" s="1"/>
  <c r="R166" i="1"/>
  <c r="S166" i="1" s="1"/>
  <c r="R167" i="1"/>
  <c r="S167" i="1" s="1"/>
  <c r="R168" i="1"/>
  <c r="S168" i="1" s="1"/>
  <c r="R169" i="1"/>
  <c r="S169" i="1" s="1"/>
  <c r="R170" i="1"/>
  <c r="S170" i="1" s="1"/>
  <c r="R171" i="1"/>
  <c r="S171" i="1" s="1"/>
  <c r="R172" i="1"/>
  <c r="S172" i="1" s="1"/>
  <c r="R173" i="1"/>
  <c r="S173" i="1" s="1"/>
  <c r="R174" i="1"/>
  <c r="S174" i="1" s="1"/>
  <c r="R175" i="1"/>
  <c r="S175" i="1" s="1"/>
  <c r="R176" i="1"/>
  <c r="S176" i="1" s="1"/>
  <c r="R177" i="1"/>
  <c r="S177" i="1" s="1"/>
  <c r="R178" i="1"/>
  <c r="S178" i="1" s="1"/>
  <c r="R179" i="1"/>
  <c r="S179" i="1" s="1"/>
  <c r="R180" i="1"/>
  <c r="S180" i="1" s="1"/>
  <c r="R181" i="1"/>
  <c r="S181" i="1" s="1"/>
  <c r="R182" i="1"/>
  <c r="S182" i="1" s="1"/>
  <c r="R183" i="1"/>
  <c r="S183" i="1" s="1"/>
  <c r="R184" i="1"/>
  <c r="S184" i="1" s="1"/>
  <c r="R185" i="1"/>
  <c r="S185" i="1" s="1"/>
  <c r="R186" i="1"/>
  <c r="S186" i="1" s="1"/>
  <c r="R187" i="1"/>
  <c r="S187" i="1" s="1"/>
  <c r="R188" i="1"/>
  <c r="S188" i="1" s="1"/>
  <c r="R189" i="1"/>
  <c r="S189" i="1" s="1"/>
  <c r="R190" i="1"/>
  <c r="S190" i="1" s="1"/>
  <c r="R191" i="1"/>
  <c r="S191" i="1" s="1"/>
  <c r="R192" i="1"/>
  <c r="S192" i="1" s="1"/>
  <c r="R193" i="1"/>
  <c r="S193" i="1" s="1"/>
  <c r="R194" i="1"/>
  <c r="S194" i="1" s="1"/>
  <c r="R195" i="1"/>
  <c r="S195" i="1" s="1"/>
  <c r="R196" i="1"/>
  <c r="S196" i="1" s="1"/>
  <c r="R197" i="1"/>
  <c r="S197" i="1" s="1"/>
  <c r="R198" i="1"/>
  <c r="S198" i="1" s="1"/>
  <c r="R199" i="1"/>
  <c r="S199" i="1" s="1"/>
  <c r="R200" i="1"/>
  <c r="S200" i="1" s="1"/>
  <c r="R201" i="1"/>
  <c r="S201" i="1" s="1"/>
  <c r="R202" i="1"/>
  <c r="S202" i="1" s="1"/>
  <c r="R203" i="1"/>
  <c r="S203" i="1" s="1"/>
  <c r="R204" i="1"/>
  <c r="S204" i="1" s="1"/>
  <c r="R205" i="1"/>
  <c r="S205" i="1" s="1"/>
  <c r="R206" i="1"/>
  <c r="S206" i="1" s="1"/>
  <c r="R207" i="1"/>
  <c r="S207" i="1" s="1"/>
  <c r="R208" i="1"/>
  <c r="S208" i="1" s="1"/>
  <c r="R209" i="1"/>
  <c r="S209" i="1" s="1"/>
  <c r="R210" i="1"/>
  <c r="S210" i="1" s="1"/>
  <c r="R211" i="1"/>
  <c r="S211" i="1" s="1"/>
  <c r="R212" i="1"/>
  <c r="S212" i="1" s="1"/>
  <c r="R213" i="1"/>
  <c r="S213" i="1" s="1"/>
  <c r="R214" i="1"/>
  <c r="S214" i="1" s="1"/>
  <c r="R215" i="1"/>
  <c r="S215" i="1" s="1"/>
  <c r="R216" i="1"/>
  <c r="S216" i="1" s="1"/>
  <c r="R217" i="1"/>
  <c r="S217" i="1" s="1"/>
  <c r="R218" i="1"/>
  <c r="S218" i="1" s="1"/>
  <c r="R219" i="1"/>
  <c r="S219" i="1" s="1"/>
  <c r="R220" i="1"/>
  <c r="S220" i="1" s="1"/>
  <c r="R221" i="1"/>
  <c r="S221" i="1" s="1"/>
  <c r="R222" i="1"/>
  <c r="S222" i="1" s="1"/>
  <c r="R223" i="1"/>
  <c r="S223" i="1" s="1"/>
  <c r="R224" i="1"/>
  <c r="S224" i="1" s="1"/>
  <c r="R225" i="1"/>
  <c r="S225" i="1" s="1"/>
  <c r="R226" i="1"/>
  <c r="S226" i="1" s="1"/>
  <c r="R227" i="1"/>
  <c r="S227" i="1" s="1"/>
  <c r="R228" i="1"/>
  <c r="S228" i="1" s="1"/>
  <c r="R229" i="1"/>
  <c r="S229" i="1" s="1"/>
  <c r="R230" i="1"/>
  <c r="S230" i="1" s="1"/>
  <c r="R231" i="1"/>
  <c r="S231" i="1" s="1"/>
  <c r="R232" i="1"/>
  <c r="S232" i="1" s="1"/>
  <c r="R233" i="1"/>
  <c r="S233" i="1" s="1"/>
  <c r="R234" i="1"/>
  <c r="S234" i="1" s="1"/>
  <c r="R235" i="1"/>
  <c r="S235" i="1" s="1"/>
  <c r="R236" i="1"/>
  <c r="S236" i="1" s="1"/>
  <c r="R237" i="1"/>
  <c r="S237" i="1" s="1"/>
  <c r="R238" i="1"/>
  <c r="S238" i="1" s="1"/>
  <c r="R239" i="1"/>
  <c r="S239" i="1" s="1"/>
  <c r="R240" i="1"/>
  <c r="S240" i="1" s="1"/>
  <c r="R241" i="1"/>
  <c r="S241" i="1" s="1"/>
  <c r="R242" i="1"/>
  <c r="S242" i="1" s="1"/>
  <c r="R243" i="1"/>
  <c r="S243" i="1" s="1"/>
  <c r="R244" i="1"/>
  <c r="S244" i="1" s="1"/>
  <c r="R245" i="1"/>
  <c r="S245" i="1" s="1"/>
  <c r="R246" i="1"/>
  <c r="S246" i="1" s="1"/>
  <c r="R247" i="1"/>
  <c r="S247" i="1" s="1"/>
  <c r="R248" i="1"/>
  <c r="S248" i="1" s="1"/>
  <c r="R249" i="1"/>
  <c r="S249" i="1" s="1"/>
  <c r="R250" i="1"/>
  <c r="S250" i="1" s="1"/>
  <c r="R251" i="1"/>
  <c r="S251" i="1" s="1"/>
  <c r="R252" i="1"/>
  <c r="S252" i="1" s="1"/>
  <c r="R253" i="1"/>
  <c r="S253" i="1" s="1"/>
  <c r="R254" i="1"/>
  <c r="S254" i="1" s="1"/>
  <c r="R255" i="1"/>
  <c r="S255" i="1" s="1"/>
  <c r="R256" i="1"/>
  <c r="S256" i="1" s="1"/>
  <c r="R257" i="1"/>
  <c r="S257" i="1" s="1"/>
  <c r="R258" i="1"/>
  <c r="S258" i="1" s="1"/>
  <c r="R259" i="1"/>
  <c r="S259" i="1" s="1"/>
  <c r="R260" i="1"/>
  <c r="S260" i="1" s="1"/>
  <c r="R261" i="1"/>
  <c r="S261" i="1" s="1"/>
  <c r="R262" i="1"/>
  <c r="S262" i="1" s="1"/>
  <c r="R263" i="1"/>
  <c r="S263" i="1" s="1"/>
  <c r="R264" i="1"/>
  <c r="S264" i="1" s="1"/>
  <c r="R265" i="1"/>
  <c r="S265" i="1" s="1"/>
  <c r="R266" i="1"/>
  <c r="S266" i="1" s="1"/>
  <c r="R267" i="1"/>
  <c r="S267" i="1" s="1"/>
  <c r="R268" i="1"/>
  <c r="S268" i="1" s="1"/>
  <c r="R269" i="1"/>
  <c r="S269" i="1" s="1"/>
  <c r="R270" i="1"/>
  <c r="S270" i="1" s="1"/>
  <c r="R271" i="1"/>
  <c r="S271" i="1" s="1"/>
  <c r="R272" i="1"/>
  <c r="S272" i="1" s="1"/>
  <c r="R273" i="1"/>
  <c r="S273" i="1" s="1"/>
  <c r="R274" i="1"/>
  <c r="S274" i="1" s="1"/>
  <c r="R275" i="1"/>
  <c r="S275" i="1" s="1"/>
  <c r="R276" i="1"/>
  <c r="S276" i="1" s="1"/>
  <c r="R277" i="1"/>
  <c r="S277" i="1" s="1"/>
  <c r="R278" i="1"/>
  <c r="S278" i="1" s="1"/>
  <c r="R279" i="1"/>
  <c r="S279" i="1" s="1"/>
  <c r="R280" i="1"/>
  <c r="S280" i="1" s="1"/>
  <c r="R281" i="1"/>
  <c r="S281" i="1" s="1"/>
  <c r="R282" i="1"/>
  <c r="S282" i="1" s="1"/>
  <c r="R283" i="1"/>
  <c r="S283" i="1" s="1"/>
  <c r="R284" i="1"/>
  <c r="S284" i="1" s="1"/>
  <c r="R285" i="1"/>
  <c r="S285" i="1" s="1"/>
  <c r="R286" i="1"/>
  <c r="S286" i="1" s="1"/>
  <c r="R287" i="1"/>
  <c r="S287" i="1" s="1"/>
  <c r="R288" i="1"/>
  <c r="S288" i="1" s="1"/>
  <c r="R289" i="1"/>
  <c r="S289" i="1" s="1"/>
  <c r="R290" i="1"/>
  <c r="S290" i="1" s="1"/>
  <c r="R291" i="1"/>
  <c r="S291" i="1" s="1"/>
  <c r="R292" i="1"/>
  <c r="S292" i="1" s="1"/>
  <c r="R293" i="1"/>
  <c r="S293" i="1" s="1"/>
  <c r="R294" i="1"/>
  <c r="S294" i="1" s="1"/>
  <c r="R295" i="1"/>
  <c r="S295" i="1" s="1"/>
  <c r="R296" i="1"/>
  <c r="S296" i="1" s="1"/>
  <c r="R297" i="1"/>
  <c r="S297" i="1" s="1"/>
  <c r="R298" i="1"/>
  <c r="S298" i="1" s="1"/>
  <c r="R299" i="1"/>
  <c r="S299" i="1" s="1"/>
  <c r="R300" i="1"/>
  <c r="S300" i="1" s="1"/>
  <c r="R301" i="1"/>
  <c r="S301" i="1" s="1"/>
  <c r="R302" i="1"/>
  <c r="S302" i="1" s="1"/>
  <c r="R303" i="1"/>
  <c r="S303" i="1" s="1"/>
  <c r="R304" i="1"/>
  <c r="S304" i="1" s="1"/>
  <c r="R305" i="1"/>
  <c r="S305" i="1" s="1"/>
  <c r="R306" i="1"/>
  <c r="S306" i="1" s="1"/>
  <c r="R307" i="1"/>
  <c r="S307" i="1" s="1"/>
  <c r="R308" i="1"/>
  <c r="S308" i="1" s="1"/>
  <c r="R309" i="1"/>
  <c r="S309" i="1" s="1"/>
  <c r="R310" i="1"/>
  <c r="S310" i="1" s="1"/>
  <c r="R311" i="1"/>
  <c r="S311" i="1" s="1"/>
  <c r="R312" i="1"/>
  <c r="S312" i="1" s="1"/>
  <c r="R313" i="1"/>
  <c r="S313" i="1" s="1"/>
  <c r="R314" i="1"/>
  <c r="R315" i="1"/>
  <c r="S315" i="1" s="1"/>
  <c r="R316" i="1"/>
  <c r="S316" i="1" s="1"/>
  <c r="R317" i="1"/>
  <c r="S317" i="1" s="1"/>
  <c r="R318" i="1"/>
  <c r="S318" i="1" s="1"/>
  <c r="R319" i="1"/>
  <c r="S319" i="1" s="1"/>
  <c r="R320" i="1"/>
  <c r="S320" i="1" s="1"/>
  <c r="R321" i="1"/>
  <c r="S321" i="1" s="1"/>
  <c r="R322" i="1"/>
  <c r="S322" i="1" s="1"/>
  <c r="R323" i="1"/>
  <c r="S323" i="1" s="1"/>
  <c r="R324" i="1"/>
  <c r="S324" i="1" s="1"/>
  <c r="R325" i="1"/>
  <c r="S325" i="1" s="1"/>
  <c r="R326" i="1"/>
  <c r="S326" i="1" s="1"/>
  <c r="R327" i="1"/>
  <c r="S327" i="1" s="1"/>
  <c r="R328" i="1"/>
  <c r="S328" i="1" s="1"/>
  <c r="R329" i="1"/>
  <c r="S329" i="1" s="1"/>
  <c r="R330" i="1"/>
  <c r="S330" i="1" s="1"/>
  <c r="R331" i="1"/>
  <c r="S331" i="1" s="1"/>
  <c r="R332" i="1"/>
  <c r="S332" i="1" s="1"/>
  <c r="R333" i="1"/>
  <c r="S333" i="1" s="1"/>
  <c r="R334" i="1"/>
  <c r="S334" i="1" s="1"/>
  <c r="R335" i="1"/>
  <c r="S335" i="1" s="1"/>
  <c r="R336" i="1"/>
  <c r="S336" i="1" s="1"/>
  <c r="R337" i="1"/>
  <c r="S337" i="1" s="1"/>
  <c r="R338" i="1"/>
  <c r="S338" i="1" s="1"/>
  <c r="R339" i="1"/>
  <c r="S339" i="1" s="1"/>
  <c r="R340" i="1"/>
  <c r="S340" i="1" s="1"/>
  <c r="R341" i="1"/>
  <c r="S341" i="1" s="1"/>
  <c r="R342" i="1"/>
  <c r="S342" i="1" s="1"/>
  <c r="R343" i="1"/>
  <c r="S343" i="1" s="1"/>
  <c r="R344" i="1"/>
  <c r="S344" i="1" s="1"/>
  <c r="R345" i="1"/>
  <c r="S345" i="1" s="1"/>
  <c r="R346" i="1"/>
  <c r="S346" i="1" s="1"/>
  <c r="R347" i="1"/>
  <c r="S347" i="1" s="1"/>
  <c r="R348" i="1"/>
  <c r="S348" i="1" s="1"/>
  <c r="R349" i="1"/>
  <c r="S349" i="1" s="1"/>
  <c r="R350" i="1"/>
  <c r="S350" i="1" s="1"/>
  <c r="R351" i="1"/>
  <c r="S351" i="1" s="1"/>
  <c r="R352" i="1"/>
  <c r="S352" i="1" s="1"/>
  <c r="R353" i="1"/>
  <c r="S353" i="1" s="1"/>
  <c r="R354" i="1"/>
  <c r="S354" i="1" s="1"/>
  <c r="R355" i="1"/>
  <c r="S355" i="1" s="1"/>
  <c r="R356" i="1"/>
  <c r="S356" i="1" s="1"/>
  <c r="R357" i="1"/>
  <c r="S357" i="1" s="1"/>
  <c r="R358" i="1"/>
  <c r="S358" i="1" s="1"/>
  <c r="R359" i="1"/>
  <c r="S359" i="1" s="1"/>
  <c r="R360" i="1"/>
  <c r="S360" i="1" s="1"/>
  <c r="R361" i="1"/>
  <c r="S361" i="1" s="1"/>
  <c r="R362" i="1"/>
  <c r="S362" i="1" s="1"/>
  <c r="R363" i="1"/>
  <c r="S363" i="1" s="1"/>
  <c r="R364" i="1"/>
  <c r="S364" i="1" s="1"/>
  <c r="R365" i="1"/>
  <c r="S365" i="1" s="1"/>
  <c r="R366" i="1"/>
  <c r="S366" i="1" s="1"/>
  <c r="R367" i="1"/>
  <c r="S367" i="1" s="1"/>
  <c r="R368" i="1"/>
  <c r="S368" i="1" s="1"/>
  <c r="R369" i="1"/>
  <c r="S369" i="1" s="1"/>
  <c r="R370" i="1"/>
  <c r="S370" i="1" s="1"/>
  <c r="R371" i="1"/>
  <c r="S371" i="1" s="1"/>
  <c r="R372" i="1"/>
  <c r="S372" i="1" s="1"/>
  <c r="R373" i="1"/>
  <c r="S373" i="1" s="1"/>
  <c r="R374" i="1"/>
  <c r="R375" i="1"/>
  <c r="S375" i="1" s="1"/>
  <c r="R376" i="1"/>
  <c r="S376" i="1" s="1"/>
  <c r="R377" i="1"/>
  <c r="S377" i="1" s="1"/>
  <c r="R378" i="1"/>
  <c r="S378" i="1" s="1"/>
  <c r="R379" i="1"/>
  <c r="S379" i="1" s="1"/>
  <c r="R380" i="1"/>
  <c r="S380" i="1" s="1"/>
  <c r="R381" i="1"/>
  <c r="S381" i="1" s="1"/>
  <c r="R382" i="1"/>
  <c r="S382" i="1" s="1"/>
  <c r="R383" i="1"/>
  <c r="S383" i="1" s="1"/>
  <c r="R384" i="1"/>
  <c r="S384" i="1" s="1"/>
  <c r="R385" i="1"/>
  <c r="S385" i="1" s="1"/>
  <c r="R386" i="1"/>
  <c r="S386" i="1" s="1"/>
  <c r="R387" i="1"/>
  <c r="S387" i="1" s="1"/>
  <c r="R388" i="1"/>
  <c r="S388" i="1" s="1"/>
  <c r="R389" i="1"/>
  <c r="S389" i="1" s="1"/>
  <c r="R390" i="1"/>
  <c r="S390" i="1" s="1"/>
  <c r="R391" i="1"/>
  <c r="S391" i="1" s="1"/>
  <c r="R392" i="1"/>
  <c r="S392" i="1" s="1"/>
  <c r="R393" i="1"/>
  <c r="S393" i="1" s="1"/>
  <c r="R394" i="1"/>
  <c r="S394" i="1" s="1"/>
  <c r="R395" i="1"/>
  <c r="S395" i="1" s="1"/>
  <c r="R396" i="1"/>
  <c r="S396" i="1" s="1"/>
  <c r="R397" i="1"/>
  <c r="S397" i="1" s="1"/>
  <c r="R398" i="1"/>
  <c r="S398" i="1" s="1"/>
  <c r="R399" i="1"/>
  <c r="S399" i="1" s="1"/>
  <c r="R400" i="1"/>
  <c r="S400" i="1" s="1"/>
  <c r="R401" i="1"/>
  <c r="S401" i="1" s="1"/>
  <c r="R402" i="1"/>
  <c r="S402" i="1" s="1"/>
  <c r="R403" i="1"/>
  <c r="S403" i="1" s="1"/>
  <c r="R404" i="1"/>
  <c r="S404" i="1" s="1"/>
  <c r="R405" i="1"/>
  <c r="S405" i="1" s="1"/>
  <c r="R406" i="1"/>
  <c r="S406" i="1" s="1"/>
  <c r="R407" i="1"/>
  <c r="S407" i="1" s="1"/>
  <c r="R408" i="1"/>
  <c r="S408" i="1" s="1"/>
  <c r="R409" i="1"/>
  <c r="S409" i="1" s="1"/>
  <c r="R410" i="1"/>
  <c r="S410" i="1" s="1"/>
  <c r="R411" i="1"/>
  <c r="S411" i="1" s="1"/>
  <c r="R412" i="1"/>
  <c r="S412" i="1" s="1"/>
  <c r="R413" i="1"/>
  <c r="S413" i="1" s="1"/>
  <c r="R414" i="1"/>
  <c r="R415" i="1"/>
  <c r="S415" i="1" s="1"/>
  <c r="R416" i="1"/>
  <c r="S416" i="1" s="1"/>
  <c r="R417" i="1"/>
  <c r="S417" i="1" s="1"/>
  <c r="R418" i="1"/>
  <c r="S418" i="1" s="1"/>
  <c r="R419" i="1"/>
  <c r="S419" i="1" s="1"/>
  <c r="R420" i="1"/>
  <c r="S420" i="1" s="1"/>
  <c r="R421" i="1"/>
  <c r="S421" i="1" s="1"/>
  <c r="R422" i="1"/>
  <c r="S422" i="1" s="1"/>
  <c r="R423" i="1"/>
  <c r="S423" i="1" s="1"/>
  <c r="R424" i="1"/>
  <c r="S424" i="1" s="1"/>
  <c r="R425" i="1"/>
  <c r="S425" i="1" s="1"/>
  <c r="R426" i="1"/>
  <c r="S426" i="1" s="1"/>
  <c r="R427" i="1"/>
  <c r="S427" i="1" s="1"/>
  <c r="R428" i="1"/>
  <c r="S428" i="1" s="1"/>
  <c r="R429" i="1"/>
  <c r="S429" i="1" s="1"/>
  <c r="R430" i="1"/>
  <c r="S430" i="1" s="1"/>
  <c r="R431" i="1"/>
  <c r="S431" i="1" s="1"/>
  <c r="R432" i="1"/>
  <c r="S432" i="1" s="1"/>
  <c r="R433" i="1"/>
  <c r="R434" i="1"/>
  <c r="R435" i="1"/>
  <c r="S435" i="1" s="1"/>
  <c r="R436" i="1"/>
  <c r="S436" i="1" s="1"/>
  <c r="R437" i="1"/>
  <c r="S437" i="1" s="1"/>
  <c r="R438" i="1"/>
  <c r="S438" i="1" s="1"/>
  <c r="R439" i="1"/>
  <c r="S439" i="1" s="1"/>
  <c r="R440" i="1"/>
  <c r="S440" i="1" s="1"/>
  <c r="R441" i="1"/>
  <c r="S441" i="1" s="1"/>
  <c r="R442" i="1"/>
  <c r="S442" i="1" s="1"/>
  <c r="R443" i="1"/>
  <c r="S443" i="1" s="1"/>
  <c r="R444" i="1"/>
  <c r="S444" i="1" s="1"/>
  <c r="R445" i="1"/>
  <c r="S445" i="1" s="1"/>
  <c r="R446" i="1"/>
  <c r="S446" i="1" s="1"/>
  <c r="R447" i="1"/>
  <c r="S447" i="1" s="1"/>
  <c r="R448" i="1"/>
  <c r="S448" i="1" s="1"/>
  <c r="R449" i="1"/>
  <c r="S449" i="1" s="1"/>
  <c r="R450" i="1"/>
  <c r="S450" i="1" s="1"/>
  <c r="R451" i="1"/>
  <c r="S451" i="1" s="1"/>
  <c r="R452" i="1"/>
  <c r="S452" i="1" s="1"/>
  <c r="R453" i="1"/>
  <c r="S453" i="1" s="1"/>
  <c r="R454" i="1"/>
  <c r="R455" i="1"/>
  <c r="S455" i="1" s="1"/>
  <c r="R456" i="1"/>
  <c r="S456" i="1" s="1"/>
  <c r="R457" i="1"/>
  <c r="S457" i="1" s="1"/>
  <c r="R458" i="1"/>
  <c r="S458" i="1" s="1"/>
  <c r="R459" i="1"/>
  <c r="S459" i="1" s="1"/>
  <c r="R460" i="1"/>
  <c r="S460" i="1" s="1"/>
  <c r="R461" i="1"/>
  <c r="S461" i="1" s="1"/>
  <c r="R462" i="1"/>
  <c r="S462" i="1" s="1"/>
  <c r="R463" i="1"/>
  <c r="S463" i="1" s="1"/>
  <c r="R464" i="1"/>
  <c r="S464" i="1" s="1"/>
  <c r="R465" i="1"/>
  <c r="S465" i="1" s="1"/>
  <c r="R466" i="1"/>
  <c r="S466" i="1" s="1"/>
  <c r="R467" i="1"/>
  <c r="S467" i="1" s="1"/>
  <c r="R468" i="1"/>
  <c r="S468" i="1" s="1"/>
  <c r="R469" i="1"/>
  <c r="S469" i="1" s="1"/>
  <c r="R470" i="1"/>
  <c r="S470" i="1" s="1"/>
  <c r="R471" i="1"/>
  <c r="S471" i="1" s="1"/>
  <c r="R472" i="1"/>
  <c r="S472" i="1" s="1"/>
  <c r="R473" i="1"/>
  <c r="S473" i="1" s="1"/>
  <c r="R474" i="1"/>
  <c r="S474" i="1" s="1"/>
  <c r="R475" i="1"/>
  <c r="S475" i="1" s="1"/>
  <c r="R476" i="1"/>
  <c r="S476" i="1" s="1"/>
  <c r="R477" i="1"/>
  <c r="S477" i="1" s="1"/>
  <c r="R478" i="1"/>
  <c r="S478" i="1" s="1"/>
  <c r="R479" i="1"/>
  <c r="S479" i="1" s="1"/>
  <c r="R480" i="1"/>
  <c r="S480" i="1" s="1"/>
  <c r="R481" i="1"/>
  <c r="S481" i="1" s="1"/>
  <c r="R482" i="1"/>
  <c r="S482" i="1" s="1"/>
  <c r="R483" i="1"/>
  <c r="S483" i="1" s="1"/>
  <c r="R484" i="1"/>
  <c r="S484" i="1" s="1"/>
  <c r="R485" i="1"/>
  <c r="S485" i="1" s="1"/>
  <c r="R486" i="1"/>
  <c r="S486" i="1" s="1"/>
  <c r="R487" i="1"/>
  <c r="S487" i="1" s="1"/>
  <c r="R488" i="1"/>
  <c r="S488" i="1" s="1"/>
  <c r="R489" i="1"/>
  <c r="S489" i="1" s="1"/>
  <c r="R490" i="1"/>
  <c r="S490" i="1" s="1"/>
  <c r="R491" i="1"/>
  <c r="S491" i="1" s="1"/>
  <c r="R492" i="1"/>
  <c r="S492" i="1" s="1"/>
  <c r="R493" i="1"/>
  <c r="S493" i="1" s="1"/>
  <c r="R494" i="1"/>
  <c r="S494" i="1" s="1"/>
  <c r="R495" i="1"/>
  <c r="S495" i="1" s="1"/>
  <c r="R496" i="1"/>
  <c r="S496" i="1" s="1"/>
  <c r="R497" i="1"/>
  <c r="S497" i="1" s="1"/>
  <c r="R498" i="1"/>
  <c r="S498" i="1" s="1"/>
  <c r="R499" i="1"/>
  <c r="S499" i="1" s="1"/>
  <c r="R500" i="1"/>
  <c r="S500" i="1" s="1"/>
  <c r="R501" i="1"/>
  <c r="S501" i="1" s="1"/>
  <c r="R502" i="1"/>
  <c r="S502" i="1" s="1"/>
  <c r="R503" i="1"/>
  <c r="S503" i="1" s="1"/>
  <c r="R504" i="1"/>
  <c r="S504" i="1" s="1"/>
  <c r="R505" i="1"/>
  <c r="S505" i="1" s="1"/>
  <c r="R506" i="1"/>
  <c r="S506" i="1" s="1"/>
  <c r="R507" i="1"/>
  <c r="S507" i="1" s="1"/>
  <c r="R508" i="1"/>
  <c r="S508" i="1" s="1"/>
  <c r="R509" i="1"/>
  <c r="S509" i="1" s="1"/>
  <c r="R510" i="1"/>
  <c r="S510" i="1" s="1"/>
  <c r="R511" i="1"/>
  <c r="S511" i="1" s="1"/>
  <c r="R512" i="1"/>
  <c r="S512" i="1" s="1"/>
  <c r="R513" i="1"/>
  <c r="S513" i="1" s="1"/>
  <c r="R514" i="1"/>
  <c r="S514" i="1" s="1"/>
  <c r="R515" i="1"/>
  <c r="S515" i="1" s="1"/>
  <c r="R516" i="1"/>
  <c r="S516" i="1" s="1"/>
  <c r="R517" i="1"/>
  <c r="S517" i="1" s="1"/>
  <c r="R518" i="1"/>
  <c r="S518" i="1" s="1"/>
  <c r="R519" i="1"/>
  <c r="S519" i="1" s="1"/>
  <c r="R520" i="1"/>
  <c r="S520" i="1" s="1"/>
  <c r="R521" i="1"/>
  <c r="S521" i="1" s="1"/>
  <c r="R522" i="1"/>
  <c r="S522" i="1" s="1"/>
  <c r="R523" i="1"/>
  <c r="S523" i="1" s="1"/>
  <c r="R524" i="1"/>
  <c r="S524" i="1" s="1"/>
  <c r="R525" i="1"/>
  <c r="S525" i="1" s="1"/>
  <c r="R526" i="1"/>
  <c r="S526" i="1" s="1"/>
  <c r="R527" i="1"/>
  <c r="S527" i="1" s="1"/>
  <c r="R528" i="1"/>
  <c r="S528" i="1" s="1"/>
  <c r="R529" i="1"/>
  <c r="S529" i="1" s="1"/>
  <c r="R530" i="1"/>
  <c r="S530" i="1" s="1"/>
  <c r="R531" i="1"/>
  <c r="S531" i="1" s="1"/>
  <c r="R532" i="1"/>
  <c r="S532" i="1" s="1"/>
  <c r="R533" i="1"/>
  <c r="S533" i="1" s="1"/>
  <c r="R534" i="1"/>
  <c r="S534" i="1" s="1"/>
  <c r="R535" i="1"/>
  <c r="S535" i="1" s="1"/>
  <c r="R536" i="1"/>
  <c r="S536" i="1" s="1"/>
  <c r="R537" i="1"/>
  <c r="S537" i="1" s="1"/>
  <c r="R538" i="1"/>
  <c r="S538" i="1" s="1"/>
  <c r="R539" i="1"/>
  <c r="S539" i="1" s="1"/>
  <c r="R540" i="1"/>
  <c r="S540" i="1" s="1"/>
  <c r="R541" i="1"/>
  <c r="S541" i="1" s="1"/>
  <c r="R542" i="1"/>
  <c r="S542" i="1" s="1"/>
  <c r="R543" i="1"/>
  <c r="S543" i="1" s="1"/>
  <c r="R544" i="1"/>
  <c r="S544" i="1" s="1"/>
  <c r="R545" i="1"/>
  <c r="S545" i="1" s="1"/>
  <c r="R546" i="1"/>
  <c r="S546" i="1" s="1"/>
  <c r="R547" i="1"/>
  <c r="S547" i="1" s="1"/>
  <c r="R548" i="1"/>
  <c r="S548" i="1" s="1"/>
  <c r="R549" i="1"/>
  <c r="S549" i="1" s="1"/>
  <c r="R550" i="1"/>
  <c r="S550" i="1" s="1"/>
  <c r="R551" i="1"/>
  <c r="S551" i="1" s="1"/>
  <c r="R552" i="1"/>
  <c r="S552" i="1" s="1"/>
  <c r="R553" i="1"/>
  <c r="S553" i="1" s="1"/>
  <c r="R554" i="1"/>
  <c r="S554" i="1" s="1"/>
  <c r="R555" i="1"/>
  <c r="S555" i="1" s="1"/>
  <c r="R556" i="1"/>
  <c r="S556" i="1" s="1"/>
  <c r="R557" i="1"/>
  <c r="S557" i="1" s="1"/>
  <c r="R558" i="1"/>
  <c r="S558" i="1" s="1"/>
  <c r="R559" i="1"/>
  <c r="S559" i="1" s="1"/>
  <c r="R560" i="1"/>
  <c r="S560" i="1" s="1"/>
  <c r="R561" i="1"/>
  <c r="S561" i="1" s="1"/>
  <c r="R562" i="1"/>
  <c r="S562" i="1" s="1"/>
  <c r="R563" i="1"/>
  <c r="S563" i="1" s="1"/>
  <c r="R564" i="1"/>
  <c r="S564" i="1" s="1"/>
  <c r="R565" i="1"/>
  <c r="S565" i="1" s="1"/>
  <c r="R566" i="1"/>
  <c r="S566" i="1" s="1"/>
  <c r="R567" i="1"/>
  <c r="S567" i="1" s="1"/>
  <c r="R568" i="1"/>
  <c r="S568" i="1" s="1"/>
  <c r="R569" i="1"/>
  <c r="S569" i="1" s="1"/>
  <c r="R570" i="1"/>
  <c r="S570" i="1" s="1"/>
  <c r="R571" i="1"/>
  <c r="S571" i="1" s="1"/>
  <c r="R572" i="1"/>
  <c r="S572" i="1" s="1"/>
  <c r="R573" i="1"/>
  <c r="S573" i="1" s="1"/>
  <c r="R574" i="1"/>
  <c r="S574" i="1" s="1"/>
  <c r="R575" i="1"/>
  <c r="S575" i="1" s="1"/>
  <c r="R576" i="1"/>
  <c r="S576" i="1" s="1"/>
  <c r="R577" i="1"/>
  <c r="S577" i="1" s="1"/>
  <c r="R578" i="1"/>
  <c r="S578" i="1" s="1"/>
  <c r="R579" i="1"/>
  <c r="S579" i="1" s="1"/>
  <c r="R580" i="1"/>
  <c r="S580" i="1" s="1"/>
  <c r="R581" i="1"/>
  <c r="S581" i="1" s="1"/>
  <c r="R582" i="1"/>
  <c r="S582" i="1" s="1"/>
  <c r="R583" i="1"/>
  <c r="S583" i="1" s="1"/>
  <c r="R584" i="1"/>
  <c r="S584" i="1" s="1"/>
  <c r="R585" i="1"/>
  <c r="S585" i="1" s="1"/>
  <c r="R586" i="1"/>
  <c r="S586" i="1" s="1"/>
  <c r="R587" i="1"/>
  <c r="S587" i="1" s="1"/>
  <c r="R588" i="1"/>
  <c r="S588" i="1" s="1"/>
  <c r="R589" i="1"/>
  <c r="S589" i="1" s="1"/>
  <c r="R590" i="1"/>
  <c r="S590" i="1" s="1"/>
  <c r="R591" i="1"/>
  <c r="S591" i="1" s="1"/>
  <c r="R592" i="1"/>
  <c r="S592" i="1" s="1"/>
  <c r="R593" i="1"/>
  <c r="S593" i="1" s="1"/>
  <c r="R594" i="1"/>
  <c r="S594" i="1" s="1"/>
  <c r="R595" i="1"/>
  <c r="S595" i="1" s="1"/>
  <c r="R596" i="1"/>
  <c r="S596" i="1" s="1"/>
  <c r="R597" i="1"/>
  <c r="S597" i="1" s="1"/>
  <c r="R598" i="1"/>
  <c r="S598" i="1" s="1"/>
  <c r="R599" i="1"/>
  <c r="S599" i="1" s="1"/>
  <c r="R600" i="1"/>
  <c r="S600" i="1" s="1"/>
  <c r="R601" i="1"/>
  <c r="S601" i="1" s="1"/>
  <c r="R602" i="1"/>
  <c r="S602" i="1" s="1"/>
  <c r="R603" i="1"/>
  <c r="S603" i="1" s="1"/>
  <c r="R604" i="1"/>
  <c r="S604" i="1" s="1"/>
  <c r="R605" i="1"/>
  <c r="S605" i="1" s="1"/>
  <c r="R606" i="1"/>
  <c r="S606" i="1" s="1"/>
  <c r="R607" i="1"/>
  <c r="S607" i="1" s="1"/>
  <c r="R608" i="1"/>
  <c r="S608" i="1" s="1"/>
  <c r="R609" i="1"/>
  <c r="S609" i="1" s="1"/>
  <c r="R610" i="1"/>
  <c r="S610" i="1" s="1"/>
  <c r="R611" i="1"/>
  <c r="S611" i="1" s="1"/>
  <c r="R612" i="1"/>
  <c r="S612" i="1" s="1"/>
  <c r="R613" i="1"/>
  <c r="S613" i="1" s="1"/>
  <c r="R614" i="1"/>
  <c r="R615" i="1"/>
  <c r="S615" i="1" s="1"/>
  <c r="R616" i="1"/>
  <c r="S616" i="1" s="1"/>
  <c r="R617" i="1"/>
  <c r="S617" i="1" s="1"/>
  <c r="R618" i="1"/>
  <c r="S618" i="1" s="1"/>
  <c r="R619" i="1"/>
  <c r="S619" i="1" s="1"/>
  <c r="R620" i="1"/>
  <c r="S620" i="1" s="1"/>
  <c r="R621" i="1"/>
  <c r="S621" i="1" s="1"/>
  <c r="R622" i="1"/>
  <c r="S622" i="1" s="1"/>
  <c r="R623" i="1"/>
  <c r="S623" i="1" s="1"/>
  <c r="R624" i="1"/>
  <c r="S624" i="1" s="1"/>
  <c r="R625" i="1"/>
  <c r="S625" i="1" s="1"/>
  <c r="R626" i="1"/>
  <c r="S626" i="1" s="1"/>
  <c r="R627" i="1"/>
  <c r="S627" i="1" s="1"/>
  <c r="R628" i="1"/>
  <c r="S628" i="1" s="1"/>
  <c r="R629" i="1"/>
  <c r="S629" i="1" s="1"/>
  <c r="R630" i="1"/>
  <c r="S630" i="1" s="1"/>
  <c r="R631" i="1"/>
  <c r="S631" i="1" s="1"/>
  <c r="R632" i="1"/>
  <c r="S632" i="1" s="1"/>
  <c r="R633" i="1"/>
  <c r="S633" i="1" s="1"/>
  <c r="R634" i="1"/>
  <c r="R635" i="1"/>
  <c r="S635" i="1" s="1"/>
  <c r="R636" i="1"/>
  <c r="S636" i="1" s="1"/>
  <c r="R637" i="1"/>
  <c r="S637" i="1" s="1"/>
  <c r="R638" i="1"/>
  <c r="S638" i="1" s="1"/>
  <c r="R639" i="1"/>
  <c r="S639" i="1" s="1"/>
  <c r="R640" i="1"/>
  <c r="S640" i="1" s="1"/>
  <c r="R641" i="1"/>
  <c r="S641" i="1" s="1"/>
  <c r="R642" i="1"/>
  <c r="S642" i="1" s="1"/>
  <c r="R643" i="1"/>
  <c r="S643" i="1" s="1"/>
  <c r="R644" i="1"/>
  <c r="S644" i="1" s="1"/>
  <c r="R645" i="1"/>
  <c r="S645" i="1" s="1"/>
  <c r="R646" i="1"/>
  <c r="S646" i="1" s="1"/>
  <c r="R647" i="1"/>
  <c r="S647" i="1" s="1"/>
  <c r="R648" i="1"/>
  <c r="S648" i="1" s="1"/>
  <c r="R649" i="1"/>
  <c r="S649" i="1" s="1"/>
  <c r="R650" i="1"/>
  <c r="S650" i="1" s="1"/>
  <c r="R651" i="1"/>
  <c r="S651" i="1" s="1"/>
  <c r="R652" i="1"/>
  <c r="S652" i="1" s="1"/>
  <c r="R653" i="1"/>
  <c r="S653" i="1" s="1"/>
  <c r="R654" i="1"/>
  <c r="R655" i="1"/>
  <c r="S655" i="1" s="1"/>
  <c r="R656" i="1"/>
  <c r="S656" i="1" s="1"/>
  <c r="R657" i="1"/>
  <c r="S657" i="1" s="1"/>
  <c r="R658" i="1"/>
  <c r="S658" i="1" s="1"/>
  <c r="R659" i="1"/>
  <c r="S659" i="1" s="1"/>
  <c r="R660" i="1"/>
  <c r="S660" i="1" s="1"/>
  <c r="R661" i="1"/>
  <c r="S661" i="1" s="1"/>
  <c r="R662" i="1"/>
  <c r="S662" i="1" s="1"/>
  <c r="R663" i="1"/>
  <c r="S663" i="1" s="1"/>
  <c r="R664" i="1"/>
  <c r="S664" i="1" s="1"/>
  <c r="R665" i="1"/>
  <c r="S665" i="1" s="1"/>
  <c r="R666" i="1"/>
  <c r="S666" i="1" s="1"/>
  <c r="R667" i="1"/>
  <c r="S667" i="1" s="1"/>
  <c r="R668" i="1"/>
  <c r="S668" i="1" s="1"/>
  <c r="R669" i="1"/>
  <c r="S669" i="1" s="1"/>
  <c r="R670" i="1"/>
  <c r="S670" i="1" s="1"/>
  <c r="R671" i="1"/>
  <c r="S671" i="1" s="1"/>
  <c r="R672" i="1"/>
  <c r="S672" i="1" s="1"/>
  <c r="R673" i="1"/>
  <c r="R674" i="1"/>
  <c r="S674" i="1" s="1"/>
  <c r="R675" i="1"/>
  <c r="R676" i="1"/>
  <c r="S676" i="1" s="1"/>
  <c r="R677" i="1"/>
  <c r="S677" i="1" s="1"/>
  <c r="R678" i="1"/>
  <c r="S678" i="1" s="1"/>
  <c r="R679" i="1"/>
  <c r="S679" i="1" s="1"/>
  <c r="R680" i="1"/>
  <c r="S680" i="1" s="1"/>
  <c r="R681" i="1"/>
  <c r="S681" i="1" s="1"/>
  <c r="R682" i="1"/>
  <c r="S682" i="1" s="1"/>
  <c r="R683" i="1"/>
  <c r="S683" i="1" s="1"/>
  <c r="R684" i="1"/>
  <c r="S684" i="1" s="1"/>
  <c r="R685" i="1"/>
  <c r="S685" i="1" s="1"/>
  <c r="R686" i="1"/>
  <c r="S686" i="1" s="1"/>
  <c r="R687" i="1"/>
  <c r="S687" i="1" s="1"/>
  <c r="R688" i="1"/>
  <c r="S688" i="1" s="1"/>
  <c r="R689" i="1"/>
  <c r="S689" i="1" s="1"/>
  <c r="R690" i="1"/>
  <c r="S690" i="1" s="1"/>
  <c r="R691" i="1"/>
  <c r="S691" i="1" s="1"/>
  <c r="R692" i="1"/>
  <c r="S692" i="1" s="1"/>
  <c r="R693" i="1"/>
  <c r="S693" i="1" s="1"/>
  <c r="R694" i="1"/>
  <c r="S694" i="1" s="1"/>
  <c r="R695" i="1"/>
  <c r="S695" i="1" s="1"/>
  <c r="R696" i="1"/>
  <c r="S696" i="1" s="1"/>
  <c r="R697" i="1"/>
  <c r="S697" i="1" s="1"/>
  <c r="R698" i="1"/>
  <c r="S698" i="1" s="1"/>
  <c r="R699" i="1"/>
  <c r="S699" i="1" s="1"/>
  <c r="R700" i="1"/>
  <c r="S700" i="1" s="1"/>
  <c r="R701" i="1"/>
  <c r="S701" i="1" s="1"/>
  <c r="R702" i="1"/>
  <c r="S702" i="1" s="1"/>
  <c r="R703" i="1"/>
  <c r="S703" i="1" s="1"/>
  <c r="R704" i="1"/>
  <c r="S704" i="1" s="1"/>
  <c r="R705" i="1"/>
  <c r="S705" i="1" s="1"/>
  <c r="R706" i="1"/>
  <c r="S706" i="1" s="1"/>
  <c r="R707" i="1"/>
  <c r="S707" i="1" s="1"/>
  <c r="R708" i="1"/>
  <c r="S708" i="1" s="1"/>
  <c r="R709" i="1"/>
  <c r="S709" i="1" s="1"/>
  <c r="R710" i="1"/>
  <c r="S710" i="1" s="1"/>
  <c r="R711" i="1"/>
  <c r="S711" i="1" s="1"/>
  <c r="R712" i="1"/>
  <c r="S712" i="1" s="1"/>
  <c r="R713" i="1"/>
  <c r="R714" i="1"/>
  <c r="S714" i="1" s="1"/>
  <c r="R715" i="1"/>
  <c r="S715" i="1" s="1"/>
  <c r="R716" i="1"/>
  <c r="S716" i="1" s="1"/>
  <c r="R717" i="1"/>
  <c r="S717" i="1" s="1"/>
  <c r="R718" i="1"/>
  <c r="S718" i="1" s="1"/>
  <c r="R719" i="1"/>
  <c r="S719" i="1" s="1"/>
  <c r="R720" i="1"/>
  <c r="S720" i="1" s="1"/>
  <c r="R721" i="1"/>
  <c r="S721" i="1" s="1"/>
  <c r="R722" i="1"/>
  <c r="S722" i="1" s="1"/>
  <c r="R723" i="1"/>
  <c r="S723" i="1" s="1"/>
  <c r="R724" i="1"/>
  <c r="S724" i="1" s="1"/>
  <c r="R725" i="1"/>
  <c r="S725" i="1" s="1"/>
  <c r="R726" i="1"/>
  <c r="S726" i="1" s="1"/>
  <c r="R727" i="1"/>
  <c r="S727" i="1" s="1"/>
  <c r="R728" i="1"/>
  <c r="S728" i="1" s="1"/>
  <c r="R729" i="1"/>
  <c r="S729" i="1" s="1"/>
  <c r="R730" i="1"/>
  <c r="S730" i="1" s="1"/>
  <c r="R731" i="1"/>
  <c r="S731" i="1" s="1"/>
  <c r="R732" i="1"/>
  <c r="S732" i="1" s="1"/>
  <c r="R733" i="1"/>
  <c r="S733" i="1" s="1"/>
  <c r="R734" i="1"/>
  <c r="S734" i="1" s="1"/>
  <c r="R735" i="1"/>
  <c r="S735" i="1" s="1"/>
  <c r="R736" i="1"/>
  <c r="S736" i="1" s="1"/>
  <c r="R737" i="1"/>
  <c r="S737" i="1" s="1"/>
  <c r="R738" i="1"/>
  <c r="S738" i="1" s="1"/>
  <c r="R739" i="1"/>
  <c r="S739" i="1" s="1"/>
  <c r="R740" i="1"/>
  <c r="S740" i="1" s="1"/>
  <c r="R741" i="1"/>
  <c r="S741" i="1" s="1"/>
  <c r="R742" i="1"/>
  <c r="S742" i="1" s="1"/>
  <c r="R743" i="1"/>
  <c r="S743" i="1" s="1"/>
  <c r="R744" i="1"/>
  <c r="S744" i="1" s="1"/>
  <c r="R745" i="1"/>
  <c r="S745" i="1" s="1"/>
  <c r="R746" i="1"/>
  <c r="S746" i="1" s="1"/>
  <c r="R747" i="1"/>
  <c r="S747" i="1" s="1"/>
  <c r="R748" i="1"/>
  <c r="S748" i="1" s="1"/>
  <c r="R749" i="1"/>
  <c r="S749" i="1" s="1"/>
  <c r="R750" i="1"/>
  <c r="S750" i="1" s="1"/>
  <c r="R751" i="1"/>
  <c r="S751" i="1" s="1"/>
  <c r="R752" i="1"/>
  <c r="S752" i="1" s="1"/>
  <c r="R753" i="1"/>
  <c r="S753" i="1" s="1"/>
  <c r="R754" i="1"/>
  <c r="S754" i="1" s="1"/>
  <c r="R755" i="1"/>
  <c r="S755" i="1" s="1"/>
  <c r="R756" i="1"/>
  <c r="S756" i="1" s="1"/>
  <c r="R757" i="1"/>
  <c r="S757" i="1" s="1"/>
  <c r="R758" i="1"/>
  <c r="S758" i="1" s="1"/>
  <c r="R759" i="1"/>
  <c r="S759" i="1" s="1"/>
  <c r="R760" i="1"/>
  <c r="S760" i="1" s="1"/>
  <c r="R761" i="1"/>
  <c r="S761" i="1" s="1"/>
  <c r="R762" i="1"/>
  <c r="S762" i="1" s="1"/>
  <c r="R763" i="1"/>
  <c r="S763" i="1" s="1"/>
  <c r="R764" i="1"/>
  <c r="S764" i="1" s="1"/>
  <c r="R765" i="1"/>
  <c r="S765" i="1" s="1"/>
  <c r="R766" i="1"/>
  <c r="S766" i="1" s="1"/>
  <c r="R767" i="1"/>
  <c r="S767" i="1" s="1"/>
  <c r="R768" i="1"/>
  <c r="S768" i="1" s="1"/>
  <c r="R769" i="1"/>
  <c r="S769" i="1" s="1"/>
  <c r="R770" i="1"/>
  <c r="S770" i="1" s="1"/>
  <c r="R771" i="1"/>
  <c r="S771" i="1" s="1"/>
  <c r="R772" i="1"/>
  <c r="S772" i="1" s="1"/>
  <c r="R773" i="1"/>
  <c r="S773" i="1" s="1"/>
  <c r="R774" i="1"/>
  <c r="R775" i="1"/>
  <c r="S775" i="1" s="1"/>
  <c r="R776" i="1"/>
  <c r="S776" i="1" s="1"/>
  <c r="R777" i="1"/>
  <c r="S777" i="1" s="1"/>
  <c r="R778" i="1"/>
  <c r="S778" i="1" s="1"/>
  <c r="R779" i="1"/>
  <c r="S779" i="1" s="1"/>
  <c r="R780" i="1"/>
  <c r="S780" i="1" s="1"/>
  <c r="R781" i="1"/>
  <c r="S781" i="1" s="1"/>
  <c r="R782" i="1"/>
  <c r="S782" i="1" s="1"/>
  <c r="R783" i="1"/>
  <c r="S783" i="1" s="1"/>
  <c r="R784" i="1"/>
  <c r="S784" i="1" s="1"/>
  <c r="R785" i="1"/>
  <c r="S785" i="1" s="1"/>
  <c r="R786" i="1"/>
  <c r="S786" i="1" s="1"/>
  <c r="R787" i="1"/>
  <c r="S787" i="1" s="1"/>
  <c r="R788" i="1"/>
  <c r="S788" i="1" s="1"/>
  <c r="R789" i="1"/>
  <c r="S789" i="1" s="1"/>
  <c r="R790" i="1"/>
  <c r="S790" i="1" s="1"/>
  <c r="R791" i="1"/>
  <c r="S791" i="1" s="1"/>
  <c r="R792" i="1"/>
  <c r="S792" i="1" s="1"/>
  <c r="R793" i="1"/>
  <c r="R794" i="1"/>
  <c r="R795" i="1"/>
  <c r="S795" i="1" s="1"/>
  <c r="R796" i="1"/>
  <c r="S796" i="1" s="1"/>
  <c r="R797" i="1"/>
  <c r="S797" i="1" s="1"/>
  <c r="R798" i="1"/>
  <c r="S798" i="1" s="1"/>
  <c r="R799" i="1"/>
  <c r="S799" i="1" s="1"/>
  <c r="R800" i="1"/>
  <c r="S800" i="1" s="1"/>
  <c r="R801" i="1"/>
  <c r="S801" i="1" s="1"/>
  <c r="R802" i="1"/>
  <c r="S802" i="1" s="1"/>
  <c r="R803" i="1"/>
  <c r="S803" i="1" s="1"/>
  <c r="R804" i="1"/>
  <c r="S804" i="1" s="1"/>
  <c r="R805" i="1"/>
  <c r="S805" i="1" s="1"/>
  <c r="R806" i="1"/>
  <c r="S806" i="1" s="1"/>
  <c r="R807" i="1"/>
  <c r="S807" i="1" s="1"/>
  <c r="R808" i="1"/>
  <c r="S808" i="1" s="1"/>
  <c r="R809" i="1"/>
  <c r="S809" i="1" s="1"/>
  <c r="R810" i="1"/>
  <c r="S810" i="1" s="1"/>
  <c r="R811" i="1"/>
  <c r="S811" i="1" s="1"/>
  <c r="R812" i="1"/>
  <c r="S812" i="1" s="1"/>
  <c r="R813" i="1"/>
  <c r="S813" i="1" s="1"/>
  <c r="R814" i="1"/>
  <c r="S814" i="1" s="1"/>
  <c r="R815" i="1"/>
  <c r="S815" i="1" s="1"/>
  <c r="R816" i="1"/>
  <c r="S816" i="1" s="1"/>
  <c r="R817" i="1"/>
  <c r="S817" i="1" s="1"/>
  <c r="R818" i="1"/>
  <c r="S818" i="1" s="1"/>
  <c r="R819" i="1"/>
  <c r="S819" i="1" s="1"/>
  <c r="R820" i="1"/>
  <c r="S820" i="1" s="1"/>
  <c r="R821" i="1"/>
  <c r="S821" i="1" s="1"/>
  <c r="R822" i="1"/>
  <c r="S822" i="1" s="1"/>
  <c r="R823" i="1"/>
  <c r="S823" i="1" s="1"/>
  <c r="R824" i="1"/>
  <c r="S824" i="1" s="1"/>
  <c r="R825" i="1"/>
  <c r="S825" i="1" s="1"/>
  <c r="R826" i="1"/>
  <c r="S826" i="1" s="1"/>
  <c r="R827" i="1"/>
  <c r="S827" i="1" s="1"/>
  <c r="R828" i="1"/>
  <c r="S828" i="1" s="1"/>
  <c r="R829" i="1"/>
  <c r="S829" i="1" s="1"/>
  <c r="R830" i="1"/>
  <c r="S830" i="1" s="1"/>
  <c r="R831" i="1"/>
  <c r="S831" i="1" s="1"/>
  <c r="R832" i="1"/>
  <c r="S832" i="1" s="1"/>
  <c r="R833" i="1"/>
  <c r="S833" i="1" s="1"/>
  <c r="R834" i="1"/>
  <c r="S834" i="1" s="1"/>
  <c r="R835" i="1"/>
  <c r="S835" i="1" s="1"/>
  <c r="R836" i="1"/>
  <c r="S836" i="1" s="1"/>
  <c r="R837" i="1"/>
  <c r="S837" i="1" s="1"/>
  <c r="R838" i="1"/>
  <c r="S838" i="1" s="1"/>
  <c r="R839" i="1"/>
  <c r="S839" i="1" s="1"/>
  <c r="R840" i="1"/>
  <c r="S840" i="1" s="1"/>
  <c r="R841" i="1"/>
  <c r="S841" i="1" s="1"/>
  <c r="R842" i="1"/>
  <c r="S842" i="1" s="1"/>
  <c r="R843" i="1"/>
  <c r="S843" i="1" s="1"/>
  <c r="R844" i="1"/>
  <c r="S844" i="1" s="1"/>
  <c r="R845" i="1"/>
  <c r="S845" i="1" s="1"/>
  <c r="R846" i="1"/>
  <c r="S846" i="1" s="1"/>
  <c r="R847" i="1"/>
  <c r="S847" i="1" s="1"/>
  <c r="R848" i="1"/>
  <c r="S848" i="1" s="1"/>
  <c r="R849" i="1"/>
  <c r="S849" i="1" s="1"/>
  <c r="R850" i="1"/>
  <c r="S850" i="1" s="1"/>
  <c r="R851" i="1"/>
  <c r="S851" i="1" s="1"/>
  <c r="R852" i="1"/>
  <c r="S852" i="1" s="1"/>
  <c r="R853" i="1"/>
  <c r="S853" i="1" s="1"/>
  <c r="R854" i="1"/>
  <c r="S854" i="1" s="1"/>
  <c r="R855" i="1"/>
  <c r="S855" i="1" s="1"/>
  <c r="R856" i="1"/>
  <c r="S856" i="1" s="1"/>
  <c r="R857" i="1"/>
  <c r="S857" i="1" s="1"/>
  <c r="R858" i="1"/>
  <c r="S858" i="1" s="1"/>
  <c r="R859" i="1"/>
  <c r="S859" i="1" s="1"/>
  <c r="R860" i="1"/>
  <c r="S860" i="1" s="1"/>
  <c r="R861" i="1"/>
  <c r="S861" i="1" s="1"/>
  <c r="R862" i="1"/>
  <c r="S862" i="1" s="1"/>
  <c r="R863" i="1"/>
  <c r="S863" i="1" s="1"/>
  <c r="R864" i="1"/>
  <c r="S864" i="1" s="1"/>
  <c r="R865" i="1"/>
  <c r="S865" i="1" s="1"/>
  <c r="R866" i="1"/>
  <c r="S866" i="1" s="1"/>
  <c r="R867" i="1"/>
  <c r="S867" i="1" s="1"/>
  <c r="R868" i="1"/>
  <c r="S868" i="1" s="1"/>
  <c r="R869" i="1"/>
  <c r="S869" i="1" s="1"/>
  <c r="R870" i="1"/>
  <c r="S870" i="1" s="1"/>
  <c r="R871" i="1"/>
  <c r="S871" i="1" s="1"/>
  <c r="R872" i="1"/>
  <c r="S872" i="1" s="1"/>
  <c r="R873" i="1"/>
  <c r="S873" i="1" s="1"/>
  <c r="R874" i="1"/>
  <c r="S874" i="1" s="1"/>
  <c r="R875" i="1"/>
  <c r="S875" i="1" s="1"/>
  <c r="R876" i="1"/>
  <c r="S876" i="1" s="1"/>
  <c r="R877" i="1"/>
  <c r="S877" i="1" s="1"/>
  <c r="R878" i="1"/>
  <c r="S878" i="1" s="1"/>
  <c r="R879" i="1"/>
  <c r="S879" i="1" s="1"/>
  <c r="R880" i="1"/>
  <c r="S880" i="1" s="1"/>
  <c r="R881" i="1"/>
  <c r="S881" i="1" s="1"/>
  <c r="R882" i="1"/>
  <c r="S882" i="1" s="1"/>
  <c r="R883" i="1"/>
  <c r="S883" i="1" s="1"/>
  <c r="R884" i="1"/>
  <c r="S884" i="1" s="1"/>
  <c r="R885" i="1"/>
  <c r="S885" i="1" s="1"/>
  <c r="R886" i="1"/>
  <c r="S886" i="1" s="1"/>
  <c r="R887" i="1"/>
  <c r="S887" i="1" s="1"/>
  <c r="R888" i="1"/>
  <c r="S888" i="1" s="1"/>
  <c r="R889" i="1"/>
  <c r="S889" i="1" s="1"/>
  <c r="R890" i="1"/>
  <c r="S890" i="1" s="1"/>
  <c r="R891" i="1"/>
  <c r="S891" i="1" s="1"/>
  <c r="R892" i="1"/>
  <c r="S892" i="1" s="1"/>
  <c r="R893" i="1"/>
  <c r="S893" i="1" s="1"/>
  <c r="R894" i="1"/>
  <c r="S894" i="1" s="1"/>
  <c r="R895" i="1"/>
  <c r="S895" i="1" s="1"/>
  <c r="R896" i="1"/>
  <c r="S896" i="1" s="1"/>
  <c r="R897" i="1"/>
  <c r="S897" i="1" s="1"/>
  <c r="R898" i="1"/>
  <c r="S898" i="1" s="1"/>
  <c r="R899" i="1"/>
  <c r="S899" i="1" s="1"/>
  <c r="R900" i="1"/>
  <c r="S900" i="1" s="1"/>
  <c r="R901" i="1"/>
  <c r="S901" i="1" s="1"/>
  <c r="R902" i="1"/>
  <c r="S902" i="1" s="1"/>
  <c r="R903" i="1"/>
  <c r="S903" i="1" s="1"/>
  <c r="R904" i="1"/>
  <c r="S904" i="1" s="1"/>
  <c r="R905" i="1"/>
  <c r="S905" i="1" s="1"/>
  <c r="R906" i="1"/>
  <c r="S906" i="1" s="1"/>
  <c r="R907" i="1"/>
  <c r="S907" i="1" s="1"/>
  <c r="R908" i="1"/>
  <c r="S908" i="1" s="1"/>
  <c r="R909" i="1"/>
  <c r="S909" i="1" s="1"/>
  <c r="R910" i="1"/>
  <c r="S910" i="1" s="1"/>
  <c r="R911" i="1"/>
  <c r="S911" i="1" s="1"/>
  <c r="R912" i="1"/>
  <c r="S912" i="1" s="1"/>
  <c r="R913" i="1"/>
  <c r="S913" i="1" s="1"/>
  <c r="R914" i="1"/>
  <c r="S914" i="1" s="1"/>
  <c r="R915" i="1"/>
  <c r="S915" i="1" s="1"/>
  <c r="R916" i="1"/>
  <c r="S916" i="1" s="1"/>
  <c r="R917" i="1"/>
  <c r="S917" i="1" s="1"/>
  <c r="R918" i="1"/>
  <c r="S918" i="1" s="1"/>
  <c r="R919" i="1"/>
  <c r="S919" i="1" s="1"/>
  <c r="R920" i="1"/>
  <c r="S920" i="1" s="1"/>
  <c r="R921" i="1"/>
  <c r="S921" i="1" s="1"/>
  <c r="R922" i="1"/>
  <c r="S922" i="1" s="1"/>
  <c r="R923" i="1"/>
  <c r="S923" i="1" s="1"/>
  <c r="R924" i="1"/>
  <c r="S924" i="1" s="1"/>
  <c r="R925" i="1"/>
  <c r="S925" i="1" s="1"/>
  <c r="R926" i="1"/>
  <c r="S926" i="1" s="1"/>
  <c r="R927" i="1"/>
  <c r="S927" i="1" s="1"/>
  <c r="R928" i="1"/>
  <c r="S928" i="1" s="1"/>
  <c r="R929" i="1"/>
  <c r="S929" i="1" s="1"/>
  <c r="R930" i="1"/>
  <c r="S930" i="1" s="1"/>
  <c r="R931" i="1"/>
  <c r="S931" i="1" s="1"/>
  <c r="R932" i="1"/>
  <c r="S932" i="1" s="1"/>
  <c r="R933" i="1"/>
  <c r="S933" i="1" s="1"/>
  <c r="R934" i="1"/>
  <c r="S934" i="1" s="1"/>
  <c r="R935" i="1"/>
  <c r="S935" i="1" s="1"/>
  <c r="R936" i="1"/>
  <c r="S936" i="1" s="1"/>
  <c r="R937" i="1"/>
  <c r="S937" i="1" s="1"/>
  <c r="R938" i="1"/>
  <c r="S938" i="1" s="1"/>
  <c r="R939" i="1"/>
  <c r="S939" i="1" s="1"/>
  <c r="R940" i="1"/>
  <c r="S940" i="1" s="1"/>
  <c r="R941" i="1"/>
  <c r="S941" i="1" s="1"/>
  <c r="R942" i="1"/>
  <c r="S942" i="1" s="1"/>
  <c r="R943" i="1"/>
  <c r="S943" i="1" s="1"/>
  <c r="R944" i="1"/>
  <c r="S944" i="1" s="1"/>
  <c r="R945" i="1"/>
  <c r="S945" i="1" s="1"/>
  <c r="R946" i="1"/>
  <c r="S946" i="1" s="1"/>
  <c r="R947" i="1"/>
  <c r="S947" i="1" s="1"/>
  <c r="R948" i="1"/>
  <c r="S948" i="1" s="1"/>
  <c r="R949" i="1"/>
  <c r="S949" i="1" s="1"/>
  <c r="R950" i="1"/>
  <c r="S950" i="1" s="1"/>
  <c r="R951" i="1"/>
  <c r="S951" i="1" s="1"/>
  <c r="R952" i="1"/>
  <c r="S952" i="1" s="1"/>
  <c r="R953" i="1"/>
  <c r="S953" i="1" s="1"/>
  <c r="R954" i="1"/>
  <c r="S954" i="1" s="1"/>
  <c r="R955" i="1"/>
  <c r="S955" i="1" s="1"/>
  <c r="R956" i="1"/>
  <c r="S956" i="1" s="1"/>
  <c r="R957" i="1"/>
  <c r="S957" i="1" s="1"/>
  <c r="R958" i="1"/>
  <c r="S958" i="1" s="1"/>
  <c r="R959" i="1"/>
  <c r="S959" i="1" s="1"/>
  <c r="R960" i="1"/>
  <c r="S960" i="1" s="1"/>
  <c r="R961" i="1"/>
  <c r="S961" i="1" s="1"/>
  <c r="R962" i="1"/>
  <c r="S962" i="1" s="1"/>
  <c r="R963" i="1"/>
  <c r="S963" i="1" s="1"/>
  <c r="R964" i="1"/>
  <c r="S964" i="1" s="1"/>
  <c r="R965" i="1"/>
  <c r="S965" i="1" s="1"/>
  <c r="R966" i="1"/>
  <c r="S966" i="1" s="1"/>
  <c r="R967" i="1"/>
  <c r="S967" i="1" s="1"/>
  <c r="R968" i="1"/>
  <c r="S968" i="1" s="1"/>
  <c r="R969" i="1"/>
  <c r="S969" i="1" s="1"/>
  <c r="R970" i="1"/>
  <c r="S970" i="1" s="1"/>
  <c r="R971" i="1"/>
  <c r="S971" i="1" s="1"/>
  <c r="R972" i="1"/>
  <c r="S972" i="1" s="1"/>
  <c r="R973" i="1"/>
  <c r="S973" i="1" s="1"/>
  <c r="R974" i="1"/>
  <c r="S974" i="1" s="1"/>
  <c r="R975" i="1"/>
  <c r="S975" i="1" s="1"/>
  <c r="R976" i="1"/>
  <c r="S976" i="1" s="1"/>
  <c r="R977" i="1"/>
  <c r="S977" i="1" s="1"/>
  <c r="R978" i="1"/>
  <c r="S978" i="1" s="1"/>
  <c r="R979" i="1"/>
  <c r="S979" i="1" s="1"/>
  <c r="R980" i="1"/>
  <c r="S980" i="1" s="1"/>
  <c r="R981" i="1"/>
  <c r="S981" i="1" s="1"/>
  <c r="R982" i="1"/>
  <c r="S982" i="1" s="1"/>
  <c r="R983" i="1"/>
  <c r="S983" i="1" s="1"/>
  <c r="R984" i="1"/>
  <c r="S984" i="1" s="1"/>
  <c r="R985" i="1"/>
  <c r="S985" i="1" s="1"/>
  <c r="R986" i="1"/>
  <c r="S986" i="1" s="1"/>
  <c r="R987" i="1"/>
  <c r="S987" i="1" s="1"/>
  <c r="R988" i="1"/>
  <c r="S988" i="1" s="1"/>
  <c r="R989" i="1"/>
  <c r="S989" i="1" s="1"/>
  <c r="R990" i="1"/>
  <c r="S990" i="1" s="1"/>
  <c r="R991" i="1"/>
  <c r="S991" i="1" s="1"/>
  <c r="R992" i="1"/>
  <c r="S992" i="1" s="1"/>
  <c r="R993" i="1"/>
  <c r="S993" i="1" s="1"/>
  <c r="R994" i="1"/>
  <c r="S994" i="1" s="1"/>
  <c r="R995" i="1"/>
  <c r="S995" i="1" s="1"/>
  <c r="R996" i="1"/>
  <c r="S996" i="1" s="1"/>
  <c r="R997" i="1"/>
  <c r="S997" i="1" s="1"/>
  <c r="R998" i="1"/>
  <c r="S998" i="1" s="1"/>
  <c r="R999" i="1"/>
  <c r="S999" i="1" s="1"/>
  <c r="R1000" i="1"/>
  <c r="S1000" i="1" s="1"/>
  <c r="R1001" i="1"/>
  <c r="S1001" i="1" s="1"/>
  <c r="R1002" i="1"/>
  <c r="S1002" i="1" s="1"/>
  <c r="R1003" i="1"/>
  <c r="S1003" i="1" s="1"/>
  <c r="R1004" i="1"/>
  <c r="S1004" i="1" s="1"/>
  <c r="R1005" i="1"/>
  <c r="S1005" i="1" s="1"/>
  <c r="R1006" i="1"/>
  <c r="S1006" i="1" s="1"/>
  <c r="R1007" i="1"/>
  <c r="S1007" i="1" s="1"/>
  <c r="R1008" i="1"/>
  <c r="S1008" i="1" s="1"/>
  <c r="R1009" i="1"/>
  <c r="S1009" i="1" s="1"/>
  <c r="R1010" i="1"/>
  <c r="S1010" i="1" s="1"/>
  <c r="R1011" i="1"/>
  <c r="S1011" i="1" s="1"/>
  <c r="R1012" i="1"/>
  <c r="S1012" i="1" s="1"/>
  <c r="R1013" i="1"/>
  <c r="S1013" i="1" s="1"/>
  <c r="R1014" i="1"/>
  <c r="S1014" i="1" s="1"/>
  <c r="R1015" i="1"/>
  <c r="S1015" i="1" s="1"/>
  <c r="R1016" i="1"/>
  <c r="S1016" i="1" s="1"/>
  <c r="R1017" i="1"/>
  <c r="S1017" i="1" s="1"/>
  <c r="R1018" i="1"/>
  <c r="S1018" i="1" s="1"/>
  <c r="R1019" i="1"/>
  <c r="S1019" i="1" s="1"/>
  <c r="R1020" i="1"/>
  <c r="S1020" i="1" s="1"/>
  <c r="R1021" i="1"/>
  <c r="S1021" i="1" s="1"/>
  <c r="R1022" i="1"/>
  <c r="S1022" i="1" s="1"/>
  <c r="R1023" i="1"/>
  <c r="S1023" i="1" s="1"/>
  <c r="R1024" i="1"/>
  <c r="S1024" i="1" s="1"/>
  <c r="R1025" i="1"/>
  <c r="S1025" i="1" s="1"/>
  <c r="R1026" i="1"/>
  <c r="S1026" i="1" s="1"/>
  <c r="R1027" i="1"/>
  <c r="S1027" i="1" s="1"/>
  <c r="R1028" i="1"/>
  <c r="S1028" i="1" s="1"/>
  <c r="R1029" i="1"/>
  <c r="S1029" i="1" s="1"/>
  <c r="R1030" i="1"/>
  <c r="S1030" i="1" s="1"/>
  <c r="R1031" i="1"/>
  <c r="S1031" i="1" s="1"/>
  <c r="R1032" i="1"/>
  <c r="S1032" i="1" s="1"/>
  <c r="R1033" i="1"/>
  <c r="R1034" i="1"/>
  <c r="S1034" i="1" s="1"/>
  <c r="R1035" i="1"/>
  <c r="S1035" i="1" s="1"/>
  <c r="R1036" i="1"/>
  <c r="S1036" i="1" s="1"/>
  <c r="R1037" i="1"/>
  <c r="S1037" i="1" s="1"/>
  <c r="R1038" i="1"/>
  <c r="S1038" i="1" s="1"/>
  <c r="R1039" i="1"/>
  <c r="S1039" i="1" s="1"/>
  <c r="R1040" i="1"/>
  <c r="S1040" i="1" s="1"/>
  <c r="R1041" i="1"/>
  <c r="S1041" i="1" s="1"/>
  <c r="R1042" i="1"/>
  <c r="S1042" i="1" s="1"/>
  <c r="R1043" i="1"/>
  <c r="S1043" i="1" s="1"/>
  <c r="R1044" i="1"/>
  <c r="S1044" i="1" s="1"/>
  <c r="R1045" i="1"/>
  <c r="S1045" i="1" s="1"/>
  <c r="R1046" i="1"/>
  <c r="S1046" i="1" s="1"/>
  <c r="R1047" i="1"/>
  <c r="S1047" i="1" s="1"/>
  <c r="R1048" i="1"/>
  <c r="S1048" i="1" s="1"/>
  <c r="R1049" i="1"/>
  <c r="S1049" i="1" s="1"/>
  <c r="R1050" i="1"/>
  <c r="S1050" i="1" s="1"/>
  <c r="R1051" i="1"/>
  <c r="S1051" i="1" s="1"/>
  <c r="R1052" i="1"/>
  <c r="S1052" i="1" s="1"/>
  <c r="R1053" i="1"/>
  <c r="S1053" i="1" s="1"/>
  <c r="R1054" i="1"/>
  <c r="S1054" i="1" s="1"/>
  <c r="R1055" i="1"/>
  <c r="S1055" i="1" s="1"/>
  <c r="R1056" i="1"/>
  <c r="S1056" i="1" s="1"/>
  <c r="R1057" i="1"/>
  <c r="S1057" i="1" s="1"/>
  <c r="R1058" i="1"/>
  <c r="S1058" i="1" s="1"/>
  <c r="R1059" i="1"/>
  <c r="S1059" i="1" s="1"/>
  <c r="R1060" i="1"/>
  <c r="S1060" i="1" s="1"/>
  <c r="R1061" i="1"/>
  <c r="S1061" i="1" s="1"/>
  <c r="R1062" i="1"/>
  <c r="S1062" i="1" s="1"/>
  <c r="R1063" i="1"/>
  <c r="S1063" i="1" s="1"/>
  <c r="R1064" i="1"/>
  <c r="S1064" i="1" s="1"/>
  <c r="R1065" i="1"/>
  <c r="S1065" i="1" s="1"/>
  <c r="R1066" i="1"/>
  <c r="S1066" i="1" s="1"/>
  <c r="R1067" i="1"/>
  <c r="S1067" i="1" s="1"/>
  <c r="R1068" i="1"/>
  <c r="S1068" i="1" s="1"/>
  <c r="R1069" i="1"/>
  <c r="S1069" i="1" s="1"/>
  <c r="R1070" i="1"/>
  <c r="S1070" i="1" s="1"/>
  <c r="R1071" i="1"/>
  <c r="S1071" i="1" s="1"/>
  <c r="R1072" i="1"/>
  <c r="S1072" i="1" s="1"/>
  <c r="R1073" i="1"/>
  <c r="R1074" i="1"/>
  <c r="S1074" i="1" s="1"/>
  <c r="R1075" i="1"/>
  <c r="S1075" i="1" s="1"/>
  <c r="R1076" i="1"/>
  <c r="S1076" i="1" s="1"/>
  <c r="R1077" i="1"/>
  <c r="S1077" i="1" s="1"/>
  <c r="R1078" i="1"/>
  <c r="S1078" i="1" s="1"/>
  <c r="R1079" i="1"/>
  <c r="S1079" i="1" s="1"/>
  <c r="R1080" i="1"/>
  <c r="S1080" i="1" s="1"/>
  <c r="R1081" i="1"/>
  <c r="S1081" i="1" s="1"/>
  <c r="R1082" i="1"/>
  <c r="S1082" i="1" s="1"/>
  <c r="R1083" i="1"/>
  <c r="S1083" i="1" s="1"/>
  <c r="R1084" i="1"/>
  <c r="S1084" i="1" s="1"/>
  <c r="R1085" i="1"/>
  <c r="S1085" i="1" s="1"/>
  <c r="R1086" i="1"/>
  <c r="S1086" i="1" s="1"/>
  <c r="R1087" i="1"/>
  <c r="S1087" i="1" s="1"/>
  <c r="R1088" i="1"/>
  <c r="S1088" i="1" s="1"/>
  <c r="R1089" i="1"/>
  <c r="S1089" i="1" s="1"/>
  <c r="R1090" i="1"/>
  <c r="S1090" i="1" s="1"/>
  <c r="R1091" i="1"/>
  <c r="S1091" i="1" s="1"/>
  <c r="R1092" i="1"/>
  <c r="S1092" i="1" s="1"/>
  <c r="R1093" i="1"/>
  <c r="R1094" i="1"/>
  <c r="R1095" i="1"/>
  <c r="S1095" i="1" s="1"/>
  <c r="R1096" i="1"/>
  <c r="S1096" i="1" s="1"/>
  <c r="R1097" i="1"/>
  <c r="S1097" i="1" s="1"/>
  <c r="R1098" i="1"/>
  <c r="S1098" i="1" s="1"/>
  <c r="R1099" i="1"/>
  <c r="S1099" i="1" s="1"/>
  <c r="R1100" i="1"/>
  <c r="S1100" i="1" s="1"/>
  <c r="R1101" i="1"/>
  <c r="S1101" i="1" s="1"/>
  <c r="R1102" i="1"/>
  <c r="S1102" i="1" s="1"/>
  <c r="R1103" i="1"/>
  <c r="S1103" i="1" s="1"/>
  <c r="R1104" i="1"/>
  <c r="S1104" i="1" s="1"/>
  <c r="R1105" i="1"/>
  <c r="S1105" i="1" s="1"/>
  <c r="R1106" i="1"/>
  <c r="S1106" i="1" s="1"/>
  <c r="R1107" i="1"/>
  <c r="S1107" i="1" s="1"/>
  <c r="R1108" i="1"/>
  <c r="S1108" i="1" s="1"/>
  <c r="R1109" i="1"/>
  <c r="S1109" i="1" s="1"/>
  <c r="R1110" i="1"/>
  <c r="S1110" i="1" s="1"/>
  <c r="R1111" i="1"/>
  <c r="S1111" i="1" s="1"/>
  <c r="R1112" i="1"/>
  <c r="S1112" i="1" s="1"/>
  <c r="R1113" i="1"/>
  <c r="S1113" i="1" s="1"/>
  <c r="R1114" i="1"/>
  <c r="S1114" i="1" s="1"/>
  <c r="R1115" i="1"/>
  <c r="S1115" i="1" s="1"/>
  <c r="R1116" i="1"/>
  <c r="S1116" i="1" s="1"/>
  <c r="R1117" i="1"/>
  <c r="S1117" i="1" s="1"/>
  <c r="R1118" i="1"/>
  <c r="S1118" i="1" s="1"/>
  <c r="R1119" i="1"/>
  <c r="S1119" i="1" s="1"/>
  <c r="R1120" i="1"/>
  <c r="S1120" i="1" s="1"/>
  <c r="R1121" i="1"/>
  <c r="S1121" i="1" s="1"/>
  <c r="R1122" i="1"/>
  <c r="S1122" i="1" s="1"/>
  <c r="R1123" i="1"/>
  <c r="S1123" i="1" s="1"/>
  <c r="R1124" i="1"/>
  <c r="S1124" i="1" s="1"/>
  <c r="R1125" i="1"/>
  <c r="S1125" i="1" s="1"/>
  <c r="R1126" i="1"/>
  <c r="S1126" i="1" s="1"/>
  <c r="R1127" i="1"/>
  <c r="S1127" i="1" s="1"/>
  <c r="R1128" i="1"/>
  <c r="S1128" i="1" s="1"/>
  <c r="R1129" i="1"/>
  <c r="S1129" i="1" s="1"/>
  <c r="R1130" i="1"/>
  <c r="S1130" i="1" s="1"/>
  <c r="R1131" i="1"/>
  <c r="S1131" i="1" s="1"/>
  <c r="R1132" i="1"/>
  <c r="S1132" i="1" s="1"/>
  <c r="R1133" i="1"/>
  <c r="S1133" i="1" s="1"/>
  <c r="R1134" i="1"/>
  <c r="S1134" i="1" s="1"/>
  <c r="R1135" i="1"/>
  <c r="S1135" i="1" s="1"/>
  <c r="R1136" i="1"/>
  <c r="S1136" i="1" s="1"/>
  <c r="R1137" i="1"/>
  <c r="S1137" i="1" s="1"/>
  <c r="R1138" i="1"/>
  <c r="S1138" i="1" s="1"/>
  <c r="R1139" i="1"/>
  <c r="S1139" i="1" s="1"/>
  <c r="R1140" i="1"/>
  <c r="S1140" i="1" s="1"/>
  <c r="R1141" i="1"/>
  <c r="S1141" i="1" s="1"/>
  <c r="R1142" i="1"/>
  <c r="S1142" i="1" s="1"/>
  <c r="R1143" i="1"/>
  <c r="S1143" i="1" s="1"/>
  <c r="R1144" i="1"/>
  <c r="S1144" i="1" s="1"/>
  <c r="R1145" i="1"/>
  <c r="S1145" i="1" s="1"/>
  <c r="R1146" i="1"/>
  <c r="S1146" i="1" s="1"/>
  <c r="R1147" i="1"/>
  <c r="S1147" i="1" s="1"/>
  <c r="R1148" i="1"/>
  <c r="S1148" i="1" s="1"/>
  <c r="R1149" i="1"/>
  <c r="S1149" i="1" s="1"/>
  <c r="R1150" i="1"/>
  <c r="S1150" i="1" s="1"/>
  <c r="R1151" i="1"/>
  <c r="S1151" i="1" s="1"/>
  <c r="R1152" i="1"/>
  <c r="S1152" i="1" s="1"/>
  <c r="R1153" i="1"/>
  <c r="S1153" i="1" s="1"/>
  <c r="R1154" i="1"/>
  <c r="R1155" i="1"/>
  <c r="S1155" i="1" s="1"/>
  <c r="R1156" i="1"/>
  <c r="S1156" i="1" s="1"/>
  <c r="R1157" i="1"/>
  <c r="S1157" i="1" s="1"/>
  <c r="R1158" i="1"/>
  <c r="S1158" i="1" s="1"/>
  <c r="R1159" i="1"/>
  <c r="S1159" i="1" s="1"/>
  <c r="R1160" i="1"/>
  <c r="S1160" i="1" s="1"/>
  <c r="R1161" i="1"/>
  <c r="S1161" i="1" s="1"/>
  <c r="R1162" i="1"/>
  <c r="S1162" i="1" s="1"/>
  <c r="R1163" i="1"/>
  <c r="S1163" i="1" s="1"/>
  <c r="R1164" i="1"/>
  <c r="S1164" i="1" s="1"/>
  <c r="R1165" i="1"/>
  <c r="S1165" i="1" s="1"/>
  <c r="R1166" i="1"/>
  <c r="S1166" i="1" s="1"/>
  <c r="R1167" i="1"/>
  <c r="S1167" i="1" s="1"/>
  <c r="R1168" i="1"/>
  <c r="S1168" i="1" s="1"/>
  <c r="R1169" i="1"/>
  <c r="S1169" i="1" s="1"/>
  <c r="R1170" i="1"/>
  <c r="S1170" i="1" s="1"/>
  <c r="R1171" i="1"/>
  <c r="S1171" i="1" s="1"/>
  <c r="R1172" i="1"/>
  <c r="S1172" i="1" s="1"/>
  <c r="R1173" i="1"/>
  <c r="S1173" i="1" s="1"/>
  <c r="R1174" i="1"/>
  <c r="S1174" i="1" s="1"/>
  <c r="R1175" i="1"/>
  <c r="R1176" i="1"/>
  <c r="S1176" i="1" s="1"/>
  <c r="R1177" i="1"/>
  <c r="S1177" i="1" s="1"/>
  <c r="R1178" i="1"/>
  <c r="S1178" i="1" s="1"/>
  <c r="R1179" i="1"/>
  <c r="S1179" i="1" s="1"/>
  <c r="R1180" i="1"/>
  <c r="S1180" i="1" s="1"/>
  <c r="R1181" i="1"/>
  <c r="S1181" i="1" s="1"/>
  <c r="R1182" i="1"/>
  <c r="S1182" i="1" s="1"/>
  <c r="R1183" i="1"/>
  <c r="S1183" i="1" s="1"/>
  <c r="R1184" i="1"/>
  <c r="S1184" i="1" s="1"/>
  <c r="R1185" i="1"/>
  <c r="S1185" i="1" s="1"/>
  <c r="R1186" i="1"/>
  <c r="S1186" i="1" s="1"/>
  <c r="R1187" i="1"/>
  <c r="S1187" i="1" s="1"/>
  <c r="R1188" i="1"/>
  <c r="S1188" i="1" s="1"/>
  <c r="R1189" i="1"/>
  <c r="S1189" i="1" s="1"/>
  <c r="R1190" i="1"/>
  <c r="S1190" i="1" s="1"/>
  <c r="R1191" i="1"/>
  <c r="S1191" i="1" s="1"/>
  <c r="R1192" i="1"/>
  <c r="S1192" i="1" s="1"/>
  <c r="R1193" i="1"/>
  <c r="R1194" i="1"/>
  <c r="S1194" i="1" s="1"/>
  <c r="R1195" i="1"/>
  <c r="S1195" i="1" s="1"/>
  <c r="R1196" i="1"/>
  <c r="S1196" i="1" s="1"/>
  <c r="R1197" i="1"/>
  <c r="S1197" i="1" s="1"/>
  <c r="R1198" i="1"/>
  <c r="R1199" i="1"/>
  <c r="S1199" i="1" s="1"/>
  <c r="R1200" i="1"/>
  <c r="S1200" i="1" s="1"/>
  <c r="R1201" i="1"/>
  <c r="S1201" i="1" s="1"/>
  <c r="R1202" i="1"/>
  <c r="S1202" i="1" s="1"/>
  <c r="R1203" i="1"/>
  <c r="S1203" i="1" s="1"/>
  <c r="R1204" i="1"/>
  <c r="S1204" i="1" s="1"/>
  <c r="R1205" i="1"/>
  <c r="S1205" i="1" s="1"/>
  <c r="R1206" i="1"/>
  <c r="S1206" i="1" s="1"/>
  <c r="R1207" i="1"/>
  <c r="S1207" i="1" s="1"/>
  <c r="R1208" i="1"/>
  <c r="S1208" i="1" s="1"/>
  <c r="R1209" i="1"/>
  <c r="S1209" i="1" s="1"/>
  <c r="R1210" i="1"/>
  <c r="S1210" i="1" s="1"/>
  <c r="R1211" i="1"/>
  <c r="S1211" i="1" s="1"/>
  <c r="R1212" i="1"/>
  <c r="S1212" i="1" s="1"/>
  <c r="R1213" i="1"/>
  <c r="R1214" i="1"/>
  <c r="R1215" i="1"/>
  <c r="S1215" i="1" s="1"/>
  <c r="R1216" i="1"/>
  <c r="S1216" i="1" s="1"/>
  <c r="R1217" i="1"/>
  <c r="S1217" i="1" s="1"/>
  <c r="R1218" i="1"/>
  <c r="S1218" i="1" s="1"/>
  <c r="R1219" i="1"/>
  <c r="S1219" i="1" s="1"/>
  <c r="R1220" i="1"/>
  <c r="S1220" i="1" s="1"/>
  <c r="R1221" i="1"/>
  <c r="S1221" i="1" s="1"/>
  <c r="R1222" i="1"/>
  <c r="S1222" i="1" s="1"/>
  <c r="R1223" i="1"/>
  <c r="S1223" i="1" s="1"/>
  <c r="R1224" i="1"/>
  <c r="S1224" i="1" s="1"/>
  <c r="R1225" i="1"/>
  <c r="S1225" i="1" s="1"/>
  <c r="R1226" i="1"/>
  <c r="S1226" i="1" s="1"/>
  <c r="R1227" i="1"/>
  <c r="S1227" i="1" s="1"/>
  <c r="R1228" i="1"/>
  <c r="S1228" i="1" s="1"/>
  <c r="R1229" i="1"/>
  <c r="S1229" i="1" s="1"/>
  <c r="R1230" i="1"/>
  <c r="S1230" i="1" s="1"/>
  <c r="R1231" i="1"/>
  <c r="S1231" i="1" s="1"/>
  <c r="R1232" i="1"/>
  <c r="S1232" i="1" s="1"/>
  <c r="R1233" i="1"/>
  <c r="S1233" i="1" s="1"/>
  <c r="R1234" i="1"/>
  <c r="S1234" i="1" s="1"/>
  <c r="R1235" i="1"/>
  <c r="S1235" i="1" s="1"/>
  <c r="R1236" i="1"/>
  <c r="S1236" i="1" s="1"/>
  <c r="R1237" i="1"/>
  <c r="S1237" i="1" s="1"/>
  <c r="R1238" i="1"/>
  <c r="S1238" i="1" s="1"/>
  <c r="R1239" i="1"/>
  <c r="S1239" i="1" s="1"/>
  <c r="R1240" i="1"/>
  <c r="S1240" i="1" s="1"/>
  <c r="R1241" i="1"/>
  <c r="S1241" i="1" s="1"/>
  <c r="R1242" i="1"/>
  <c r="S1242" i="1" s="1"/>
  <c r="R1243" i="1"/>
  <c r="S1243" i="1" s="1"/>
  <c r="R1244" i="1"/>
  <c r="S1244" i="1" s="1"/>
  <c r="R1245" i="1"/>
  <c r="S1245" i="1" s="1"/>
  <c r="R1246" i="1"/>
  <c r="S1246" i="1" s="1"/>
  <c r="R1247" i="1"/>
  <c r="S1247" i="1" s="1"/>
  <c r="R1248" i="1"/>
  <c r="S1248" i="1" s="1"/>
  <c r="R1249" i="1"/>
  <c r="S1249" i="1" s="1"/>
  <c r="R1250" i="1"/>
  <c r="S1250" i="1" s="1"/>
  <c r="R1251" i="1"/>
  <c r="S1251" i="1" s="1"/>
  <c r="R1252" i="1"/>
  <c r="S1252" i="1" s="1"/>
  <c r="R1253" i="1"/>
  <c r="S1253" i="1" s="1"/>
  <c r="R1254" i="1"/>
  <c r="S1254" i="1" s="1"/>
  <c r="R1255" i="1"/>
  <c r="S1255" i="1" s="1"/>
  <c r="R1256" i="1"/>
  <c r="S1256" i="1" s="1"/>
  <c r="R1257" i="1"/>
  <c r="S1257" i="1" s="1"/>
  <c r="R1258" i="1"/>
  <c r="S1258" i="1" s="1"/>
  <c r="R1259" i="1"/>
  <c r="S1259" i="1" s="1"/>
  <c r="R1260" i="1"/>
  <c r="S1260" i="1" s="1"/>
  <c r="R1261" i="1"/>
  <c r="S1261" i="1" s="1"/>
  <c r="R1262" i="1"/>
  <c r="S1262" i="1" s="1"/>
  <c r="R1263" i="1"/>
  <c r="S1263" i="1" s="1"/>
  <c r="R1264" i="1"/>
  <c r="S1264" i="1" s="1"/>
  <c r="R1265" i="1"/>
  <c r="S1265" i="1" s="1"/>
  <c r="R1266" i="1"/>
  <c r="S1266" i="1" s="1"/>
  <c r="R1267" i="1"/>
  <c r="S1267" i="1" s="1"/>
  <c r="R1268" i="1"/>
  <c r="S1268" i="1" s="1"/>
  <c r="R1269" i="1"/>
  <c r="S1269" i="1" s="1"/>
  <c r="R1270" i="1"/>
  <c r="S1270" i="1" s="1"/>
  <c r="R1271" i="1"/>
  <c r="S1271" i="1" s="1"/>
  <c r="R1272" i="1"/>
  <c r="S1272" i="1" s="1"/>
  <c r="R1273" i="1"/>
  <c r="S1273" i="1" s="1"/>
  <c r="R1274" i="1"/>
  <c r="S1274" i="1" s="1"/>
  <c r="R1275" i="1"/>
  <c r="S1275" i="1" s="1"/>
  <c r="R1276" i="1"/>
  <c r="S1276" i="1" s="1"/>
  <c r="R1277" i="1"/>
  <c r="S1277" i="1" s="1"/>
  <c r="R1278" i="1"/>
  <c r="S1278" i="1" s="1"/>
  <c r="R1279" i="1"/>
  <c r="S1279" i="1" s="1"/>
  <c r="R1280" i="1"/>
  <c r="S1280" i="1" s="1"/>
  <c r="R1281" i="1"/>
  <c r="S1281" i="1" s="1"/>
  <c r="R1282" i="1"/>
  <c r="S1282" i="1" s="1"/>
  <c r="R1283" i="1"/>
  <c r="S1283" i="1" s="1"/>
  <c r="R1284" i="1"/>
  <c r="S1284" i="1" s="1"/>
  <c r="R1285" i="1"/>
  <c r="S1285" i="1" s="1"/>
  <c r="R1286" i="1"/>
  <c r="S1286" i="1" s="1"/>
  <c r="R1287" i="1"/>
  <c r="S1287" i="1" s="1"/>
  <c r="R1288" i="1"/>
  <c r="S1288" i="1" s="1"/>
  <c r="R1289" i="1"/>
  <c r="S1289" i="1" s="1"/>
  <c r="R1290" i="1"/>
  <c r="S1290" i="1" s="1"/>
  <c r="R1291" i="1"/>
  <c r="S1291" i="1" s="1"/>
  <c r="R1292" i="1"/>
  <c r="S1292" i="1" s="1"/>
  <c r="R1293" i="1"/>
  <c r="S1293" i="1" s="1"/>
  <c r="R1294" i="1"/>
  <c r="S1294" i="1" s="1"/>
  <c r="R1295" i="1"/>
  <c r="S1295" i="1" s="1"/>
  <c r="R1296" i="1"/>
  <c r="S1296" i="1" s="1"/>
  <c r="R1297" i="1"/>
  <c r="S1297" i="1" s="1"/>
  <c r="R1298" i="1"/>
  <c r="S1298" i="1" s="1"/>
  <c r="R1299" i="1"/>
  <c r="S1299" i="1" s="1"/>
  <c r="R1300" i="1"/>
  <c r="S1300" i="1" s="1"/>
  <c r="R1301" i="1"/>
  <c r="S1301" i="1" s="1"/>
  <c r="R1302" i="1"/>
  <c r="S1302" i="1" s="1"/>
  <c r="R1303" i="1"/>
  <c r="S1303" i="1" s="1"/>
  <c r="R1304" i="1"/>
  <c r="S1304" i="1" s="1"/>
  <c r="R1305" i="1"/>
  <c r="S1305" i="1" s="1"/>
  <c r="R1306" i="1"/>
  <c r="S1306" i="1" s="1"/>
  <c r="R1307" i="1"/>
  <c r="S1307" i="1" s="1"/>
  <c r="R1308" i="1"/>
  <c r="S1308" i="1" s="1"/>
  <c r="R1309" i="1"/>
  <c r="S1309" i="1" s="1"/>
  <c r="R1310" i="1"/>
  <c r="S1310" i="1" s="1"/>
  <c r="R1311" i="1"/>
  <c r="S1311" i="1" s="1"/>
  <c r="R1312" i="1"/>
  <c r="S1312" i="1" s="1"/>
  <c r="R1313" i="1"/>
  <c r="S1313" i="1" s="1"/>
  <c r="R1314" i="1"/>
  <c r="S1314" i="1" s="1"/>
  <c r="R1315" i="1"/>
  <c r="S1315" i="1" s="1"/>
  <c r="R1316" i="1"/>
  <c r="S1316" i="1" s="1"/>
  <c r="R1317" i="1"/>
  <c r="S1317" i="1" s="1"/>
  <c r="R1318" i="1"/>
  <c r="S1318" i="1" s="1"/>
  <c r="R1319" i="1"/>
  <c r="S1319" i="1" s="1"/>
  <c r="R1320" i="1"/>
  <c r="S1320" i="1" s="1"/>
  <c r="R1321" i="1"/>
  <c r="S1321" i="1" s="1"/>
  <c r="R1322" i="1"/>
  <c r="S1322" i="1" s="1"/>
  <c r="R1323" i="1"/>
  <c r="S1323" i="1" s="1"/>
  <c r="R1324" i="1"/>
  <c r="S1324" i="1" s="1"/>
  <c r="R1325" i="1"/>
  <c r="S1325" i="1" s="1"/>
  <c r="R1326" i="1"/>
  <c r="S1326" i="1" s="1"/>
  <c r="R1327" i="1"/>
  <c r="S1327" i="1" s="1"/>
  <c r="R1328" i="1"/>
  <c r="S1328" i="1" s="1"/>
  <c r="R1329" i="1"/>
  <c r="S1329" i="1" s="1"/>
  <c r="R1330" i="1"/>
  <c r="S1330" i="1" s="1"/>
  <c r="R1331" i="1"/>
  <c r="S1331" i="1" s="1"/>
  <c r="R1332" i="1"/>
  <c r="S1332" i="1" s="1"/>
  <c r="R1333" i="1"/>
  <c r="S1333" i="1" s="1"/>
  <c r="R1334" i="1"/>
  <c r="R1335" i="1"/>
  <c r="S1335" i="1" s="1"/>
  <c r="R1336" i="1"/>
  <c r="S1336" i="1" s="1"/>
  <c r="R1337" i="1"/>
  <c r="S1337" i="1" s="1"/>
  <c r="R1338" i="1"/>
  <c r="R1339" i="1"/>
  <c r="S1339" i="1" s="1"/>
  <c r="R1340" i="1"/>
  <c r="S1340" i="1" s="1"/>
  <c r="R1341" i="1"/>
  <c r="S1341" i="1" s="1"/>
  <c r="R1342" i="1"/>
  <c r="S1342" i="1" s="1"/>
  <c r="R1343" i="1"/>
  <c r="S1343" i="1" s="1"/>
  <c r="R1344" i="1"/>
  <c r="S1344" i="1" s="1"/>
  <c r="R1345" i="1"/>
  <c r="S1345" i="1" s="1"/>
  <c r="R1346" i="1"/>
  <c r="S1346" i="1" s="1"/>
  <c r="R1347" i="1"/>
  <c r="S1347" i="1" s="1"/>
  <c r="R1348" i="1"/>
  <c r="S1348" i="1" s="1"/>
  <c r="R1349" i="1"/>
  <c r="S1349" i="1" s="1"/>
  <c r="R1350" i="1"/>
  <c r="S1350" i="1" s="1"/>
  <c r="R1351" i="1"/>
  <c r="S1351" i="1" s="1"/>
  <c r="R1352" i="1"/>
  <c r="S1352" i="1" s="1"/>
  <c r="R1353" i="1"/>
  <c r="S1353" i="1" s="1"/>
  <c r="R1354" i="1"/>
  <c r="S1354" i="1" s="1"/>
  <c r="R1355" i="1"/>
  <c r="S1355" i="1" s="1"/>
  <c r="R1356" i="1"/>
  <c r="S1356" i="1" s="1"/>
  <c r="R1357" i="1"/>
  <c r="S1357" i="1" s="1"/>
  <c r="R1358" i="1"/>
  <c r="S1358" i="1" s="1"/>
  <c r="R1359" i="1"/>
  <c r="S1359" i="1" s="1"/>
  <c r="R1360" i="1"/>
  <c r="S1360" i="1" s="1"/>
  <c r="R1361" i="1"/>
  <c r="S1361" i="1" s="1"/>
  <c r="R1362" i="1"/>
  <c r="S1362" i="1" s="1"/>
  <c r="R1363" i="1"/>
  <c r="S1363" i="1" s="1"/>
  <c r="R1364" i="1"/>
  <c r="S1364" i="1" s="1"/>
  <c r="R1365" i="1"/>
  <c r="S1365" i="1" s="1"/>
  <c r="R1366" i="1"/>
  <c r="S1366" i="1" s="1"/>
  <c r="R1367" i="1"/>
  <c r="S1367" i="1" s="1"/>
  <c r="R1368" i="1"/>
  <c r="S1368" i="1" s="1"/>
  <c r="R1369" i="1"/>
  <c r="S1369" i="1" s="1"/>
  <c r="R1370" i="1"/>
  <c r="S1370" i="1" s="1"/>
  <c r="R1371" i="1"/>
  <c r="S1371" i="1" s="1"/>
  <c r="R1372" i="1"/>
  <c r="S1372" i="1" s="1"/>
  <c r="R1373" i="1"/>
  <c r="S1373" i="1" s="1"/>
  <c r="R1374" i="1"/>
  <c r="S1374" i="1" s="1"/>
  <c r="R1375" i="1"/>
  <c r="S1375" i="1" s="1"/>
  <c r="R1376" i="1"/>
  <c r="S1376" i="1" s="1"/>
  <c r="R1377" i="1"/>
  <c r="S1377" i="1" s="1"/>
  <c r="R1378" i="1"/>
  <c r="S1378" i="1" s="1"/>
  <c r="R1379" i="1"/>
  <c r="S1379" i="1" s="1"/>
  <c r="R1380" i="1"/>
  <c r="S1380" i="1" s="1"/>
  <c r="R1381" i="1"/>
  <c r="S1381" i="1" s="1"/>
  <c r="R1382" i="1"/>
  <c r="S1382" i="1" s="1"/>
  <c r="R1383" i="1"/>
  <c r="S1383" i="1" s="1"/>
  <c r="R1384" i="1"/>
  <c r="S1384" i="1" s="1"/>
  <c r="R1385" i="1"/>
  <c r="S1385" i="1" s="1"/>
  <c r="R1386" i="1"/>
  <c r="S1386" i="1" s="1"/>
  <c r="R1387" i="1"/>
  <c r="S1387" i="1" s="1"/>
  <c r="R1388" i="1"/>
  <c r="S1388" i="1" s="1"/>
  <c r="R1389" i="1"/>
  <c r="S1389" i="1" s="1"/>
  <c r="R1390" i="1"/>
  <c r="S1390" i="1" s="1"/>
  <c r="R1391" i="1"/>
  <c r="S1391" i="1" s="1"/>
  <c r="R1392" i="1"/>
  <c r="S1392" i="1" s="1"/>
  <c r="R1393" i="1"/>
  <c r="S1393" i="1" s="1"/>
  <c r="R1394" i="1"/>
  <c r="S1394" i="1" s="1"/>
  <c r="R1395" i="1"/>
  <c r="S1395" i="1" s="1"/>
  <c r="R1396" i="1"/>
  <c r="S1396" i="1" s="1"/>
  <c r="R1397" i="1"/>
  <c r="S1397" i="1" s="1"/>
  <c r="R1398" i="1"/>
  <c r="S1398" i="1" s="1"/>
  <c r="R1399" i="1"/>
  <c r="S1399" i="1" s="1"/>
  <c r="R1400" i="1"/>
  <c r="S1400" i="1" s="1"/>
  <c r="R1401" i="1"/>
  <c r="S1401" i="1" s="1"/>
  <c r="R1402" i="1"/>
  <c r="S1402" i="1" s="1"/>
  <c r="R1403" i="1"/>
  <c r="S1403" i="1" s="1"/>
  <c r="R1404" i="1"/>
  <c r="S1404" i="1" s="1"/>
  <c r="R1405" i="1"/>
  <c r="S1405" i="1" s="1"/>
  <c r="R1406" i="1"/>
  <c r="S1406" i="1" s="1"/>
  <c r="R1407" i="1"/>
  <c r="S1407" i="1" s="1"/>
  <c r="R1408" i="1"/>
  <c r="S1408" i="1" s="1"/>
  <c r="R1409" i="1"/>
  <c r="S1409" i="1" s="1"/>
  <c r="R1410" i="1"/>
  <c r="S1410" i="1" s="1"/>
  <c r="R1411" i="1"/>
  <c r="S1411" i="1" s="1"/>
  <c r="R1412" i="1"/>
  <c r="S1412" i="1" s="1"/>
  <c r="R1413" i="1"/>
  <c r="S1413" i="1" s="1"/>
  <c r="R1414" i="1"/>
  <c r="S1414" i="1" s="1"/>
  <c r="R1415" i="1"/>
  <c r="S1415" i="1" s="1"/>
  <c r="R1416" i="1"/>
  <c r="S1416" i="1" s="1"/>
  <c r="R1417" i="1"/>
  <c r="S1417" i="1" s="1"/>
  <c r="R1418" i="1"/>
  <c r="S1418" i="1" s="1"/>
  <c r="R1419" i="1"/>
  <c r="S1419" i="1" s="1"/>
  <c r="R1420" i="1"/>
  <c r="S1420" i="1" s="1"/>
  <c r="R1421" i="1"/>
  <c r="S1421" i="1" s="1"/>
  <c r="R1422" i="1"/>
  <c r="S1422" i="1" s="1"/>
  <c r="R1423" i="1"/>
  <c r="S1423" i="1" s="1"/>
  <c r="R1424" i="1"/>
  <c r="S1424" i="1" s="1"/>
  <c r="R1425" i="1"/>
  <c r="S1425" i="1" s="1"/>
  <c r="R1426" i="1"/>
  <c r="S1426" i="1" s="1"/>
  <c r="R1427" i="1"/>
  <c r="S1427" i="1" s="1"/>
  <c r="R1428" i="1"/>
  <c r="S1428" i="1" s="1"/>
  <c r="R1429" i="1"/>
  <c r="S1429" i="1" s="1"/>
  <c r="R1430" i="1"/>
  <c r="S1430" i="1" s="1"/>
  <c r="R1431" i="1"/>
  <c r="S1431" i="1" s="1"/>
  <c r="R1432" i="1"/>
  <c r="S1432" i="1" s="1"/>
  <c r="R1433" i="1"/>
  <c r="S1433" i="1" s="1"/>
  <c r="R1434" i="1"/>
  <c r="R1435" i="1"/>
  <c r="S1435" i="1" s="1"/>
  <c r="R1436" i="1"/>
  <c r="R1437" i="1"/>
  <c r="S1437" i="1" s="1"/>
  <c r="R1438" i="1"/>
  <c r="S1438" i="1" s="1"/>
  <c r="R1439" i="1"/>
  <c r="S1439" i="1" s="1"/>
  <c r="R1440" i="1"/>
  <c r="S1440" i="1" s="1"/>
  <c r="R1441" i="1"/>
  <c r="S1441" i="1" s="1"/>
  <c r="R1442" i="1"/>
  <c r="S1442" i="1" s="1"/>
  <c r="R1443" i="1"/>
  <c r="S1443" i="1" s="1"/>
  <c r="R1444" i="1"/>
  <c r="S1444" i="1" s="1"/>
  <c r="R1445" i="1"/>
  <c r="S1445" i="1" s="1"/>
  <c r="R1446" i="1"/>
  <c r="S1446" i="1" s="1"/>
  <c r="R1447" i="1"/>
  <c r="S1447" i="1" s="1"/>
  <c r="R1448" i="1"/>
  <c r="S1448" i="1" s="1"/>
  <c r="R1449" i="1"/>
  <c r="S1449" i="1" s="1"/>
  <c r="R1450" i="1"/>
  <c r="S1450" i="1" s="1"/>
  <c r="R1451" i="1"/>
  <c r="S1451" i="1" s="1"/>
  <c r="R1452" i="1"/>
  <c r="S1452" i="1" s="1"/>
  <c r="R1453" i="1"/>
  <c r="S1453" i="1" s="1"/>
  <c r="R1454" i="1"/>
  <c r="S1454" i="1" s="1"/>
  <c r="R1455" i="1"/>
  <c r="S1455" i="1" s="1"/>
  <c r="R1456" i="1"/>
  <c r="S1456" i="1" s="1"/>
  <c r="R1457" i="1"/>
  <c r="S1457" i="1" s="1"/>
  <c r="R1458" i="1"/>
  <c r="S1458" i="1" s="1"/>
  <c r="R1459" i="1"/>
  <c r="S1459" i="1" s="1"/>
  <c r="R1460" i="1"/>
  <c r="S1460" i="1" s="1"/>
  <c r="R1461" i="1"/>
  <c r="S1461" i="1" s="1"/>
  <c r="R1462" i="1"/>
  <c r="S1462" i="1" s="1"/>
  <c r="R1463" i="1"/>
  <c r="S1463" i="1" s="1"/>
  <c r="R1464" i="1"/>
  <c r="S1464" i="1" s="1"/>
  <c r="R1465" i="1"/>
  <c r="S1465" i="1" s="1"/>
  <c r="R1466" i="1"/>
  <c r="S1466" i="1" s="1"/>
  <c r="R1467" i="1"/>
  <c r="S1467" i="1" s="1"/>
  <c r="R1468" i="1"/>
  <c r="S1468" i="1" s="1"/>
  <c r="R1469" i="1"/>
  <c r="S1469" i="1" s="1"/>
  <c r="R1470" i="1"/>
  <c r="S1470" i="1" s="1"/>
  <c r="R1471" i="1"/>
  <c r="S1471" i="1" s="1"/>
  <c r="R1472" i="1"/>
  <c r="S1472" i="1" s="1"/>
  <c r="R1473" i="1"/>
  <c r="R1474" i="1"/>
  <c r="S1474" i="1" s="1"/>
  <c r="R1475" i="1"/>
  <c r="S1475" i="1" s="1"/>
  <c r="R1476" i="1"/>
  <c r="S1476" i="1" s="1"/>
  <c r="R1477" i="1"/>
  <c r="S1477" i="1" s="1"/>
  <c r="R1478" i="1"/>
  <c r="S1478" i="1" s="1"/>
  <c r="R1479" i="1"/>
  <c r="S1479" i="1" s="1"/>
  <c r="R1480" i="1"/>
  <c r="S1480" i="1" s="1"/>
  <c r="R1481" i="1"/>
  <c r="S1481" i="1" s="1"/>
  <c r="R1482" i="1"/>
  <c r="S1482" i="1" s="1"/>
  <c r="R1483" i="1"/>
  <c r="S1483" i="1" s="1"/>
  <c r="R1484" i="1"/>
  <c r="S1484" i="1" s="1"/>
  <c r="R1485" i="1"/>
  <c r="S1485" i="1" s="1"/>
  <c r="R1486" i="1"/>
  <c r="S1486" i="1" s="1"/>
  <c r="R1487" i="1"/>
  <c r="S1487" i="1" s="1"/>
  <c r="R1488" i="1"/>
  <c r="S1488" i="1" s="1"/>
  <c r="R1489" i="1"/>
  <c r="S1489" i="1" s="1"/>
  <c r="R1490" i="1"/>
  <c r="S1490" i="1" s="1"/>
  <c r="R1491" i="1"/>
  <c r="S1491" i="1" s="1"/>
  <c r="R1492" i="1"/>
  <c r="S1492" i="1" s="1"/>
  <c r="R1493" i="1"/>
  <c r="S1493" i="1" s="1"/>
  <c r="R1494" i="1"/>
  <c r="S1494" i="1" s="1"/>
  <c r="R1495" i="1"/>
  <c r="S1495" i="1" s="1"/>
  <c r="R1496" i="1"/>
  <c r="S1496" i="1" s="1"/>
  <c r="R1497" i="1"/>
  <c r="S1497" i="1" s="1"/>
  <c r="R1498" i="1"/>
  <c r="S1498" i="1" s="1"/>
  <c r="R1499" i="1"/>
  <c r="S1499" i="1" s="1"/>
  <c r="R1500" i="1"/>
  <c r="S1500" i="1" s="1"/>
  <c r="R1501" i="1"/>
  <c r="S1501" i="1" s="1"/>
  <c r="R1502" i="1"/>
  <c r="S1502" i="1" s="1"/>
  <c r="R1503" i="1"/>
  <c r="S1503" i="1" s="1"/>
  <c r="R1504" i="1"/>
  <c r="S1504" i="1" s="1"/>
  <c r="R1505" i="1"/>
  <c r="S1505" i="1" s="1"/>
  <c r="R1506" i="1"/>
  <c r="S1506" i="1" s="1"/>
  <c r="R1507" i="1"/>
  <c r="S1507" i="1" s="1"/>
  <c r="R1508" i="1"/>
  <c r="S1508" i="1" s="1"/>
  <c r="R1509" i="1"/>
  <c r="S1509" i="1" s="1"/>
  <c r="R1510" i="1"/>
  <c r="S1510" i="1" s="1"/>
  <c r="R1511" i="1"/>
  <c r="S1511" i="1" s="1"/>
  <c r="R1512" i="1"/>
  <c r="S1512" i="1" s="1"/>
  <c r="R1513" i="1"/>
  <c r="S1513" i="1" s="1"/>
  <c r="R1514" i="1"/>
  <c r="S1514" i="1" s="1"/>
  <c r="R1515" i="1"/>
  <c r="S1515" i="1" s="1"/>
  <c r="R1516" i="1"/>
  <c r="S1516" i="1" s="1"/>
  <c r="R1517" i="1"/>
  <c r="S1517" i="1" s="1"/>
  <c r="R1518" i="1"/>
  <c r="S1518" i="1" s="1"/>
  <c r="R1519" i="1"/>
  <c r="S1519" i="1" s="1"/>
  <c r="R1520" i="1"/>
  <c r="S1520" i="1" s="1"/>
  <c r="R1521" i="1"/>
  <c r="S1521" i="1" s="1"/>
  <c r="R1522" i="1"/>
  <c r="S1522" i="1" s="1"/>
  <c r="R1523" i="1"/>
  <c r="S1523" i="1" s="1"/>
  <c r="R1524" i="1"/>
  <c r="S1524" i="1" s="1"/>
  <c r="R1525" i="1"/>
  <c r="S1525" i="1" s="1"/>
  <c r="R1526" i="1"/>
  <c r="S1526" i="1" s="1"/>
  <c r="R1527" i="1"/>
  <c r="S1527" i="1" s="1"/>
  <c r="R1528" i="1"/>
  <c r="S1528" i="1" s="1"/>
  <c r="R1529" i="1"/>
  <c r="S1529" i="1" s="1"/>
  <c r="R1530" i="1"/>
  <c r="S1530" i="1" s="1"/>
  <c r="R1531" i="1"/>
  <c r="S1531" i="1" s="1"/>
  <c r="R1532" i="1"/>
  <c r="S1532" i="1" s="1"/>
  <c r="R1533" i="1"/>
  <c r="S1533" i="1" s="1"/>
  <c r="R1534" i="1"/>
  <c r="S1534" i="1" s="1"/>
  <c r="R1535" i="1"/>
  <c r="S1535" i="1" s="1"/>
  <c r="R1536" i="1"/>
  <c r="S1536" i="1" s="1"/>
  <c r="R1537" i="1"/>
  <c r="S1537" i="1" s="1"/>
  <c r="R1538" i="1"/>
  <c r="S1538" i="1" s="1"/>
  <c r="R1539" i="1"/>
  <c r="S1539" i="1" s="1"/>
  <c r="R1540" i="1"/>
  <c r="S1540" i="1" s="1"/>
  <c r="R1541" i="1"/>
  <c r="S1541" i="1" s="1"/>
  <c r="R1542" i="1"/>
  <c r="S1542" i="1" s="1"/>
  <c r="R1543" i="1"/>
  <c r="S1543" i="1" s="1"/>
  <c r="R1544" i="1"/>
  <c r="S1544" i="1" s="1"/>
  <c r="R1545" i="1"/>
  <c r="S1545" i="1" s="1"/>
  <c r="R1546" i="1"/>
  <c r="S1546" i="1" s="1"/>
  <c r="R1547" i="1"/>
  <c r="S1547" i="1" s="1"/>
  <c r="R1548" i="1"/>
  <c r="S1548" i="1" s="1"/>
  <c r="R1549" i="1"/>
  <c r="S1549" i="1" s="1"/>
  <c r="R1550" i="1"/>
  <c r="S1550" i="1" s="1"/>
  <c r="R1551" i="1"/>
  <c r="S1551" i="1" s="1"/>
  <c r="R1552" i="1"/>
  <c r="S1552" i="1" s="1"/>
  <c r="R1553" i="1"/>
  <c r="S1553" i="1" s="1"/>
  <c r="R1554" i="1"/>
  <c r="S1554" i="1" s="1"/>
  <c r="R1555" i="1"/>
  <c r="S1555" i="1" s="1"/>
  <c r="R1556" i="1"/>
  <c r="S1556" i="1" s="1"/>
  <c r="R1557" i="1"/>
  <c r="S1557" i="1" s="1"/>
  <c r="R1558" i="1"/>
  <c r="S1558" i="1" s="1"/>
  <c r="R1559" i="1"/>
  <c r="S1559" i="1" s="1"/>
  <c r="R1560" i="1"/>
  <c r="S1560" i="1" s="1"/>
  <c r="R1561" i="1"/>
  <c r="S1561" i="1" s="1"/>
  <c r="R1562" i="1"/>
  <c r="S1562" i="1" s="1"/>
  <c r="R1563" i="1"/>
  <c r="S1563" i="1" s="1"/>
  <c r="R1564" i="1"/>
  <c r="S1564" i="1" s="1"/>
  <c r="R1565" i="1"/>
  <c r="S1565" i="1" s="1"/>
  <c r="R1566" i="1"/>
  <c r="S1566" i="1" s="1"/>
  <c r="R1567" i="1"/>
  <c r="S1567" i="1" s="1"/>
  <c r="R1568" i="1"/>
  <c r="S1568" i="1" s="1"/>
  <c r="R1569" i="1"/>
  <c r="S1569" i="1" s="1"/>
  <c r="R1570" i="1"/>
  <c r="S1570" i="1" s="1"/>
  <c r="R1571" i="1"/>
  <c r="S1571" i="1" s="1"/>
  <c r="R1572" i="1"/>
  <c r="S1572" i="1" s="1"/>
  <c r="R1573" i="1"/>
  <c r="S1573" i="1" s="1"/>
  <c r="R1574" i="1"/>
  <c r="S1574" i="1" s="1"/>
  <c r="R1575" i="1"/>
  <c r="S1575" i="1" s="1"/>
  <c r="R1576" i="1"/>
  <c r="S1576" i="1" s="1"/>
  <c r="R1577" i="1"/>
  <c r="S1577" i="1" s="1"/>
  <c r="R1578" i="1"/>
  <c r="S1578" i="1" s="1"/>
  <c r="R1579" i="1"/>
  <c r="S1579" i="1" s="1"/>
  <c r="R1580" i="1"/>
  <c r="S1580" i="1" s="1"/>
  <c r="R1581" i="1"/>
  <c r="S1581" i="1" s="1"/>
  <c r="R1582" i="1"/>
  <c r="S1582" i="1" s="1"/>
  <c r="R1583" i="1"/>
  <c r="S1583" i="1" s="1"/>
  <c r="R1584" i="1"/>
  <c r="S1584" i="1" s="1"/>
  <c r="R1585" i="1"/>
  <c r="S1585" i="1" s="1"/>
  <c r="R1586" i="1"/>
  <c r="S1586" i="1" s="1"/>
  <c r="R1587" i="1"/>
  <c r="S1587" i="1" s="1"/>
  <c r="R1588" i="1"/>
  <c r="S1588" i="1" s="1"/>
  <c r="R1589" i="1"/>
  <c r="S1589" i="1" s="1"/>
  <c r="R1590" i="1"/>
  <c r="S1590" i="1" s="1"/>
  <c r="R1591" i="1"/>
  <c r="S1591" i="1" s="1"/>
  <c r="R1592" i="1"/>
  <c r="S1592" i="1" s="1"/>
  <c r="R1593" i="1"/>
  <c r="S1593" i="1" s="1"/>
  <c r="R1594" i="1"/>
  <c r="S1594" i="1" s="1"/>
  <c r="R1595" i="1"/>
  <c r="S1595" i="1" s="1"/>
  <c r="R1596" i="1"/>
  <c r="S1596" i="1" s="1"/>
  <c r="R1597" i="1"/>
  <c r="S1597" i="1" s="1"/>
  <c r="R1598" i="1"/>
  <c r="S1598" i="1" s="1"/>
  <c r="R1599" i="1"/>
  <c r="S1599" i="1" s="1"/>
  <c r="R1600" i="1"/>
  <c r="S1600" i="1" s="1"/>
  <c r="R1601" i="1"/>
  <c r="S1601" i="1" s="1"/>
  <c r="R1602" i="1"/>
  <c r="S1602" i="1" s="1"/>
  <c r="R1603" i="1"/>
  <c r="S1603" i="1" s="1"/>
  <c r="R1604" i="1"/>
  <c r="S1604" i="1" s="1"/>
  <c r="R1605" i="1"/>
  <c r="S1605" i="1" s="1"/>
  <c r="R1606" i="1"/>
  <c r="S1606" i="1" s="1"/>
  <c r="R1607" i="1"/>
  <c r="S1607" i="1" s="1"/>
  <c r="R1608" i="1"/>
  <c r="S1608" i="1" s="1"/>
  <c r="R1609" i="1"/>
  <c r="S1609" i="1" s="1"/>
  <c r="R1610" i="1"/>
  <c r="S1610" i="1" s="1"/>
  <c r="R1611" i="1"/>
  <c r="S1611" i="1" s="1"/>
  <c r="R1612" i="1"/>
  <c r="S1612" i="1" s="1"/>
  <c r="R1613" i="1"/>
  <c r="S1613" i="1" s="1"/>
  <c r="R1614" i="1"/>
  <c r="S1614" i="1" s="1"/>
  <c r="R1615" i="1"/>
  <c r="S1615" i="1" s="1"/>
  <c r="R1616" i="1"/>
  <c r="S1616" i="1" s="1"/>
  <c r="R1617" i="1"/>
  <c r="S1617" i="1" s="1"/>
  <c r="R1618" i="1"/>
  <c r="S1618" i="1" s="1"/>
  <c r="R1619" i="1"/>
  <c r="S1619" i="1" s="1"/>
  <c r="R1620" i="1"/>
  <c r="S1620" i="1" s="1"/>
  <c r="R1621" i="1"/>
  <c r="S1621" i="1" s="1"/>
  <c r="R1622" i="1"/>
  <c r="S1622" i="1" s="1"/>
  <c r="R1623" i="1"/>
  <c r="S1623" i="1" s="1"/>
  <c r="R1624" i="1"/>
  <c r="S1624" i="1" s="1"/>
  <c r="R1625" i="1"/>
  <c r="S1625" i="1" s="1"/>
  <c r="R1626" i="1"/>
  <c r="S1626" i="1" s="1"/>
  <c r="R1627" i="1"/>
  <c r="S1627" i="1" s="1"/>
  <c r="R1628" i="1"/>
  <c r="S1628" i="1" s="1"/>
  <c r="R1629" i="1"/>
  <c r="S1629" i="1" s="1"/>
  <c r="R1630" i="1"/>
  <c r="S1630" i="1" s="1"/>
  <c r="R1631" i="1"/>
  <c r="S1631" i="1" s="1"/>
  <c r="R1632" i="1"/>
  <c r="S1632" i="1" s="1"/>
  <c r="R1633" i="1"/>
  <c r="R1634" i="1"/>
  <c r="S1634" i="1" s="1"/>
  <c r="R1635" i="1"/>
  <c r="S1635" i="1" s="1"/>
  <c r="R1636" i="1"/>
  <c r="S1636" i="1" s="1"/>
  <c r="R1637" i="1"/>
  <c r="S1637" i="1" s="1"/>
  <c r="R1638" i="1"/>
  <c r="S1638" i="1" s="1"/>
  <c r="R1639" i="1"/>
  <c r="S1639" i="1" s="1"/>
  <c r="R1640" i="1"/>
  <c r="S1640" i="1" s="1"/>
  <c r="R1641" i="1"/>
  <c r="S1641" i="1" s="1"/>
  <c r="R1642" i="1"/>
  <c r="S1642" i="1" s="1"/>
  <c r="R1643" i="1"/>
  <c r="S1643" i="1" s="1"/>
  <c r="R1644" i="1"/>
  <c r="S1644" i="1" s="1"/>
  <c r="R1645" i="1"/>
  <c r="S1645" i="1" s="1"/>
  <c r="R1646" i="1"/>
  <c r="S1646" i="1" s="1"/>
  <c r="R1647" i="1"/>
  <c r="S1647" i="1" s="1"/>
  <c r="R1648" i="1"/>
  <c r="S1648" i="1" s="1"/>
  <c r="R1649" i="1"/>
  <c r="S1649" i="1" s="1"/>
  <c r="R1650" i="1"/>
  <c r="S1650" i="1" s="1"/>
  <c r="R1651" i="1"/>
  <c r="S1651" i="1" s="1"/>
  <c r="R1652" i="1"/>
  <c r="S1652" i="1" s="1"/>
  <c r="R1653" i="1"/>
  <c r="S1653" i="1" s="1"/>
  <c r="R1654" i="1"/>
  <c r="S1654" i="1" s="1"/>
  <c r="R1655" i="1"/>
  <c r="S1655" i="1" s="1"/>
  <c r="R1656" i="1"/>
  <c r="S1656" i="1" s="1"/>
  <c r="R1657" i="1"/>
  <c r="S1657" i="1" s="1"/>
  <c r="R1658" i="1"/>
  <c r="S1658" i="1" s="1"/>
  <c r="R1659" i="1"/>
  <c r="S1659" i="1" s="1"/>
  <c r="R1660" i="1"/>
  <c r="S1660" i="1" s="1"/>
  <c r="R1661" i="1"/>
  <c r="S1661" i="1" s="1"/>
  <c r="R1662" i="1"/>
  <c r="S1662" i="1" s="1"/>
  <c r="R1663" i="1"/>
  <c r="S1663" i="1" s="1"/>
  <c r="R1664" i="1"/>
  <c r="S1664" i="1" s="1"/>
  <c r="R1665" i="1"/>
  <c r="S1665" i="1" s="1"/>
  <c r="R1666" i="1"/>
  <c r="S1666" i="1" s="1"/>
  <c r="R1667" i="1"/>
  <c r="S1667" i="1" s="1"/>
  <c r="R1668" i="1"/>
  <c r="S1668" i="1" s="1"/>
  <c r="R1669" i="1"/>
  <c r="S1669" i="1" s="1"/>
  <c r="R1670" i="1"/>
  <c r="S1670" i="1" s="1"/>
  <c r="R1671" i="1"/>
  <c r="S1671" i="1" s="1"/>
  <c r="R1672" i="1"/>
  <c r="S1672" i="1" s="1"/>
  <c r="R1673" i="1"/>
  <c r="S1673" i="1" s="1"/>
  <c r="R1674" i="1"/>
  <c r="S1674" i="1" s="1"/>
  <c r="R1675" i="1"/>
  <c r="S1675" i="1" s="1"/>
  <c r="R1676" i="1"/>
  <c r="S1676" i="1" s="1"/>
  <c r="R1677" i="1"/>
  <c r="S1677" i="1" s="1"/>
  <c r="R1678" i="1"/>
  <c r="S1678" i="1" s="1"/>
  <c r="R1679" i="1"/>
  <c r="S1679" i="1" s="1"/>
  <c r="R1680" i="1"/>
  <c r="S1680" i="1" s="1"/>
  <c r="R1681" i="1"/>
  <c r="S1681" i="1" s="1"/>
  <c r="R1682" i="1"/>
  <c r="S1682" i="1" s="1"/>
  <c r="R1683" i="1"/>
  <c r="S1683" i="1" s="1"/>
  <c r="R1684" i="1"/>
  <c r="S1684" i="1" s="1"/>
  <c r="R1685" i="1"/>
  <c r="S1685" i="1" s="1"/>
  <c r="R1686" i="1"/>
  <c r="S1686" i="1" s="1"/>
  <c r="R1687" i="1"/>
  <c r="S1687" i="1" s="1"/>
  <c r="R1688" i="1"/>
  <c r="S1688" i="1" s="1"/>
  <c r="R1689" i="1"/>
  <c r="S1689" i="1" s="1"/>
  <c r="R1690" i="1"/>
  <c r="S1690" i="1" s="1"/>
  <c r="R1691" i="1"/>
  <c r="S1691" i="1" s="1"/>
  <c r="R1692" i="1"/>
  <c r="S1692" i="1" s="1"/>
  <c r="R1693" i="1"/>
  <c r="S1693" i="1" s="1"/>
  <c r="R1694" i="1"/>
  <c r="S1694" i="1" s="1"/>
  <c r="R1695" i="1"/>
  <c r="S1695" i="1" s="1"/>
  <c r="R1696" i="1"/>
  <c r="S1696" i="1" s="1"/>
  <c r="R1697" i="1"/>
  <c r="S1697" i="1" s="1"/>
  <c r="R1698" i="1"/>
  <c r="S1698" i="1" s="1"/>
  <c r="R1699" i="1"/>
  <c r="S1699" i="1" s="1"/>
  <c r="R1700" i="1"/>
  <c r="S1700" i="1" s="1"/>
  <c r="R1701" i="1"/>
  <c r="S1701" i="1" s="1"/>
  <c r="R1702" i="1"/>
  <c r="S1702" i="1" s="1"/>
  <c r="R1703" i="1"/>
  <c r="S1703" i="1" s="1"/>
  <c r="R1704" i="1"/>
  <c r="S1704" i="1" s="1"/>
  <c r="R1705" i="1"/>
  <c r="S1705" i="1" s="1"/>
  <c r="R1706" i="1"/>
  <c r="S1706" i="1" s="1"/>
  <c r="R1707" i="1"/>
  <c r="S1707" i="1" s="1"/>
  <c r="R1708" i="1"/>
  <c r="S1708" i="1" s="1"/>
  <c r="R1709" i="1"/>
  <c r="S1709" i="1" s="1"/>
  <c r="R1710" i="1"/>
  <c r="S1710" i="1" s="1"/>
  <c r="R1711" i="1"/>
  <c r="S1711" i="1" s="1"/>
  <c r="R1712" i="1"/>
  <c r="S1712" i="1" s="1"/>
  <c r="R1713" i="1"/>
  <c r="S1713" i="1" s="1"/>
  <c r="R1714" i="1"/>
  <c r="S1714" i="1" s="1"/>
  <c r="R1715" i="1"/>
  <c r="S1715" i="1" s="1"/>
  <c r="R1716" i="1"/>
  <c r="S1716" i="1" s="1"/>
  <c r="R1717" i="1"/>
  <c r="S1717" i="1" s="1"/>
  <c r="R1718" i="1"/>
  <c r="S1718" i="1" s="1"/>
  <c r="R1719" i="1"/>
  <c r="S1719" i="1" s="1"/>
  <c r="R1720" i="1"/>
  <c r="S1720" i="1" s="1"/>
  <c r="R1721" i="1"/>
  <c r="S1721" i="1" s="1"/>
  <c r="R1722" i="1"/>
  <c r="S1722" i="1" s="1"/>
  <c r="R1723" i="1"/>
  <c r="S1723" i="1" s="1"/>
  <c r="R1724" i="1"/>
  <c r="S1724" i="1" s="1"/>
  <c r="R1725" i="1"/>
  <c r="S1725" i="1" s="1"/>
  <c r="R1726" i="1"/>
  <c r="S1726" i="1" s="1"/>
  <c r="R1727" i="1"/>
  <c r="S1727" i="1" s="1"/>
  <c r="R1728" i="1"/>
  <c r="S1728" i="1" s="1"/>
  <c r="R1729" i="1"/>
  <c r="S1729" i="1" s="1"/>
  <c r="R1730" i="1"/>
  <c r="S1730" i="1" s="1"/>
  <c r="R1731" i="1"/>
  <c r="S1731" i="1" s="1"/>
  <c r="R1732" i="1"/>
  <c r="S1732" i="1" s="1"/>
  <c r="R1733" i="1"/>
  <c r="S1733" i="1" s="1"/>
  <c r="R1734" i="1"/>
  <c r="S1734" i="1" s="1"/>
  <c r="R1735" i="1"/>
  <c r="S1735" i="1" s="1"/>
  <c r="R1736" i="1"/>
  <c r="S1736" i="1" s="1"/>
  <c r="R1737" i="1"/>
  <c r="S1737" i="1" s="1"/>
  <c r="R1738" i="1"/>
  <c r="S1738" i="1" s="1"/>
  <c r="R1739" i="1"/>
  <c r="S1739" i="1" s="1"/>
  <c r="R1740" i="1"/>
  <c r="S1740" i="1" s="1"/>
  <c r="R1741" i="1"/>
  <c r="S1741" i="1" s="1"/>
  <c r="R1742" i="1"/>
  <c r="S1742" i="1" s="1"/>
  <c r="R1743" i="1"/>
  <c r="S1743" i="1" s="1"/>
  <c r="R1744" i="1"/>
  <c r="S1744" i="1" s="1"/>
  <c r="R1745" i="1"/>
  <c r="S1745" i="1" s="1"/>
  <c r="R1746" i="1"/>
  <c r="S1746" i="1" s="1"/>
  <c r="R1747" i="1"/>
  <c r="S1747" i="1" s="1"/>
  <c r="R1748" i="1"/>
  <c r="S1748" i="1" s="1"/>
  <c r="R1749" i="1"/>
  <c r="S1749" i="1" s="1"/>
  <c r="R1750" i="1"/>
  <c r="S1750" i="1" s="1"/>
  <c r="R1751" i="1"/>
  <c r="S1751" i="1" s="1"/>
  <c r="R1752" i="1"/>
  <c r="S1752" i="1" s="1"/>
  <c r="R1753" i="1"/>
  <c r="S1753" i="1" s="1"/>
  <c r="R1754" i="1"/>
  <c r="S1754" i="1" s="1"/>
  <c r="R1755" i="1"/>
  <c r="S1755" i="1" s="1"/>
  <c r="R1756" i="1"/>
  <c r="S1756" i="1" s="1"/>
  <c r="R1757" i="1"/>
  <c r="S1757" i="1" s="1"/>
  <c r="R1758" i="1"/>
  <c r="S1758" i="1" s="1"/>
  <c r="R1759" i="1"/>
  <c r="S1759" i="1" s="1"/>
  <c r="R1760" i="1"/>
  <c r="S1760" i="1" s="1"/>
  <c r="R1761" i="1"/>
  <c r="S1761" i="1" s="1"/>
  <c r="R1762" i="1"/>
  <c r="S1762" i="1" s="1"/>
  <c r="R1763" i="1"/>
  <c r="S1763" i="1" s="1"/>
  <c r="R1764" i="1"/>
  <c r="S1764" i="1" s="1"/>
  <c r="R1765" i="1"/>
  <c r="S1765" i="1" s="1"/>
  <c r="R1766" i="1"/>
  <c r="S1766" i="1" s="1"/>
  <c r="R1767" i="1"/>
  <c r="S1767" i="1" s="1"/>
  <c r="R1768" i="1"/>
  <c r="S1768" i="1" s="1"/>
  <c r="R1769" i="1"/>
  <c r="S1769" i="1" s="1"/>
  <c r="R1770" i="1"/>
  <c r="S1770" i="1" s="1"/>
  <c r="R1771" i="1"/>
  <c r="S1771" i="1" s="1"/>
  <c r="R1772" i="1"/>
  <c r="S1772" i="1" s="1"/>
  <c r="R1773" i="1"/>
  <c r="S1773" i="1" s="1"/>
  <c r="R1774" i="1"/>
  <c r="S1774" i="1" s="1"/>
  <c r="R1775" i="1"/>
  <c r="S1775" i="1" s="1"/>
  <c r="R1776" i="1"/>
  <c r="S1776" i="1" s="1"/>
  <c r="R1777" i="1"/>
  <c r="S1777" i="1" s="1"/>
  <c r="R1778" i="1"/>
  <c r="S1778" i="1" s="1"/>
  <c r="R1779" i="1"/>
  <c r="S1779" i="1" s="1"/>
  <c r="R1780" i="1"/>
  <c r="S1780" i="1" s="1"/>
  <c r="R1781" i="1"/>
  <c r="S1781" i="1" s="1"/>
  <c r="R1782" i="1"/>
  <c r="S1782" i="1" s="1"/>
  <c r="R1783" i="1"/>
  <c r="S1783" i="1" s="1"/>
  <c r="R1784" i="1"/>
  <c r="S1784" i="1" s="1"/>
  <c r="R1785" i="1"/>
  <c r="S1785" i="1" s="1"/>
  <c r="R1786" i="1"/>
  <c r="S1786" i="1" s="1"/>
  <c r="R1787" i="1"/>
  <c r="S1787" i="1" s="1"/>
  <c r="R1788" i="1"/>
  <c r="S1788" i="1" s="1"/>
  <c r="R1789" i="1"/>
  <c r="S1789" i="1" s="1"/>
  <c r="R1790" i="1"/>
  <c r="S1790" i="1" s="1"/>
  <c r="R1791" i="1"/>
  <c r="S1791" i="1" s="1"/>
  <c r="R1792" i="1"/>
  <c r="S1792" i="1" s="1"/>
  <c r="R1793" i="1"/>
  <c r="S1793" i="1" s="1"/>
  <c r="R1794" i="1"/>
  <c r="S1794" i="1" s="1"/>
  <c r="R1795" i="1"/>
  <c r="S1795" i="1" s="1"/>
  <c r="R1796" i="1"/>
  <c r="S1796" i="1" s="1"/>
  <c r="R1797" i="1"/>
  <c r="S1797" i="1" s="1"/>
  <c r="R1798" i="1"/>
  <c r="S1798" i="1" s="1"/>
  <c r="R1799" i="1"/>
  <c r="S1799" i="1" s="1"/>
  <c r="R1800" i="1"/>
  <c r="S1800" i="1" s="1"/>
  <c r="R1801" i="1"/>
  <c r="S1801" i="1" s="1"/>
  <c r="R1802" i="1"/>
  <c r="S1802" i="1" s="1"/>
  <c r="R1803" i="1"/>
  <c r="S1803" i="1" s="1"/>
  <c r="R1804" i="1"/>
  <c r="S1804" i="1" s="1"/>
  <c r="R1805" i="1"/>
  <c r="S1805" i="1" s="1"/>
  <c r="R1806" i="1"/>
  <c r="S1806" i="1" s="1"/>
  <c r="R1807" i="1"/>
  <c r="S1807" i="1" s="1"/>
  <c r="R1808" i="1"/>
  <c r="S1808" i="1" s="1"/>
  <c r="R1809" i="1"/>
  <c r="S1809" i="1" s="1"/>
  <c r="R1810" i="1"/>
  <c r="S1810" i="1" s="1"/>
  <c r="R1811" i="1"/>
  <c r="S1811" i="1" s="1"/>
  <c r="R1812" i="1"/>
  <c r="S1812" i="1" s="1"/>
  <c r="R1813" i="1"/>
  <c r="S1813" i="1" s="1"/>
  <c r="R1814" i="1"/>
  <c r="S1814" i="1" s="1"/>
  <c r="R1815" i="1"/>
  <c r="S1815" i="1" s="1"/>
  <c r="R1816" i="1"/>
  <c r="S1816" i="1" s="1"/>
  <c r="R1817" i="1"/>
  <c r="S1817" i="1" s="1"/>
  <c r="R1818" i="1"/>
  <c r="S1818" i="1" s="1"/>
  <c r="R1819" i="1"/>
  <c r="S1819" i="1" s="1"/>
  <c r="R1820" i="1"/>
  <c r="S1820" i="1" s="1"/>
  <c r="R1821" i="1"/>
  <c r="S1821" i="1" s="1"/>
  <c r="R1822" i="1"/>
  <c r="S1822" i="1" s="1"/>
  <c r="R1823" i="1"/>
  <c r="S1823" i="1" s="1"/>
  <c r="R1824" i="1"/>
  <c r="S1824" i="1" s="1"/>
  <c r="R1825" i="1"/>
  <c r="S1825" i="1" s="1"/>
  <c r="R1826" i="1"/>
  <c r="S1826" i="1" s="1"/>
  <c r="R1827" i="1"/>
  <c r="S1827" i="1" s="1"/>
  <c r="R1828" i="1"/>
  <c r="S1828" i="1" s="1"/>
  <c r="R1829" i="1"/>
  <c r="S1829" i="1" s="1"/>
  <c r="R1830" i="1"/>
  <c r="S1830" i="1" s="1"/>
  <c r="R1831" i="1"/>
  <c r="S1831" i="1" s="1"/>
  <c r="R1832" i="1"/>
  <c r="S1832" i="1" s="1"/>
  <c r="R1833" i="1"/>
  <c r="S1833" i="1" s="1"/>
  <c r="R1834" i="1"/>
  <c r="S1834" i="1" s="1"/>
  <c r="R1835" i="1"/>
  <c r="S1835" i="1" s="1"/>
  <c r="R1836" i="1"/>
  <c r="S1836" i="1" s="1"/>
  <c r="R1837" i="1"/>
  <c r="S1837" i="1" s="1"/>
  <c r="R1838" i="1"/>
  <c r="S1838" i="1" s="1"/>
  <c r="R1839" i="1"/>
  <c r="S1839" i="1" s="1"/>
  <c r="R1840" i="1"/>
  <c r="S1840" i="1" s="1"/>
  <c r="R1841" i="1"/>
  <c r="S1841" i="1" s="1"/>
  <c r="R1842" i="1"/>
  <c r="S1842" i="1" s="1"/>
  <c r="R1843" i="1"/>
  <c r="S1843" i="1" s="1"/>
  <c r="R1844" i="1"/>
  <c r="S1844" i="1" s="1"/>
  <c r="R1845" i="1"/>
  <c r="S1845" i="1" s="1"/>
  <c r="R1846" i="1"/>
  <c r="S1846" i="1" s="1"/>
  <c r="R1847" i="1"/>
  <c r="S1847" i="1" s="1"/>
  <c r="R1848" i="1"/>
  <c r="S1848" i="1" s="1"/>
  <c r="R1849" i="1"/>
  <c r="S1849" i="1" s="1"/>
  <c r="R1850" i="1"/>
  <c r="S1850" i="1" s="1"/>
  <c r="R1851" i="1"/>
  <c r="S1851" i="1" s="1"/>
  <c r="R1852" i="1"/>
  <c r="S1852" i="1" s="1"/>
  <c r="R1853" i="1"/>
  <c r="S1853" i="1" s="1"/>
  <c r="R1854" i="1"/>
  <c r="S1854" i="1" s="1"/>
  <c r="R1855" i="1"/>
  <c r="S1855" i="1" s="1"/>
  <c r="R1856" i="1"/>
  <c r="S1856" i="1" s="1"/>
  <c r="R1857" i="1"/>
  <c r="S1857" i="1" s="1"/>
  <c r="R1858" i="1"/>
  <c r="S1858" i="1" s="1"/>
  <c r="R1859" i="1"/>
  <c r="S1859" i="1" s="1"/>
  <c r="R1860" i="1"/>
  <c r="S1860" i="1" s="1"/>
  <c r="R1861" i="1"/>
  <c r="S1861" i="1" s="1"/>
  <c r="R1862" i="1"/>
  <c r="S1862" i="1" s="1"/>
  <c r="R1863" i="1"/>
  <c r="S1863" i="1" s="1"/>
  <c r="R1864" i="1"/>
  <c r="S1864" i="1" s="1"/>
  <c r="R1865" i="1"/>
  <c r="S1865" i="1" s="1"/>
  <c r="R1866" i="1"/>
  <c r="S1866" i="1" s="1"/>
  <c r="R1867" i="1"/>
  <c r="S1867" i="1" s="1"/>
  <c r="R1868" i="1"/>
  <c r="S1868" i="1" s="1"/>
  <c r="R1869" i="1"/>
  <c r="S1869" i="1" s="1"/>
  <c r="R1870" i="1"/>
  <c r="S1870" i="1" s="1"/>
  <c r="R1871" i="1"/>
  <c r="S1871" i="1" s="1"/>
  <c r="R1872" i="1"/>
  <c r="S1872" i="1" s="1"/>
  <c r="R1873" i="1"/>
  <c r="S1873" i="1" s="1"/>
  <c r="R1874" i="1"/>
  <c r="S1874" i="1" s="1"/>
  <c r="R1875" i="1"/>
  <c r="S1875" i="1" s="1"/>
  <c r="R1876" i="1"/>
  <c r="S1876" i="1" s="1"/>
  <c r="R1877" i="1"/>
  <c r="S1877" i="1" s="1"/>
  <c r="R1878" i="1"/>
  <c r="S1878" i="1" s="1"/>
  <c r="R1879" i="1"/>
  <c r="S1879" i="1" s="1"/>
  <c r="R1880" i="1"/>
  <c r="S1880" i="1" s="1"/>
  <c r="R1881" i="1"/>
  <c r="S1881" i="1" s="1"/>
  <c r="R1882" i="1"/>
  <c r="S1882" i="1" s="1"/>
  <c r="R1883" i="1"/>
  <c r="S1883" i="1" s="1"/>
  <c r="R1884" i="1"/>
  <c r="S1884" i="1" s="1"/>
  <c r="R1885" i="1"/>
  <c r="S1885" i="1" s="1"/>
  <c r="R1886" i="1"/>
  <c r="S1886" i="1" s="1"/>
  <c r="R1887" i="1"/>
  <c r="S1887" i="1" s="1"/>
  <c r="R1888" i="1"/>
  <c r="S1888" i="1" s="1"/>
  <c r="R1889" i="1"/>
  <c r="S1889" i="1" s="1"/>
  <c r="R1890" i="1"/>
  <c r="S1890" i="1" s="1"/>
  <c r="R1891" i="1"/>
  <c r="S1891" i="1" s="1"/>
  <c r="R1892" i="1"/>
  <c r="S1892" i="1" s="1"/>
  <c r="R1893" i="1"/>
  <c r="S1893" i="1" s="1"/>
  <c r="R1894" i="1"/>
  <c r="S1894" i="1" s="1"/>
  <c r="R1895" i="1"/>
  <c r="S1895" i="1" s="1"/>
  <c r="R1896" i="1"/>
  <c r="S1896" i="1" s="1"/>
  <c r="R1897" i="1"/>
  <c r="S1897" i="1" s="1"/>
  <c r="R1898" i="1"/>
  <c r="S1898" i="1" s="1"/>
  <c r="R1899" i="1"/>
  <c r="S1899" i="1" s="1"/>
  <c r="R1900" i="1"/>
  <c r="S1900" i="1" s="1"/>
  <c r="R1901" i="1"/>
  <c r="S1901" i="1" s="1"/>
  <c r="R1902" i="1"/>
  <c r="S1902" i="1" s="1"/>
  <c r="R1903" i="1"/>
  <c r="S1903" i="1" s="1"/>
  <c r="R1904" i="1"/>
  <c r="S1904" i="1" s="1"/>
  <c r="R1905" i="1"/>
  <c r="S1905" i="1" s="1"/>
  <c r="R1906" i="1"/>
  <c r="S1906" i="1" s="1"/>
  <c r="R1907" i="1"/>
  <c r="S1907" i="1" s="1"/>
  <c r="R1908" i="1"/>
  <c r="S1908" i="1" s="1"/>
  <c r="R1909" i="1"/>
  <c r="S1909" i="1" s="1"/>
  <c r="R1910" i="1"/>
  <c r="S1910" i="1" s="1"/>
  <c r="R1911" i="1"/>
  <c r="S1911" i="1" s="1"/>
  <c r="R1912" i="1"/>
  <c r="S1912" i="1" s="1"/>
  <c r="R1913" i="1"/>
  <c r="S1913" i="1" s="1"/>
  <c r="R1914" i="1"/>
  <c r="R1915" i="1"/>
  <c r="S1915" i="1" s="1"/>
  <c r="R1916" i="1"/>
  <c r="S1916" i="1" s="1"/>
  <c r="R1917" i="1"/>
  <c r="S1917" i="1" s="1"/>
  <c r="R1918" i="1"/>
  <c r="S1918" i="1" s="1"/>
  <c r="R1919" i="1"/>
  <c r="S1919" i="1" s="1"/>
  <c r="R1920" i="1"/>
  <c r="S1920" i="1" s="1"/>
  <c r="R1921" i="1"/>
  <c r="S1921" i="1" s="1"/>
  <c r="R1922" i="1"/>
  <c r="S1922" i="1" s="1"/>
  <c r="R1923" i="1"/>
  <c r="S1923" i="1" s="1"/>
  <c r="R1924" i="1"/>
  <c r="S1924" i="1" s="1"/>
  <c r="R1925" i="1"/>
  <c r="S1925" i="1" s="1"/>
  <c r="R1926" i="1"/>
  <c r="S1926" i="1" s="1"/>
  <c r="R1927" i="1"/>
  <c r="S1927" i="1" s="1"/>
  <c r="R1928" i="1"/>
  <c r="S1928" i="1" s="1"/>
  <c r="R1929" i="1"/>
  <c r="S1929" i="1" s="1"/>
  <c r="R1930" i="1"/>
  <c r="S1930" i="1" s="1"/>
  <c r="R1931" i="1"/>
  <c r="S1931" i="1" s="1"/>
  <c r="R1932" i="1"/>
  <c r="S1932" i="1" s="1"/>
  <c r="R1933" i="1"/>
  <c r="S1933" i="1" s="1"/>
  <c r="R1934" i="1"/>
  <c r="S1934" i="1" s="1"/>
  <c r="R1935" i="1"/>
  <c r="S1935" i="1" s="1"/>
  <c r="R1936" i="1"/>
  <c r="S1936" i="1" s="1"/>
  <c r="R1937" i="1"/>
  <c r="S1937" i="1" s="1"/>
  <c r="R1938" i="1"/>
  <c r="S1938" i="1" s="1"/>
  <c r="R1939" i="1"/>
  <c r="S1939" i="1" s="1"/>
  <c r="R1940" i="1"/>
  <c r="S1940" i="1" s="1"/>
  <c r="R1941" i="1"/>
  <c r="S1941" i="1" s="1"/>
  <c r="R1942" i="1"/>
  <c r="S1942" i="1" s="1"/>
  <c r="R1943" i="1"/>
  <c r="S1943" i="1" s="1"/>
  <c r="R1944" i="1"/>
  <c r="S1944" i="1" s="1"/>
  <c r="R1945" i="1"/>
  <c r="S1945" i="1" s="1"/>
  <c r="R1946" i="1"/>
  <c r="S1946" i="1" s="1"/>
  <c r="R1947" i="1"/>
  <c r="S1947" i="1" s="1"/>
  <c r="R1948" i="1"/>
  <c r="S1948" i="1" s="1"/>
  <c r="R1949" i="1"/>
  <c r="S1949" i="1" s="1"/>
  <c r="R1950" i="1"/>
  <c r="S1950" i="1" s="1"/>
  <c r="R1951" i="1"/>
  <c r="S1951" i="1" s="1"/>
  <c r="R1952" i="1"/>
  <c r="S1952" i="1" s="1"/>
  <c r="R1953" i="1"/>
  <c r="S1953" i="1" s="1"/>
  <c r="R1954" i="1"/>
  <c r="S1954" i="1" s="1"/>
  <c r="R1955" i="1"/>
  <c r="S1955" i="1" s="1"/>
  <c r="R1956" i="1"/>
  <c r="S1956" i="1" s="1"/>
  <c r="R1957" i="1"/>
  <c r="S1957" i="1" s="1"/>
  <c r="R1958" i="1"/>
  <c r="S1958" i="1" s="1"/>
  <c r="R1959" i="1"/>
  <c r="S1959" i="1" s="1"/>
  <c r="R1960" i="1"/>
  <c r="S1960" i="1" s="1"/>
  <c r="R1961" i="1"/>
  <c r="S1961" i="1" s="1"/>
  <c r="R1962" i="1"/>
  <c r="S1962" i="1" s="1"/>
  <c r="R1963" i="1"/>
  <c r="S1963" i="1" s="1"/>
  <c r="R1964" i="1"/>
  <c r="S1964" i="1" s="1"/>
  <c r="R1965" i="1"/>
  <c r="S1965" i="1" s="1"/>
  <c r="R1966" i="1"/>
  <c r="S1966" i="1" s="1"/>
  <c r="R1967" i="1"/>
  <c r="S1967" i="1" s="1"/>
  <c r="R1968" i="1"/>
  <c r="S1968" i="1" s="1"/>
  <c r="R1969" i="1"/>
  <c r="S1969" i="1" s="1"/>
  <c r="R1970" i="1"/>
  <c r="S1970" i="1" s="1"/>
  <c r="R1971" i="1"/>
  <c r="S1971" i="1" s="1"/>
  <c r="R1972" i="1"/>
  <c r="S1972" i="1" s="1"/>
  <c r="R1973" i="1"/>
  <c r="R1974" i="1"/>
  <c r="R1975" i="1"/>
  <c r="S1975" i="1" s="1"/>
  <c r="R1976" i="1"/>
  <c r="S1976" i="1" s="1"/>
  <c r="R1977" i="1"/>
  <c r="S1977" i="1" s="1"/>
  <c r="R1978" i="1"/>
  <c r="S1978" i="1" s="1"/>
  <c r="R1979" i="1"/>
  <c r="S1979" i="1" s="1"/>
  <c r="R1980" i="1"/>
  <c r="S1980" i="1" s="1"/>
  <c r="R1981" i="1"/>
  <c r="S1981" i="1" s="1"/>
  <c r="R1982" i="1"/>
  <c r="S1982" i="1" s="1"/>
  <c r="R1983" i="1"/>
  <c r="S1983" i="1" s="1"/>
  <c r="R1984" i="1"/>
  <c r="S1984" i="1" s="1"/>
  <c r="R1985" i="1"/>
  <c r="S1985" i="1" s="1"/>
  <c r="R1986" i="1"/>
  <c r="S1986" i="1" s="1"/>
  <c r="R1987" i="1"/>
  <c r="S1987" i="1" s="1"/>
  <c r="R1988" i="1"/>
  <c r="S1988" i="1" s="1"/>
  <c r="R1989" i="1"/>
  <c r="S1989" i="1" s="1"/>
  <c r="R1990" i="1"/>
  <c r="S1990" i="1" s="1"/>
  <c r="R1991" i="1"/>
  <c r="S1991" i="1" s="1"/>
  <c r="R1992" i="1"/>
  <c r="S1992" i="1" s="1"/>
  <c r="R1993" i="1"/>
  <c r="S1993" i="1" s="1"/>
  <c r="R1994" i="1"/>
  <c r="S1994" i="1" s="1"/>
  <c r="R1995" i="1"/>
  <c r="R1996" i="1"/>
  <c r="S1996" i="1" s="1"/>
  <c r="R1997" i="1"/>
  <c r="S1997" i="1" s="1"/>
  <c r="R1998" i="1"/>
  <c r="S1998" i="1" s="1"/>
  <c r="R1999" i="1"/>
  <c r="S1999" i="1" s="1"/>
  <c r="R2000" i="1"/>
  <c r="S2000" i="1" s="1"/>
  <c r="R2001" i="1"/>
  <c r="S2001" i="1" s="1"/>
  <c r="R2" i="1"/>
  <c r="S2" i="1" s="1"/>
  <c r="Q14" i="1"/>
  <c r="Q662" i="1"/>
  <c r="Q674" i="1"/>
  <c r="Q679" i="1"/>
  <c r="Q834" i="1"/>
  <c r="P3" i="1"/>
  <c r="Q3" i="1" s="1"/>
  <c r="P4" i="1"/>
  <c r="Q4" i="1" s="1"/>
  <c r="P5" i="1"/>
  <c r="Q5" i="1" s="1"/>
  <c r="P6" i="1"/>
  <c r="Q6" i="1" s="1"/>
  <c r="P7" i="1"/>
  <c r="Q7" i="1" s="1"/>
  <c r="P8" i="1"/>
  <c r="Q8" i="1" s="1"/>
  <c r="P9" i="1"/>
  <c r="Q9" i="1" s="1"/>
  <c r="P10" i="1"/>
  <c r="Q10" i="1" s="1"/>
  <c r="P11" i="1"/>
  <c r="Q11" i="1" s="1"/>
  <c r="P12" i="1"/>
  <c r="Q12" i="1" s="1"/>
  <c r="P13" i="1"/>
  <c r="Q13" i="1" s="1"/>
  <c r="P14" i="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P212" i="1"/>
  <c r="Q212" i="1" s="1"/>
  <c r="P213" i="1"/>
  <c r="Q213" i="1" s="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Q226" i="1" s="1"/>
  <c r="P227" i="1"/>
  <c r="Q227" i="1" s="1"/>
  <c r="P228" i="1"/>
  <c r="Q228" i="1" s="1"/>
  <c r="P229" i="1"/>
  <c r="Q229" i="1" s="1"/>
  <c r="P230" i="1"/>
  <c r="Q230" i="1" s="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P256" i="1"/>
  <c r="Q256" i="1" s="1"/>
  <c r="P257" i="1"/>
  <c r="Q257" i="1" s="1"/>
  <c r="P258" i="1"/>
  <c r="Q258" i="1" s="1"/>
  <c r="P259" i="1"/>
  <c r="Q259" i="1" s="1"/>
  <c r="P260" i="1"/>
  <c r="Q260" i="1" s="1"/>
  <c r="P261" i="1"/>
  <c r="Q261" i="1" s="1"/>
  <c r="P262" i="1"/>
  <c r="Q262" i="1" s="1"/>
  <c r="P263" i="1"/>
  <c r="Q263" i="1" s="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275" i="1"/>
  <c r="Q275" i="1" s="1"/>
  <c r="P276" i="1"/>
  <c r="Q276" i="1" s="1"/>
  <c r="P277" i="1"/>
  <c r="Q277" i="1" s="1"/>
  <c r="P278" i="1"/>
  <c r="Q278" i="1" s="1"/>
  <c r="P279" i="1"/>
  <c r="Q279" i="1" s="1"/>
  <c r="P280" i="1"/>
  <c r="Q280" i="1" s="1"/>
  <c r="P281" i="1"/>
  <c r="Q281" i="1" s="1"/>
  <c r="P282" i="1"/>
  <c r="Q282" i="1" s="1"/>
  <c r="P283" i="1"/>
  <c r="Q283" i="1" s="1"/>
  <c r="P284" i="1"/>
  <c r="Q284" i="1" s="1"/>
  <c r="P285" i="1"/>
  <c r="Q285" i="1" s="1"/>
  <c r="P286" i="1"/>
  <c r="Q286" i="1" s="1"/>
  <c r="P287" i="1"/>
  <c r="Q287" i="1" s="1"/>
  <c r="P288" i="1"/>
  <c r="Q288" i="1" s="1"/>
  <c r="P289" i="1"/>
  <c r="Q289" i="1" s="1"/>
  <c r="P290" i="1"/>
  <c r="Q290" i="1" s="1"/>
  <c r="P291" i="1"/>
  <c r="Q291" i="1" s="1"/>
  <c r="P292" i="1"/>
  <c r="Q292" i="1" s="1"/>
  <c r="P293" i="1"/>
  <c r="Q293" i="1" s="1"/>
  <c r="P294" i="1"/>
  <c r="Q294" i="1" s="1"/>
  <c r="P295" i="1"/>
  <c r="Q295" i="1" s="1"/>
  <c r="P296" i="1"/>
  <c r="Q296" i="1" s="1"/>
  <c r="P297" i="1"/>
  <c r="Q297" i="1" s="1"/>
  <c r="P298" i="1"/>
  <c r="Q298" i="1" s="1"/>
  <c r="P299" i="1"/>
  <c r="Q299" i="1" s="1"/>
  <c r="P300" i="1"/>
  <c r="Q300" i="1" s="1"/>
  <c r="P301" i="1"/>
  <c r="Q301" i="1" s="1"/>
  <c r="P302" i="1"/>
  <c r="Q302" i="1" s="1"/>
  <c r="P303" i="1"/>
  <c r="Q303" i="1" s="1"/>
  <c r="P304" i="1"/>
  <c r="Q304" i="1" s="1"/>
  <c r="P305" i="1"/>
  <c r="Q305" i="1" s="1"/>
  <c r="P306" i="1"/>
  <c r="Q306" i="1" s="1"/>
  <c r="P307" i="1"/>
  <c r="Q307" i="1" s="1"/>
  <c r="P308" i="1"/>
  <c r="Q308" i="1" s="1"/>
  <c r="P309" i="1"/>
  <c r="Q309" i="1" s="1"/>
  <c r="P310" i="1"/>
  <c r="Q310" i="1" s="1"/>
  <c r="P311" i="1"/>
  <c r="Q311" i="1" s="1"/>
  <c r="P312" i="1"/>
  <c r="Q312" i="1" s="1"/>
  <c r="P313" i="1"/>
  <c r="Q313" i="1" s="1"/>
  <c r="P314" i="1"/>
  <c r="Q314" i="1" s="1"/>
  <c r="P315" i="1"/>
  <c r="Q315" i="1" s="1"/>
  <c r="P316" i="1"/>
  <c r="Q316" i="1" s="1"/>
  <c r="P317" i="1"/>
  <c r="Q317" i="1" s="1"/>
  <c r="P318" i="1"/>
  <c r="Q318" i="1" s="1"/>
  <c r="P319" i="1"/>
  <c r="Q319" i="1" s="1"/>
  <c r="P320" i="1"/>
  <c r="Q320" i="1" s="1"/>
  <c r="P321" i="1"/>
  <c r="Q321" i="1" s="1"/>
  <c r="P322" i="1"/>
  <c r="Q322" i="1" s="1"/>
  <c r="P323" i="1"/>
  <c r="Q323" i="1" s="1"/>
  <c r="P324" i="1"/>
  <c r="Q324" i="1" s="1"/>
  <c r="P325" i="1"/>
  <c r="Q325" i="1" s="1"/>
  <c r="P326" i="1"/>
  <c r="Q326" i="1" s="1"/>
  <c r="P327" i="1"/>
  <c r="Q327" i="1" s="1"/>
  <c r="P328" i="1"/>
  <c r="Q328" i="1" s="1"/>
  <c r="P329" i="1"/>
  <c r="Q329" i="1" s="1"/>
  <c r="P330" i="1"/>
  <c r="Q330" i="1" s="1"/>
  <c r="P331" i="1"/>
  <c r="Q331" i="1" s="1"/>
  <c r="P332" i="1"/>
  <c r="Q332" i="1" s="1"/>
  <c r="P333" i="1"/>
  <c r="Q333" i="1" s="1"/>
  <c r="P334" i="1"/>
  <c r="Q334" i="1" s="1"/>
  <c r="P335" i="1"/>
  <c r="Q335" i="1" s="1"/>
  <c r="P336" i="1"/>
  <c r="Q336" i="1" s="1"/>
  <c r="P337" i="1"/>
  <c r="Q337" i="1" s="1"/>
  <c r="P338" i="1"/>
  <c r="Q338" i="1" s="1"/>
  <c r="P339" i="1"/>
  <c r="Q339" i="1" s="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Q351" i="1" s="1"/>
  <c r="P352" i="1"/>
  <c r="Q352" i="1" s="1"/>
  <c r="P353" i="1"/>
  <c r="Q353" i="1" s="1"/>
  <c r="P354" i="1"/>
  <c r="Q354" i="1" s="1"/>
  <c r="P355" i="1"/>
  <c r="Q355" i="1" s="1"/>
  <c r="P356" i="1"/>
  <c r="Q356" i="1" s="1"/>
  <c r="P357" i="1"/>
  <c r="Q357" i="1" s="1"/>
  <c r="P358" i="1"/>
  <c r="Q358" i="1" s="1"/>
  <c r="P359" i="1"/>
  <c r="Q359" i="1" s="1"/>
  <c r="P360" i="1"/>
  <c r="Q360" i="1" s="1"/>
  <c r="P361" i="1"/>
  <c r="Q361" i="1" s="1"/>
  <c r="P362" i="1"/>
  <c r="Q362" i="1" s="1"/>
  <c r="P363" i="1"/>
  <c r="Q363" i="1" s="1"/>
  <c r="P364" i="1"/>
  <c r="Q364" i="1" s="1"/>
  <c r="P365" i="1"/>
  <c r="Q365" i="1" s="1"/>
  <c r="P366" i="1"/>
  <c r="Q366" i="1" s="1"/>
  <c r="P367" i="1"/>
  <c r="Q367" i="1" s="1"/>
  <c r="P368" i="1"/>
  <c r="Q368" i="1" s="1"/>
  <c r="P369" i="1"/>
  <c r="Q369" i="1" s="1"/>
  <c r="P370" i="1"/>
  <c r="Q370" i="1" s="1"/>
  <c r="P371" i="1"/>
  <c r="Q371" i="1" s="1"/>
  <c r="P372" i="1"/>
  <c r="Q372" i="1" s="1"/>
  <c r="P373" i="1"/>
  <c r="Q373" i="1" s="1"/>
  <c r="P374" i="1"/>
  <c r="Q374" i="1" s="1"/>
  <c r="P375" i="1"/>
  <c r="Q375" i="1" s="1"/>
  <c r="P376" i="1"/>
  <c r="Q376" i="1" s="1"/>
  <c r="P377" i="1"/>
  <c r="Q377" i="1" s="1"/>
  <c r="P378" i="1"/>
  <c r="Q378" i="1" s="1"/>
  <c r="P379" i="1"/>
  <c r="Q379" i="1" s="1"/>
  <c r="P380" i="1"/>
  <c r="Q380" i="1" s="1"/>
  <c r="P381" i="1"/>
  <c r="Q381" i="1" s="1"/>
  <c r="P382" i="1"/>
  <c r="Q382" i="1" s="1"/>
  <c r="P383" i="1"/>
  <c r="Q383" i="1" s="1"/>
  <c r="P384" i="1"/>
  <c r="Q384" i="1" s="1"/>
  <c r="P385" i="1"/>
  <c r="Q385" i="1" s="1"/>
  <c r="P386" i="1"/>
  <c r="Q386" i="1" s="1"/>
  <c r="P387" i="1"/>
  <c r="Q387" i="1" s="1"/>
  <c r="P388" i="1"/>
  <c r="Q388" i="1" s="1"/>
  <c r="P389" i="1"/>
  <c r="Q389" i="1" s="1"/>
  <c r="P390" i="1"/>
  <c r="Q390" i="1" s="1"/>
  <c r="P391" i="1"/>
  <c r="Q391" i="1" s="1"/>
  <c r="P392" i="1"/>
  <c r="Q392" i="1" s="1"/>
  <c r="P393" i="1"/>
  <c r="Q393" i="1" s="1"/>
  <c r="P394" i="1"/>
  <c r="Q394" i="1" s="1"/>
  <c r="P395" i="1"/>
  <c r="Q395" i="1" s="1"/>
  <c r="P396" i="1"/>
  <c r="Q396" i="1" s="1"/>
  <c r="P397" i="1"/>
  <c r="Q397" i="1" s="1"/>
  <c r="P398" i="1"/>
  <c r="Q398" i="1" s="1"/>
  <c r="P399" i="1"/>
  <c r="Q399" i="1" s="1"/>
  <c r="P400" i="1"/>
  <c r="Q400" i="1" s="1"/>
  <c r="P401" i="1"/>
  <c r="Q401" i="1" s="1"/>
  <c r="P402" i="1"/>
  <c r="Q402" i="1" s="1"/>
  <c r="P403" i="1"/>
  <c r="Q403" i="1" s="1"/>
  <c r="P404" i="1"/>
  <c r="Q404" i="1" s="1"/>
  <c r="P405" i="1"/>
  <c r="Q405" i="1" s="1"/>
  <c r="P406" i="1"/>
  <c r="Q406" i="1" s="1"/>
  <c r="P407" i="1"/>
  <c r="Q407" i="1" s="1"/>
  <c r="P408" i="1"/>
  <c r="Q408" i="1" s="1"/>
  <c r="P409" i="1"/>
  <c r="Q409" i="1" s="1"/>
  <c r="P410" i="1"/>
  <c r="Q410" i="1" s="1"/>
  <c r="P411" i="1"/>
  <c r="Q411" i="1" s="1"/>
  <c r="P412" i="1"/>
  <c r="Q412" i="1" s="1"/>
  <c r="P413" i="1"/>
  <c r="Q413" i="1" s="1"/>
  <c r="P414" i="1"/>
  <c r="Q414" i="1" s="1"/>
  <c r="P415" i="1"/>
  <c r="Q415" i="1" s="1"/>
  <c r="P416" i="1"/>
  <c r="Q416" i="1" s="1"/>
  <c r="P417" i="1"/>
  <c r="Q417" i="1" s="1"/>
  <c r="P418" i="1"/>
  <c r="Q418" i="1" s="1"/>
  <c r="P419" i="1"/>
  <c r="Q419" i="1" s="1"/>
  <c r="P420" i="1"/>
  <c r="Q420" i="1" s="1"/>
  <c r="P421" i="1"/>
  <c r="Q421" i="1" s="1"/>
  <c r="P422" i="1"/>
  <c r="Q422" i="1" s="1"/>
  <c r="P423" i="1"/>
  <c r="Q423" i="1" s="1"/>
  <c r="P424" i="1"/>
  <c r="Q424" i="1" s="1"/>
  <c r="P425" i="1"/>
  <c r="Q425" i="1" s="1"/>
  <c r="P426" i="1"/>
  <c r="Q426" i="1" s="1"/>
  <c r="P427" i="1"/>
  <c r="Q427" i="1" s="1"/>
  <c r="P428" i="1"/>
  <c r="Q428" i="1" s="1"/>
  <c r="P429" i="1"/>
  <c r="Q429" i="1" s="1"/>
  <c r="P430" i="1"/>
  <c r="Q430" i="1" s="1"/>
  <c r="P431" i="1"/>
  <c r="Q431" i="1" s="1"/>
  <c r="P432" i="1"/>
  <c r="Q432" i="1" s="1"/>
  <c r="P433" i="1"/>
  <c r="Q433" i="1" s="1"/>
  <c r="P434" i="1"/>
  <c r="Q434" i="1" s="1"/>
  <c r="P435" i="1"/>
  <c r="Q435" i="1" s="1"/>
  <c r="P436" i="1"/>
  <c r="Q436" i="1" s="1"/>
  <c r="P437" i="1"/>
  <c r="Q437" i="1" s="1"/>
  <c r="P438" i="1"/>
  <c r="Q438" i="1" s="1"/>
  <c r="P439" i="1"/>
  <c r="Q439" i="1" s="1"/>
  <c r="P440" i="1"/>
  <c r="Q440" i="1" s="1"/>
  <c r="P441" i="1"/>
  <c r="Q441" i="1" s="1"/>
  <c r="P442" i="1"/>
  <c r="Q442" i="1" s="1"/>
  <c r="P443" i="1"/>
  <c r="Q443" i="1" s="1"/>
  <c r="P444" i="1"/>
  <c r="Q444" i="1" s="1"/>
  <c r="P445" i="1"/>
  <c r="Q445" i="1" s="1"/>
  <c r="P446" i="1"/>
  <c r="Q446" i="1" s="1"/>
  <c r="P447" i="1"/>
  <c r="Q447" i="1" s="1"/>
  <c r="P448" i="1"/>
  <c r="Q448" i="1" s="1"/>
  <c r="P449" i="1"/>
  <c r="Q449" i="1" s="1"/>
  <c r="P450" i="1"/>
  <c r="Q450" i="1" s="1"/>
  <c r="P451" i="1"/>
  <c r="Q451" i="1" s="1"/>
  <c r="P452" i="1"/>
  <c r="Q452" i="1" s="1"/>
  <c r="P453" i="1"/>
  <c r="Q453" i="1" s="1"/>
  <c r="P454" i="1"/>
  <c r="Q454" i="1" s="1"/>
  <c r="P455" i="1"/>
  <c r="Q455" i="1" s="1"/>
  <c r="P456" i="1"/>
  <c r="Q456" i="1" s="1"/>
  <c r="P457" i="1"/>
  <c r="Q457" i="1" s="1"/>
  <c r="P458" i="1"/>
  <c r="Q458" i="1" s="1"/>
  <c r="P459" i="1"/>
  <c r="Q459" i="1" s="1"/>
  <c r="P460" i="1"/>
  <c r="Q460" i="1" s="1"/>
  <c r="P461" i="1"/>
  <c r="Q461" i="1" s="1"/>
  <c r="P462" i="1"/>
  <c r="Q462" i="1" s="1"/>
  <c r="P463" i="1"/>
  <c r="Q463" i="1" s="1"/>
  <c r="P464" i="1"/>
  <c r="Q464" i="1" s="1"/>
  <c r="P465" i="1"/>
  <c r="Q465" i="1" s="1"/>
  <c r="P466" i="1"/>
  <c r="Q466" i="1" s="1"/>
  <c r="P467" i="1"/>
  <c r="Q467" i="1" s="1"/>
  <c r="P468" i="1"/>
  <c r="Q468" i="1" s="1"/>
  <c r="P469" i="1"/>
  <c r="Q469" i="1" s="1"/>
  <c r="P470" i="1"/>
  <c r="Q470" i="1" s="1"/>
  <c r="P471" i="1"/>
  <c r="Q471" i="1" s="1"/>
  <c r="P472" i="1"/>
  <c r="Q472" i="1" s="1"/>
  <c r="P473" i="1"/>
  <c r="Q473" i="1" s="1"/>
  <c r="P474" i="1"/>
  <c r="Q474" i="1" s="1"/>
  <c r="P475" i="1"/>
  <c r="Q475" i="1" s="1"/>
  <c r="P476" i="1"/>
  <c r="Q476" i="1" s="1"/>
  <c r="P477" i="1"/>
  <c r="Q477" i="1" s="1"/>
  <c r="P478" i="1"/>
  <c r="Q478" i="1" s="1"/>
  <c r="P479" i="1"/>
  <c r="Q479" i="1" s="1"/>
  <c r="P480" i="1"/>
  <c r="Q480" i="1" s="1"/>
  <c r="P481" i="1"/>
  <c r="Q481" i="1" s="1"/>
  <c r="P482" i="1"/>
  <c r="Q482" i="1" s="1"/>
  <c r="P483" i="1"/>
  <c r="Q483" i="1" s="1"/>
  <c r="P484" i="1"/>
  <c r="Q484" i="1" s="1"/>
  <c r="P485" i="1"/>
  <c r="Q485" i="1" s="1"/>
  <c r="P486" i="1"/>
  <c r="Q486" i="1" s="1"/>
  <c r="P487" i="1"/>
  <c r="Q487" i="1" s="1"/>
  <c r="P488" i="1"/>
  <c r="Q488" i="1" s="1"/>
  <c r="P489" i="1"/>
  <c r="Q489" i="1" s="1"/>
  <c r="P490" i="1"/>
  <c r="Q490" i="1" s="1"/>
  <c r="P491" i="1"/>
  <c r="Q491" i="1" s="1"/>
  <c r="P492" i="1"/>
  <c r="Q492" i="1" s="1"/>
  <c r="P493" i="1"/>
  <c r="Q493" i="1" s="1"/>
  <c r="P494" i="1"/>
  <c r="Q494" i="1" s="1"/>
  <c r="P495" i="1"/>
  <c r="Q495" i="1" s="1"/>
  <c r="P496" i="1"/>
  <c r="Q496" i="1" s="1"/>
  <c r="P497" i="1"/>
  <c r="Q497" i="1" s="1"/>
  <c r="P498" i="1"/>
  <c r="Q498" i="1" s="1"/>
  <c r="P499" i="1"/>
  <c r="Q499" i="1" s="1"/>
  <c r="P500" i="1"/>
  <c r="Q500" i="1" s="1"/>
  <c r="P501" i="1"/>
  <c r="Q501" i="1" s="1"/>
  <c r="P502" i="1"/>
  <c r="Q502" i="1" s="1"/>
  <c r="P503" i="1"/>
  <c r="Q503" i="1" s="1"/>
  <c r="P504" i="1"/>
  <c r="Q504" i="1" s="1"/>
  <c r="P505" i="1"/>
  <c r="Q505" i="1" s="1"/>
  <c r="P506" i="1"/>
  <c r="Q506" i="1" s="1"/>
  <c r="P507" i="1"/>
  <c r="Q507" i="1" s="1"/>
  <c r="P508" i="1"/>
  <c r="Q508" i="1" s="1"/>
  <c r="P509" i="1"/>
  <c r="Q509" i="1" s="1"/>
  <c r="P510" i="1"/>
  <c r="Q510" i="1" s="1"/>
  <c r="P511" i="1"/>
  <c r="Q511" i="1" s="1"/>
  <c r="P512" i="1"/>
  <c r="Q512" i="1" s="1"/>
  <c r="P513" i="1"/>
  <c r="Q513" i="1" s="1"/>
  <c r="P514" i="1"/>
  <c r="Q514" i="1" s="1"/>
  <c r="P515" i="1"/>
  <c r="Q515" i="1" s="1"/>
  <c r="P516" i="1"/>
  <c r="Q516" i="1" s="1"/>
  <c r="P517" i="1"/>
  <c r="Q517" i="1" s="1"/>
  <c r="P518" i="1"/>
  <c r="Q518" i="1" s="1"/>
  <c r="P519" i="1"/>
  <c r="Q519" i="1" s="1"/>
  <c r="P520" i="1"/>
  <c r="Q520" i="1" s="1"/>
  <c r="P521" i="1"/>
  <c r="Q521" i="1" s="1"/>
  <c r="P522" i="1"/>
  <c r="Q522" i="1" s="1"/>
  <c r="P523" i="1"/>
  <c r="Q523" i="1" s="1"/>
  <c r="P524" i="1"/>
  <c r="Q524" i="1" s="1"/>
  <c r="P525" i="1"/>
  <c r="Q525" i="1" s="1"/>
  <c r="P526" i="1"/>
  <c r="Q526" i="1" s="1"/>
  <c r="P527" i="1"/>
  <c r="Q527" i="1" s="1"/>
  <c r="P528" i="1"/>
  <c r="Q528" i="1" s="1"/>
  <c r="P529" i="1"/>
  <c r="Q529" i="1" s="1"/>
  <c r="P530" i="1"/>
  <c r="Q530" i="1" s="1"/>
  <c r="P531" i="1"/>
  <c r="Q531" i="1" s="1"/>
  <c r="P532" i="1"/>
  <c r="Q532" i="1" s="1"/>
  <c r="P533" i="1"/>
  <c r="Q533" i="1" s="1"/>
  <c r="P534" i="1"/>
  <c r="Q534" i="1" s="1"/>
  <c r="P535" i="1"/>
  <c r="Q535" i="1" s="1"/>
  <c r="P536" i="1"/>
  <c r="Q536" i="1" s="1"/>
  <c r="P537" i="1"/>
  <c r="Q537" i="1" s="1"/>
  <c r="P538" i="1"/>
  <c r="Q538" i="1" s="1"/>
  <c r="P539" i="1"/>
  <c r="Q539" i="1" s="1"/>
  <c r="P540" i="1"/>
  <c r="Q540" i="1" s="1"/>
  <c r="P541" i="1"/>
  <c r="Q541" i="1" s="1"/>
  <c r="P542" i="1"/>
  <c r="Q542" i="1" s="1"/>
  <c r="P543" i="1"/>
  <c r="Q543" i="1" s="1"/>
  <c r="P544" i="1"/>
  <c r="Q544" i="1" s="1"/>
  <c r="P545" i="1"/>
  <c r="Q545" i="1" s="1"/>
  <c r="P546" i="1"/>
  <c r="Q546" i="1" s="1"/>
  <c r="P547" i="1"/>
  <c r="Q547" i="1" s="1"/>
  <c r="P548" i="1"/>
  <c r="Q548" i="1" s="1"/>
  <c r="P549" i="1"/>
  <c r="Q549" i="1" s="1"/>
  <c r="P550" i="1"/>
  <c r="Q550" i="1" s="1"/>
  <c r="P551" i="1"/>
  <c r="Q551" i="1" s="1"/>
  <c r="P552" i="1"/>
  <c r="Q552" i="1" s="1"/>
  <c r="P553" i="1"/>
  <c r="Q553" i="1" s="1"/>
  <c r="P554" i="1"/>
  <c r="Q554" i="1" s="1"/>
  <c r="P555" i="1"/>
  <c r="Q555" i="1" s="1"/>
  <c r="P556" i="1"/>
  <c r="Q556" i="1" s="1"/>
  <c r="P557" i="1"/>
  <c r="Q557" i="1" s="1"/>
  <c r="P558" i="1"/>
  <c r="Q558" i="1" s="1"/>
  <c r="P559" i="1"/>
  <c r="Q559" i="1" s="1"/>
  <c r="P560" i="1"/>
  <c r="Q560" i="1" s="1"/>
  <c r="P561" i="1"/>
  <c r="Q561" i="1" s="1"/>
  <c r="P562" i="1"/>
  <c r="Q562" i="1" s="1"/>
  <c r="P563" i="1"/>
  <c r="Q563" i="1" s="1"/>
  <c r="P564" i="1"/>
  <c r="Q564" i="1" s="1"/>
  <c r="P565" i="1"/>
  <c r="Q565" i="1" s="1"/>
  <c r="P566" i="1"/>
  <c r="Q566" i="1" s="1"/>
  <c r="P567" i="1"/>
  <c r="Q567" i="1" s="1"/>
  <c r="P568" i="1"/>
  <c r="Q568" i="1" s="1"/>
  <c r="P569" i="1"/>
  <c r="Q569" i="1" s="1"/>
  <c r="P570" i="1"/>
  <c r="Q570" i="1" s="1"/>
  <c r="P571" i="1"/>
  <c r="Q571" i="1" s="1"/>
  <c r="P572" i="1"/>
  <c r="Q572" i="1" s="1"/>
  <c r="P573" i="1"/>
  <c r="Q573" i="1" s="1"/>
  <c r="P574" i="1"/>
  <c r="Q574" i="1" s="1"/>
  <c r="P575" i="1"/>
  <c r="Q575" i="1" s="1"/>
  <c r="P576" i="1"/>
  <c r="Q576" i="1" s="1"/>
  <c r="P577" i="1"/>
  <c r="Q577" i="1" s="1"/>
  <c r="P578" i="1"/>
  <c r="Q578" i="1" s="1"/>
  <c r="P579" i="1"/>
  <c r="Q579" i="1" s="1"/>
  <c r="P580" i="1"/>
  <c r="Q580" i="1" s="1"/>
  <c r="P581" i="1"/>
  <c r="Q581" i="1" s="1"/>
  <c r="P582" i="1"/>
  <c r="Q582" i="1" s="1"/>
  <c r="P583" i="1"/>
  <c r="Q583" i="1" s="1"/>
  <c r="P584" i="1"/>
  <c r="Q584" i="1" s="1"/>
  <c r="P585" i="1"/>
  <c r="Q585" i="1" s="1"/>
  <c r="P586" i="1"/>
  <c r="Q586" i="1" s="1"/>
  <c r="P587" i="1"/>
  <c r="Q587" i="1" s="1"/>
  <c r="P588" i="1"/>
  <c r="Q588" i="1" s="1"/>
  <c r="P589" i="1"/>
  <c r="Q589" i="1" s="1"/>
  <c r="P590" i="1"/>
  <c r="Q590" i="1" s="1"/>
  <c r="P591" i="1"/>
  <c r="Q591" i="1" s="1"/>
  <c r="P592" i="1"/>
  <c r="Q592" i="1" s="1"/>
  <c r="P593" i="1"/>
  <c r="Q593" i="1" s="1"/>
  <c r="P594" i="1"/>
  <c r="Q594" i="1" s="1"/>
  <c r="P595" i="1"/>
  <c r="Q595" i="1" s="1"/>
  <c r="P596" i="1"/>
  <c r="Q596" i="1" s="1"/>
  <c r="P597" i="1"/>
  <c r="Q597" i="1" s="1"/>
  <c r="P598" i="1"/>
  <c r="Q598" i="1" s="1"/>
  <c r="P599" i="1"/>
  <c r="Q599" i="1" s="1"/>
  <c r="P600" i="1"/>
  <c r="Q600" i="1" s="1"/>
  <c r="P601" i="1"/>
  <c r="Q601" i="1" s="1"/>
  <c r="P602" i="1"/>
  <c r="Q602" i="1" s="1"/>
  <c r="P603" i="1"/>
  <c r="Q603" i="1" s="1"/>
  <c r="P604" i="1"/>
  <c r="Q604" i="1" s="1"/>
  <c r="P605" i="1"/>
  <c r="Q605" i="1" s="1"/>
  <c r="P606" i="1"/>
  <c r="Q606" i="1" s="1"/>
  <c r="P607" i="1"/>
  <c r="Q607" i="1" s="1"/>
  <c r="P608" i="1"/>
  <c r="Q608" i="1" s="1"/>
  <c r="P609" i="1"/>
  <c r="Q609" i="1" s="1"/>
  <c r="P610" i="1"/>
  <c r="Q610" i="1" s="1"/>
  <c r="P611" i="1"/>
  <c r="Q611" i="1" s="1"/>
  <c r="P612" i="1"/>
  <c r="Q612" i="1" s="1"/>
  <c r="P613" i="1"/>
  <c r="Q613" i="1" s="1"/>
  <c r="P614" i="1"/>
  <c r="Q614" i="1" s="1"/>
  <c r="P615" i="1"/>
  <c r="Q615" i="1" s="1"/>
  <c r="P616" i="1"/>
  <c r="Q616" i="1" s="1"/>
  <c r="P617" i="1"/>
  <c r="Q617" i="1" s="1"/>
  <c r="P618" i="1"/>
  <c r="Q618" i="1" s="1"/>
  <c r="P619" i="1"/>
  <c r="Q619" i="1" s="1"/>
  <c r="P620" i="1"/>
  <c r="Q620" i="1" s="1"/>
  <c r="P621" i="1"/>
  <c r="Q621" i="1" s="1"/>
  <c r="P622" i="1"/>
  <c r="Q622" i="1" s="1"/>
  <c r="P623" i="1"/>
  <c r="Q623" i="1" s="1"/>
  <c r="P624" i="1"/>
  <c r="Q624" i="1" s="1"/>
  <c r="P625" i="1"/>
  <c r="Q625" i="1" s="1"/>
  <c r="P626" i="1"/>
  <c r="Q626" i="1" s="1"/>
  <c r="P627" i="1"/>
  <c r="Q627" i="1" s="1"/>
  <c r="P628" i="1"/>
  <c r="Q628" i="1" s="1"/>
  <c r="P629" i="1"/>
  <c r="Q629" i="1" s="1"/>
  <c r="P630" i="1"/>
  <c r="Q630" i="1" s="1"/>
  <c r="P631" i="1"/>
  <c r="Q631" i="1" s="1"/>
  <c r="P632" i="1"/>
  <c r="Q632" i="1" s="1"/>
  <c r="P633" i="1"/>
  <c r="Q633" i="1" s="1"/>
  <c r="P634" i="1"/>
  <c r="Q634" i="1" s="1"/>
  <c r="P635" i="1"/>
  <c r="Q635" i="1" s="1"/>
  <c r="P636" i="1"/>
  <c r="Q636" i="1" s="1"/>
  <c r="P637" i="1"/>
  <c r="Q637" i="1" s="1"/>
  <c r="P638" i="1"/>
  <c r="Q638" i="1" s="1"/>
  <c r="P639" i="1"/>
  <c r="Q639" i="1" s="1"/>
  <c r="P640" i="1"/>
  <c r="Q640" i="1" s="1"/>
  <c r="P641" i="1"/>
  <c r="Q641" i="1" s="1"/>
  <c r="P642" i="1"/>
  <c r="Q642" i="1" s="1"/>
  <c r="P643" i="1"/>
  <c r="Q643" i="1" s="1"/>
  <c r="P644" i="1"/>
  <c r="Q644" i="1" s="1"/>
  <c r="P645" i="1"/>
  <c r="Q645" i="1" s="1"/>
  <c r="P646" i="1"/>
  <c r="Q646" i="1" s="1"/>
  <c r="P647" i="1"/>
  <c r="Q647" i="1" s="1"/>
  <c r="P648" i="1"/>
  <c r="Q648" i="1" s="1"/>
  <c r="P649" i="1"/>
  <c r="Q649" i="1" s="1"/>
  <c r="P650" i="1"/>
  <c r="Q650" i="1" s="1"/>
  <c r="P651" i="1"/>
  <c r="Q651" i="1" s="1"/>
  <c r="P652" i="1"/>
  <c r="Q652" i="1" s="1"/>
  <c r="P653" i="1"/>
  <c r="Q653" i="1" s="1"/>
  <c r="P654" i="1"/>
  <c r="Q654" i="1" s="1"/>
  <c r="P655" i="1"/>
  <c r="Q655" i="1" s="1"/>
  <c r="P656" i="1"/>
  <c r="Q656" i="1" s="1"/>
  <c r="P657" i="1"/>
  <c r="Q657" i="1" s="1"/>
  <c r="P658" i="1"/>
  <c r="Q658" i="1" s="1"/>
  <c r="P659" i="1"/>
  <c r="Q659" i="1" s="1"/>
  <c r="P660" i="1"/>
  <c r="Q660" i="1" s="1"/>
  <c r="P661" i="1"/>
  <c r="Q661" i="1" s="1"/>
  <c r="P662" i="1"/>
  <c r="P663" i="1"/>
  <c r="Q663" i="1" s="1"/>
  <c r="P664" i="1"/>
  <c r="Q664" i="1" s="1"/>
  <c r="P665" i="1"/>
  <c r="Q665" i="1" s="1"/>
  <c r="P666" i="1"/>
  <c r="Q666" i="1" s="1"/>
  <c r="P667" i="1"/>
  <c r="Q667" i="1" s="1"/>
  <c r="P668" i="1"/>
  <c r="Q668" i="1" s="1"/>
  <c r="P669" i="1"/>
  <c r="Q669" i="1" s="1"/>
  <c r="P670" i="1"/>
  <c r="Q670" i="1" s="1"/>
  <c r="P671" i="1"/>
  <c r="Q671" i="1" s="1"/>
  <c r="P672" i="1"/>
  <c r="Q672" i="1" s="1"/>
  <c r="P673" i="1"/>
  <c r="Q673" i="1" s="1"/>
  <c r="P674" i="1"/>
  <c r="P675" i="1"/>
  <c r="Q675" i="1" s="1"/>
  <c r="P676" i="1"/>
  <c r="Q676" i="1" s="1"/>
  <c r="P677" i="1"/>
  <c r="Q677" i="1" s="1"/>
  <c r="P678" i="1"/>
  <c r="Q678" i="1" s="1"/>
  <c r="P679" i="1"/>
  <c r="P680" i="1"/>
  <c r="Q680" i="1" s="1"/>
  <c r="P681" i="1"/>
  <c r="Q681" i="1" s="1"/>
  <c r="P682" i="1"/>
  <c r="Q682" i="1" s="1"/>
  <c r="P683" i="1"/>
  <c r="Q683" i="1" s="1"/>
  <c r="P684" i="1"/>
  <c r="Q684" i="1" s="1"/>
  <c r="P685" i="1"/>
  <c r="Q685" i="1" s="1"/>
  <c r="P686" i="1"/>
  <c r="Q686" i="1" s="1"/>
  <c r="P687" i="1"/>
  <c r="Q687" i="1" s="1"/>
  <c r="P688" i="1"/>
  <c r="Q688" i="1" s="1"/>
  <c r="P689" i="1"/>
  <c r="Q689" i="1" s="1"/>
  <c r="P690" i="1"/>
  <c r="Q690" i="1" s="1"/>
  <c r="P691" i="1"/>
  <c r="Q691" i="1" s="1"/>
  <c r="P692" i="1"/>
  <c r="Q692" i="1" s="1"/>
  <c r="P693" i="1"/>
  <c r="Q693" i="1" s="1"/>
  <c r="P694" i="1"/>
  <c r="Q694" i="1" s="1"/>
  <c r="P695" i="1"/>
  <c r="Q695" i="1" s="1"/>
  <c r="P696" i="1"/>
  <c r="Q696" i="1" s="1"/>
  <c r="P697" i="1"/>
  <c r="Q697" i="1" s="1"/>
  <c r="P698" i="1"/>
  <c r="Q698" i="1" s="1"/>
  <c r="P699" i="1"/>
  <c r="Q699" i="1" s="1"/>
  <c r="P700" i="1"/>
  <c r="Q700" i="1" s="1"/>
  <c r="P701" i="1"/>
  <c r="Q701" i="1" s="1"/>
  <c r="P702" i="1"/>
  <c r="Q702" i="1" s="1"/>
  <c r="P703" i="1"/>
  <c r="Q703" i="1" s="1"/>
  <c r="P704" i="1"/>
  <c r="Q704" i="1" s="1"/>
  <c r="P705" i="1"/>
  <c r="Q705" i="1" s="1"/>
  <c r="P706" i="1"/>
  <c r="Q706" i="1" s="1"/>
  <c r="P707" i="1"/>
  <c r="Q707" i="1" s="1"/>
  <c r="P708" i="1"/>
  <c r="Q708" i="1" s="1"/>
  <c r="P709" i="1"/>
  <c r="Q709" i="1" s="1"/>
  <c r="P710" i="1"/>
  <c r="Q710" i="1" s="1"/>
  <c r="P711" i="1"/>
  <c r="Q711" i="1" s="1"/>
  <c r="P712" i="1"/>
  <c r="Q712" i="1" s="1"/>
  <c r="P713" i="1"/>
  <c r="Q713" i="1" s="1"/>
  <c r="P714" i="1"/>
  <c r="Q714" i="1" s="1"/>
  <c r="P715" i="1"/>
  <c r="Q715" i="1" s="1"/>
  <c r="P716" i="1"/>
  <c r="Q716" i="1" s="1"/>
  <c r="P717" i="1"/>
  <c r="Q717" i="1" s="1"/>
  <c r="P718" i="1"/>
  <c r="Q718" i="1" s="1"/>
  <c r="P719" i="1"/>
  <c r="Q719" i="1" s="1"/>
  <c r="P720" i="1"/>
  <c r="Q720" i="1" s="1"/>
  <c r="P721" i="1"/>
  <c r="Q721" i="1" s="1"/>
  <c r="P722" i="1"/>
  <c r="Q722" i="1" s="1"/>
  <c r="P723" i="1"/>
  <c r="Q723" i="1" s="1"/>
  <c r="P724" i="1"/>
  <c r="Q724" i="1" s="1"/>
  <c r="P725" i="1"/>
  <c r="Q725" i="1" s="1"/>
  <c r="P726" i="1"/>
  <c r="Q726" i="1" s="1"/>
  <c r="P727" i="1"/>
  <c r="Q727" i="1" s="1"/>
  <c r="P728" i="1"/>
  <c r="Q728" i="1" s="1"/>
  <c r="P729" i="1"/>
  <c r="Q729" i="1" s="1"/>
  <c r="P730" i="1"/>
  <c r="Q730" i="1" s="1"/>
  <c r="P731" i="1"/>
  <c r="Q731" i="1" s="1"/>
  <c r="P732" i="1"/>
  <c r="Q732" i="1" s="1"/>
  <c r="P733" i="1"/>
  <c r="Q733" i="1" s="1"/>
  <c r="P734" i="1"/>
  <c r="Q734" i="1" s="1"/>
  <c r="P735" i="1"/>
  <c r="Q735" i="1" s="1"/>
  <c r="P736" i="1"/>
  <c r="Q736" i="1" s="1"/>
  <c r="P737" i="1"/>
  <c r="Q737" i="1" s="1"/>
  <c r="P738" i="1"/>
  <c r="Q738" i="1" s="1"/>
  <c r="P739" i="1"/>
  <c r="Q739" i="1" s="1"/>
  <c r="P740" i="1"/>
  <c r="Q740" i="1" s="1"/>
  <c r="P741" i="1"/>
  <c r="Q741" i="1" s="1"/>
  <c r="P742" i="1"/>
  <c r="Q742" i="1" s="1"/>
  <c r="P743" i="1"/>
  <c r="Q743" i="1" s="1"/>
  <c r="P744" i="1"/>
  <c r="Q744" i="1" s="1"/>
  <c r="P745" i="1"/>
  <c r="Q745" i="1" s="1"/>
  <c r="P746" i="1"/>
  <c r="Q746" i="1" s="1"/>
  <c r="P747" i="1"/>
  <c r="Q747" i="1" s="1"/>
  <c r="P748" i="1"/>
  <c r="Q748" i="1" s="1"/>
  <c r="P749" i="1"/>
  <c r="Q749" i="1" s="1"/>
  <c r="P750" i="1"/>
  <c r="Q750" i="1" s="1"/>
  <c r="P751" i="1"/>
  <c r="Q751" i="1" s="1"/>
  <c r="P752" i="1"/>
  <c r="Q752" i="1" s="1"/>
  <c r="P753" i="1"/>
  <c r="Q753" i="1" s="1"/>
  <c r="P754" i="1"/>
  <c r="Q754" i="1" s="1"/>
  <c r="P755" i="1"/>
  <c r="Q755" i="1" s="1"/>
  <c r="P756" i="1"/>
  <c r="Q756" i="1" s="1"/>
  <c r="P757" i="1"/>
  <c r="Q757" i="1" s="1"/>
  <c r="P758" i="1"/>
  <c r="Q758" i="1" s="1"/>
  <c r="P759" i="1"/>
  <c r="Q759" i="1" s="1"/>
  <c r="P760" i="1"/>
  <c r="Q760" i="1" s="1"/>
  <c r="P761" i="1"/>
  <c r="Q761" i="1" s="1"/>
  <c r="P762" i="1"/>
  <c r="Q762" i="1" s="1"/>
  <c r="P763" i="1"/>
  <c r="Q763" i="1" s="1"/>
  <c r="P764" i="1"/>
  <c r="Q764" i="1" s="1"/>
  <c r="P765" i="1"/>
  <c r="Q765" i="1" s="1"/>
  <c r="P766" i="1"/>
  <c r="Q766" i="1" s="1"/>
  <c r="P767" i="1"/>
  <c r="Q767" i="1" s="1"/>
  <c r="P768" i="1"/>
  <c r="Q768" i="1" s="1"/>
  <c r="P769" i="1"/>
  <c r="Q769" i="1" s="1"/>
  <c r="P770" i="1"/>
  <c r="Q770" i="1" s="1"/>
  <c r="P771" i="1"/>
  <c r="Q771" i="1" s="1"/>
  <c r="P772" i="1"/>
  <c r="Q772" i="1" s="1"/>
  <c r="P773" i="1"/>
  <c r="Q773" i="1" s="1"/>
  <c r="P774" i="1"/>
  <c r="Q774" i="1" s="1"/>
  <c r="P775" i="1"/>
  <c r="Q775" i="1" s="1"/>
  <c r="P776" i="1"/>
  <c r="Q776" i="1" s="1"/>
  <c r="P777" i="1"/>
  <c r="Q777" i="1" s="1"/>
  <c r="P778" i="1"/>
  <c r="Q778" i="1" s="1"/>
  <c r="P779" i="1"/>
  <c r="Q779" i="1" s="1"/>
  <c r="P780" i="1"/>
  <c r="Q780" i="1" s="1"/>
  <c r="P781" i="1"/>
  <c r="Q781" i="1" s="1"/>
  <c r="P782" i="1"/>
  <c r="Q782" i="1" s="1"/>
  <c r="P783" i="1"/>
  <c r="Q783" i="1" s="1"/>
  <c r="P784" i="1"/>
  <c r="Q784" i="1" s="1"/>
  <c r="P785" i="1"/>
  <c r="Q785" i="1" s="1"/>
  <c r="P786" i="1"/>
  <c r="Q786" i="1" s="1"/>
  <c r="P787" i="1"/>
  <c r="Q787" i="1" s="1"/>
  <c r="P788" i="1"/>
  <c r="Q788" i="1" s="1"/>
  <c r="P789" i="1"/>
  <c r="Q789" i="1" s="1"/>
  <c r="P790" i="1"/>
  <c r="Q790" i="1" s="1"/>
  <c r="P791" i="1"/>
  <c r="Q791" i="1" s="1"/>
  <c r="P792" i="1"/>
  <c r="Q792" i="1" s="1"/>
  <c r="P793" i="1"/>
  <c r="Q793" i="1" s="1"/>
  <c r="P794" i="1"/>
  <c r="Q794" i="1" s="1"/>
  <c r="P795" i="1"/>
  <c r="Q795" i="1" s="1"/>
  <c r="P796" i="1"/>
  <c r="Q796" i="1" s="1"/>
  <c r="P797" i="1"/>
  <c r="Q797" i="1" s="1"/>
  <c r="P798" i="1"/>
  <c r="Q798" i="1" s="1"/>
  <c r="P799" i="1"/>
  <c r="Q799" i="1" s="1"/>
  <c r="P800" i="1"/>
  <c r="Q800" i="1" s="1"/>
  <c r="P801" i="1"/>
  <c r="Q801" i="1" s="1"/>
  <c r="P802" i="1"/>
  <c r="Q802" i="1" s="1"/>
  <c r="P803" i="1"/>
  <c r="Q803" i="1" s="1"/>
  <c r="P804" i="1"/>
  <c r="Q804" i="1" s="1"/>
  <c r="P805" i="1"/>
  <c r="Q805" i="1" s="1"/>
  <c r="P806" i="1"/>
  <c r="Q806" i="1" s="1"/>
  <c r="P807" i="1"/>
  <c r="Q807" i="1" s="1"/>
  <c r="P808" i="1"/>
  <c r="Q808" i="1" s="1"/>
  <c r="P809" i="1"/>
  <c r="Q809" i="1" s="1"/>
  <c r="P810" i="1"/>
  <c r="Q810" i="1" s="1"/>
  <c r="P811" i="1"/>
  <c r="Q811" i="1" s="1"/>
  <c r="P812" i="1"/>
  <c r="Q812" i="1" s="1"/>
  <c r="P813" i="1"/>
  <c r="Q813" i="1" s="1"/>
  <c r="P814" i="1"/>
  <c r="Q814" i="1" s="1"/>
  <c r="P815" i="1"/>
  <c r="Q815" i="1" s="1"/>
  <c r="P816" i="1"/>
  <c r="Q816" i="1" s="1"/>
  <c r="P817" i="1"/>
  <c r="Q817" i="1" s="1"/>
  <c r="P818" i="1"/>
  <c r="Q818" i="1" s="1"/>
  <c r="P819" i="1"/>
  <c r="Q819" i="1" s="1"/>
  <c r="P820" i="1"/>
  <c r="Q820" i="1" s="1"/>
  <c r="P821" i="1"/>
  <c r="Q821" i="1" s="1"/>
  <c r="P822" i="1"/>
  <c r="Q822" i="1" s="1"/>
  <c r="P823" i="1"/>
  <c r="Q823" i="1" s="1"/>
  <c r="P824" i="1"/>
  <c r="Q824" i="1" s="1"/>
  <c r="P825" i="1"/>
  <c r="Q825" i="1" s="1"/>
  <c r="P826" i="1"/>
  <c r="Q826" i="1" s="1"/>
  <c r="P827" i="1"/>
  <c r="Q827" i="1" s="1"/>
  <c r="P828" i="1"/>
  <c r="Q828" i="1" s="1"/>
  <c r="P829" i="1"/>
  <c r="Q829" i="1" s="1"/>
  <c r="P830" i="1"/>
  <c r="Q830" i="1" s="1"/>
  <c r="P831" i="1"/>
  <c r="Q831" i="1" s="1"/>
  <c r="P832" i="1"/>
  <c r="Q832" i="1" s="1"/>
  <c r="P833" i="1"/>
  <c r="Q833" i="1" s="1"/>
  <c r="P834" i="1"/>
  <c r="P835" i="1"/>
  <c r="Q835" i="1" s="1"/>
  <c r="P836" i="1"/>
  <c r="Q836" i="1" s="1"/>
  <c r="P837" i="1"/>
  <c r="Q837" i="1" s="1"/>
  <c r="P838" i="1"/>
  <c r="Q838" i="1" s="1"/>
  <c r="P839" i="1"/>
  <c r="Q839" i="1" s="1"/>
  <c r="P840" i="1"/>
  <c r="Q840" i="1" s="1"/>
  <c r="P841" i="1"/>
  <c r="Q841" i="1" s="1"/>
  <c r="P842" i="1"/>
  <c r="Q842" i="1" s="1"/>
  <c r="P843" i="1"/>
  <c r="Q843" i="1" s="1"/>
  <c r="P844" i="1"/>
  <c r="Q844" i="1" s="1"/>
  <c r="P845" i="1"/>
  <c r="Q845" i="1" s="1"/>
  <c r="P846" i="1"/>
  <c r="Q846" i="1" s="1"/>
  <c r="P847" i="1"/>
  <c r="Q847" i="1" s="1"/>
  <c r="P848" i="1"/>
  <c r="Q848" i="1" s="1"/>
  <c r="P849" i="1"/>
  <c r="Q849" i="1" s="1"/>
  <c r="P850" i="1"/>
  <c r="Q850" i="1" s="1"/>
  <c r="P851" i="1"/>
  <c r="Q851" i="1" s="1"/>
  <c r="P852" i="1"/>
  <c r="Q852" i="1" s="1"/>
  <c r="P853" i="1"/>
  <c r="Q853" i="1" s="1"/>
  <c r="P854" i="1"/>
  <c r="Q854" i="1" s="1"/>
  <c r="P855" i="1"/>
  <c r="Q855" i="1" s="1"/>
  <c r="P856" i="1"/>
  <c r="Q856" i="1" s="1"/>
  <c r="P857" i="1"/>
  <c r="Q857" i="1" s="1"/>
  <c r="P858" i="1"/>
  <c r="Q858" i="1" s="1"/>
  <c r="P859" i="1"/>
  <c r="Q859" i="1" s="1"/>
  <c r="P860" i="1"/>
  <c r="Q860" i="1" s="1"/>
  <c r="P861" i="1"/>
  <c r="Q861" i="1" s="1"/>
  <c r="P862" i="1"/>
  <c r="Q862" i="1" s="1"/>
  <c r="P863" i="1"/>
  <c r="Q863" i="1" s="1"/>
  <c r="P864" i="1"/>
  <c r="Q864" i="1" s="1"/>
  <c r="P865" i="1"/>
  <c r="Q865" i="1" s="1"/>
  <c r="P866" i="1"/>
  <c r="Q866" i="1" s="1"/>
  <c r="P867" i="1"/>
  <c r="Q867" i="1" s="1"/>
  <c r="P868" i="1"/>
  <c r="Q868" i="1" s="1"/>
  <c r="P869" i="1"/>
  <c r="Q869" i="1" s="1"/>
  <c r="P870" i="1"/>
  <c r="Q870" i="1" s="1"/>
  <c r="P871" i="1"/>
  <c r="Q871" i="1" s="1"/>
  <c r="P872" i="1"/>
  <c r="Q872" i="1" s="1"/>
  <c r="P873" i="1"/>
  <c r="Q873" i="1" s="1"/>
  <c r="P874" i="1"/>
  <c r="Q874" i="1" s="1"/>
  <c r="P875" i="1"/>
  <c r="Q875" i="1" s="1"/>
  <c r="P876" i="1"/>
  <c r="Q876" i="1" s="1"/>
  <c r="P877" i="1"/>
  <c r="Q877" i="1" s="1"/>
  <c r="P878" i="1"/>
  <c r="Q878" i="1" s="1"/>
  <c r="P879" i="1"/>
  <c r="Q879" i="1" s="1"/>
  <c r="P880" i="1"/>
  <c r="Q880" i="1" s="1"/>
  <c r="P881" i="1"/>
  <c r="Q881" i="1" s="1"/>
  <c r="P882" i="1"/>
  <c r="Q882" i="1" s="1"/>
  <c r="P883" i="1"/>
  <c r="Q883" i="1" s="1"/>
  <c r="P884" i="1"/>
  <c r="Q884" i="1" s="1"/>
  <c r="P885" i="1"/>
  <c r="Q885" i="1" s="1"/>
  <c r="P886" i="1"/>
  <c r="Q886" i="1" s="1"/>
  <c r="P887" i="1"/>
  <c r="Q887" i="1" s="1"/>
  <c r="P888" i="1"/>
  <c r="Q888" i="1" s="1"/>
  <c r="P889" i="1"/>
  <c r="Q889" i="1" s="1"/>
  <c r="P890" i="1"/>
  <c r="Q890" i="1" s="1"/>
  <c r="P891" i="1"/>
  <c r="Q891" i="1" s="1"/>
  <c r="P892" i="1"/>
  <c r="Q892" i="1" s="1"/>
  <c r="P893" i="1"/>
  <c r="Q893" i="1" s="1"/>
  <c r="P894" i="1"/>
  <c r="Q894" i="1" s="1"/>
  <c r="P895" i="1"/>
  <c r="Q895" i="1" s="1"/>
  <c r="P896" i="1"/>
  <c r="Q896" i="1" s="1"/>
  <c r="P897" i="1"/>
  <c r="Q897" i="1" s="1"/>
  <c r="P898" i="1"/>
  <c r="Q898" i="1" s="1"/>
  <c r="P899" i="1"/>
  <c r="Q899" i="1" s="1"/>
  <c r="P900" i="1"/>
  <c r="Q900" i="1" s="1"/>
  <c r="P901" i="1"/>
  <c r="Q901" i="1" s="1"/>
  <c r="P902" i="1"/>
  <c r="Q902" i="1" s="1"/>
  <c r="P903" i="1"/>
  <c r="Q903" i="1" s="1"/>
  <c r="P904" i="1"/>
  <c r="Q904" i="1" s="1"/>
  <c r="P905" i="1"/>
  <c r="Q905" i="1" s="1"/>
  <c r="P906" i="1"/>
  <c r="Q906" i="1" s="1"/>
  <c r="P907" i="1"/>
  <c r="Q907" i="1" s="1"/>
  <c r="P908" i="1"/>
  <c r="Q908" i="1" s="1"/>
  <c r="P909" i="1"/>
  <c r="Q909" i="1" s="1"/>
  <c r="P910" i="1"/>
  <c r="Q910" i="1" s="1"/>
  <c r="P911" i="1"/>
  <c r="Q911" i="1" s="1"/>
  <c r="P912" i="1"/>
  <c r="Q912" i="1" s="1"/>
  <c r="P913" i="1"/>
  <c r="Q913" i="1" s="1"/>
  <c r="P914" i="1"/>
  <c r="Q914" i="1" s="1"/>
  <c r="P915" i="1"/>
  <c r="Q915" i="1" s="1"/>
  <c r="P916" i="1"/>
  <c r="Q916" i="1" s="1"/>
  <c r="P917" i="1"/>
  <c r="Q917" i="1" s="1"/>
  <c r="P918" i="1"/>
  <c r="Q918" i="1" s="1"/>
  <c r="P919" i="1"/>
  <c r="Q919" i="1" s="1"/>
  <c r="P920" i="1"/>
  <c r="Q920" i="1" s="1"/>
  <c r="P921" i="1"/>
  <c r="Q921" i="1" s="1"/>
  <c r="P922" i="1"/>
  <c r="Q922" i="1" s="1"/>
  <c r="P923" i="1"/>
  <c r="Q923" i="1" s="1"/>
  <c r="P924" i="1"/>
  <c r="Q924" i="1" s="1"/>
  <c r="P925" i="1"/>
  <c r="Q925" i="1" s="1"/>
  <c r="P926" i="1"/>
  <c r="Q926" i="1" s="1"/>
  <c r="P927" i="1"/>
  <c r="Q927" i="1" s="1"/>
  <c r="P928" i="1"/>
  <c r="Q928" i="1" s="1"/>
  <c r="P929" i="1"/>
  <c r="Q929" i="1" s="1"/>
  <c r="P930" i="1"/>
  <c r="Q930" i="1" s="1"/>
  <c r="P931" i="1"/>
  <c r="Q931" i="1" s="1"/>
  <c r="P932" i="1"/>
  <c r="Q932" i="1" s="1"/>
  <c r="P933" i="1"/>
  <c r="Q933" i="1" s="1"/>
  <c r="P934" i="1"/>
  <c r="Q934" i="1" s="1"/>
  <c r="P935" i="1"/>
  <c r="Q935" i="1" s="1"/>
  <c r="P936" i="1"/>
  <c r="Q936" i="1" s="1"/>
  <c r="P937" i="1"/>
  <c r="Q937" i="1" s="1"/>
  <c r="P938" i="1"/>
  <c r="Q938" i="1" s="1"/>
  <c r="P939" i="1"/>
  <c r="Q939" i="1" s="1"/>
  <c r="P940" i="1"/>
  <c r="Q940" i="1" s="1"/>
  <c r="P941" i="1"/>
  <c r="Q941" i="1" s="1"/>
  <c r="P942" i="1"/>
  <c r="Q942" i="1" s="1"/>
  <c r="P943" i="1"/>
  <c r="Q943" i="1" s="1"/>
  <c r="P944" i="1"/>
  <c r="Q944" i="1" s="1"/>
  <c r="P945" i="1"/>
  <c r="Q945" i="1" s="1"/>
  <c r="P946" i="1"/>
  <c r="Q946" i="1" s="1"/>
  <c r="P947" i="1"/>
  <c r="Q947" i="1" s="1"/>
  <c r="P948" i="1"/>
  <c r="Q948" i="1" s="1"/>
  <c r="P949" i="1"/>
  <c r="Q949" i="1" s="1"/>
  <c r="P950" i="1"/>
  <c r="Q950" i="1" s="1"/>
  <c r="P951" i="1"/>
  <c r="Q951" i="1" s="1"/>
  <c r="P952" i="1"/>
  <c r="Q952" i="1" s="1"/>
  <c r="P953" i="1"/>
  <c r="Q953" i="1" s="1"/>
  <c r="P954" i="1"/>
  <c r="Q954" i="1" s="1"/>
  <c r="P955" i="1"/>
  <c r="Q955" i="1" s="1"/>
  <c r="P956" i="1"/>
  <c r="Q956" i="1" s="1"/>
  <c r="P957" i="1"/>
  <c r="Q957" i="1" s="1"/>
  <c r="P958" i="1"/>
  <c r="Q958" i="1" s="1"/>
  <c r="P959" i="1"/>
  <c r="Q959" i="1" s="1"/>
  <c r="P960" i="1"/>
  <c r="Q960" i="1" s="1"/>
  <c r="P961" i="1"/>
  <c r="Q961" i="1" s="1"/>
  <c r="P962" i="1"/>
  <c r="Q962" i="1" s="1"/>
  <c r="P963" i="1"/>
  <c r="Q963" i="1" s="1"/>
  <c r="P964" i="1"/>
  <c r="Q964" i="1" s="1"/>
  <c r="P965" i="1"/>
  <c r="Q965" i="1" s="1"/>
  <c r="P966" i="1"/>
  <c r="Q966" i="1" s="1"/>
  <c r="P967" i="1"/>
  <c r="Q967" i="1" s="1"/>
  <c r="P968" i="1"/>
  <c r="Q968" i="1" s="1"/>
  <c r="P969" i="1"/>
  <c r="Q969" i="1" s="1"/>
  <c r="P970" i="1"/>
  <c r="Q970" i="1" s="1"/>
  <c r="P971" i="1"/>
  <c r="Q971" i="1" s="1"/>
  <c r="P972" i="1"/>
  <c r="Q972" i="1" s="1"/>
  <c r="P973" i="1"/>
  <c r="Q973" i="1" s="1"/>
  <c r="P974" i="1"/>
  <c r="Q974" i="1" s="1"/>
  <c r="P975" i="1"/>
  <c r="Q975" i="1" s="1"/>
  <c r="P976" i="1"/>
  <c r="Q976" i="1" s="1"/>
  <c r="P977" i="1"/>
  <c r="Q977" i="1" s="1"/>
  <c r="P978" i="1"/>
  <c r="Q978" i="1" s="1"/>
  <c r="P979" i="1"/>
  <c r="Q979" i="1" s="1"/>
  <c r="P980" i="1"/>
  <c r="Q980" i="1" s="1"/>
  <c r="P981" i="1"/>
  <c r="Q981" i="1" s="1"/>
  <c r="P982" i="1"/>
  <c r="Q982" i="1" s="1"/>
  <c r="P983" i="1"/>
  <c r="Q983" i="1" s="1"/>
  <c r="P984" i="1"/>
  <c r="Q984" i="1" s="1"/>
  <c r="P985" i="1"/>
  <c r="Q985" i="1" s="1"/>
  <c r="P986" i="1"/>
  <c r="Q986" i="1" s="1"/>
  <c r="P987" i="1"/>
  <c r="Q987" i="1" s="1"/>
  <c r="P988" i="1"/>
  <c r="Q988" i="1" s="1"/>
  <c r="P989" i="1"/>
  <c r="Q989" i="1" s="1"/>
  <c r="P990" i="1"/>
  <c r="Q990" i="1" s="1"/>
  <c r="P991" i="1"/>
  <c r="Q991" i="1" s="1"/>
  <c r="P992" i="1"/>
  <c r="Q992" i="1" s="1"/>
  <c r="P993" i="1"/>
  <c r="Q993" i="1" s="1"/>
  <c r="P994" i="1"/>
  <c r="Q994" i="1" s="1"/>
  <c r="P995" i="1"/>
  <c r="Q995" i="1" s="1"/>
  <c r="P996" i="1"/>
  <c r="Q996" i="1" s="1"/>
  <c r="P997" i="1"/>
  <c r="Q997" i="1" s="1"/>
  <c r="P998" i="1"/>
  <c r="Q998" i="1" s="1"/>
  <c r="P999" i="1"/>
  <c r="Q999" i="1" s="1"/>
  <c r="P1000" i="1"/>
  <c r="Q1000" i="1" s="1"/>
  <c r="P1001" i="1"/>
  <c r="Q1001" i="1" s="1"/>
  <c r="P1002" i="1"/>
  <c r="Q1002" i="1" s="1"/>
  <c r="P1003" i="1"/>
  <c r="Q1003" i="1" s="1"/>
  <c r="P1004" i="1"/>
  <c r="Q1004" i="1" s="1"/>
  <c r="P1005" i="1"/>
  <c r="Q1005" i="1" s="1"/>
  <c r="P1006" i="1"/>
  <c r="Q1006" i="1" s="1"/>
  <c r="P1007" i="1"/>
  <c r="Q1007" i="1" s="1"/>
  <c r="P1008" i="1"/>
  <c r="Q1008" i="1" s="1"/>
  <c r="P1009" i="1"/>
  <c r="Q1009" i="1" s="1"/>
  <c r="P1010" i="1"/>
  <c r="Q1010" i="1" s="1"/>
  <c r="P1011" i="1"/>
  <c r="Q1011" i="1" s="1"/>
  <c r="P1012" i="1"/>
  <c r="Q1012" i="1" s="1"/>
  <c r="P1013" i="1"/>
  <c r="Q1013" i="1" s="1"/>
  <c r="P1014" i="1"/>
  <c r="Q1014" i="1" s="1"/>
  <c r="P1015" i="1"/>
  <c r="Q1015" i="1" s="1"/>
  <c r="P1016" i="1"/>
  <c r="Q1016" i="1" s="1"/>
  <c r="P1017" i="1"/>
  <c r="Q1017" i="1" s="1"/>
  <c r="P1018" i="1"/>
  <c r="Q1018" i="1" s="1"/>
  <c r="P1019" i="1"/>
  <c r="Q1019" i="1" s="1"/>
  <c r="P1020" i="1"/>
  <c r="Q1020" i="1" s="1"/>
  <c r="P1021" i="1"/>
  <c r="Q1021" i="1" s="1"/>
  <c r="P1022" i="1"/>
  <c r="Q1022" i="1" s="1"/>
  <c r="P1023" i="1"/>
  <c r="Q1023" i="1" s="1"/>
  <c r="P1024" i="1"/>
  <c r="Q1024" i="1" s="1"/>
  <c r="P1025" i="1"/>
  <c r="Q1025" i="1" s="1"/>
  <c r="P1026" i="1"/>
  <c r="Q1026" i="1" s="1"/>
  <c r="P1027" i="1"/>
  <c r="Q1027" i="1" s="1"/>
  <c r="P1028" i="1"/>
  <c r="Q1028" i="1" s="1"/>
  <c r="P1029" i="1"/>
  <c r="Q1029" i="1" s="1"/>
  <c r="P1030" i="1"/>
  <c r="Q1030" i="1" s="1"/>
  <c r="P1031" i="1"/>
  <c r="Q1031" i="1" s="1"/>
  <c r="P1032" i="1"/>
  <c r="Q1032" i="1" s="1"/>
  <c r="P1033" i="1"/>
  <c r="Q1033" i="1" s="1"/>
  <c r="P1034" i="1"/>
  <c r="Q1034" i="1" s="1"/>
  <c r="P1035" i="1"/>
  <c r="Q1035" i="1" s="1"/>
  <c r="P1036" i="1"/>
  <c r="Q1036" i="1" s="1"/>
  <c r="P1037" i="1"/>
  <c r="Q1037" i="1" s="1"/>
  <c r="P1038" i="1"/>
  <c r="Q1038" i="1" s="1"/>
  <c r="P1039" i="1"/>
  <c r="Q1039" i="1" s="1"/>
  <c r="P1040" i="1"/>
  <c r="Q1040" i="1" s="1"/>
  <c r="P1041" i="1"/>
  <c r="Q1041" i="1" s="1"/>
  <c r="P1042" i="1"/>
  <c r="Q1042" i="1" s="1"/>
  <c r="P1043" i="1"/>
  <c r="Q1043" i="1" s="1"/>
  <c r="P1044" i="1"/>
  <c r="Q1044" i="1" s="1"/>
  <c r="P1045" i="1"/>
  <c r="Q1045" i="1" s="1"/>
  <c r="P1046" i="1"/>
  <c r="Q1046" i="1" s="1"/>
  <c r="P1047" i="1"/>
  <c r="Q1047" i="1" s="1"/>
  <c r="P1048" i="1"/>
  <c r="Q1048" i="1" s="1"/>
  <c r="P1049" i="1"/>
  <c r="Q1049" i="1" s="1"/>
  <c r="P1050" i="1"/>
  <c r="Q1050" i="1" s="1"/>
  <c r="P1051" i="1"/>
  <c r="Q1051" i="1" s="1"/>
  <c r="P1052" i="1"/>
  <c r="Q1052" i="1" s="1"/>
  <c r="P1053" i="1"/>
  <c r="Q1053" i="1" s="1"/>
  <c r="P1054" i="1"/>
  <c r="Q1054" i="1" s="1"/>
  <c r="P1055" i="1"/>
  <c r="Q1055" i="1" s="1"/>
  <c r="P1056" i="1"/>
  <c r="Q1056" i="1" s="1"/>
  <c r="P1057" i="1"/>
  <c r="Q1057" i="1" s="1"/>
  <c r="P1058" i="1"/>
  <c r="Q1058" i="1" s="1"/>
  <c r="P1059" i="1"/>
  <c r="Q1059" i="1" s="1"/>
  <c r="P1060" i="1"/>
  <c r="Q1060" i="1" s="1"/>
  <c r="P1061" i="1"/>
  <c r="Q1061" i="1" s="1"/>
  <c r="P1062" i="1"/>
  <c r="Q1062" i="1" s="1"/>
  <c r="P1063" i="1"/>
  <c r="Q1063" i="1" s="1"/>
  <c r="P1064" i="1"/>
  <c r="Q1064" i="1" s="1"/>
  <c r="P1065" i="1"/>
  <c r="Q1065" i="1" s="1"/>
  <c r="P1066" i="1"/>
  <c r="Q1066" i="1" s="1"/>
  <c r="P1067" i="1"/>
  <c r="Q1067" i="1" s="1"/>
  <c r="P1068" i="1"/>
  <c r="Q1068" i="1" s="1"/>
  <c r="P1069" i="1"/>
  <c r="Q1069" i="1" s="1"/>
  <c r="P1070" i="1"/>
  <c r="Q1070" i="1" s="1"/>
  <c r="P1071" i="1"/>
  <c r="Q1071" i="1" s="1"/>
  <c r="P1072" i="1"/>
  <c r="Q1072" i="1" s="1"/>
  <c r="P1073" i="1"/>
  <c r="Q1073" i="1" s="1"/>
  <c r="P1074" i="1"/>
  <c r="Q1074" i="1" s="1"/>
  <c r="P1075" i="1"/>
  <c r="Q1075" i="1" s="1"/>
  <c r="P1076" i="1"/>
  <c r="Q1076" i="1" s="1"/>
  <c r="P1077" i="1"/>
  <c r="Q1077" i="1" s="1"/>
  <c r="P1078" i="1"/>
  <c r="Q1078" i="1" s="1"/>
  <c r="P1079" i="1"/>
  <c r="Q1079" i="1" s="1"/>
  <c r="P1080" i="1"/>
  <c r="Q1080" i="1" s="1"/>
  <c r="P1081" i="1"/>
  <c r="Q1081" i="1" s="1"/>
  <c r="P1082" i="1"/>
  <c r="Q1082" i="1" s="1"/>
  <c r="P1083" i="1"/>
  <c r="Q1083" i="1" s="1"/>
  <c r="P1084" i="1"/>
  <c r="Q1084" i="1" s="1"/>
  <c r="P1085" i="1"/>
  <c r="Q1085" i="1" s="1"/>
  <c r="P1086" i="1"/>
  <c r="Q1086" i="1" s="1"/>
  <c r="P1087" i="1"/>
  <c r="Q1087" i="1" s="1"/>
  <c r="P1088" i="1"/>
  <c r="Q1088" i="1" s="1"/>
  <c r="P1089" i="1"/>
  <c r="Q1089" i="1" s="1"/>
  <c r="P1090" i="1"/>
  <c r="Q1090" i="1" s="1"/>
  <c r="P1091" i="1"/>
  <c r="Q1091" i="1" s="1"/>
  <c r="P1092" i="1"/>
  <c r="Q1092" i="1" s="1"/>
  <c r="P1093" i="1"/>
  <c r="Q1093" i="1" s="1"/>
  <c r="P1094" i="1"/>
  <c r="Q1094" i="1" s="1"/>
  <c r="P1095" i="1"/>
  <c r="Q1095" i="1" s="1"/>
  <c r="P1096" i="1"/>
  <c r="Q1096" i="1" s="1"/>
  <c r="P1097" i="1"/>
  <c r="Q1097" i="1" s="1"/>
  <c r="P1098" i="1"/>
  <c r="Q1098" i="1" s="1"/>
  <c r="P1099" i="1"/>
  <c r="Q1099" i="1" s="1"/>
  <c r="P1100" i="1"/>
  <c r="Q1100" i="1" s="1"/>
  <c r="P1101" i="1"/>
  <c r="Q1101" i="1" s="1"/>
  <c r="P1102" i="1"/>
  <c r="Q1102" i="1" s="1"/>
  <c r="P1103" i="1"/>
  <c r="Q1103" i="1" s="1"/>
  <c r="P1104" i="1"/>
  <c r="Q1104" i="1" s="1"/>
  <c r="P1105" i="1"/>
  <c r="Q1105" i="1" s="1"/>
  <c r="P1106" i="1"/>
  <c r="Q1106" i="1" s="1"/>
  <c r="P1107" i="1"/>
  <c r="Q1107" i="1" s="1"/>
  <c r="P1108" i="1"/>
  <c r="Q1108" i="1" s="1"/>
  <c r="P1109" i="1"/>
  <c r="Q1109" i="1" s="1"/>
  <c r="P1110" i="1"/>
  <c r="Q1110" i="1" s="1"/>
  <c r="P1111" i="1"/>
  <c r="Q1111" i="1" s="1"/>
  <c r="P1112" i="1"/>
  <c r="Q1112" i="1" s="1"/>
  <c r="P1113" i="1"/>
  <c r="Q1113" i="1" s="1"/>
  <c r="P1114" i="1"/>
  <c r="Q1114" i="1" s="1"/>
  <c r="P1115" i="1"/>
  <c r="Q1115" i="1" s="1"/>
  <c r="P1116" i="1"/>
  <c r="Q1116" i="1" s="1"/>
  <c r="P1117" i="1"/>
  <c r="Q1117" i="1" s="1"/>
  <c r="P1118" i="1"/>
  <c r="Q1118" i="1" s="1"/>
  <c r="P1119" i="1"/>
  <c r="Q1119" i="1" s="1"/>
  <c r="P1120" i="1"/>
  <c r="Q1120" i="1" s="1"/>
  <c r="P1121" i="1"/>
  <c r="Q1121" i="1" s="1"/>
  <c r="P1122" i="1"/>
  <c r="Q1122" i="1" s="1"/>
  <c r="P1123" i="1"/>
  <c r="Q1123" i="1" s="1"/>
  <c r="P1124" i="1"/>
  <c r="Q1124" i="1" s="1"/>
  <c r="P1125" i="1"/>
  <c r="Q1125" i="1" s="1"/>
  <c r="P1126" i="1"/>
  <c r="Q1126" i="1" s="1"/>
  <c r="P1127" i="1"/>
  <c r="Q1127" i="1" s="1"/>
  <c r="P1128" i="1"/>
  <c r="Q1128" i="1" s="1"/>
  <c r="P1129" i="1"/>
  <c r="Q1129" i="1" s="1"/>
  <c r="P1130" i="1"/>
  <c r="Q1130" i="1" s="1"/>
  <c r="P1131" i="1"/>
  <c r="Q1131" i="1" s="1"/>
  <c r="P1132" i="1"/>
  <c r="Q1132" i="1" s="1"/>
  <c r="P1133" i="1"/>
  <c r="Q1133" i="1" s="1"/>
  <c r="P1134" i="1"/>
  <c r="Q1134" i="1" s="1"/>
  <c r="P1135" i="1"/>
  <c r="Q1135" i="1" s="1"/>
  <c r="P1136" i="1"/>
  <c r="Q1136" i="1" s="1"/>
  <c r="P1137" i="1"/>
  <c r="Q1137" i="1" s="1"/>
  <c r="P1138" i="1"/>
  <c r="Q1138" i="1" s="1"/>
  <c r="P1139" i="1"/>
  <c r="Q1139" i="1" s="1"/>
  <c r="P1140" i="1"/>
  <c r="Q1140" i="1" s="1"/>
  <c r="P1141" i="1"/>
  <c r="Q1141" i="1" s="1"/>
  <c r="P1142" i="1"/>
  <c r="Q1142" i="1" s="1"/>
  <c r="P1143" i="1"/>
  <c r="Q1143" i="1" s="1"/>
  <c r="P1144" i="1"/>
  <c r="Q1144" i="1" s="1"/>
  <c r="P1145" i="1"/>
  <c r="Q1145" i="1" s="1"/>
  <c r="P1146" i="1"/>
  <c r="Q1146" i="1" s="1"/>
  <c r="P1147" i="1"/>
  <c r="Q1147" i="1" s="1"/>
  <c r="P1148" i="1"/>
  <c r="Q1148" i="1" s="1"/>
  <c r="P1149" i="1"/>
  <c r="Q1149" i="1" s="1"/>
  <c r="P1150" i="1"/>
  <c r="Q1150" i="1" s="1"/>
  <c r="P1151" i="1"/>
  <c r="Q1151" i="1" s="1"/>
  <c r="P1152" i="1"/>
  <c r="Q1152" i="1" s="1"/>
  <c r="P1153" i="1"/>
  <c r="Q1153" i="1" s="1"/>
  <c r="P1154" i="1"/>
  <c r="Q1154" i="1" s="1"/>
  <c r="P1155" i="1"/>
  <c r="Q1155" i="1" s="1"/>
  <c r="P1156" i="1"/>
  <c r="Q1156" i="1" s="1"/>
  <c r="P1157" i="1"/>
  <c r="Q1157" i="1" s="1"/>
  <c r="P1158" i="1"/>
  <c r="Q1158" i="1" s="1"/>
  <c r="P1159" i="1"/>
  <c r="Q1159" i="1" s="1"/>
  <c r="P1160" i="1"/>
  <c r="Q1160" i="1" s="1"/>
  <c r="P1161" i="1"/>
  <c r="Q1161" i="1" s="1"/>
  <c r="P1162" i="1"/>
  <c r="Q1162" i="1" s="1"/>
  <c r="P1163" i="1"/>
  <c r="Q1163" i="1" s="1"/>
  <c r="P1164" i="1"/>
  <c r="Q1164" i="1" s="1"/>
  <c r="P1165" i="1"/>
  <c r="Q1165" i="1" s="1"/>
  <c r="P1166" i="1"/>
  <c r="Q1166" i="1" s="1"/>
  <c r="P1167" i="1"/>
  <c r="Q1167" i="1" s="1"/>
  <c r="P1168" i="1"/>
  <c r="Q1168" i="1" s="1"/>
  <c r="P1169" i="1"/>
  <c r="Q1169" i="1" s="1"/>
  <c r="P1170" i="1"/>
  <c r="Q1170" i="1" s="1"/>
  <c r="P1171" i="1"/>
  <c r="Q1171" i="1" s="1"/>
  <c r="P1172" i="1"/>
  <c r="Q1172" i="1" s="1"/>
  <c r="P1173" i="1"/>
  <c r="Q1173" i="1" s="1"/>
  <c r="P1174" i="1"/>
  <c r="Q1174" i="1" s="1"/>
  <c r="P1175" i="1"/>
  <c r="Q1175" i="1" s="1"/>
  <c r="P1176" i="1"/>
  <c r="Q1176" i="1" s="1"/>
  <c r="P1177" i="1"/>
  <c r="Q1177" i="1" s="1"/>
  <c r="P1178" i="1"/>
  <c r="Q1178" i="1" s="1"/>
  <c r="P1179" i="1"/>
  <c r="Q1179" i="1" s="1"/>
  <c r="P1180" i="1"/>
  <c r="Q1180" i="1" s="1"/>
  <c r="P1181" i="1"/>
  <c r="Q1181" i="1" s="1"/>
  <c r="P1182" i="1"/>
  <c r="Q1182" i="1" s="1"/>
  <c r="P1183" i="1"/>
  <c r="Q1183" i="1" s="1"/>
  <c r="P1184" i="1"/>
  <c r="Q1184" i="1" s="1"/>
  <c r="P1185" i="1"/>
  <c r="Q1185" i="1" s="1"/>
  <c r="P1186" i="1"/>
  <c r="Q1186" i="1" s="1"/>
  <c r="P1187" i="1"/>
  <c r="Q1187" i="1" s="1"/>
  <c r="P1188" i="1"/>
  <c r="Q1188" i="1" s="1"/>
  <c r="P1189" i="1"/>
  <c r="Q1189" i="1" s="1"/>
  <c r="P1190" i="1"/>
  <c r="Q1190" i="1" s="1"/>
  <c r="P1191" i="1"/>
  <c r="Q1191" i="1" s="1"/>
  <c r="P1192" i="1"/>
  <c r="Q1192" i="1" s="1"/>
  <c r="P1193" i="1"/>
  <c r="Q1193" i="1" s="1"/>
  <c r="P1194" i="1"/>
  <c r="Q1194" i="1" s="1"/>
  <c r="P1195" i="1"/>
  <c r="Q1195" i="1" s="1"/>
  <c r="P1196" i="1"/>
  <c r="Q1196" i="1" s="1"/>
  <c r="P1197" i="1"/>
  <c r="Q1197" i="1" s="1"/>
  <c r="P1198" i="1"/>
  <c r="Q1198" i="1" s="1"/>
  <c r="P1199" i="1"/>
  <c r="Q1199" i="1" s="1"/>
  <c r="P1200" i="1"/>
  <c r="Q1200" i="1" s="1"/>
  <c r="P1201" i="1"/>
  <c r="Q1201" i="1" s="1"/>
  <c r="P1202" i="1"/>
  <c r="Q1202" i="1" s="1"/>
  <c r="P1203" i="1"/>
  <c r="Q1203" i="1" s="1"/>
  <c r="P1204" i="1"/>
  <c r="Q1204" i="1" s="1"/>
  <c r="P1205" i="1"/>
  <c r="Q1205" i="1" s="1"/>
  <c r="P1206" i="1"/>
  <c r="Q1206" i="1" s="1"/>
  <c r="P1207" i="1"/>
  <c r="Q1207" i="1" s="1"/>
  <c r="P1208" i="1"/>
  <c r="Q1208" i="1" s="1"/>
  <c r="P1209" i="1"/>
  <c r="Q1209" i="1" s="1"/>
  <c r="P1210" i="1"/>
  <c r="Q1210" i="1" s="1"/>
  <c r="P1211" i="1"/>
  <c r="Q1211" i="1" s="1"/>
  <c r="P1212" i="1"/>
  <c r="Q1212" i="1" s="1"/>
  <c r="P1213" i="1"/>
  <c r="Q1213" i="1" s="1"/>
  <c r="P1214" i="1"/>
  <c r="Q1214" i="1" s="1"/>
  <c r="P1215" i="1"/>
  <c r="Q1215" i="1" s="1"/>
  <c r="P1216" i="1"/>
  <c r="Q1216" i="1" s="1"/>
  <c r="P1217" i="1"/>
  <c r="Q1217" i="1" s="1"/>
  <c r="P1218" i="1"/>
  <c r="Q1218" i="1" s="1"/>
  <c r="P1219" i="1"/>
  <c r="Q1219" i="1" s="1"/>
  <c r="P1220" i="1"/>
  <c r="Q1220" i="1" s="1"/>
  <c r="P1221" i="1"/>
  <c r="Q1221" i="1" s="1"/>
  <c r="P1222" i="1"/>
  <c r="Q1222" i="1" s="1"/>
  <c r="P1223" i="1"/>
  <c r="Q1223" i="1" s="1"/>
  <c r="P1224" i="1"/>
  <c r="Q1224" i="1" s="1"/>
  <c r="P1225" i="1"/>
  <c r="Q1225" i="1" s="1"/>
  <c r="P1226" i="1"/>
  <c r="Q1226" i="1" s="1"/>
  <c r="P1227" i="1"/>
  <c r="Q1227" i="1" s="1"/>
  <c r="P1228" i="1"/>
  <c r="Q1228" i="1" s="1"/>
  <c r="P1229" i="1"/>
  <c r="Q1229" i="1" s="1"/>
  <c r="P1230" i="1"/>
  <c r="Q1230" i="1" s="1"/>
  <c r="P1231" i="1"/>
  <c r="Q1231" i="1" s="1"/>
  <c r="P1232" i="1"/>
  <c r="Q1232" i="1" s="1"/>
  <c r="P1233" i="1"/>
  <c r="Q1233" i="1" s="1"/>
  <c r="P1234" i="1"/>
  <c r="Q1234" i="1" s="1"/>
  <c r="P1235" i="1"/>
  <c r="Q1235" i="1" s="1"/>
  <c r="P1236" i="1"/>
  <c r="Q1236" i="1" s="1"/>
  <c r="P1237" i="1"/>
  <c r="Q1237" i="1" s="1"/>
  <c r="P1238" i="1"/>
  <c r="Q1238" i="1" s="1"/>
  <c r="P1239" i="1"/>
  <c r="Q1239" i="1" s="1"/>
  <c r="P1240" i="1"/>
  <c r="Q1240" i="1" s="1"/>
  <c r="P1241" i="1"/>
  <c r="Q1241" i="1" s="1"/>
  <c r="P1242" i="1"/>
  <c r="Q1242" i="1" s="1"/>
  <c r="P1243" i="1"/>
  <c r="Q1243" i="1" s="1"/>
  <c r="P1244" i="1"/>
  <c r="Q1244" i="1" s="1"/>
  <c r="P1245" i="1"/>
  <c r="Q1245" i="1" s="1"/>
  <c r="P1246" i="1"/>
  <c r="Q1246" i="1" s="1"/>
  <c r="P1247" i="1"/>
  <c r="Q1247" i="1" s="1"/>
  <c r="P1248" i="1"/>
  <c r="Q1248" i="1" s="1"/>
  <c r="P1249" i="1"/>
  <c r="Q1249" i="1" s="1"/>
  <c r="P1250" i="1"/>
  <c r="Q1250" i="1" s="1"/>
  <c r="P1251" i="1"/>
  <c r="Q1251" i="1" s="1"/>
  <c r="P1252" i="1"/>
  <c r="Q1252" i="1" s="1"/>
  <c r="P1253" i="1"/>
  <c r="Q1253" i="1" s="1"/>
  <c r="P1254" i="1"/>
  <c r="Q1254" i="1" s="1"/>
  <c r="P1255" i="1"/>
  <c r="Q1255" i="1" s="1"/>
  <c r="P1256" i="1"/>
  <c r="Q1256" i="1" s="1"/>
  <c r="P1257" i="1"/>
  <c r="Q1257" i="1" s="1"/>
  <c r="P1258" i="1"/>
  <c r="Q1258" i="1" s="1"/>
  <c r="P1259" i="1"/>
  <c r="Q1259" i="1" s="1"/>
  <c r="P1260" i="1"/>
  <c r="Q1260" i="1" s="1"/>
  <c r="P1261" i="1"/>
  <c r="Q1261" i="1" s="1"/>
  <c r="P1262" i="1"/>
  <c r="Q1262" i="1" s="1"/>
  <c r="P1263" i="1"/>
  <c r="Q1263" i="1" s="1"/>
  <c r="P1264" i="1"/>
  <c r="Q1264" i="1" s="1"/>
  <c r="P1265" i="1"/>
  <c r="Q1265" i="1" s="1"/>
  <c r="P1266" i="1"/>
  <c r="Q1266" i="1" s="1"/>
  <c r="P1267" i="1"/>
  <c r="Q1267" i="1" s="1"/>
  <c r="P1268" i="1"/>
  <c r="Q1268" i="1" s="1"/>
  <c r="P1269" i="1"/>
  <c r="Q1269" i="1" s="1"/>
  <c r="P1270" i="1"/>
  <c r="Q1270" i="1" s="1"/>
  <c r="P1271" i="1"/>
  <c r="Q1271" i="1" s="1"/>
  <c r="P1272" i="1"/>
  <c r="Q1272" i="1" s="1"/>
  <c r="P1273" i="1"/>
  <c r="Q1273" i="1" s="1"/>
  <c r="P1274" i="1"/>
  <c r="Q1274" i="1" s="1"/>
  <c r="P1275" i="1"/>
  <c r="Q1275" i="1" s="1"/>
  <c r="P1276" i="1"/>
  <c r="Q1276" i="1" s="1"/>
  <c r="P1277" i="1"/>
  <c r="Q1277" i="1" s="1"/>
  <c r="P1278" i="1"/>
  <c r="Q1278" i="1" s="1"/>
  <c r="P1279" i="1"/>
  <c r="Q1279" i="1" s="1"/>
  <c r="P1280" i="1"/>
  <c r="Q1280" i="1" s="1"/>
  <c r="P1281" i="1"/>
  <c r="Q1281" i="1" s="1"/>
  <c r="P1282" i="1"/>
  <c r="Q1282" i="1" s="1"/>
  <c r="P1283" i="1"/>
  <c r="Q1283" i="1" s="1"/>
  <c r="P1284" i="1"/>
  <c r="Q1284" i="1" s="1"/>
  <c r="P1285" i="1"/>
  <c r="Q1285" i="1" s="1"/>
  <c r="P1286" i="1"/>
  <c r="Q1286" i="1" s="1"/>
  <c r="P1287" i="1"/>
  <c r="Q1287" i="1" s="1"/>
  <c r="P1288" i="1"/>
  <c r="Q1288" i="1" s="1"/>
  <c r="P1289" i="1"/>
  <c r="Q1289" i="1" s="1"/>
  <c r="P1290" i="1"/>
  <c r="Q1290" i="1" s="1"/>
  <c r="P1291" i="1"/>
  <c r="Q1291" i="1" s="1"/>
  <c r="P1292" i="1"/>
  <c r="Q1292" i="1" s="1"/>
  <c r="P1293" i="1"/>
  <c r="Q1293" i="1" s="1"/>
  <c r="P1294" i="1"/>
  <c r="Q1294" i="1" s="1"/>
  <c r="P1295" i="1"/>
  <c r="Q1295" i="1" s="1"/>
  <c r="P1296" i="1"/>
  <c r="Q1296" i="1" s="1"/>
  <c r="P1297" i="1"/>
  <c r="Q1297" i="1" s="1"/>
  <c r="P1298" i="1"/>
  <c r="Q1298" i="1" s="1"/>
  <c r="P1299" i="1"/>
  <c r="Q1299" i="1" s="1"/>
  <c r="P1300" i="1"/>
  <c r="Q1300" i="1" s="1"/>
  <c r="P1301" i="1"/>
  <c r="Q1301" i="1" s="1"/>
  <c r="P1302" i="1"/>
  <c r="Q1302" i="1" s="1"/>
  <c r="P1303" i="1"/>
  <c r="Q1303" i="1" s="1"/>
  <c r="P1304" i="1"/>
  <c r="Q1304" i="1" s="1"/>
  <c r="P1305" i="1"/>
  <c r="Q1305" i="1" s="1"/>
  <c r="P1306" i="1"/>
  <c r="Q1306" i="1" s="1"/>
  <c r="P1307" i="1"/>
  <c r="Q1307" i="1" s="1"/>
  <c r="P1308" i="1"/>
  <c r="Q1308" i="1" s="1"/>
  <c r="P1309" i="1"/>
  <c r="Q1309" i="1" s="1"/>
  <c r="P1310" i="1"/>
  <c r="Q1310" i="1" s="1"/>
  <c r="P1311" i="1"/>
  <c r="Q1311" i="1" s="1"/>
  <c r="P1312" i="1"/>
  <c r="Q1312" i="1" s="1"/>
  <c r="P1313" i="1"/>
  <c r="Q1313" i="1" s="1"/>
  <c r="P1314" i="1"/>
  <c r="Q1314" i="1" s="1"/>
  <c r="P1315" i="1"/>
  <c r="Q1315" i="1" s="1"/>
  <c r="P1316" i="1"/>
  <c r="Q1316" i="1" s="1"/>
  <c r="P1317" i="1"/>
  <c r="Q1317" i="1" s="1"/>
  <c r="P1318" i="1"/>
  <c r="Q1318" i="1" s="1"/>
  <c r="P1319" i="1"/>
  <c r="Q1319" i="1" s="1"/>
  <c r="P1320" i="1"/>
  <c r="Q1320" i="1" s="1"/>
  <c r="P1321" i="1"/>
  <c r="Q1321" i="1" s="1"/>
  <c r="P1322" i="1"/>
  <c r="Q1322" i="1" s="1"/>
  <c r="P1323" i="1"/>
  <c r="Q1323" i="1" s="1"/>
  <c r="P1324" i="1"/>
  <c r="Q1324" i="1" s="1"/>
  <c r="P1325" i="1"/>
  <c r="Q1325" i="1" s="1"/>
  <c r="P1326" i="1"/>
  <c r="Q1326" i="1" s="1"/>
  <c r="P1327" i="1"/>
  <c r="Q1327" i="1" s="1"/>
  <c r="P1328" i="1"/>
  <c r="Q1328" i="1" s="1"/>
  <c r="P1329" i="1"/>
  <c r="Q1329" i="1" s="1"/>
  <c r="P1330" i="1"/>
  <c r="Q1330" i="1" s="1"/>
  <c r="P1331" i="1"/>
  <c r="Q1331" i="1" s="1"/>
  <c r="P1332" i="1"/>
  <c r="Q1332" i="1" s="1"/>
  <c r="P1333" i="1"/>
  <c r="Q1333" i="1" s="1"/>
  <c r="P1334" i="1"/>
  <c r="Q1334" i="1" s="1"/>
  <c r="P1335" i="1"/>
  <c r="Q1335" i="1" s="1"/>
  <c r="P1336" i="1"/>
  <c r="Q1336" i="1" s="1"/>
  <c r="P1337" i="1"/>
  <c r="Q1337" i="1" s="1"/>
  <c r="P1338" i="1"/>
  <c r="Q1338" i="1" s="1"/>
  <c r="P1339" i="1"/>
  <c r="Q1339" i="1" s="1"/>
  <c r="P1340" i="1"/>
  <c r="Q1340" i="1" s="1"/>
  <c r="P1341" i="1"/>
  <c r="Q1341" i="1" s="1"/>
  <c r="P1342" i="1"/>
  <c r="Q1342" i="1" s="1"/>
  <c r="P1343" i="1"/>
  <c r="Q1343" i="1" s="1"/>
  <c r="P1344" i="1"/>
  <c r="Q1344" i="1" s="1"/>
  <c r="P1345" i="1"/>
  <c r="Q1345" i="1" s="1"/>
  <c r="P1346" i="1"/>
  <c r="Q1346" i="1" s="1"/>
  <c r="P1347" i="1"/>
  <c r="Q1347" i="1" s="1"/>
  <c r="P1348" i="1"/>
  <c r="Q1348" i="1" s="1"/>
  <c r="P1349" i="1"/>
  <c r="Q1349" i="1" s="1"/>
  <c r="P1350" i="1"/>
  <c r="Q1350" i="1" s="1"/>
  <c r="P1351" i="1"/>
  <c r="Q1351" i="1" s="1"/>
  <c r="P1352" i="1"/>
  <c r="Q1352" i="1" s="1"/>
  <c r="P1353" i="1"/>
  <c r="Q1353" i="1" s="1"/>
  <c r="P1354" i="1"/>
  <c r="Q1354" i="1" s="1"/>
  <c r="P1355" i="1"/>
  <c r="Q1355" i="1" s="1"/>
  <c r="P1356" i="1"/>
  <c r="Q1356" i="1" s="1"/>
  <c r="P1357" i="1"/>
  <c r="Q1357" i="1" s="1"/>
  <c r="P1358" i="1"/>
  <c r="Q1358" i="1" s="1"/>
  <c r="P1359" i="1"/>
  <c r="Q1359" i="1" s="1"/>
  <c r="P1360" i="1"/>
  <c r="Q1360" i="1" s="1"/>
  <c r="P1361" i="1"/>
  <c r="Q1361" i="1" s="1"/>
  <c r="P1362" i="1"/>
  <c r="Q1362" i="1" s="1"/>
  <c r="P1363" i="1"/>
  <c r="Q1363" i="1" s="1"/>
  <c r="P1364" i="1"/>
  <c r="Q1364" i="1" s="1"/>
  <c r="P1365" i="1"/>
  <c r="Q1365" i="1" s="1"/>
  <c r="P1366" i="1"/>
  <c r="Q1366" i="1" s="1"/>
  <c r="P1367" i="1"/>
  <c r="Q1367" i="1" s="1"/>
  <c r="P1368" i="1"/>
  <c r="Q1368" i="1" s="1"/>
  <c r="P1369" i="1"/>
  <c r="Q1369" i="1" s="1"/>
  <c r="P1370" i="1"/>
  <c r="Q1370" i="1" s="1"/>
  <c r="P1371" i="1"/>
  <c r="Q1371" i="1" s="1"/>
  <c r="P1372" i="1"/>
  <c r="Q1372" i="1" s="1"/>
  <c r="P1373" i="1"/>
  <c r="Q1373" i="1" s="1"/>
  <c r="P1374" i="1"/>
  <c r="Q1374" i="1" s="1"/>
  <c r="P1375" i="1"/>
  <c r="Q1375" i="1" s="1"/>
  <c r="P1376" i="1"/>
  <c r="Q1376" i="1" s="1"/>
  <c r="P1377" i="1"/>
  <c r="Q1377" i="1" s="1"/>
  <c r="P1378" i="1"/>
  <c r="Q1378" i="1" s="1"/>
  <c r="P1379" i="1"/>
  <c r="Q1379" i="1" s="1"/>
  <c r="P1380" i="1"/>
  <c r="Q1380" i="1" s="1"/>
  <c r="P1381" i="1"/>
  <c r="Q1381" i="1" s="1"/>
  <c r="P1382" i="1"/>
  <c r="Q1382" i="1" s="1"/>
  <c r="P1383" i="1"/>
  <c r="Q1383" i="1" s="1"/>
  <c r="P1384" i="1"/>
  <c r="Q1384" i="1" s="1"/>
  <c r="P1385" i="1"/>
  <c r="Q1385" i="1" s="1"/>
  <c r="P1386" i="1"/>
  <c r="Q1386" i="1" s="1"/>
  <c r="P1387" i="1"/>
  <c r="Q1387" i="1" s="1"/>
  <c r="P1388" i="1"/>
  <c r="Q1388" i="1" s="1"/>
  <c r="P1389" i="1"/>
  <c r="Q1389" i="1" s="1"/>
  <c r="P1390" i="1"/>
  <c r="Q1390" i="1" s="1"/>
  <c r="P1391" i="1"/>
  <c r="Q1391" i="1" s="1"/>
  <c r="P1392" i="1"/>
  <c r="Q1392" i="1" s="1"/>
  <c r="P1393" i="1"/>
  <c r="Q1393" i="1" s="1"/>
  <c r="P1394" i="1"/>
  <c r="Q1394" i="1" s="1"/>
  <c r="P1395" i="1"/>
  <c r="Q1395" i="1" s="1"/>
  <c r="P1396" i="1"/>
  <c r="Q1396" i="1" s="1"/>
  <c r="P1397" i="1"/>
  <c r="Q1397" i="1" s="1"/>
  <c r="P1398" i="1"/>
  <c r="Q1398" i="1" s="1"/>
  <c r="P1399" i="1"/>
  <c r="Q1399" i="1" s="1"/>
  <c r="P1400" i="1"/>
  <c r="Q1400" i="1" s="1"/>
  <c r="P1401" i="1"/>
  <c r="Q1401" i="1" s="1"/>
  <c r="P1402" i="1"/>
  <c r="Q1402" i="1" s="1"/>
  <c r="P1403" i="1"/>
  <c r="Q1403" i="1" s="1"/>
  <c r="P1404" i="1"/>
  <c r="Q1404" i="1" s="1"/>
  <c r="P1405" i="1"/>
  <c r="Q1405" i="1" s="1"/>
  <c r="P1406" i="1"/>
  <c r="Q1406" i="1" s="1"/>
  <c r="P1407" i="1"/>
  <c r="Q1407" i="1" s="1"/>
  <c r="P1408" i="1"/>
  <c r="Q1408" i="1" s="1"/>
  <c r="P1409" i="1"/>
  <c r="Q1409" i="1" s="1"/>
  <c r="P1410" i="1"/>
  <c r="Q1410" i="1" s="1"/>
  <c r="P1411" i="1"/>
  <c r="Q1411" i="1" s="1"/>
  <c r="P1412" i="1"/>
  <c r="Q1412" i="1" s="1"/>
  <c r="P1413" i="1"/>
  <c r="Q1413" i="1" s="1"/>
  <c r="P1414" i="1"/>
  <c r="Q1414" i="1" s="1"/>
  <c r="P1415" i="1"/>
  <c r="Q1415" i="1" s="1"/>
  <c r="P1416" i="1"/>
  <c r="Q1416" i="1" s="1"/>
  <c r="P1417" i="1"/>
  <c r="Q1417" i="1" s="1"/>
  <c r="P1418" i="1"/>
  <c r="Q1418" i="1" s="1"/>
  <c r="P1419" i="1"/>
  <c r="Q1419" i="1" s="1"/>
  <c r="P1420" i="1"/>
  <c r="Q1420" i="1" s="1"/>
  <c r="P1421" i="1"/>
  <c r="Q1421" i="1" s="1"/>
  <c r="P1422" i="1"/>
  <c r="Q1422" i="1" s="1"/>
  <c r="P1423" i="1"/>
  <c r="Q1423" i="1" s="1"/>
  <c r="P1424" i="1"/>
  <c r="Q1424" i="1" s="1"/>
  <c r="P1425" i="1"/>
  <c r="Q1425" i="1" s="1"/>
  <c r="P1426" i="1"/>
  <c r="Q1426" i="1" s="1"/>
  <c r="P1427" i="1"/>
  <c r="Q1427" i="1" s="1"/>
  <c r="P1428" i="1"/>
  <c r="Q1428" i="1" s="1"/>
  <c r="P1429" i="1"/>
  <c r="Q1429" i="1" s="1"/>
  <c r="P1430" i="1"/>
  <c r="Q1430" i="1" s="1"/>
  <c r="P1431" i="1"/>
  <c r="Q1431" i="1" s="1"/>
  <c r="P1432" i="1"/>
  <c r="Q1432" i="1" s="1"/>
  <c r="P1433" i="1"/>
  <c r="Q1433" i="1" s="1"/>
  <c r="P1434" i="1"/>
  <c r="Q1434" i="1" s="1"/>
  <c r="P1435" i="1"/>
  <c r="Q1435" i="1" s="1"/>
  <c r="P1436" i="1"/>
  <c r="Q1436" i="1" s="1"/>
  <c r="P1437" i="1"/>
  <c r="Q1437" i="1" s="1"/>
  <c r="P1438" i="1"/>
  <c r="Q1438" i="1" s="1"/>
  <c r="P1439" i="1"/>
  <c r="Q1439" i="1" s="1"/>
  <c r="P1440" i="1"/>
  <c r="Q1440" i="1" s="1"/>
  <c r="P1441" i="1"/>
  <c r="Q1441" i="1" s="1"/>
  <c r="P1442" i="1"/>
  <c r="Q1442" i="1" s="1"/>
  <c r="P1443" i="1"/>
  <c r="Q1443" i="1" s="1"/>
  <c r="P1444" i="1"/>
  <c r="Q1444" i="1" s="1"/>
  <c r="P1445" i="1"/>
  <c r="Q1445" i="1" s="1"/>
  <c r="P1446" i="1"/>
  <c r="Q1446" i="1" s="1"/>
  <c r="P1447" i="1"/>
  <c r="Q1447" i="1" s="1"/>
  <c r="P1448" i="1"/>
  <c r="Q1448" i="1" s="1"/>
  <c r="P1449" i="1"/>
  <c r="Q1449" i="1" s="1"/>
  <c r="P1450" i="1"/>
  <c r="Q1450" i="1" s="1"/>
  <c r="P1451" i="1"/>
  <c r="Q1451" i="1" s="1"/>
  <c r="P1452" i="1"/>
  <c r="Q1452" i="1" s="1"/>
  <c r="P1453" i="1"/>
  <c r="Q1453" i="1" s="1"/>
  <c r="P1454" i="1"/>
  <c r="Q1454" i="1" s="1"/>
  <c r="P1455" i="1"/>
  <c r="Q1455" i="1" s="1"/>
  <c r="P1456" i="1"/>
  <c r="Q1456" i="1" s="1"/>
  <c r="P1457" i="1"/>
  <c r="Q1457" i="1" s="1"/>
  <c r="P1458" i="1"/>
  <c r="Q1458" i="1" s="1"/>
  <c r="P1459" i="1"/>
  <c r="Q1459" i="1" s="1"/>
  <c r="P1460" i="1"/>
  <c r="Q1460" i="1" s="1"/>
  <c r="P1461" i="1"/>
  <c r="Q1461" i="1" s="1"/>
  <c r="P1462" i="1"/>
  <c r="Q1462" i="1" s="1"/>
  <c r="P1463" i="1"/>
  <c r="Q1463" i="1" s="1"/>
  <c r="P1464" i="1"/>
  <c r="Q1464" i="1" s="1"/>
  <c r="P1465" i="1"/>
  <c r="Q1465" i="1" s="1"/>
  <c r="P1466" i="1"/>
  <c r="Q1466" i="1" s="1"/>
  <c r="P1467" i="1"/>
  <c r="Q1467" i="1" s="1"/>
  <c r="P1468" i="1"/>
  <c r="Q1468" i="1" s="1"/>
  <c r="P1469" i="1"/>
  <c r="Q1469" i="1" s="1"/>
  <c r="P1470" i="1"/>
  <c r="Q1470" i="1" s="1"/>
  <c r="P1471" i="1"/>
  <c r="Q1471" i="1" s="1"/>
  <c r="P1472" i="1"/>
  <c r="Q1472" i="1" s="1"/>
  <c r="P1473" i="1"/>
  <c r="Q1473" i="1" s="1"/>
  <c r="P1474" i="1"/>
  <c r="Q1474" i="1" s="1"/>
  <c r="P1475" i="1"/>
  <c r="Q1475" i="1" s="1"/>
  <c r="P1476" i="1"/>
  <c r="Q1476" i="1" s="1"/>
  <c r="P1477" i="1"/>
  <c r="Q1477" i="1" s="1"/>
  <c r="P1478" i="1"/>
  <c r="Q1478" i="1" s="1"/>
  <c r="P1479" i="1"/>
  <c r="Q1479" i="1" s="1"/>
  <c r="P1480" i="1"/>
  <c r="Q1480" i="1" s="1"/>
  <c r="P1481" i="1"/>
  <c r="Q1481" i="1" s="1"/>
  <c r="P1482" i="1"/>
  <c r="Q1482" i="1" s="1"/>
  <c r="P1483" i="1"/>
  <c r="Q1483" i="1" s="1"/>
  <c r="P1484" i="1"/>
  <c r="Q1484" i="1" s="1"/>
  <c r="P1485" i="1"/>
  <c r="Q1485" i="1" s="1"/>
  <c r="P1486" i="1"/>
  <c r="Q1486" i="1" s="1"/>
  <c r="P1487" i="1"/>
  <c r="Q1487" i="1" s="1"/>
  <c r="P1488" i="1"/>
  <c r="Q1488" i="1" s="1"/>
  <c r="P1489" i="1"/>
  <c r="Q1489" i="1" s="1"/>
  <c r="P1490" i="1"/>
  <c r="Q1490" i="1" s="1"/>
  <c r="P1491" i="1"/>
  <c r="Q1491" i="1" s="1"/>
  <c r="P1492" i="1"/>
  <c r="Q1492" i="1" s="1"/>
  <c r="P1493" i="1"/>
  <c r="Q1493" i="1" s="1"/>
  <c r="P1494" i="1"/>
  <c r="Q1494" i="1" s="1"/>
  <c r="P1495" i="1"/>
  <c r="Q1495" i="1" s="1"/>
  <c r="P1496" i="1"/>
  <c r="Q1496" i="1" s="1"/>
  <c r="P1497" i="1"/>
  <c r="Q1497" i="1" s="1"/>
  <c r="P1498" i="1"/>
  <c r="Q1498" i="1" s="1"/>
  <c r="P1499" i="1"/>
  <c r="Q1499" i="1" s="1"/>
  <c r="P1500" i="1"/>
  <c r="Q1500" i="1" s="1"/>
  <c r="P1501" i="1"/>
  <c r="Q1501" i="1" s="1"/>
  <c r="P1502" i="1"/>
  <c r="Q1502" i="1" s="1"/>
  <c r="P1503" i="1"/>
  <c r="Q1503" i="1" s="1"/>
  <c r="P1504" i="1"/>
  <c r="Q1504" i="1" s="1"/>
  <c r="P1505" i="1"/>
  <c r="Q1505" i="1" s="1"/>
  <c r="P1506" i="1"/>
  <c r="Q1506" i="1" s="1"/>
  <c r="P1507" i="1"/>
  <c r="Q1507" i="1" s="1"/>
  <c r="P1508" i="1"/>
  <c r="Q1508" i="1" s="1"/>
  <c r="P1509" i="1"/>
  <c r="Q1509" i="1" s="1"/>
  <c r="P1510" i="1"/>
  <c r="Q1510" i="1" s="1"/>
  <c r="P1511" i="1"/>
  <c r="Q1511" i="1" s="1"/>
  <c r="P1512" i="1"/>
  <c r="Q1512" i="1" s="1"/>
  <c r="P1513" i="1"/>
  <c r="Q1513" i="1" s="1"/>
  <c r="P1514" i="1"/>
  <c r="Q1514" i="1" s="1"/>
  <c r="P1515" i="1"/>
  <c r="Q1515" i="1" s="1"/>
  <c r="P1516" i="1"/>
  <c r="Q1516" i="1" s="1"/>
  <c r="P1517" i="1"/>
  <c r="Q1517" i="1" s="1"/>
  <c r="P1518" i="1"/>
  <c r="Q1518" i="1" s="1"/>
  <c r="P1519" i="1"/>
  <c r="Q1519" i="1" s="1"/>
  <c r="P1520" i="1"/>
  <c r="Q1520" i="1" s="1"/>
  <c r="P1521" i="1"/>
  <c r="Q1521" i="1" s="1"/>
  <c r="P1522" i="1"/>
  <c r="Q1522" i="1" s="1"/>
  <c r="P1523" i="1"/>
  <c r="Q1523" i="1" s="1"/>
  <c r="P1524" i="1"/>
  <c r="Q1524" i="1" s="1"/>
  <c r="P1525" i="1"/>
  <c r="Q1525" i="1" s="1"/>
  <c r="P1526" i="1"/>
  <c r="Q1526" i="1" s="1"/>
  <c r="P1527" i="1"/>
  <c r="Q1527" i="1" s="1"/>
  <c r="P1528" i="1"/>
  <c r="Q1528" i="1" s="1"/>
  <c r="P1529" i="1"/>
  <c r="Q1529" i="1" s="1"/>
  <c r="P1530" i="1"/>
  <c r="Q1530" i="1" s="1"/>
  <c r="P1531" i="1"/>
  <c r="Q1531" i="1" s="1"/>
  <c r="P1532" i="1"/>
  <c r="Q1532" i="1" s="1"/>
  <c r="P1533" i="1"/>
  <c r="Q1533" i="1" s="1"/>
  <c r="P1534" i="1"/>
  <c r="Q1534" i="1" s="1"/>
  <c r="P1535" i="1"/>
  <c r="Q1535" i="1" s="1"/>
  <c r="P1536" i="1"/>
  <c r="Q1536" i="1" s="1"/>
  <c r="P1537" i="1"/>
  <c r="Q1537" i="1" s="1"/>
  <c r="P1538" i="1"/>
  <c r="Q1538" i="1" s="1"/>
  <c r="P1539" i="1"/>
  <c r="Q1539" i="1" s="1"/>
  <c r="P1540" i="1"/>
  <c r="Q1540" i="1" s="1"/>
  <c r="P1541" i="1"/>
  <c r="Q1541" i="1" s="1"/>
  <c r="P1542" i="1"/>
  <c r="Q1542" i="1" s="1"/>
  <c r="P1543" i="1"/>
  <c r="Q1543" i="1" s="1"/>
  <c r="P1544" i="1"/>
  <c r="Q1544" i="1" s="1"/>
  <c r="P1545" i="1"/>
  <c r="Q1545" i="1" s="1"/>
  <c r="P1546" i="1"/>
  <c r="Q1546" i="1" s="1"/>
  <c r="P1547" i="1"/>
  <c r="Q1547" i="1" s="1"/>
  <c r="P1548" i="1"/>
  <c r="Q1548" i="1" s="1"/>
  <c r="P1549" i="1"/>
  <c r="Q1549" i="1" s="1"/>
  <c r="P1550" i="1"/>
  <c r="Q1550" i="1" s="1"/>
  <c r="P1551" i="1"/>
  <c r="Q1551" i="1" s="1"/>
  <c r="P1552" i="1"/>
  <c r="Q1552" i="1" s="1"/>
  <c r="P1553" i="1"/>
  <c r="Q1553" i="1" s="1"/>
  <c r="P1554" i="1"/>
  <c r="Q1554" i="1" s="1"/>
  <c r="P1555" i="1"/>
  <c r="Q1555" i="1" s="1"/>
  <c r="P1556" i="1"/>
  <c r="Q1556" i="1" s="1"/>
  <c r="P1557" i="1"/>
  <c r="Q1557" i="1" s="1"/>
  <c r="P1558" i="1"/>
  <c r="Q1558" i="1" s="1"/>
  <c r="P1559" i="1"/>
  <c r="Q1559" i="1" s="1"/>
  <c r="P1560" i="1"/>
  <c r="Q1560" i="1" s="1"/>
  <c r="P1561" i="1"/>
  <c r="Q1561" i="1" s="1"/>
  <c r="P1562" i="1"/>
  <c r="Q1562" i="1" s="1"/>
  <c r="P1563" i="1"/>
  <c r="Q1563" i="1" s="1"/>
  <c r="P1564" i="1"/>
  <c r="Q1564" i="1" s="1"/>
  <c r="P1565" i="1"/>
  <c r="Q1565" i="1" s="1"/>
  <c r="P1566" i="1"/>
  <c r="Q1566" i="1" s="1"/>
  <c r="P1567" i="1"/>
  <c r="Q1567" i="1" s="1"/>
  <c r="P1568" i="1"/>
  <c r="Q1568" i="1" s="1"/>
  <c r="P1569" i="1"/>
  <c r="Q1569" i="1" s="1"/>
  <c r="P1570" i="1"/>
  <c r="Q1570" i="1" s="1"/>
  <c r="P1571" i="1"/>
  <c r="Q1571" i="1" s="1"/>
  <c r="P1572" i="1"/>
  <c r="Q1572" i="1" s="1"/>
  <c r="P1573" i="1"/>
  <c r="Q1573" i="1" s="1"/>
  <c r="P1574" i="1"/>
  <c r="Q1574" i="1" s="1"/>
  <c r="P1575" i="1"/>
  <c r="Q1575" i="1" s="1"/>
  <c r="P1576" i="1"/>
  <c r="Q1576" i="1" s="1"/>
  <c r="P1577" i="1"/>
  <c r="Q1577" i="1" s="1"/>
  <c r="P1578" i="1"/>
  <c r="Q1578" i="1" s="1"/>
  <c r="P1579" i="1"/>
  <c r="Q1579" i="1" s="1"/>
  <c r="P1580" i="1"/>
  <c r="Q1580" i="1" s="1"/>
  <c r="P1581" i="1"/>
  <c r="Q1581" i="1" s="1"/>
  <c r="P1582" i="1"/>
  <c r="Q1582" i="1" s="1"/>
  <c r="P1583" i="1"/>
  <c r="Q1583" i="1" s="1"/>
  <c r="P1584" i="1"/>
  <c r="Q1584" i="1" s="1"/>
  <c r="P1585" i="1"/>
  <c r="Q1585" i="1" s="1"/>
  <c r="P1586" i="1"/>
  <c r="Q1586" i="1" s="1"/>
  <c r="P1587" i="1"/>
  <c r="Q1587" i="1" s="1"/>
  <c r="P1588" i="1"/>
  <c r="Q1588" i="1" s="1"/>
  <c r="P1589" i="1"/>
  <c r="Q1589" i="1" s="1"/>
  <c r="P1590" i="1"/>
  <c r="Q1590" i="1" s="1"/>
  <c r="P1591" i="1"/>
  <c r="Q1591" i="1" s="1"/>
  <c r="P1592" i="1"/>
  <c r="Q1592" i="1" s="1"/>
  <c r="P1593" i="1"/>
  <c r="Q1593" i="1" s="1"/>
  <c r="P1594" i="1"/>
  <c r="Q1594" i="1" s="1"/>
  <c r="P1595" i="1"/>
  <c r="Q1595" i="1" s="1"/>
  <c r="P1596" i="1"/>
  <c r="Q1596" i="1" s="1"/>
  <c r="P1597" i="1"/>
  <c r="Q1597" i="1" s="1"/>
  <c r="P1598" i="1"/>
  <c r="Q1598" i="1" s="1"/>
  <c r="P1599" i="1"/>
  <c r="Q1599" i="1" s="1"/>
  <c r="P1600" i="1"/>
  <c r="Q1600" i="1" s="1"/>
  <c r="P1601" i="1"/>
  <c r="Q1601" i="1" s="1"/>
  <c r="P1602" i="1"/>
  <c r="Q1602" i="1" s="1"/>
  <c r="P1603" i="1"/>
  <c r="Q1603" i="1" s="1"/>
  <c r="P1604" i="1"/>
  <c r="Q1604" i="1" s="1"/>
  <c r="P1605" i="1"/>
  <c r="Q1605" i="1" s="1"/>
  <c r="P1606" i="1"/>
  <c r="Q1606" i="1" s="1"/>
  <c r="P1607" i="1"/>
  <c r="Q1607" i="1" s="1"/>
  <c r="P1608" i="1"/>
  <c r="Q1608" i="1" s="1"/>
  <c r="P1609" i="1"/>
  <c r="Q1609" i="1" s="1"/>
  <c r="P1610" i="1"/>
  <c r="Q1610" i="1" s="1"/>
  <c r="P1611" i="1"/>
  <c r="Q1611" i="1" s="1"/>
  <c r="P1612" i="1"/>
  <c r="Q1612" i="1" s="1"/>
  <c r="P1613" i="1"/>
  <c r="Q1613" i="1" s="1"/>
  <c r="P1614" i="1"/>
  <c r="Q1614" i="1" s="1"/>
  <c r="P1615" i="1"/>
  <c r="Q1615" i="1" s="1"/>
  <c r="P1616" i="1"/>
  <c r="Q1616" i="1" s="1"/>
  <c r="P1617" i="1"/>
  <c r="Q1617" i="1" s="1"/>
  <c r="P1618" i="1"/>
  <c r="Q1618" i="1" s="1"/>
  <c r="P1619" i="1"/>
  <c r="Q1619" i="1" s="1"/>
  <c r="P1620" i="1"/>
  <c r="Q1620" i="1" s="1"/>
  <c r="P1621" i="1"/>
  <c r="Q1621" i="1" s="1"/>
  <c r="P1622" i="1"/>
  <c r="Q1622" i="1" s="1"/>
  <c r="P1623" i="1"/>
  <c r="Q1623" i="1" s="1"/>
  <c r="P1624" i="1"/>
  <c r="Q1624" i="1" s="1"/>
  <c r="P1625" i="1"/>
  <c r="Q1625" i="1" s="1"/>
  <c r="P1626" i="1"/>
  <c r="Q1626" i="1" s="1"/>
  <c r="P1627" i="1"/>
  <c r="Q1627" i="1" s="1"/>
  <c r="P1628" i="1"/>
  <c r="Q1628" i="1" s="1"/>
  <c r="P1629" i="1"/>
  <c r="Q1629" i="1" s="1"/>
  <c r="P1630" i="1"/>
  <c r="Q1630" i="1" s="1"/>
  <c r="P1631" i="1"/>
  <c r="Q1631" i="1" s="1"/>
  <c r="P1632" i="1"/>
  <c r="Q1632" i="1" s="1"/>
  <c r="P1633" i="1"/>
  <c r="Q1633" i="1" s="1"/>
  <c r="P1634" i="1"/>
  <c r="Q1634" i="1" s="1"/>
  <c r="P1635" i="1"/>
  <c r="Q1635" i="1" s="1"/>
  <c r="P1636" i="1"/>
  <c r="Q1636" i="1" s="1"/>
  <c r="P1637" i="1"/>
  <c r="Q1637" i="1" s="1"/>
  <c r="P1638" i="1"/>
  <c r="Q1638" i="1" s="1"/>
  <c r="P1639" i="1"/>
  <c r="Q1639" i="1" s="1"/>
  <c r="P1640" i="1"/>
  <c r="Q1640" i="1" s="1"/>
  <c r="P1641" i="1"/>
  <c r="Q1641" i="1" s="1"/>
  <c r="P1642" i="1"/>
  <c r="Q1642" i="1" s="1"/>
  <c r="P1643" i="1"/>
  <c r="Q1643" i="1" s="1"/>
  <c r="P1644" i="1"/>
  <c r="Q1644" i="1" s="1"/>
  <c r="P1645" i="1"/>
  <c r="Q1645" i="1" s="1"/>
  <c r="P1646" i="1"/>
  <c r="Q1646" i="1" s="1"/>
  <c r="P1647" i="1"/>
  <c r="Q1647" i="1" s="1"/>
  <c r="P1648" i="1"/>
  <c r="Q1648" i="1" s="1"/>
  <c r="P1649" i="1"/>
  <c r="Q1649" i="1" s="1"/>
  <c r="P1650" i="1"/>
  <c r="Q1650" i="1" s="1"/>
  <c r="P1651" i="1"/>
  <c r="Q1651" i="1" s="1"/>
  <c r="P1652" i="1"/>
  <c r="Q1652" i="1" s="1"/>
  <c r="P1653" i="1"/>
  <c r="Q1653" i="1" s="1"/>
  <c r="P1654" i="1"/>
  <c r="Q1654" i="1" s="1"/>
  <c r="P1655" i="1"/>
  <c r="Q1655" i="1" s="1"/>
  <c r="P1656" i="1"/>
  <c r="Q1656" i="1" s="1"/>
  <c r="P1657" i="1"/>
  <c r="Q1657" i="1" s="1"/>
  <c r="P1658" i="1"/>
  <c r="Q1658" i="1" s="1"/>
  <c r="P1659" i="1"/>
  <c r="Q1659" i="1" s="1"/>
  <c r="P1660" i="1"/>
  <c r="Q1660" i="1" s="1"/>
  <c r="P1661" i="1"/>
  <c r="Q1661" i="1" s="1"/>
  <c r="P1662" i="1"/>
  <c r="Q1662" i="1" s="1"/>
  <c r="P1663" i="1"/>
  <c r="Q1663" i="1" s="1"/>
  <c r="P1664" i="1"/>
  <c r="Q1664" i="1" s="1"/>
  <c r="P1665" i="1"/>
  <c r="Q1665" i="1" s="1"/>
  <c r="P1666" i="1"/>
  <c r="Q1666" i="1" s="1"/>
  <c r="P1667" i="1"/>
  <c r="Q1667" i="1" s="1"/>
  <c r="P1668" i="1"/>
  <c r="Q1668" i="1" s="1"/>
  <c r="P1669" i="1"/>
  <c r="Q1669" i="1" s="1"/>
  <c r="P1670" i="1"/>
  <c r="Q1670" i="1" s="1"/>
  <c r="P1671" i="1"/>
  <c r="Q1671" i="1" s="1"/>
  <c r="P1672" i="1"/>
  <c r="Q1672" i="1" s="1"/>
  <c r="P1673" i="1"/>
  <c r="Q1673" i="1" s="1"/>
  <c r="P1674" i="1"/>
  <c r="Q1674" i="1" s="1"/>
  <c r="P1675" i="1"/>
  <c r="Q1675" i="1" s="1"/>
  <c r="P1676" i="1"/>
  <c r="Q1676" i="1" s="1"/>
  <c r="P1677" i="1"/>
  <c r="Q1677" i="1" s="1"/>
  <c r="P1678" i="1"/>
  <c r="Q1678" i="1" s="1"/>
  <c r="P1679" i="1"/>
  <c r="Q1679" i="1" s="1"/>
  <c r="P1680" i="1"/>
  <c r="Q1680" i="1" s="1"/>
  <c r="P1681" i="1"/>
  <c r="Q1681" i="1" s="1"/>
  <c r="P1682" i="1"/>
  <c r="Q1682" i="1" s="1"/>
  <c r="P1683" i="1"/>
  <c r="Q1683" i="1" s="1"/>
  <c r="P1684" i="1"/>
  <c r="Q1684" i="1" s="1"/>
  <c r="P1685" i="1"/>
  <c r="Q1685" i="1" s="1"/>
  <c r="P1686" i="1"/>
  <c r="Q1686" i="1" s="1"/>
  <c r="P1687" i="1"/>
  <c r="Q1687" i="1" s="1"/>
  <c r="P1688" i="1"/>
  <c r="Q1688" i="1" s="1"/>
  <c r="P1689" i="1"/>
  <c r="Q1689" i="1" s="1"/>
  <c r="P1690" i="1"/>
  <c r="Q1690" i="1" s="1"/>
  <c r="P1691" i="1"/>
  <c r="Q1691" i="1" s="1"/>
  <c r="P1692" i="1"/>
  <c r="Q1692" i="1" s="1"/>
  <c r="P1693" i="1"/>
  <c r="Q1693" i="1" s="1"/>
  <c r="P1694" i="1"/>
  <c r="Q1694" i="1" s="1"/>
  <c r="P1695" i="1"/>
  <c r="Q1695" i="1" s="1"/>
  <c r="P1696" i="1"/>
  <c r="Q1696" i="1" s="1"/>
  <c r="P1697" i="1"/>
  <c r="Q1697" i="1" s="1"/>
  <c r="P1698" i="1"/>
  <c r="Q1698" i="1" s="1"/>
  <c r="P1699" i="1"/>
  <c r="Q1699" i="1" s="1"/>
  <c r="P1700" i="1"/>
  <c r="Q1700" i="1" s="1"/>
  <c r="P1701" i="1"/>
  <c r="Q1701" i="1" s="1"/>
  <c r="P1702" i="1"/>
  <c r="Q1702" i="1" s="1"/>
  <c r="P1703" i="1"/>
  <c r="Q1703" i="1" s="1"/>
  <c r="P1704" i="1"/>
  <c r="Q1704" i="1" s="1"/>
  <c r="P1705" i="1"/>
  <c r="Q1705" i="1" s="1"/>
  <c r="P1706" i="1"/>
  <c r="Q1706" i="1" s="1"/>
  <c r="P1707" i="1"/>
  <c r="Q1707" i="1" s="1"/>
  <c r="P1708" i="1"/>
  <c r="Q1708" i="1" s="1"/>
  <c r="P1709" i="1"/>
  <c r="Q1709" i="1" s="1"/>
  <c r="P1710" i="1"/>
  <c r="Q1710" i="1" s="1"/>
  <c r="P1711" i="1"/>
  <c r="Q1711" i="1" s="1"/>
  <c r="P1712" i="1"/>
  <c r="Q1712" i="1" s="1"/>
  <c r="P1713" i="1"/>
  <c r="Q1713" i="1" s="1"/>
  <c r="P1714" i="1"/>
  <c r="Q1714" i="1" s="1"/>
  <c r="P1715" i="1"/>
  <c r="Q1715" i="1" s="1"/>
  <c r="P1716" i="1"/>
  <c r="Q1716" i="1" s="1"/>
  <c r="P1717" i="1"/>
  <c r="Q1717" i="1" s="1"/>
  <c r="P1718" i="1"/>
  <c r="Q1718" i="1" s="1"/>
  <c r="P1719" i="1"/>
  <c r="Q1719" i="1" s="1"/>
  <c r="P1720" i="1"/>
  <c r="Q1720" i="1" s="1"/>
  <c r="P1721" i="1"/>
  <c r="Q1721" i="1" s="1"/>
  <c r="P1722" i="1"/>
  <c r="Q1722" i="1" s="1"/>
  <c r="P1723" i="1"/>
  <c r="Q1723" i="1" s="1"/>
  <c r="P1724" i="1"/>
  <c r="Q1724" i="1" s="1"/>
  <c r="P1725" i="1"/>
  <c r="Q1725" i="1" s="1"/>
  <c r="P1726" i="1"/>
  <c r="Q1726" i="1" s="1"/>
  <c r="P1727" i="1"/>
  <c r="Q1727" i="1" s="1"/>
  <c r="P1728" i="1"/>
  <c r="Q1728" i="1" s="1"/>
  <c r="P1729" i="1"/>
  <c r="Q1729" i="1" s="1"/>
  <c r="P1730" i="1"/>
  <c r="Q1730" i="1" s="1"/>
  <c r="P1731" i="1"/>
  <c r="Q1731" i="1" s="1"/>
  <c r="P1732" i="1"/>
  <c r="Q1732" i="1" s="1"/>
  <c r="P1733" i="1"/>
  <c r="Q1733" i="1" s="1"/>
  <c r="P1734" i="1"/>
  <c r="Q1734" i="1" s="1"/>
  <c r="P1735" i="1"/>
  <c r="Q1735" i="1" s="1"/>
  <c r="P1736" i="1"/>
  <c r="Q1736" i="1" s="1"/>
  <c r="P1737" i="1"/>
  <c r="Q1737" i="1" s="1"/>
  <c r="P1738" i="1"/>
  <c r="Q1738" i="1" s="1"/>
  <c r="P1739" i="1"/>
  <c r="Q1739" i="1" s="1"/>
  <c r="P1740" i="1"/>
  <c r="Q1740" i="1" s="1"/>
  <c r="P1741" i="1"/>
  <c r="Q1741" i="1" s="1"/>
  <c r="P1742" i="1"/>
  <c r="Q1742" i="1" s="1"/>
  <c r="P1743" i="1"/>
  <c r="Q1743" i="1" s="1"/>
  <c r="P1744" i="1"/>
  <c r="Q1744" i="1" s="1"/>
  <c r="P1745" i="1"/>
  <c r="Q1745" i="1" s="1"/>
  <c r="P1746" i="1"/>
  <c r="Q1746" i="1" s="1"/>
  <c r="P1747" i="1"/>
  <c r="Q1747" i="1" s="1"/>
  <c r="P1748" i="1"/>
  <c r="Q1748" i="1" s="1"/>
  <c r="P1749" i="1"/>
  <c r="Q1749" i="1" s="1"/>
  <c r="P1750" i="1"/>
  <c r="Q1750" i="1" s="1"/>
  <c r="P1751" i="1"/>
  <c r="Q1751" i="1" s="1"/>
  <c r="P1752" i="1"/>
  <c r="Q1752" i="1" s="1"/>
  <c r="P1753" i="1"/>
  <c r="Q1753" i="1" s="1"/>
  <c r="P1754" i="1"/>
  <c r="Q1754" i="1" s="1"/>
  <c r="P1755" i="1"/>
  <c r="Q1755" i="1" s="1"/>
  <c r="P1756" i="1"/>
  <c r="Q1756" i="1" s="1"/>
  <c r="P1757" i="1"/>
  <c r="Q1757" i="1" s="1"/>
  <c r="P1758" i="1"/>
  <c r="Q1758" i="1" s="1"/>
  <c r="P1759" i="1"/>
  <c r="Q1759" i="1" s="1"/>
  <c r="P1760" i="1"/>
  <c r="Q1760" i="1" s="1"/>
  <c r="P1761" i="1"/>
  <c r="Q1761" i="1" s="1"/>
  <c r="P1762" i="1"/>
  <c r="Q1762" i="1" s="1"/>
  <c r="P1763" i="1"/>
  <c r="Q1763" i="1" s="1"/>
  <c r="P1764" i="1"/>
  <c r="Q1764" i="1" s="1"/>
  <c r="P1765" i="1"/>
  <c r="Q1765" i="1" s="1"/>
  <c r="P1766" i="1"/>
  <c r="Q1766" i="1" s="1"/>
  <c r="P1767" i="1"/>
  <c r="Q1767" i="1" s="1"/>
  <c r="P1768" i="1"/>
  <c r="Q1768" i="1" s="1"/>
  <c r="P1769" i="1"/>
  <c r="Q1769" i="1" s="1"/>
  <c r="P1770" i="1"/>
  <c r="Q1770" i="1" s="1"/>
  <c r="P1771" i="1"/>
  <c r="Q1771" i="1" s="1"/>
  <c r="P1772" i="1"/>
  <c r="Q1772" i="1" s="1"/>
  <c r="P1773" i="1"/>
  <c r="Q1773" i="1" s="1"/>
  <c r="P1774" i="1"/>
  <c r="Q1774" i="1" s="1"/>
  <c r="P1775" i="1"/>
  <c r="Q1775" i="1" s="1"/>
  <c r="P1776" i="1"/>
  <c r="Q1776" i="1" s="1"/>
  <c r="P1777" i="1"/>
  <c r="Q1777" i="1" s="1"/>
  <c r="P1778" i="1"/>
  <c r="Q1778" i="1" s="1"/>
  <c r="P1779" i="1"/>
  <c r="Q1779" i="1" s="1"/>
  <c r="P1780" i="1"/>
  <c r="Q1780" i="1" s="1"/>
  <c r="P1781" i="1"/>
  <c r="Q1781" i="1" s="1"/>
  <c r="P1782" i="1"/>
  <c r="Q1782" i="1" s="1"/>
  <c r="P1783" i="1"/>
  <c r="Q1783" i="1" s="1"/>
  <c r="P1784" i="1"/>
  <c r="Q1784" i="1" s="1"/>
  <c r="P1785" i="1"/>
  <c r="Q1785" i="1" s="1"/>
  <c r="P1786" i="1"/>
  <c r="Q1786" i="1" s="1"/>
  <c r="P1787" i="1"/>
  <c r="Q1787" i="1" s="1"/>
  <c r="P1788" i="1"/>
  <c r="Q1788" i="1" s="1"/>
  <c r="P1789" i="1"/>
  <c r="Q1789" i="1" s="1"/>
  <c r="P1790" i="1"/>
  <c r="Q1790" i="1" s="1"/>
  <c r="P1791" i="1"/>
  <c r="Q1791" i="1" s="1"/>
  <c r="P1792" i="1"/>
  <c r="Q1792" i="1" s="1"/>
  <c r="P1793" i="1"/>
  <c r="Q1793" i="1" s="1"/>
  <c r="P1794" i="1"/>
  <c r="Q1794" i="1" s="1"/>
  <c r="P1795" i="1"/>
  <c r="Q1795" i="1" s="1"/>
  <c r="P1796" i="1"/>
  <c r="Q1796" i="1" s="1"/>
  <c r="P1797" i="1"/>
  <c r="Q1797" i="1" s="1"/>
  <c r="P1798" i="1"/>
  <c r="Q1798" i="1" s="1"/>
  <c r="P1799" i="1"/>
  <c r="Q1799" i="1" s="1"/>
  <c r="P1800" i="1"/>
  <c r="Q1800" i="1" s="1"/>
  <c r="P1801" i="1"/>
  <c r="Q1801" i="1" s="1"/>
  <c r="P1802" i="1"/>
  <c r="Q1802" i="1" s="1"/>
  <c r="P1803" i="1"/>
  <c r="Q1803" i="1" s="1"/>
  <c r="P1804" i="1"/>
  <c r="Q1804" i="1" s="1"/>
  <c r="P1805" i="1"/>
  <c r="Q1805" i="1" s="1"/>
  <c r="P1806" i="1"/>
  <c r="Q1806" i="1" s="1"/>
  <c r="P1807" i="1"/>
  <c r="Q1807" i="1" s="1"/>
  <c r="P1808" i="1"/>
  <c r="Q1808" i="1" s="1"/>
  <c r="P1809" i="1"/>
  <c r="Q1809" i="1" s="1"/>
  <c r="P1810" i="1"/>
  <c r="Q1810" i="1" s="1"/>
  <c r="P1811" i="1"/>
  <c r="Q1811" i="1" s="1"/>
  <c r="P1812" i="1"/>
  <c r="Q1812" i="1" s="1"/>
  <c r="P1813" i="1"/>
  <c r="Q1813" i="1" s="1"/>
  <c r="P1814" i="1"/>
  <c r="Q1814" i="1" s="1"/>
  <c r="P1815" i="1"/>
  <c r="Q1815" i="1" s="1"/>
  <c r="P1816" i="1"/>
  <c r="Q1816" i="1" s="1"/>
  <c r="P1817" i="1"/>
  <c r="Q1817" i="1" s="1"/>
  <c r="P1818" i="1"/>
  <c r="Q1818" i="1" s="1"/>
  <c r="P1819" i="1"/>
  <c r="Q1819" i="1" s="1"/>
  <c r="P1820" i="1"/>
  <c r="Q1820" i="1" s="1"/>
  <c r="P1821" i="1"/>
  <c r="Q1821" i="1" s="1"/>
  <c r="P1822" i="1"/>
  <c r="Q1822" i="1" s="1"/>
  <c r="P1823" i="1"/>
  <c r="Q1823" i="1" s="1"/>
  <c r="P1824" i="1"/>
  <c r="Q1824" i="1" s="1"/>
  <c r="P1825" i="1"/>
  <c r="Q1825" i="1" s="1"/>
  <c r="P1826" i="1"/>
  <c r="Q1826" i="1" s="1"/>
  <c r="P1827" i="1"/>
  <c r="Q1827" i="1" s="1"/>
  <c r="P1828" i="1"/>
  <c r="Q1828" i="1" s="1"/>
  <c r="P1829" i="1"/>
  <c r="Q1829" i="1" s="1"/>
  <c r="P1830" i="1"/>
  <c r="Q1830" i="1" s="1"/>
  <c r="P1831" i="1"/>
  <c r="Q1831" i="1" s="1"/>
  <c r="P1832" i="1"/>
  <c r="Q1832" i="1" s="1"/>
  <c r="P1833" i="1"/>
  <c r="Q1833" i="1" s="1"/>
  <c r="P1834" i="1"/>
  <c r="Q1834" i="1" s="1"/>
  <c r="P1835" i="1"/>
  <c r="Q1835" i="1" s="1"/>
  <c r="P1836" i="1"/>
  <c r="Q1836" i="1" s="1"/>
  <c r="P1837" i="1"/>
  <c r="Q1837" i="1" s="1"/>
  <c r="P1838" i="1"/>
  <c r="Q1838" i="1" s="1"/>
  <c r="P1839" i="1"/>
  <c r="Q1839" i="1" s="1"/>
  <c r="P1840" i="1"/>
  <c r="Q1840" i="1" s="1"/>
  <c r="P1841" i="1"/>
  <c r="Q1841" i="1" s="1"/>
  <c r="P1842" i="1"/>
  <c r="Q1842" i="1" s="1"/>
  <c r="P1843" i="1"/>
  <c r="Q1843" i="1" s="1"/>
  <c r="P1844" i="1"/>
  <c r="Q1844" i="1" s="1"/>
  <c r="P1845" i="1"/>
  <c r="Q1845" i="1" s="1"/>
  <c r="P1846" i="1"/>
  <c r="Q1846" i="1" s="1"/>
  <c r="P1847" i="1"/>
  <c r="Q1847" i="1" s="1"/>
  <c r="P1848" i="1"/>
  <c r="Q1848" i="1" s="1"/>
  <c r="P1849" i="1"/>
  <c r="Q1849" i="1" s="1"/>
  <c r="P1850" i="1"/>
  <c r="Q1850" i="1" s="1"/>
  <c r="P1851" i="1"/>
  <c r="Q1851" i="1" s="1"/>
  <c r="P1852" i="1"/>
  <c r="Q1852" i="1" s="1"/>
  <c r="P1853" i="1"/>
  <c r="Q1853" i="1" s="1"/>
  <c r="P1854" i="1"/>
  <c r="Q1854" i="1" s="1"/>
  <c r="P1855" i="1"/>
  <c r="Q1855" i="1" s="1"/>
  <c r="P1856" i="1"/>
  <c r="Q1856" i="1" s="1"/>
  <c r="P1857" i="1"/>
  <c r="Q1857" i="1" s="1"/>
  <c r="P1858" i="1"/>
  <c r="Q1858" i="1" s="1"/>
  <c r="P1859" i="1"/>
  <c r="Q1859" i="1" s="1"/>
  <c r="P1860" i="1"/>
  <c r="Q1860" i="1" s="1"/>
  <c r="P1861" i="1"/>
  <c r="Q1861" i="1" s="1"/>
  <c r="P1862" i="1"/>
  <c r="Q1862" i="1" s="1"/>
  <c r="P1863" i="1"/>
  <c r="Q1863" i="1" s="1"/>
  <c r="P1864" i="1"/>
  <c r="Q1864" i="1" s="1"/>
  <c r="P1865" i="1"/>
  <c r="Q1865" i="1" s="1"/>
  <c r="P1866" i="1"/>
  <c r="Q1866" i="1" s="1"/>
  <c r="P1867" i="1"/>
  <c r="Q1867" i="1" s="1"/>
  <c r="P1868" i="1"/>
  <c r="Q1868" i="1" s="1"/>
  <c r="P1869" i="1"/>
  <c r="Q1869" i="1" s="1"/>
  <c r="P1870" i="1"/>
  <c r="Q1870" i="1" s="1"/>
  <c r="P1871" i="1"/>
  <c r="Q1871" i="1" s="1"/>
  <c r="P1872" i="1"/>
  <c r="Q1872" i="1" s="1"/>
  <c r="P1873" i="1"/>
  <c r="Q1873" i="1" s="1"/>
  <c r="P1874" i="1"/>
  <c r="Q1874" i="1" s="1"/>
  <c r="P1875" i="1"/>
  <c r="Q1875" i="1" s="1"/>
  <c r="P1876" i="1"/>
  <c r="Q1876" i="1" s="1"/>
  <c r="P1877" i="1"/>
  <c r="Q1877" i="1" s="1"/>
  <c r="P1878" i="1"/>
  <c r="Q1878" i="1" s="1"/>
  <c r="P1879" i="1"/>
  <c r="Q1879" i="1" s="1"/>
  <c r="P1880" i="1"/>
  <c r="Q1880" i="1" s="1"/>
  <c r="P1881" i="1"/>
  <c r="Q1881" i="1" s="1"/>
  <c r="P1882" i="1"/>
  <c r="Q1882" i="1" s="1"/>
  <c r="P1883" i="1"/>
  <c r="Q1883" i="1" s="1"/>
  <c r="P1884" i="1"/>
  <c r="Q1884" i="1" s="1"/>
  <c r="P1885" i="1"/>
  <c r="Q1885" i="1" s="1"/>
  <c r="P1886" i="1"/>
  <c r="Q1886" i="1" s="1"/>
  <c r="P1887" i="1"/>
  <c r="Q1887" i="1" s="1"/>
  <c r="P1888" i="1"/>
  <c r="Q1888" i="1" s="1"/>
  <c r="P1889" i="1"/>
  <c r="Q1889" i="1" s="1"/>
  <c r="P1890" i="1"/>
  <c r="Q1890" i="1" s="1"/>
  <c r="P1891" i="1"/>
  <c r="Q1891" i="1" s="1"/>
  <c r="P1892" i="1"/>
  <c r="Q1892" i="1" s="1"/>
  <c r="P1893" i="1"/>
  <c r="Q1893" i="1" s="1"/>
  <c r="P1894" i="1"/>
  <c r="Q1894" i="1" s="1"/>
  <c r="P1895" i="1"/>
  <c r="Q1895" i="1" s="1"/>
  <c r="P1896" i="1"/>
  <c r="Q1896" i="1" s="1"/>
  <c r="P1897" i="1"/>
  <c r="Q1897" i="1" s="1"/>
  <c r="P1898" i="1"/>
  <c r="Q1898" i="1" s="1"/>
  <c r="P1899" i="1"/>
  <c r="Q1899" i="1" s="1"/>
  <c r="P1900" i="1"/>
  <c r="Q1900" i="1" s="1"/>
  <c r="P1901" i="1"/>
  <c r="Q1901" i="1" s="1"/>
  <c r="P1902" i="1"/>
  <c r="Q1902" i="1" s="1"/>
  <c r="P1903" i="1"/>
  <c r="Q1903" i="1" s="1"/>
  <c r="P1904" i="1"/>
  <c r="Q1904" i="1" s="1"/>
  <c r="P1905" i="1"/>
  <c r="Q1905" i="1" s="1"/>
  <c r="P1906" i="1"/>
  <c r="Q1906" i="1" s="1"/>
  <c r="P1907" i="1"/>
  <c r="Q1907" i="1" s="1"/>
  <c r="P1908" i="1"/>
  <c r="Q1908" i="1" s="1"/>
  <c r="P1909" i="1"/>
  <c r="Q1909" i="1" s="1"/>
  <c r="P1910" i="1"/>
  <c r="Q1910" i="1" s="1"/>
  <c r="P1911" i="1"/>
  <c r="Q1911" i="1" s="1"/>
  <c r="P1912" i="1"/>
  <c r="Q1912" i="1" s="1"/>
  <c r="P1913" i="1"/>
  <c r="Q1913" i="1" s="1"/>
  <c r="P1914" i="1"/>
  <c r="Q1914" i="1" s="1"/>
  <c r="P1915" i="1"/>
  <c r="Q1915" i="1" s="1"/>
  <c r="P1916" i="1"/>
  <c r="Q1916" i="1" s="1"/>
  <c r="P1917" i="1"/>
  <c r="Q1917" i="1" s="1"/>
  <c r="P1918" i="1"/>
  <c r="Q1918" i="1" s="1"/>
  <c r="P1919" i="1"/>
  <c r="Q1919" i="1" s="1"/>
  <c r="P1920" i="1"/>
  <c r="Q1920" i="1" s="1"/>
  <c r="P1921" i="1"/>
  <c r="Q1921" i="1" s="1"/>
  <c r="P1922" i="1"/>
  <c r="Q1922" i="1" s="1"/>
  <c r="P1923" i="1"/>
  <c r="Q1923" i="1" s="1"/>
  <c r="P1924" i="1"/>
  <c r="Q1924" i="1" s="1"/>
  <c r="P1925" i="1"/>
  <c r="Q1925" i="1" s="1"/>
  <c r="P1926" i="1"/>
  <c r="Q1926" i="1" s="1"/>
  <c r="P1927" i="1"/>
  <c r="Q1927" i="1" s="1"/>
  <c r="P1928" i="1"/>
  <c r="Q1928" i="1" s="1"/>
  <c r="P1929" i="1"/>
  <c r="Q1929" i="1" s="1"/>
  <c r="P1930" i="1"/>
  <c r="Q1930" i="1" s="1"/>
  <c r="P1931" i="1"/>
  <c r="Q1931" i="1" s="1"/>
  <c r="P1932" i="1"/>
  <c r="Q1932" i="1" s="1"/>
  <c r="P1933" i="1"/>
  <c r="Q1933" i="1" s="1"/>
  <c r="P1934" i="1"/>
  <c r="Q1934" i="1" s="1"/>
  <c r="P1935" i="1"/>
  <c r="Q1935" i="1" s="1"/>
  <c r="P1936" i="1"/>
  <c r="Q1936" i="1" s="1"/>
  <c r="P1937" i="1"/>
  <c r="Q1937" i="1" s="1"/>
  <c r="P1938" i="1"/>
  <c r="Q1938" i="1" s="1"/>
  <c r="P1939" i="1"/>
  <c r="Q1939" i="1" s="1"/>
  <c r="P1940" i="1"/>
  <c r="Q1940" i="1" s="1"/>
  <c r="P1941" i="1"/>
  <c r="Q1941" i="1" s="1"/>
  <c r="P1942" i="1"/>
  <c r="Q1942" i="1" s="1"/>
  <c r="P1943" i="1"/>
  <c r="Q1943" i="1" s="1"/>
  <c r="P1944" i="1"/>
  <c r="Q1944" i="1" s="1"/>
  <c r="P1945" i="1"/>
  <c r="Q1945" i="1" s="1"/>
  <c r="P1946" i="1"/>
  <c r="Q1946" i="1" s="1"/>
  <c r="P1947" i="1"/>
  <c r="Q1947" i="1" s="1"/>
  <c r="P1948" i="1"/>
  <c r="Q1948" i="1" s="1"/>
  <c r="P1949" i="1"/>
  <c r="Q1949" i="1" s="1"/>
  <c r="P1950" i="1"/>
  <c r="Q1950" i="1" s="1"/>
  <c r="P1951" i="1"/>
  <c r="Q1951" i="1" s="1"/>
  <c r="P1952" i="1"/>
  <c r="Q1952" i="1" s="1"/>
  <c r="P1953" i="1"/>
  <c r="Q1953" i="1" s="1"/>
  <c r="P1954" i="1"/>
  <c r="Q1954" i="1" s="1"/>
  <c r="P1955" i="1"/>
  <c r="Q1955" i="1" s="1"/>
  <c r="P1956" i="1"/>
  <c r="Q1956" i="1" s="1"/>
  <c r="P1957" i="1"/>
  <c r="Q1957" i="1" s="1"/>
  <c r="P1958" i="1"/>
  <c r="Q1958" i="1" s="1"/>
  <c r="P1959" i="1"/>
  <c r="Q1959" i="1" s="1"/>
  <c r="P1960" i="1"/>
  <c r="Q1960" i="1" s="1"/>
  <c r="P1961" i="1"/>
  <c r="Q1961" i="1" s="1"/>
  <c r="P1962" i="1"/>
  <c r="Q1962" i="1" s="1"/>
  <c r="P1963" i="1"/>
  <c r="Q1963" i="1" s="1"/>
  <c r="P1964" i="1"/>
  <c r="Q1964" i="1" s="1"/>
  <c r="P1965" i="1"/>
  <c r="Q1965" i="1" s="1"/>
  <c r="P1966" i="1"/>
  <c r="Q1966" i="1" s="1"/>
  <c r="P1967" i="1"/>
  <c r="Q1967" i="1" s="1"/>
  <c r="P1968" i="1"/>
  <c r="Q1968" i="1" s="1"/>
  <c r="P1969" i="1"/>
  <c r="Q1969" i="1" s="1"/>
  <c r="P1970" i="1"/>
  <c r="Q1970" i="1" s="1"/>
  <c r="P1971" i="1"/>
  <c r="Q1971" i="1" s="1"/>
  <c r="P1972" i="1"/>
  <c r="Q1972" i="1" s="1"/>
  <c r="P1973" i="1"/>
  <c r="Q1973" i="1" s="1"/>
  <c r="P1974" i="1"/>
  <c r="Q1974" i="1" s="1"/>
  <c r="P1975" i="1"/>
  <c r="Q1975" i="1" s="1"/>
  <c r="P1976" i="1"/>
  <c r="Q1976" i="1" s="1"/>
  <c r="P1977" i="1"/>
  <c r="Q1977" i="1" s="1"/>
  <c r="P1978" i="1"/>
  <c r="Q1978" i="1" s="1"/>
  <c r="P1979" i="1"/>
  <c r="Q1979" i="1" s="1"/>
  <c r="P1980" i="1"/>
  <c r="Q1980" i="1" s="1"/>
  <c r="P1981" i="1"/>
  <c r="Q1981" i="1" s="1"/>
  <c r="P1982" i="1"/>
  <c r="Q1982" i="1" s="1"/>
  <c r="P1983" i="1"/>
  <c r="Q1983" i="1" s="1"/>
  <c r="P1984" i="1"/>
  <c r="Q1984" i="1" s="1"/>
  <c r="P1985" i="1"/>
  <c r="Q1985" i="1" s="1"/>
  <c r="P1986" i="1"/>
  <c r="Q1986" i="1" s="1"/>
  <c r="P1987" i="1"/>
  <c r="Q1987" i="1" s="1"/>
  <c r="P1988" i="1"/>
  <c r="Q1988" i="1" s="1"/>
  <c r="P1989" i="1"/>
  <c r="Q1989" i="1" s="1"/>
  <c r="P1990" i="1"/>
  <c r="Q1990" i="1" s="1"/>
  <c r="P1991" i="1"/>
  <c r="Q1991" i="1" s="1"/>
  <c r="P1992" i="1"/>
  <c r="Q1992" i="1" s="1"/>
  <c r="P1993" i="1"/>
  <c r="Q1993" i="1" s="1"/>
  <c r="P1994" i="1"/>
  <c r="Q1994" i="1" s="1"/>
  <c r="P1995" i="1"/>
  <c r="Q1995" i="1" s="1"/>
  <c r="P1996" i="1"/>
  <c r="Q1996" i="1" s="1"/>
  <c r="P1997" i="1"/>
  <c r="Q1997" i="1" s="1"/>
  <c r="P1998" i="1"/>
  <c r="Q1998" i="1" s="1"/>
  <c r="P1999" i="1"/>
  <c r="Q1999" i="1" s="1"/>
  <c r="P2000" i="1"/>
  <c r="Q2000" i="1" s="1"/>
  <c r="P2001" i="1"/>
  <c r="Q2001" i="1" s="1"/>
  <c r="P2" i="1"/>
  <c r="Q2"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<sst xmlns="http://schemas.openxmlformats.org/spreadsheetml/2006/main" count="14165" uniqueCount="2111">
  <si>
    <t>Order_ID</t>
  </si>
  <si>
    <t>Date</t>
  </si>
  <si>
    <t>Region</t>
  </si>
  <si>
    <t>Customer</t>
  </si>
  <si>
    <t>Category</t>
  </si>
  <si>
    <t>Sub-Category</t>
  </si>
  <si>
    <t>Product</t>
  </si>
  <si>
    <t>Quantity</t>
  </si>
  <si>
    <t>Unit Price</t>
  </si>
  <si>
    <t>Discount %</t>
  </si>
  <si>
    <t>Sales</t>
  </si>
  <si>
    <t>Cost</t>
  </si>
  <si>
    <t>Payment Mode</t>
  </si>
  <si>
    <t>ORD0001</t>
  </si>
  <si>
    <t>East</t>
  </si>
  <si>
    <t>Zoya Khan</t>
  </si>
  <si>
    <t>Electronics</t>
  </si>
  <si>
    <t>Laptop</t>
  </si>
  <si>
    <t>Asus VivoBook</t>
  </si>
  <si>
    <t>UPI</t>
  </si>
  <si>
    <t>ORD0002</t>
  </si>
  <si>
    <t>West</t>
  </si>
  <si>
    <t>Suresh Kumar</t>
  </si>
  <si>
    <t>Clothing</t>
  </si>
  <si>
    <t>Kids</t>
  </si>
  <si>
    <t>Kids T-shirt</t>
  </si>
  <si>
    <t>ORD0003</t>
  </si>
  <si>
    <t>South</t>
  </si>
  <si>
    <t>Simran Kaur</t>
  </si>
  <si>
    <t>Mobile</t>
  </si>
  <si>
    <t>OnePlus</t>
  </si>
  <si>
    <t>ORD0004</t>
  </si>
  <si>
    <t>Furniture</t>
  </si>
  <si>
    <t>Table</t>
  </si>
  <si>
    <t>Coffee Table</t>
  </si>
  <si>
    <t>Card</t>
  </si>
  <si>
    <t>ORD0005</t>
  </si>
  <si>
    <t>North</t>
  </si>
  <si>
    <t>Manish Pandey</t>
  </si>
  <si>
    <t>Accessories</t>
  </si>
  <si>
    <t>Power Bank</t>
  </si>
  <si>
    <t>ORD0006</t>
  </si>
  <si>
    <t>Neha Verma</t>
  </si>
  <si>
    <t>Sofa</t>
  </si>
  <si>
    <t>3-Seater Sofa</t>
  </si>
  <si>
    <t>ORD0007</t>
  </si>
  <si>
    <t>Anita Joshi</t>
  </si>
  <si>
    <t>ORD0008</t>
  </si>
  <si>
    <t>Priya Nair</t>
  </si>
  <si>
    <t>Men</t>
  </si>
  <si>
    <t>Shirt</t>
  </si>
  <si>
    <t>Cash</t>
  </si>
  <si>
    <t>ORD0009</t>
  </si>
  <si>
    <t>Women</t>
  </si>
  <si>
    <t>Saree</t>
  </si>
  <si>
    <t>ORD0010</t>
  </si>
  <si>
    <t>Aditya Mehta</t>
  </si>
  <si>
    <t>Samsung</t>
  </si>
  <si>
    <t>ORD0011</t>
  </si>
  <si>
    <t>ORD0012</t>
  </si>
  <si>
    <t>Bed</t>
  </si>
  <si>
    <t>Queen Bed</t>
  </si>
  <si>
    <t>ORD0013</t>
  </si>
  <si>
    <t>Kavita Rao</t>
  </si>
  <si>
    <t>ORD0014</t>
  </si>
  <si>
    <t>Riya Jain</t>
  </si>
  <si>
    <t>L-Shaped Sofa</t>
  </si>
  <si>
    <t>ORD0015</t>
  </si>
  <si>
    <t>Arjun Singh</t>
  </si>
  <si>
    <t>ORD0016</t>
  </si>
  <si>
    <t>Rakesh Jain</t>
  </si>
  <si>
    <t>Jeans</t>
  </si>
  <si>
    <t>ORD0017</t>
  </si>
  <si>
    <t>Rohan Sharma</t>
  </si>
  <si>
    <t>ORD0018</t>
  </si>
  <si>
    <t>Kids Jacket</t>
  </si>
  <si>
    <t>ORD0019</t>
  </si>
  <si>
    <t>Oppo</t>
  </si>
  <si>
    <t>ORD0020</t>
  </si>
  <si>
    <t>iPhone</t>
  </si>
  <si>
    <t>ORD0021</t>
  </si>
  <si>
    <t>Dress</t>
  </si>
  <si>
    <t>ORD0022</t>
  </si>
  <si>
    <t>Study Table</t>
  </si>
  <si>
    <t>ORD0023</t>
  </si>
  <si>
    <t>Bluetooth Earbuds</t>
  </si>
  <si>
    <t>ORD0024</t>
  </si>
  <si>
    <t>ORD0025</t>
  </si>
  <si>
    <t>ORD0026</t>
  </si>
  <si>
    <t>ORD0027</t>
  </si>
  <si>
    <t>Chair</t>
  </si>
  <si>
    <t>Wooden Chair</t>
  </si>
  <si>
    <t>ORD0028</t>
  </si>
  <si>
    <t>Lenovo IdeaPad</t>
  </si>
  <si>
    <t>ORD0029</t>
  </si>
  <si>
    <t>Jacket</t>
  </si>
  <si>
    <t>ORD0030</t>
  </si>
  <si>
    <t>Dell Inspiron</t>
  </si>
  <si>
    <t>ORD0031</t>
  </si>
  <si>
    <t>ORD0032</t>
  </si>
  <si>
    <t>ORD0033</t>
  </si>
  <si>
    <t>ORD0034</t>
  </si>
  <si>
    <t>King Size Bed</t>
  </si>
  <si>
    <t>ORD0035</t>
  </si>
  <si>
    <t>ORD0036</t>
  </si>
  <si>
    <t>Vivo</t>
  </si>
  <si>
    <t>ORD0037</t>
  </si>
  <si>
    <t>ORD0038</t>
  </si>
  <si>
    <t>ORD0039</t>
  </si>
  <si>
    <t>Harsh Patel</t>
  </si>
  <si>
    <t>ORD0040</t>
  </si>
  <si>
    <t>ORD0041</t>
  </si>
  <si>
    <t>ORD0042</t>
  </si>
  <si>
    <t>Office Chair</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</si>
  <si>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</si>
  <si>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</si>
  <si>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</si>
  <si>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</si>
  <si>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</si>
  <si>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</si>
  <si>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</si>
  <si>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</si>
  <si>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</si>
  <si>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</si>
  <si>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</si>
  <si>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</si>
  <si>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</si>
  <si>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</si>
  <si>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</si>
  <si>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</si>
  <si>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</si>
  <si>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</si>
  <si>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</si>
  <si>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Kurti</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</si>
  <si>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</si>
  <si>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</si>
  <si>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</si>
  <si>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</si>
  <si>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</si>
  <si>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</si>
  <si>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</si>
  <si>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</si>
  <si>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</si>
  <si>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</si>
  <si>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</si>
  <si>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</si>
  <si>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</si>
  <si>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</si>
  <si>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</si>
  <si>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</si>
  <si>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</si>
  <si>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</si>
  <si>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</si>
  <si>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</si>
  <si>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</si>
  <si>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</si>
  <si>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HP Pavilion</t>
  </si>
  <si>
    <t>ORD0084</t>
  </si>
  <si>
    <t>ORD0085</t>
  </si>
  <si>
    <t>ORD0086</t>
  </si>
  <si>
    <t>ORD0087</t>
  </si>
  <si>
    <t>ORD0088</t>
  </si>
  <si>
    <t>ORD0089</t>
  </si>
  <si>
    <t>ORD0090</t>
  </si>
  <si>
    <t>ORD0091</t>
  </si>
  <si>
    <t>Smart Watch</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</si>
  <si>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</si>
  <si>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</si>
  <si>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</si>
  <si>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</si>
  <si>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</si>
  <si>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</si>
  <si>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</si>
  <si>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</si>
  <si>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</si>
  <si>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</si>
  <si>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</si>
  <si>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</si>
  <si>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</si>
  <si>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</si>
  <si>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</si>
  <si>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</si>
  <si>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</si>
  <si>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</si>
  <si>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</si>
  <si>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</si>
  <si>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</si>
  <si>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</si>
  <si>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</si>
  <si>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</si>
  <si>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</si>
  <si>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</si>
  <si>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</si>
  <si>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</si>
  <si>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</si>
  <si>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</si>
  <si>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</si>
  <si>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</si>
  <si>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</si>
  <si>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</si>
  <si>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</si>
  <si>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</si>
  <si>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</si>
  <si>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</si>
  <si>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</si>
  <si>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</si>
  <si>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</si>
  <si>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</si>
  <si>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</si>
  <si>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</si>
  <si>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</si>
  <si>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</si>
  <si>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</si>
  <si>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</si>
  <si>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</si>
  <si>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</si>
  <si>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</si>
  <si>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</si>
  <si>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</si>
  <si>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</si>
  <si>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</si>
  <si>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</si>
  <si>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</si>
  <si>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</si>
  <si>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</si>
  <si>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</si>
  <si>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</si>
  <si>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</si>
  <si>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</si>
  <si>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</si>
  <si>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</si>
  <si>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</si>
  <si>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</si>
  <si>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</si>
  <si>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</si>
  <si>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</si>
  <si>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</si>
  <si>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</si>
  <si>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</si>
  <si>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</si>
  <si>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</si>
  <si>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</si>
  <si>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</si>
  <si>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</si>
  <si>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</si>
  <si>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</si>
  <si>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</si>
  <si>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</si>
  <si>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</si>
  <si>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</si>
  <si>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</si>
  <si>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</si>
  <si>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</si>
  <si>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</si>
  <si>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</si>
  <si>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</si>
  <si>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</si>
  <si>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</si>
  <si>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</si>
  <si>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</si>
  <si>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</si>
  <si>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</si>
  <si>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</si>
  <si>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</si>
  <si>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</si>
  <si>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</si>
  <si>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</si>
  <si>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</si>
  <si>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</si>
  <si>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</si>
  <si>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</si>
  <si>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</si>
  <si>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</si>
  <si>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</si>
  <si>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</si>
  <si>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</si>
  <si>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</si>
  <si>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</si>
  <si>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</si>
  <si>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</si>
  <si>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</si>
  <si>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</si>
  <si>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</si>
  <si>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</si>
  <si>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</si>
  <si>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</si>
  <si>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</si>
  <si>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</si>
  <si>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</si>
  <si>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</si>
  <si>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</si>
  <si>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</si>
  <si>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</si>
  <si>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</si>
  <si>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</si>
  <si>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</si>
  <si>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</si>
  <si>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</si>
  <si>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</si>
  <si>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</si>
  <si>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</si>
  <si>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</si>
  <si>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</si>
  <si>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</si>
  <si>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</si>
  <si>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</si>
  <si>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</si>
  <si>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</si>
  <si>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</si>
  <si>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</si>
  <si>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</si>
  <si>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</si>
  <si>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</si>
  <si>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</si>
  <si>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</si>
  <si>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</si>
  <si>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</si>
  <si>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</si>
  <si>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</si>
  <si>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</si>
  <si>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</si>
  <si>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</si>
  <si>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</si>
  <si>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</si>
  <si>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</si>
  <si>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</si>
  <si>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</si>
  <si>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</si>
  <si>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</si>
  <si>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</si>
  <si>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</si>
  <si>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</si>
  <si>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</si>
  <si>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</si>
  <si>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</si>
  <si>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</si>
  <si>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</si>
  <si>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</si>
  <si>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</si>
  <si>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</si>
  <si>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</si>
  <si>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</si>
  <si>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</si>
  <si>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</si>
  <si>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</si>
  <si>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</si>
  <si>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</si>
  <si>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</si>
  <si>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</si>
  <si>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</si>
  <si>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</si>
  <si>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</si>
  <si>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</si>
  <si>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</si>
  <si>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</si>
  <si>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</si>
  <si>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</si>
  <si>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</si>
  <si>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</si>
  <si>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</si>
  <si>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</si>
  <si>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</si>
  <si>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</si>
  <si>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</si>
  <si>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</si>
  <si>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</si>
  <si>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</si>
  <si>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</si>
  <si>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</si>
  <si>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</si>
  <si>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</si>
  <si>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</si>
  <si>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</si>
  <si>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</si>
  <si>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</si>
  <si>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</si>
  <si>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</si>
  <si>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</si>
  <si>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</si>
  <si>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</si>
  <si>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</si>
  <si>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</si>
  <si>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</si>
  <si>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</si>
  <si>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</si>
  <si>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</si>
  <si>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</si>
  <si>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</si>
  <si>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</si>
  <si>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</si>
  <si>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</si>
  <si>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</si>
  <si>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</si>
  <si>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</si>
  <si>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</si>
  <si>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</si>
  <si>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</si>
  <si>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</si>
  <si>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</si>
  <si>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</si>
  <si>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</si>
  <si>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</si>
  <si>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</si>
  <si>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</si>
  <si>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</si>
  <si>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</si>
  <si>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</si>
  <si>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</si>
  <si>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</si>
  <si>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</si>
  <si>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</si>
  <si>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</si>
  <si>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</si>
  <si>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</si>
  <si>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</si>
  <si>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</si>
  <si>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</si>
  <si>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</si>
  <si>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</si>
  <si>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</si>
  <si>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</si>
  <si>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</si>
  <si>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</si>
  <si>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</si>
  <si>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</si>
  <si>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</si>
  <si>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</si>
  <si>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</si>
  <si>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</si>
  <si>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</si>
  <si>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</si>
  <si>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</si>
  <si>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</si>
  <si>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</si>
  <si>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</si>
  <si>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</si>
  <si>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</si>
  <si>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</si>
  <si>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</si>
  <si>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</si>
  <si>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</si>
  <si>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</si>
  <si>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</si>
  <si>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</si>
  <si>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</si>
  <si>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</si>
  <si>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</si>
  <si>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</si>
  <si>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</si>
  <si>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</si>
  <si>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</si>
  <si>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</si>
  <si>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</si>
  <si>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</si>
  <si>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</si>
  <si>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</si>
  <si>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</si>
  <si>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</si>
  <si>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</si>
  <si>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</si>
  <si>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</si>
  <si>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</si>
  <si>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</si>
  <si>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</si>
  <si>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</si>
  <si>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</si>
  <si>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</si>
  <si>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</si>
  <si>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</si>
  <si>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</si>
  <si>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</si>
  <si>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</si>
  <si>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</si>
  <si>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</si>
  <si>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</si>
  <si>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</si>
  <si>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</si>
  <si>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</si>
  <si>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</si>
  <si>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</si>
  <si>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</si>
  <si>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</si>
  <si>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</si>
  <si>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</si>
  <si>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</si>
  <si>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</si>
  <si>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</si>
  <si>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</si>
  <si>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</si>
  <si>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</si>
  <si>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</si>
  <si>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</si>
  <si>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</si>
  <si>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</si>
  <si>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</si>
  <si>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</si>
  <si>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</si>
  <si>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</si>
  <si>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</si>
  <si>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</si>
  <si>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</si>
  <si>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</si>
  <si>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</si>
  <si>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</si>
  <si>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</si>
  <si>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</si>
  <si>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</si>
  <si>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</si>
  <si>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</si>
  <si>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</si>
  <si>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</si>
  <si>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</si>
  <si>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</si>
  <si>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</si>
  <si>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</si>
  <si>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</si>
  <si>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</si>
  <si>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</si>
  <si>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</si>
  <si>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</si>
  <si>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</si>
  <si>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</si>
  <si>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</si>
  <si>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</si>
  <si>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</si>
  <si>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</si>
  <si>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</si>
  <si>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</si>
  <si>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</si>
  <si>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</si>
  <si>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</si>
  <si>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</si>
  <si>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</si>
  <si>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</si>
  <si>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</si>
  <si>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</si>
  <si>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</si>
  <si>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</si>
  <si>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</si>
  <si>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</si>
  <si>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</si>
  <si>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</si>
  <si>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</si>
  <si>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</si>
  <si>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</si>
  <si>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</si>
  <si>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</si>
  <si>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</si>
  <si>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</si>
  <si>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</si>
  <si>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</si>
  <si>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</si>
  <si>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</si>
  <si>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</si>
  <si>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</si>
  <si>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</si>
  <si>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</si>
  <si>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</si>
  <si>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</si>
  <si>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</si>
  <si>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</si>
  <si>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</si>
  <si>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</si>
  <si>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</si>
  <si>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</si>
  <si>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</si>
  <si>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</si>
  <si>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</si>
  <si>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</si>
  <si>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</si>
  <si>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</si>
  <si>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</si>
  <si>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</si>
  <si>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</si>
  <si>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</si>
  <si>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</si>
  <si>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</si>
  <si>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</si>
  <si>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</si>
  <si>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</si>
  <si>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</si>
  <si>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</si>
  <si>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</si>
  <si>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</si>
  <si>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</si>
  <si>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</si>
  <si>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</si>
  <si>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</si>
  <si>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</si>
  <si>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</si>
  <si>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</si>
  <si>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</si>
  <si>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</si>
  <si>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</si>
  <si>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</si>
  <si>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</si>
  <si>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</si>
  <si>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</si>
  <si>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</si>
  <si>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</si>
  <si>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</si>
  <si>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</si>
  <si>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</si>
  <si>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</si>
  <si>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</si>
  <si>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</si>
  <si>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</si>
  <si>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</si>
  <si>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</si>
  <si>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</si>
  <si>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</si>
  <si>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</si>
  <si>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</si>
  <si>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</si>
  <si>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</si>
  <si>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</si>
  <si>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</si>
  <si>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</si>
  <si>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</si>
  <si>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</si>
  <si>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</si>
  <si>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</si>
  <si>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</si>
  <si>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</si>
  <si>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</si>
  <si>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</si>
  <si>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</si>
  <si>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</si>
  <si>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</si>
  <si>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</si>
  <si>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</si>
  <si>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</si>
  <si>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</si>
  <si>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</si>
  <si>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</si>
  <si>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</si>
  <si>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</si>
  <si>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</si>
  <si>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</si>
  <si>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</si>
  <si>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</si>
  <si>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</si>
  <si>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</si>
  <si>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</si>
  <si>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</si>
  <si>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</si>
  <si>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</si>
  <si>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</si>
  <si>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</si>
  <si>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</si>
  <si>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</si>
  <si>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</si>
  <si>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</si>
  <si>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</si>
  <si>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</si>
  <si>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</si>
  <si>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</si>
  <si>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</si>
  <si>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</si>
  <si>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</si>
  <si>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</si>
  <si>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</si>
  <si>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</si>
  <si>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</si>
  <si>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</si>
  <si>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</si>
  <si>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</si>
  <si>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</si>
  <si>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</si>
  <si>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</si>
  <si>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</si>
  <si>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</si>
  <si>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</si>
  <si>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</si>
  <si>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</si>
  <si>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</si>
  <si>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</si>
  <si>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</si>
  <si>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</si>
  <si>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</si>
  <si>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</si>
  <si>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</si>
  <si>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</si>
  <si>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</si>
  <si>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</si>
  <si>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</si>
  <si>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</si>
  <si>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</si>
  <si>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</si>
  <si>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</si>
  <si>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</si>
  <si>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</si>
  <si>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</si>
  <si>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</si>
  <si>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</si>
  <si>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</si>
  <si>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</si>
  <si>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</si>
  <si>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</si>
  <si>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</si>
  <si>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</si>
  <si>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</si>
  <si>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</si>
  <si>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</si>
  <si>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</si>
  <si>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</si>
  <si>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</si>
  <si>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</si>
  <si>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</si>
  <si>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</si>
  <si>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</si>
  <si>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</si>
  <si>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</si>
  <si>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</si>
  <si>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</si>
  <si>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</si>
  <si>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</si>
  <si>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</si>
  <si>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</si>
  <si>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</si>
  <si>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</si>
  <si>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</si>
  <si>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</si>
  <si>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</si>
  <si>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</si>
  <si>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</si>
  <si>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</si>
  <si>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</si>
  <si>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</si>
  <si>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</si>
  <si>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</si>
  <si>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</si>
  <si>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</si>
  <si>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</si>
  <si>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</si>
  <si>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</si>
  <si>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</si>
  <si>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</si>
  <si>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</si>
  <si>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</si>
  <si>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</si>
  <si>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</si>
  <si>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</si>
  <si>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</si>
  <si>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</si>
  <si>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</si>
  <si>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</si>
  <si>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</si>
  <si>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</si>
  <si>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</si>
  <si>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</si>
  <si>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</si>
  <si>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</si>
  <si>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</si>
  <si>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</si>
  <si>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</si>
  <si>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</si>
  <si>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</si>
  <si>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</si>
  <si>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</si>
  <si>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</si>
  <si>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</si>
  <si>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</si>
  <si>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</si>
  <si>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</si>
  <si>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</si>
  <si>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</si>
  <si>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</si>
  <si>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</si>
  <si>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</si>
  <si>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</si>
  <si>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</si>
  <si>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</si>
  <si>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</si>
  <si>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</si>
  <si>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</si>
  <si>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</si>
  <si>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</si>
  <si>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</si>
  <si>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</si>
  <si>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</si>
  <si>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</si>
  <si>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</si>
  <si>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</si>
  <si>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</si>
  <si>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</si>
  <si>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</si>
  <si>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</si>
  <si>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</si>
  <si>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</si>
  <si>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</si>
  <si>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</si>
  <si>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</si>
  <si>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</si>
  <si>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</si>
  <si>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</si>
  <si>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</si>
  <si>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</si>
  <si>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</si>
  <si>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</si>
  <si>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</si>
  <si>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</si>
  <si>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</si>
  <si>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</si>
  <si>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</si>
  <si>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</si>
  <si>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</si>
  <si>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</si>
  <si>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</si>
  <si>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</si>
  <si>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</si>
  <si>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</si>
  <si>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</si>
  <si>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</si>
  <si>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</si>
  <si>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</si>
  <si>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</si>
  <si>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</si>
  <si>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</si>
  <si>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</si>
  <si>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</si>
  <si>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</si>
  <si>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</si>
  <si>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</si>
  <si>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</si>
  <si>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</si>
  <si>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</si>
  <si>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</si>
  <si>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</si>
  <si>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</si>
  <si>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</si>
  <si>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</si>
  <si>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</si>
  <si>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</si>
  <si>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</si>
  <si>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</si>
  <si>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</si>
  <si>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</si>
  <si>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</si>
  <si>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</si>
  <si>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</si>
  <si>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</si>
  <si>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</si>
  <si>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</si>
  <si>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</si>
  <si>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</si>
  <si>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</si>
  <si>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</si>
  <si>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</si>
  <si>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</si>
  <si>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</si>
  <si>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</si>
  <si>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</si>
  <si>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</si>
  <si>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</si>
  <si>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</si>
  <si>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</si>
  <si>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</si>
  <si>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</si>
  <si>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</si>
  <si>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</si>
  <si>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</si>
  <si>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</si>
  <si>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</si>
  <si>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</si>
  <si>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</si>
  <si>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</si>
  <si>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</si>
  <si>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</si>
  <si>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</si>
  <si>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</si>
  <si>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</si>
  <si>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</si>
  <si>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</si>
  <si>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</si>
  <si>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</si>
  <si>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</si>
  <si>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</si>
  <si>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</si>
  <si>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</si>
  <si>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</si>
  <si>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</si>
  <si>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</si>
  <si>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</si>
  <si>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</si>
  <si>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</si>
  <si>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</si>
  <si>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</si>
  <si>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</si>
  <si>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</si>
  <si>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</si>
  <si>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</si>
  <si>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</si>
  <si>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</si>
  <si>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</si>
  <si>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</si>
  <si>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</si>
  <si>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</si>
  <si>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</si>
  <si>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</si>
  <si>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</si>
  <si>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</si>
  <si>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</si>
  <si>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</si>
  <si>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</si>
  <si>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</si>
  <si>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</si>
  <si>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</si>
  <si>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</si>
  <si>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</si>
  <si>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</si>
  <si>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</si>
  <si>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</si>
  <si>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</si>
  <si>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</si>
  <si>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</si>
  <si>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</si>
  <si>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</si>
  <si>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</si>
  <si>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</si>
  <si>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</si>
  <si>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</si>
  <si>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</si>
  <si>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</si>
  <si>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</si>
  <si>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</si>
  <si>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</si>
  <si>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</si>
  <si>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</si>
  <si>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</si>
  <si>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</si>
  <si>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</si>
  <si>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</si>
  <si>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</si>
  <si>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</si>
  <si>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</si>
  <si>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</si>
  <si>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</si>
  <si>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</si>
  <si>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</si>
  <si>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</si>
  <si>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</si>
  <si>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</si>
  <si>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</si>
  <si>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</si>
  <si>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</si>
  <si>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</si>
  <si>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</si>
  <si>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</si>
  <si>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</si>
  <si>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</si>
  <si>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</si>
  <si>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</si>
  <si>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</si>
  <si>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</si>
  <si>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</si>
  <si>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</si>
  <si>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</si>
  <si>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</si>
  <si>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</si>
  <si>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</si>
  <si>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</si>
  <si>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</si>
  <si>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</si>
  <si>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</si>
  <si>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</si>
  <si>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</si>
  <si>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</si>
  <si>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</si>
  <si>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</si>
  <si>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</si>
  <si>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</si>
  <si>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</si>
  <si>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</si>
  <si>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</si>
  <si>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</si>
  <si>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</si>
  <si>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</si>
  <si>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</si>
  <si>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</si>
  <si>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</si>
  <si>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</si>
  <si>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</si>
  <si>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</si>
  <si>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</si>
  <si>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</si>
  <si>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</si>
  <si>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</si>
  <si>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</si>
  <si>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</si>
  <si>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</si>
  <si>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</si>
  <si>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</si>
  <si>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</si>
  <si>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</si>
  <si>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</si>
  <si>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</si>
  <si>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</si>
  <si>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</si>
  <si>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</si>
  <si>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</si>
  <si>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</si>
  <si>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</si>
  <si>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</si>
  <si>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</si>
  <si>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</si>
  <si>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</si>
  <si>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</si>
  <si>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</si>
  <si>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</si>
  <si>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</si>
  <si>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</si>
  <si>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</si>
  <si>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</si>
  <si>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</si>
  <si>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</si>
  <si>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</si>
  <si>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</si>
  <si>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</si>
  <si>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</si>
  <si>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</si>
  <si>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</si>
  <si>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</si>
  <si>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</si>
  <si>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</si>
  <si>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</si>
  <si>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</si>
  <si>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</si>
  <si>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</si>
  <si>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</si>
  <si>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</si>
  <si>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</si>
  <si>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</si>
  <si>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</si>
  <si>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</si>
  <si>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</si>
  <si>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</si>
  <si>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</si>
  <si>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</si>
  <si>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</si>
  <si>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</si>
  <si>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</si>
  <si>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</si>
  <si>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</si>
  <si>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</si>
  <si>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</si>
  <si>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</si>
  <si>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</si>
  <si>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</si>
  <si>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</si>
  <si>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</si>
  <si>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</si>
  <si>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</si>
  <si>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</si>
  <si>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</si>
  <si>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</si>
  <si>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</si>
  <si>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</si>
  <si>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</si>
  <si>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</si>
  <si>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</si>
  <si>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</si>
  <si>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</si>
  <si>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</si>
  <si>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</si>
  <si>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</si>
  <si>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</si>
  <si>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</si>
  <si>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</si>
  <si>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</si>
  <si>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</si>
  <si>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</si>
  <si>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</si>
  <si>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</si>
  <si>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</si>
  <si>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</si>
  <si>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</si>
  <si>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</si>
  <si>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</si>
  <si>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</si>
  <si>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</si>
  <si>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</si>
  <si>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</si>
  <si>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</si>
  <si>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</si>
  <si>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</si>
  <si>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</si>
  <si>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</si>
  <si>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</si>
  <si>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</si>
  <si>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</si>
  <si>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</si>
  <si>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</si>
  <si>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</si>
  <si>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</si>
  <si>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</si>
  <si>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</si>
  <si>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</si>
  <si>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</si>
  <si>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</si>
  <si>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</si>
  <si>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</si>
  <si>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</si>
  <si>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</si>
  <si>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</si>
  <si>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</si>
  <si>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</si>
  <si>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</si>
  <si>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</si>
  <si>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</si>
  <si>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</si>
  <si>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</si>
  <si>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</si>
  <si>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</si>
  <si>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</si>
  <si>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</si>
  <si>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</si>
  <si>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</si>
  <si>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</si>
  <si>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</si>
  <si>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</si>
  <si>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</si>
  <si>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</si>
  <si>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</si>
  <si>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</si>
  <si>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</si>
  <si>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</si>
  <si>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</si>
  <si>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</si>
  <si>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</si>
  <si>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</si>
  <si>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</si>
  <si>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</si>
  <si>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</si>
  <si>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</si>
  <si>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</si>
  <si>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</si>
  <si>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</si>
  <si>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</si>
  <si>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</si>
  <si>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</si>
  <si>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</si>
  <si>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</si>
  <si>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</si>
  <si>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</si>
  <si>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</si>
  <si>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</si>
  <si>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</si>
  <si>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</si>
  <si>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</si>
  <si>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</si>
  <si>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</si>
  <si>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</si>
  <si>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</si>
  <si>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</si>
  <si>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</si>
  <si>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</si>
  <si>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</si>
  <si>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</si>
  <si>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</si>
  <si>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</si>
  <si>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</si>
  <si>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</si>
  <si>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</si>
  <si>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</si>
  <si>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</si>
  <si>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</si>
  <si>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</si>
  <si>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</si>
  <si>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</si>
  <si>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</si>
  <si>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</si>
  <si>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</si>
  <si>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</si>
  <si>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</si>
  <si>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</si>
  <si>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</si>
  <si>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</si>
  <si>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</si>
  <si>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</si>
  <si>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</si>
  <si>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</si>
  <si>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</si>
  <si>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</si>
  <si>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</si>
  <si>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</si>
  <si>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</si>
  <si>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</si>
  <si>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</si>
  <si>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</si>
  <si>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</si>
  <si>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</si>
  <si>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</si>
  <si>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</si>
  <si>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</si>
  <si>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</si>
  <si>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</si>
  <si>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</si>
  <si>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</si>
  <si>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</si>
  <si>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</si>
  <si>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</si>
  <si>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</si>
  <si>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</si>
  <si>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</si>
  <si>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</si>
  <si>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</si>
  <si>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</si>
  <si>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</si>
  <si>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</si>
  <si>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</si>
  <si>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</si>
  <si>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</si>
  <si>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</si>
  <si>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</si>
  <si>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</si>
  <si>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</si>
  <si>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</si>
  <si>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</si>
  <si>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</si>
  <si>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</si>
  <si>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</si>
  <si>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</si>
  <si>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</si>
  <si>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</si>
  <si>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</si>
  <si>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</si>
  <si>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</si>
  <si>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</si>
  <si>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</si>
  <si>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</si>
  <si>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</si>
  <si>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</si>
  <si>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</si>
  <si>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</si>
  <si>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</si>
  <si>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</si>
  <si>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</si>
  <si>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</si>
  <si>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</si>
  <si>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</si>
  <si>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</si>
  <si>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</si>
  <si>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</si>
  <si>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</si>
  <si>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</si>
  <si>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</si>
  <si>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</si>
  <si>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</si>
  <si>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</si>
  <si>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</si>
  <si>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</si>
  <si>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</si>
  <si>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</si>
  <si>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</si>
  <si>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</si>
  <si>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</si>
  <si>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</si>
  <si>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</si>
  <si>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</si>
  <si>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</si>
  <si>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</si>
  <si>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</si>
  <si>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</si>
  <si>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</si>
  <si>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</si>
  <si>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</si>
  <si>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</si>
  <si>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</si>
  <si>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</si>
  <si>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</si>
  <si>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</si>
  <si>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</si>
  <si>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</si>
  <si>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</si>
  <si>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</si>
  <si>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</si>
  <si>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</si>
  <si>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</si>
  <si>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</si>
  <si>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</si>
  <si>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</si>
  <si>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</si>
  <si>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</si>
  <si>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</si>
  <si>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</si>
  <si>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</si>
  <si>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</si>
  <si>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</si>
  <si>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</si>
  <si>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</si>
  <si>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</si>
  <si>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</si>
  <si>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</si>
  <si>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</si>
  <si>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</si>
  <si>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</si>
  <si>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</si>
  <si>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</si>
  <si>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</si>
  <si>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</si>
  <si>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</si>
  <si>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</si>
  <si>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</si>
  <si>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</si>
  <si>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</si>
  <si>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</si>
  <si>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</si>
  <si>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</si>
  <si>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</si>
  <si>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</si>
  <si>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</si>
  <si>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</si>
  <si>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</si>
  <si>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</si>
  <si>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</si>
  <si>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</si>
  <si>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</si>
  <si>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</si>
  <si>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</si>
  <si>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</si>
  <si>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</si>
  <si>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</si>
  <si>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</si>
  <si>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</si>
  <si>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</si>
  <si>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</si>
  <si>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</si>
  <si>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</si>
  <si>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</si>
  <si>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</si>
  <si>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</si>
  <si>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</si>
  <si>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</si>
  <si>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</si>
  <si>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</si>
  <si>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</si>
  <si>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</si>
  <si>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</si>
  <si>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</si>
  <si>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</si>
  <si>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</si>
  <si>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</si>
  <si>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</si>
  <si>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</si>
  <si>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</si>
  <si>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</si>
  <si>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</si>
  <si>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</si>
  <si>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</si>
  <si>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</si>
  <si>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</si>
  <si>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</si>
  <si>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</si>
  <si>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</si>
  <si>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</si>
  <si>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</si>
  <si>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</si>
  <si>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</si>
  <si>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</si>
  <si>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</si>
  <si>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</si>
  <si>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</si>
  <si>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</si>
  <si>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</si>
  <si>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</si>
  <si>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</si>
  <si>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</si>
  <si>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</si>
  <si>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</si>
  <si>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</si>
  <si>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</si>
  <si>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</si>
  <si>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</si>
  <si>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</si>
  <si>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</si>
  <si>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</si>
  <si>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</si>
  <si>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</si>
  <si>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</si>
  <si>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</si>
  <si>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</si>
  <si>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</si>
  <si>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</si>
  <si>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</si>
  <si>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</si>
  <si>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</si>
  <si>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</si>
  <si>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</si>
  <si>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</si>
  <si>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</si>
  <si>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</si>
  <si>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</si>
  <si>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</si>
  <si>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</si>
  <si>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</si>
  <si>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</si>
  <si>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</si>
  <si>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</si>
  <si>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</si>
  <si>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</si>
  <si>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</si>
  <si>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</si>
  <si>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</si>
  <si>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</si>
  <si>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</si>
  <si>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</si>
  <si>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</si>
  <si>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</si>
  <si>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</si>
  <si>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</si>
  <si>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</si>
  <si>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</si>
  <si>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</si>
  <si>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</si>
  <si>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</si>
  <si>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</si>
  <si>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</si>
  <si>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</si>
  <si>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</si>
  <si>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</si>
  <si>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</si>
  <si>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</si>
  <si>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</si>
  <si>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</si>
  <si>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</si>
  <si>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</si>
  <si>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</si>
  <si>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</si>
  <si>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</si>
  <si>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</si>
  <si>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</si>
  <si>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</si>
  <si>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</si>
  <si>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</si>
  <si>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</si>
  <si>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</si>
  <si>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</si>
  <si>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</si>
  <si>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</si>
  <si>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</si>
  <si>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</si>
  <si>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</si>
  <si>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</si>
  <si>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</si>
  <si>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</si>
  <si>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</si>
  <si>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</si>
  <si>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</si>
  <si>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</si>
  <si>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</si>
  <si>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</si>
  <si>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</si>
  <si>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</si>
  <si>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</si>
  <si>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</si>
  <si>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</si>
  <si>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</si>
  <si>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</si>
  <si>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</si>
  <si>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</si>
  <si>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</si>
  <si>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</si>
  <si>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</si>
  <si>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</si>
  <si>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</si>
  <si>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</si>
  <si>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</si>
  <si>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</si>
  <si>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</si>
  <si>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</si>
  <si>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</si>
  <si>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</si>
  <si>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</si>
  <si>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</si>
  <si>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</si>
  <si>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</si>
  <si>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</si>
  <si>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</si>
  <si>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</si>
  <si>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</si>
  <si>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</si>
  <si>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</si>
  <si>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</si>
  <si>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</si>
  <si>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</si>
  <si>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</si>
  <si>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</si>
  <si>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</si>
  <si>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</si>
  <si>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</si>
  <si>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</si>
  <si>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</si>
  <si>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</si>
  <si>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</si>
  <si>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</si>
  <si>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</si>
  <si>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</si>
  <si>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</si>
  <si>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</si>
  <si>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</si>
  <si>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</si>
  <si>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</si>
  <si>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</si>
  <si>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</si>
  <si>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</si>
  <si>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</si>
  <si>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</si>
  <si>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</si>
  <si>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</si>
  <si>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</si>
  <si>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</si>
  <si>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</si>
  <si>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</si>
  <si>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</si>
  <si>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</si>
  <si>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</si>
  <si>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</si>
  <si>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</si>
  <si>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</si>
  <si>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</si>
  <si>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</si>
  <si>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</si>
  <si>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</si>
  <si>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</si>
  <si>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</si>
  <si>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</si>
  <si>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</si>
  <si>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</si>
  <si>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</si>
  <si>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</si>
  <si>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</si>
  <si>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</si>
  <si>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</si>
  <si>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</si>
  <si>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</si>
  <si>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</si>
  <si>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</si>
  <si>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</si>
  <si>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</si>
  <si>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</si>
  <si>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</si>
  <si>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</si>
  <si>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</si>
  <si>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</si>
  <si>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</si>
  <si>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</si>
  <si>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</si>
  <si>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</si>
  <si>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</si>
  <si>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</si>
  <si>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</si>
  <si>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</si>
  <si>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</si>
  <si>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</si>
  <si>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</si>
  <si>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</si>
  <si>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</si>
  <si>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</si>
  <si>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</si>
  <si>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</si>
  <si>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</si>
  <si>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</si>
  <si>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</si>
  <si>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</si>
  <si>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</si>
  <si>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</si>
  <si>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</si>
  <si>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</si>
  <si>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</si>
  <si>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</si>
  <si>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</si>
  <si>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</si>
  <si>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</si>
  <si>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</si>
  <si>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</si>
  <si>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</si>
  <si>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</si>
  <si>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</si>
  <si>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</si>
  <si>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</si>
  <si>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</si>
  <si>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</si>
  <si>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</si>
  <si>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</si>
  <si>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</si>
  <si>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</si>
  <si>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</si>
  <si>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</si>
  <si>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</si>
  <si>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</si>
  <si>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</si>
  <si>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</si>
  <si>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</si>
  <si>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</si>
  <si>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</si>
  <si>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</si>
  <si>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</si>
  <si>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</si>
  <si>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</si>
  <si>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</si>
  <si>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</si>
  <si>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</si>
  <si>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</si>
  <si>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</si>
  <si>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</si>
  <si>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</si>
  <si>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</si>
  <si>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</si>
  <si>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</si>
  <si>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</si>
  <si>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</si>
  <si>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</si>
  <si>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</si>
  <si>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</si>
  <si>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</si>
  <si>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</si>
  <si>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</si>
  <si>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</si>
  <si>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</si>
  <si>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</si>
  <si>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</si>
  <si>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</si>
  <si>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</si>
  <si>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</si>
  <si>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</si>
  <si>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</si>
  <si>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</si>
  <si>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</si>
  <si>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</si>
  <si>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</si>
  <si>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</si>
  <si>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</si>
  <si>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</si>
  <si>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</si>
  <si>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</si>
  <si>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</si>
  <si>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</si>
  <si>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</si>
  <si>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</si>
  <si>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</si>
  <si>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</si>
  <si>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</si>
  <si>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</si>
  <si>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</si>
  <si>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</si>
  <si>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</si>
  <si>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</si>
  <si>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</si>
  <si>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</si>
  <si>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</si>
  <si>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</si>
  <si>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</si>
  <si>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</si>
  <si>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</si>
  <si>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</si>
  <si>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</si>
  <si>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</si>
  <si>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</si>
  <si>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</si>
  <si>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</si>
  <si>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</si>
  <si>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</si>
  <si>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</si>
  <si>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</si>
  <si>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</si>
  <si>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</si>
  <si>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</si>
  <si>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</si>
  <si>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</si>
  <si>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</si>
  <si>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</si>
  <si>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</si>
  <si>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</si>
  <si>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</si>
  <si>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</si>
  <si>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</si>
  <si>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</si>
  <si>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</si>
  <si>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</si>
  <si>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</si>
  <si>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</si>
  <si>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</si>
  <si>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</si>
  <si>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</si>
  <si>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</si>
  <si>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</si>
  <si>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</si>
  <si>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</si>
  <si>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</si>
  <si>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</si>
  <si>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</si>
  <si>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</si>
  <si>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</si>
  <si>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</si>
  <si>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</si>
  <si>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</si>
  <si>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</si>
  <si>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</si>
  <si>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</si>
  <si>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</si>
  <si>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</si>
  <si>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</si>
  <si>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</si>
  <si>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</si>
  <si>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</si>
  <si>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</si>
  <si>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</si>
  <si>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</si>
  <si>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</si>
  <si>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</si>
  <si>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</si>
  <si>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</si>
  <si>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</si>
  <si>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</si>
  <si>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</si>
  <si>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</si>
  <si>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</si>
  <si>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</si>
  <si>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</si>
  <si>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</si>
  <si>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</si>
  <si>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</si>
  <si>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</si>
  <si>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</si>
  <si>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</si>
  <si>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</si>
  <si>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</si>
  <si>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</si>
  <si>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</si>
  <si>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</si>
  <si>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</si>
  <si>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</si>
  <si>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</si>
  <si>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</si>
  <si>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</si>
  <si>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</si>
  <si>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</si>
  <si>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</si>
  <si>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</si>
  <si>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</si>
  <si>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</si>
  <si>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</si>
  <si>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</si>
  <si>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</si>
  <si>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</si>
  <si>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</si>
  <si>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</si>
  <si>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</si>
  <si>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</si>
  <si>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</si>
  <si>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</si>
  <si>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</si>
  <si>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</si>
  <si>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</si>
  <si>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</si>
  <si>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</si>
  <si>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</si>
  <si>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</si>
  <si>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</si>
  <si>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</si>
  <si>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</si>
  <si>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</si>
  <si>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</si>
  <si>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</si>
  <si>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</si>
  <si>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</si>
  <si>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</si>
  <si>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</si>
  <si>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</si>
  <si>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</si>
  <si>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</si>
  <si>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</si>
  <si>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</si>
  <si>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</si>
  <si>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</si>
  <si>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</si>
  <si>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</si>
  <si>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</si>
  <si>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</si>
  <si>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</si>
  <si>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</si>
  <si>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</si>
  <si>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</si>
  <si>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</si>
  <si>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</si>
  <si>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</si>
  <si>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</si>
  <si>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</si>
  <si>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</si>
  <si>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</si>
  <si>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</si>
  <si>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</si>
  <si>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</si>
  <si>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</si>
  <si>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</si>
  <si>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</si>
  <si>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</si>
  <si>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</si>
  <si>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</si>
  <si>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</si>
  <si>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</si>
  <si>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</si>
  <si>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</si>
  <si>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</si>
  <si>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</si>
  <si>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</si>
  <si>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</si>
  <si>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</si>
  <si>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</si>
  <si>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</si>
  <si>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</si>
  <si>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</si>
  <si>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</si>
  <si>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</si>
  <si>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</si>
  <si>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</si>
  <si>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</si>
  <si>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</si>
  <si>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</si>
  <si>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</si>
  <si>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</si>
  <si>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</si>
  <si>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</si>
  <si>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</si>
  <si>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</si>
  <si>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</si>
  <si>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</si>
  <si>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</si>
  <si>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</si>
  <si>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</si>
  <si>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</si>
  <si>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</si>
  <si>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</si>
  <si>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</si>
  <si>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</si>
  <si>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</si>
  <si>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</si>
  <si>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</si>
  <si>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</si>
  <si>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</si>
  <si>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</si>
  <si>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</si>
  <si>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</si>
  <si>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</si>
  <si>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</si>
  <si>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</si>
  <si>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</si>
  <si>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</si>
  <si>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</si>
  <si>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</si>
  <si>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</si>
  <si>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</si>
  <si>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</si>
  <si>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</si>
  <si>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</si>
  <si>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</si>
  <si>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</si>
  <si>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</si>
  <si>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</si>
  <si>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</si>
  <si>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</si>
  <si>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</si>
  <si>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</si>
  <si>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</si>
  <si>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</si>
  <si>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</si>
  <si>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</si>
  <si>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</si>
  <si>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</si>
  <si>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</si>
  <si>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</si>
  <si>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</si>
  <si>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</si>
  <si>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</si>
  <si>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</si>
  <si>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</si>
  <si>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</si>
  <si>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</si>
  <si>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</si>
  <si>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</si>
  <si>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</si>
  <si>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</si>
  <si>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</si>
  <si>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</si>
  <si>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</si>
  <si>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</si>
  <si>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</si>
  <si>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</si>
  <si>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</si>
  <si>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</si>
  <si>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</si>
  <si>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</si>
  <si>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</si>
  <si>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</si>
  <si>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</si>
  <si>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</si>
  <si>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</si>
  <si>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</si>
  <si>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</si>
  <si>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</si>
  <si>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</si>
  <si>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</si>
  <si>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</si>
  <si>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</si>
  <si>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</si>
  <si>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</si>
  <si>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</si>
  <si>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</si>
  <si>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</si>
  <si>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</si>
  <si>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</si>
  <si>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</si>
  <si>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</si>
  <si>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</si>
  <si>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</si>
  <si>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</si>
  <si>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</si>
  <si>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</si>
  <si>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</si>
  <si>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</si>
  <si>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</si>
  <si>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</si>
  <si>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</si>
  <si>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</si>
  <si>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</si>
  <si>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</si>
  <si>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</si>
  <si>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</si>
  <si>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</si>
  <si>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</si>
  <si>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</si>
  <si>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</si>
  <si>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</si>
  <si>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</si>
  <si>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</si>
  <si>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</si>
  <si>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</si>
  <si>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</si>
  <si>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</si>
  <si>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</si>
  <si>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</si>
  <si>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</si>
  <si>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</si>
  <si>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</si>
  <si>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</si>
  <si>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</si>
  <si>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</si>
  <si>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</si>
  <si>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</si>
  <si>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</si>
  <si>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</si>
  <si>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</si>
  <si>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</si>
  <si>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</si>
  <si>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</si>
  <si>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</si>
  <si>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</si>
  <si>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</si>
  <si>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</si>
  <si>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</si>
  <si>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</si>
  <si>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</si>
  <si>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</si>
  <si>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</si>
  <si>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</si>
  <si>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</si>
  <si>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</si>
  <si>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</si>
  <si>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</si>
  <si>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</si>
  <si>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</si>
  <si>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</si>
  <si>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</si>
  <si>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</si>
  <si>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</si>
  <si>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</si>
  <si>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</si>
  <si>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</si>
  <si>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</si>
  <si>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</si>
  <si>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</si>
  <si>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</si>
  <si>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</si>
  <si>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</si>
  <si>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</si>
  <si>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</si>
  <si>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</si>
  <si>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</si>
  <si>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</si>
  <si>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</si>
  <si>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</si>
  <si>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</si>
  <si>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</si>
  <si>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</si>
  <si>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</si>
  <si>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</si>
  <si>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</si>
  <si>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</si>
  <si>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</si>
  <si>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</si>
  <si>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</si>
  <si>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</si>
  <si>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</si>
  <si>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</si>
  <si>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</si>
  <si>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</si>
  <si>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</si>
  <si>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</si>
  <si>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</si>
  <si>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</si>
  <si>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</si>
  <si>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</si>
  <si>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</si>
  <si>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</si>
  <si>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</si>
  <si>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</si>
  <si>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</si>
  <si>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</si>
  <si>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</si>
  <si>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</si>
  <si>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</si>
  <si>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</si>
  <si>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</si>
  <si>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</si>
  <si>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</si>
  <si>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</si>
  <si>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</si>
  <si>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</si>
  <si>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</si>
  <si>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</si>
  <si>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</si>
  <si>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</si>
  <si>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</si>
  <si>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</si>
  <si>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</si>
  <si>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</si>
  <si>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</si>
  <si>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</si>
  <si>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</si>
  <si>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</si>
  <si>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</si>
  <si>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</si>
  <si>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</si>
  <si>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</si>
  <si>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</si>
  <si>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</si>
  <si>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</si>
  <si>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</si>
  <si>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</si>
  <si>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</si>
  <si>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</si>
  <si>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</si>
  <si>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</si>
  <si>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</si>
  <si>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</si>
  <si>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</si>
  <si>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</si>
  <si>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</si>
  <si>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</si>
  <si>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</si>
  <si>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</si>
  <si>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</si>
  <si>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</si>
  <si>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</si>
  <si>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</si>
  <si>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</si>
  <si>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</si>
  <si>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</si>
  <si>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</si>
  <si>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</si>
  <si>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</si>
  <si>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</si>
  <si>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</si>
  <si>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</si>
  <si>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Month</t>
  </si>
  <si>
    <t>Quater</t>
  </si>
  <si>
    <t>Discount Value</t>
  </si>
  <si>
    <t>Net Sales</t>
  </si>
  <si>
    <t>Profit</t>
  </si>
  <si>
    <t>Profit%</t>
  </si>
  <si>
    <t>Total Sales</t>
  </si>
  <si>
    <t>Mode</t>
  </si>
  <si>
    <t>Order(countif)</t>
  </si>
  <si>
    <t>Average Sales</t>
  </si>
  <si>
    <t>Sales Value</t>
  </si>
  <si>
    <t>Costumer who perchase higher product</t>
  </si>
  <si>
    <t>Costumer</t>
  </si>
  <si>
    <t>purchase</t>
  </si>
  <si>
    <t>Dropdown1</t>
  </si>
  <si>
    <t>Dropdown2</t>
  </si>
  <si>
    <t>Row Labels</t>
  </si>
  <si>
    <t>Grand Total</t>
  </si>
  <si>
    <t>Sum of Sales</t>
  </si>
  <si>
    <t>Sum of Profit</t>
  </si>
  <si>
    <t>Jan</t>
  </si>
  <si>
    <t>Feb</t>
  </si>
  <si>
    <t>Mar</t>
  </si>
  <si>
    <t>Apr</t>
  </si>
  <si>
    <t>May</t>
  </si>
  <si>
    <t>Jun</t>
  </si>
  <si>
    <t>Jul</t>
  </si>
  <si>
    <t>Aug</t>
  </si>
  <si>
    <t>Sep</t>
  </si>
  <si>
    <t>Oct</t>
  </si>
  <si>
    <t>Nov</t>
  </si>
  <si>
    <t>Dec</t>
  </si>
  <si>
    <t>line chart</t>
  </si>
  <si>
    <t>bar chart</t>
  </si>
  <si>
    <t>Sum of Quantity</t>
  </si>
  <si>
    <t>Total Spent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</si>
</sst>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0.0"/>
  </numFmts>
  <fonts count="3" x14ac:knownFonts="1">
    <font>
      <sz val="11"/>
      <color theme="1"/>
      <name val="Calibri"/>
      <family val="2"/>
      <scheme val="minor"/>
    </font>
    <font>
      <sz val="14"/>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1" xfId="0" applyBorder="1"/>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0" fontId="1" fillId="2" borderId="1" xfId="0" applyFont="1" applyFill="1" applyBorder="1" applyAlignment="1">
      <alignment horizontal="center" vertical="center"/>
    </xf>
    <xf numFmtId="0" fontId="0" fillId="2" borderId="0" xfId="0" applyFill="1"/>
    <xf numFmtId="0" fontId="0" fillId="2" borderId="1" xfId="0" applyFill="1" applyBorder="1"/>
    <xf numFmtId="165" fontId="0" fillId="0" borderId="0" xfId="0" applyNumberFormat="1"/>
    <xf numFmtId="0" fontId="2" fillId="2"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0" fillId="3" borderId="0" xfId="0" applyFill="1" applyAlignment="1">
      <alignment horizontal="left"/>
    </xf>
    <xf numFmtId="0" fontId="0" fillId="3" borderId="0" xfId="0" applyFill="1" applyAlignment="1">
      <alignment horizontal="left" indent="1"/>
    </xf>
    <xf numFmtId="0" fontId="0" fillId="3" borderId="1" xfId="0" applyFill="1" applyBorder="1" applyAlignment="1">
      <alignment horizontal="center"/>
    </xf>
    <xf numFmtId="164" fontId="0" fillId="3" borderId="1" xfId="0" applyNumberFormat="1" applyFill="1" applyBorder="1" applyAlignment="1">
      <alignment horizontal="center"/>
    </xf>
    <xf numFmtId="9" fontId="0" fillId="3" borderId="1" xfId="0" applyNumberFormat="1" applyFill="1" applyBorder="1" applyAlignment="1">
      <alignment horizontal="center"/>
    </xf>
    <xf numFmtId="0" fontId="0" fillId="3" borderId="1" xfId="0" applyFill="1" applyBorder="1" applyAlignment="1">
      <alignment horizontal="center" vertical="center"/>
    </xf>
    <xf numFmtId="2" fontId="0" fillId="3" borderId="1" xfId="0" applyNumberFormat="1" applyFill="1" applyBorder="1" applyAlignment="1">
      <alignment horizontal="center"/>
    </xf>
    <xf numFmtId="0" fontId="0" fillId="3" borderId="1" xfId="0" applyFill="1" applyBorder="1"/>
    <xf numFmtId="0" fontId="0" fillId="4" borderId="0" xfId="0" applyFill="1" applyAlignment="1">
      <alignment horizontal="left"/>
    </xf>
    <xf numFmtId="0" fontId="0" fillId="4" borderId="0" xfId="0" applyFill="1"/>
    <xf numFmtId="0" fontId="0" fillId="4" borderId="1" xfId="0" applyFill="1" applyBorder="1" applyAlignment="1">
      <alignment horizontal="center"/>
    </xf>
    <xf numFmtId="0" fontId="0" fillId="0" borderId="0" xfId="0" applyNumberFormat="1"/>
  </cellXfs>
  <cellStyles count="1">
    <cellStyle name="Normal" xfId="0" builtinId="0"/>
  </cellStyles>
  <dxfs count="87">
    <dxf>
      <fill>
        <patternFill>
          <bgColor theme="0"/>
        </patternFill>
      </fill>
    </dxf>
    <dxf>
      <fill>
        <patternFill>
          <bgColor theme="0"/>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bgColor theme="0"/>
        </patternFill>
      </fill>
    </dxf>
    <dxf>
      <fill>
        <patternFill>
          <bgColor theme="0"/>
        </patternFill>
      </fill>
    </dxf>
    <dxf>
      <fill>
        <patternFill>
          <bgColor theme="3" tint="0.7999816888943144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3" tint="0.79998168889431442"/>
        </patternFill>
      </fill>
    </dxf>
    <dxf>
      <fill>
        <patternFill>
          <bgColor theme="3" tint="0.79998168889431442"/>
        </patternFill>
      </fill>
    </dxf>
    <dxf>
      <fill>
        <patternFill>
          <bgColor theme="3" tint="0.79998168889431442"/>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378334712431019"/>
          <c:y val="3.60816809707013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3"/>
              <c:pt idx="0">
                <c:v>Clothing</c:v>
              </c:pt>
              <c:pt idx="1">
                <c:v>Electronics</c:v>
              </c:pt>
              <c:pt idx="2">
                <c:v>Furniture</c:v>
              </c:pt>
            </c:strLit>
          </c:cat>
          <c:val>
            <c:numLit>
              <c:formatCode>General</c:formatCode>
              <c:ptCount val="3"/>
              <c:pt idx="0">
                <c:v>14450947.990000084</c:v>
              </c:pt>
              <c:pt idx="1">
                <c:v>14295623.24999997</c:v>
              </c:pt>
              <c:pt idx="2">
                <c:v>14527588.070000052</c:v>
              </c:pt>
            </c:numLit>
          </c:val>
          <c:extLst>
            <c:ext xmlns:c16="http://schemas.microsoft.com/office/drawing/2014/chart" uri="{C3380CC4-5D6E-409C-BE32-E72D297353CC}">
              <c16:uniqueId val="{00000000-7971-411D-9D2F-2E29BD86B103}"/>
            </c:ext>
          </c:extLst>
        </c:ser>
        <c:dLbls>
          <c:showLegendKey val="0"/>
          <c:showVal val="0"/>
          <c:showCatName val="0"/>
          <c:showSerName val="0"/>
          <c:showPercent val="0"/>
          <c:showBubbleSize val="0"/>
        </c:dLbls>
        <c:gapWidth val="182"/>
        <c:axId val="2009841152"/>
        <c:axId val="2009843072"/>
      </c:barChart>
      <c:catAx>
        <c:axId val="200984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843072"/>
        <c:crosses val="autoZero"/>
        <c:auto val="1"/>
        <c:lblAlgn val="ctr"/>
        <c:lblOffset val="100"/>
        <c:noMultiLvlLbl val="0"/>
      </c:catAx>
      <c:valAx>
        <c:axId val="2009843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84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performance analytics.xlsx]pivote table!sales_per_month</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28198090692124106"/>
          <c:y val="6.59887149733813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17316570512217"/>
          <c:y val="0.24878223724058782"/>
          <c:w val="0.58094951734851763"/>
          <c:h val="0.45383021454302025"/>
        </c:manualLayout>
      </c:layout>
      <c:lineChart>
        <c:grouping val="standard"/>
        <c:varyColors val="0"/>
        <c:ser>
          <c:idx val="0"/>
          <c:order val="0"/>
          <c:tx>
            <c:strRef>
              <c:f>'pivote table'!$K$3</c:f>
              <c:strCache>
                <c:ptCount val="1"/>
                <c:pt idx="0">
                  <c:v>Total</c:v>
                </c:pt>
              </c:strCache>
            </c:strRef>
          </c:tx>
          <c:spPr>
            <a:ln w="28575" cap="rnd">
              <a:solidFill>
                <a:schemeClr val="accent1"/>
              </a:solidFill>
              <a:round/>
            </a:ln>
            <a:effectLst/>
          </c:spPr>
          <c:marker>
            <c:symbol val="none"/>
          </c:marker>
          <c:cat>
            <c:strRef>
              <c:f>'pivote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table'!$K$4:$K$16</c:f>
              <c:numCache>
                <c:formatCode>General</c:formatCode>
                <c:ptCount val="12"/>
                <c:pt idx="0">
                  <c:v>23825598.739999995</c:v>
                </c:pt>
                <c:pt idx="1">
                  <c:v>19079701.679999992</c:v>
                </c:pt>
                <c:pt idx="2">
                  <c:v>19725414.360000003</c:v>
                </c:pt>
                <c:pt idx="3">
                  <c:v>20247144.75</c:v>
                </c:pt>
                <c:pt idx="4">
                  <c:v>21292890.20999999</c:v>
                </c:pt>
                <c:pt idx="5">
                  <c:v>17246615.399999999</c:v>
                </c:pt>
                <c:pt idx="6">
                  <c:v>20452699.340000004</c:v>
                </c:pt>
                <c:pt idx="7">
                  <c:v>21669374.470000006</c:v>
                </c:pt>
                <c:pt idx="8">
                  <c:v>18767979.560000002</c:v>
                </c:pt>
                <c:pt idx="9">
                  <c:v>21558062.099999987</c:v>
                </c:pt>
                <c:pt idx="10">
                  <c:v>20324207.779999997</c:v>
                </c:pt>
                <c:pt idx="11">
                  <c:v>21787673.59</c:v>
                </c:pt>
              </c:numCache>
            </c:numRef>
          </c:val>
          <c:smooth val="0"/>
          <c:extLst>
            <c:ext xmlns:c16="http://schemas.microsoft.com/office/drawing/2014/chart" uri="{C3380CC4-5D6E-409C-BE32-E72D297353CC}">
              <c16:uniqueId val="{00000000-8C8A-400C-B06D-ACD92904FB9C}"/>
            </c:ext>
          </c:extLst>
        </c:ser>
        <c:dLbls>
          <c:showLegendKey val="0"/>
          <c:showVal val="0"/>
          <c:showCatName val="0"/>
          <c:showSerName val="0"/>
          <c:showPercent val="0"/>
          <c:showBubbleSize val="0"/>
        </c:dLbls>
        <c:smooth val="0"/>
        <c:axId val="463359791"/>
        <c:axId val="2028142127"/>
      </c:lineChart>
      <c:catAx>
        <c:axId val="463359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42127"/>
        <c:crosses val="autoZero"/>
        <c:auto val="1"/>
        <c:lblAlgn val="ctr"/>
        <c:lblOffset val="100"/>
        <c:noMultiLvlLbl val="0"/>
      </c:catAx>
      <c:valAx>
        <c:axId val="20281421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5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24759405074365"/>
          <c:y val="0.15042833187518226"/>
          <c:w val="0.67125196850393698"/>
          <c:h val="0.53774387576552929"/>
        </c:manualLayout>
      </c:layout>
      <c:lineChart>
        <c:grouping val="standard"/>
        <c:varyColors val="0"/>
        <c:ser>
          <c:idx val="0"/>
          <c:order val="0"/>
          <c:tx>
            <c:v>Series1</c:v>
          </c:tx>
          <c:spPr>
            <a:ln w="28575" cap="rnd">
              <a:solidFill>
                <a:schemeClr val="accent1"/>
              </a:solidFill>
              <a:round/>
            </a:ln>
            <a:effectLst/>
          </c:spPr>
          <c:marker>
            <c:symbol val="none"/>
          </c:marker>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Lit>
              <c:formatCode>General</c:formatCode>
              <c:ptCount val="12"/>
              <c:pt idx="0">
                <c:v>3666565.17</c:v>
              </c:pt>
              <c:pt idx="1">
                <c:v>2355246.77</c:v>
              </c:pt>
              <c:pt idx="2">
                <c:v>1597472.3999999994</c:v>
              </c:pt>
              <c:pt idx="3">
                <c:v>2012877.78</c:v>
              </c:pt>
              <c:pt idx="4">
                <c:v>2279443.62</c:v>
              </c:pt>
              <c:pt idx="5">
                <c:v>2526911.33</c:v>
              </c:pt>
              <c:pt idx="6">
                <c:v>2903627.3099999996</c:v>
              </c:pt>
              <c:pt idx="7">
                <c:v>1423541.1900000002</c:v>
              </c:pt>
              <c:pt idx="8">
                <c:v>1176845.08</c:v>
              </c:pt>
              <c:pt idx="9">
                <c:v>2931695.0599999996</c:v>
              </c:pt>
              <c:pt idx="10">
                <c:v>1572888.1700000002</c:v>
              </c:pt>
              <c:pt idx="11">
                <c:v>2518258.04</c:v>
              </c:pt>
            </c:numLit>
          </c:val>
          <c:smooth val="0"/>
          <c:extLst>
            <c:ext xmlns:c16="http://schemas.microsoft.com/office/drawing/2014/chart" uri="{C3380CC4-5D6E-409C-BE32-E72D297353CC}">
              <c16:uniqueId val="{00000000-8DB5-4969-A88C-886F4CD65D9B}"/>
            </c:ext>
          </c:extLst>
        </c:ser>
        <c:dLbls>
          <c:showLegendKey val="0"/>
          <c:showVal val="0"/>
          <c:showCatName val="0"/>
          <c:showSerName val="0"/>
          <c:showPercent val="0"/>
          <c:showBubbleSize val="0"/>
        </c:dLbls>
        <c:smooth val="0"/>
        <c:axId val="1427589088"/>
        <c:axId val="1427589568"/>
      </c:lineChart>
      <c:catAx>
        <c:axId val="142758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589568"/>
        <c:crosses val="autoZero"/>
        <c:auto val="1"/>
        <c:lblAlgn val="ctr"/>
        <c:lblOffset val="100"/>
        <c:noMultiLvlLbl val="0"/>
      </c:catAx>
      <c:valAx>
        <c:axId val="142758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58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3"/>
              <c:pt idx="0">
                <c:v>Clothing</c:v>
              </c:pt>
              <c:pt idx="1">
                <c:v>Electronics</c:v>
              </c:pt>
              <c:pt idx="2">
                <c:v>Furniture</c:v>
              </c:pt>
            </c:strLit>
          </c:cat>
          <c:val>
            <c:numLit>
              <c:formatCode>General</c:formatCode>
              <c:ptCount val="3"/>
              <c:pt idx="0">
                <c:v>14450947.990000084</c:v>
              </c:pt>
              <c:pt idx="1">
                <c:v>14295623.24999997</c:v>
              </c:pt>
              <c:pt idx="2">
                <c:v>14527588.070000052</c:v>
              </c:pt>
            </c:numLit>
          </c:val>
          <c:extLst>
            <c:ext xmlns:c16="http://schemas.microsoft.com/office/drawing/2014/chart" uri="{C3380CC4-5D6E-409C-BE32-E72D297353CC}">
              <c16:uniqueId val="{00000000-52E8-4388-95A1-87ADCF193EE8}"/>
            </c:ext>
          </c:extLst>
        </c:ser>
        <c:dLbls>
          <c:showLegendKey val="0"/>
          <c:showVal val="0"/>
          <c:showCatName val="0"/>
          <c:showSerName val="0"/>
          <c:showPercent val="0"/>
          <c:showBubbleSize val="0"/>
        </c:dLbls>
        <c:gapWidth val="182"/>
        <c:axId val="2009841152"/>
        <c:axId val="2009843072"/>
      </c:barChart>
      <c:catAx>
        <c:axId val="200984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843072"/>
        <c:crosses val="autoZero"/>
        <c:auto val="1"/>
        <c:lblAlgn val="ctr"/>
        <c:lblOffset val="100"/>
        <c:noMultiLvlLbl val="0"/>
      </c:catAx>
      <c:valAx>
        <c:axId val="2009843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84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7/06/relationships/model3d" Target="../media/model3d1.glb"/><Relationship Id="rId1" Type="http://schemas.openxmlformats.org/officeDocument/2006/relationships/chart" Target="../charts/chart1.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6</xdr:row>
      <xdr:rowOff>175260</xdr:rowOff>
    </xdr:from>
    <xdr:to>
      <xdr:col>2</xdr:col>
      <xdr:colOff>522537</xdr:colOff>
      <xdr:row>16</xdr:row>
      <xdr:rowOff>76200</xdr:rowOff>
    </xdr:to>
    <mc:AlternateContent xmlns:mc="http://schemas.openxmlformats.org/markup-compatibility/2006" xmlns:a14="http://schemas.microsoft.com/office/drawing/2010/main">
      <mc:Choice Requires="a14">
        <xdr:graphicFrame macro="">
          <xdr:nvGraphicFramePr>
            <xdr:cNvPr id="2" name="Region 2">
              <a:extLst>
                <a:ext uri="{FF2B5EF4-FFF2-40B4-BE49-F238E27FC236}">
                  <a16:creationId xmlns:a16="http://schemas.microsoft.com/office/drawing/2014/main" id="{31FE261D-4571-41EA-8E5C-94944670313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17220" y="1272540"/>
              <a:ext cx="1124517"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601980</xdr:colOff>
      <xdr:row>16</xdr:row>
      <xdr:rowOff>152400</xdr:rowOff>
    </xdr:from>
    <xdr:to>
      <xdr:col>2</xdr:col>
      <xdr:colOff>531779</xdr:colOff>
      <xdr:row>25</xdr:row>
      <xdr:rowOff>167640</xdr:rowOff>
    </xdr:to>
    <mc:AlternateContent xmlns:mc="http://schemas.openxmlformats.org/markup-compatibility/2006" xmlns:a14="http://schemas.microsoft.com/office/drawing/2010/main">
      <mc:Choice Requires="a14">
        <xdr:graphicFrame macro="">
          <xdr:nvGraphicFramePr>
            <xdr:cNvPr id="3" name="Category 3">
              <a:extLst>
                <a:ext uri="{FF2B5EF4-FFF2-40B4-BE49-F238E27FC236}">
                  <a16:creationId xmlns:a16="http://schemas.microsoft.com/office/drawing/2014/main" id="{A31717AB-9493-42F7-A08C-2609FE00965C}"/>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601980" y="3078480"/>
              <a:ext cx="1148999"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0</xdr:row>
      <xdr:rowOff>152400</xdr:rowOff>
    </xdr:from>
    <xdr:to>
      <xdr:col>21</xdr:col>
      <xdr:colOff>457200</xdr:colOff>
      <xdr:row>3</xdr:row>
      <xdr:rowOff>7620</xdr:rowOff>
    </xdr:to>
    <mc:AlternateContent xmlns:mc="http://schemas.openxmlformats.org/markup-compatibility/2006" xmlns:a14="http://schemas.microsoft.com/office/drawing/2010/main">
      <mc:Choice Requires="a14">
        <xdr:graphicFrame macro="">
          <xdr:nvGraphicFramePr>
            <xdr:cNvPr id="4" name="Payment Mode 3">
              <a:extLst>
                <a:ext uri="{FF2B5EF4-FFF2-40B4-BE49-F238E27FC236}">
                  <a16:creationId xmlns:a16="http://schemas.microsoft.com/office/drawing/2014/main" id="{7AC9B4B3-D61E-403E-9884-2A4BC6B033D6}"/>
                </a:ext>
              </a:extLst>
            </xdr:cNvPr>
            <xdr:cNvGraphicFramePr/>
          </xdr:nvGraphicFramePr>
          <xdr:xfrm>
            <a:off x="0" y="0"/>
            <a:ext cx="0" cy="0"/>
          </xdr:xfrm>
          <a:graphic>
            <a:graphicData uri="http://schemas.microsoft.com/office/drawing/2010/slicer">
              <sle:slicer xmlns:sle="http://schemas.microsoft.com/office/drawing/2010/slicer" name="Payment Mode 3"/>
            </a:graphicData>
          </a:graphic>
        </xdr:graphicFrame>
      </mc:Choice>
      <mc:Fallback xmlns="">
        <xdr:sp macro="" textlink="">
          <xdr:nvSpPr>
            <xdr:cNvPr id="0" name=""/>
            <xdr:cNvSpPr>
              <a:spLocks noTextEdit="1"/>
            </xdr:cNvSpPr>
          </xdr:nvSpPr>
          <xdr:spPr>
            <a:xfrm>
              <a:off x="1828800" y="152400"/>
              <a:ext cx="8290560" cy="403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281940</xdr:colOff>
      <xdr:row>3</xdr:row>
      <xdr:rowOff>152400</xdr:rowOff>
    </xdr:from>
    <xdr:to>
      <xdr:col>21</xdr:col>
      <xdr:colOff>447471</xdr:colOff>
      <xdr:row>15</xdr:row>
      <xdr:rowOff>69715</xdr:rowOff>
    </xdr:to>
    <xdr:graphicFrame macro="">
      <xdr:nvGraphicFramePr>
        <xdr:cNvPr id="5" name="Chart 4">
          <a:extLst>
            <a:ext uri="{FF2B5EF4-FFF2-40B4-BE49-F238E27FC236}">
              <a16:creationId xmlns:a16="http://schemas.microsoft.com/office/drawing/2014/main" id="{545113BA-0D38-491D-9420-784247195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312420</xdr:colOff>
      <xdr:row>1</xdr:row>
      <xdr:rowOff>15240</xdr:rowOff>
    </xdr:from>
    <xdr:to>
      <xdr:col>3</xdr:col>
      <xdr:colOff>312420</xdr:colOff>
      <xdr:row>6</xdr:row>
      <xdr:rowOff>137160</xdr:rowOff>
    </xdr:to>
    <mc:AlternateContent xmlns:mc="http://schemas.openxmlformats.org/markup-compatibility/2006">
      <mc:Choice xmlns:am3d="http://schemas.microsoft.com/office/drawing/2017/model3d" Requires="am3d">
        <xdr:graphicFrame macro="">
          <xdr:nvGraphicFramePr>
            <xdr:cNvPr id="8" name="3D Model 7" descr="Brain">
              <a:extLst>
                <a:ext uri="{FF2B5EF4-FFF2-40B4-BE49-F238E27FC236}">
                  <a16:creationId xmlns:a16="http://schemas.microsoft.com/office/drawing/2014/main" id="{486BA809-4230-CD02-04E4-2203C3090617}"/>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2">
                <am3d:spPr>
                  <a:xfrm>
                    <a:off x="0" y="0"/>
                    <a:ext cx="1828800" cy="1036320"/>
                  </a:xfrm>
                  <a:prstGeom prst="rect">
                    <a:avLst/>
                  </a:prstGeom>
                </am3d:spPr>
                <am3d:camera>
                  <am3d:pos x="0" y="0" z="71845805"/>
                  <am3d:up dx="0" dy="36000000" dz="0"/>
                  <am3d:lookAt x="0" y="0" z="0"/>
                  <am3d:perspective fov="2700000"/>
                </am3d:camera>
                <am3d:trans>
                  <am3d:meterPerModelUnit n="1009047" d="1000000"/>
                  <am3d:preTrans dx="-67441" dy="-7461814" dz="-2071337"/>
                  <am3d:scale>
                    <am3d:sx n="1000000" d="1000000"/>
                    <am3d:sy n="1000000" d="1000000"/>
                    <am3d:sz n="1000000" d="1000000"/>
                  </am3d:scale>
                  <am3d:rot ax="-1593459" ay="5346534" az="-1593269"/>
                  <am3d:postTrans dx="0" dy="0" dz="0"/>
                </am3d:trans>
                <am3d:raster rName="Office3DRenderer" rVer="16.0.8326">
                  <am3d:blip r:embed="rId3"/>
                </am3d:raster>
                <am3d:objViewport viewportSz="1819879"/>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8" name="3D Model 7" descr="Brain">
              <a:extLst>
                <a:ext uri="{FF2B5EF4-FFF2-40B4-BE49-F238E27FC236}">
                  <a16:creationId xmlns:a16="http://schemas.microsoft.com/office/drawing/2014/main" id="{486BA809-4230-CD02-04E4-2203C3090617}"/>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3"/>
            <a:stretch>
              <a:fillRect/>
            </a:stretch>
          </xdr:blipFill>
          <xdr:spPr>
            <a:xfrm>
              <a:off x="312420" y="198120"/>
              <a:ext cx="1828800" cy="1036320"/>
            </a:xfrm>
            <a:prstGeom prst="rect">
              <a:avLst/>
            </a:prstGeom>
          </xdr:spPr>
        </xdr:pic>
      </mc:Fallback>
    </mc:AlternateContent>
    <xdr:clientData/>
  </xdr:twoCellAnchor>
  <xdr:twoCellAnchor editAs="oneCell">
    <xdr:from>
      <xdr:col>9</xdr:col>
      <xdr:colOff>129540</xdr:colOff>
      <xdr:row>20</xdr:row>
      <xdr:rowOff>129540</xdr:rowOff>
    </xdr:from>
    <xdr:to>
      <xdr:col>16</xdr:col>
      <xdr:colOff>121920</xdr:colOff>
      <xdr:row>26</xdr:row>
      <xdr:rowOff>160020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3D153BE2-946A-E84C-283A-0C7F8276D89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684520" y="3787140"/>
              <a:ext cx="2286000" cy="11277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289560</xdr:colOff>
      <xdr:row>16</xdr:row>
      <xdr:rowOff>91440</xdr:rowOff>
    </xdr:from>
    <xdr:to>
      <xdr:col>21</xdr:col>
      <xdr:colOff>434340</xdr:colOff>
      <xdr:row>26</xdr:row>
      <xdr:rowOff>144780</xdr:rowOff>
    </xdr:to>
    <xdr:graphicFrame macro="">
      <xdr:nvGraphicFramePr>
        <xdr:cNvPr id="9" name="Chart 8">
          <a:extLst>
            <a:ext uri="{FF2B5EF4-FFF2-40B4-BE49-F238E27FC236}">
              <a16:creationId xmlns:a16="http://schemas.microsoft.com/office/drawing/2014/main" id="{ACC1778B-8DC9-4252-A6A2-919576A28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18</xdr:row>
      <xdr:rowOff>152400</xdr:rowOff>
    </xdr:from>
    <xdr:to>
      <xdr:col>2</xdr:col>
      <xdr:colOff>144780</xdr:colOff>
      <xdr:row>32</xdr:row>
      <xdr:rowOff>59055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1D0C374-3DB6-DC03-684E-7DA7F7AFF2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444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144780</xdr:colOff>
      <xdr:row>18</xdr:row>
      <xdr:rowOff>152400</xdr:rowOff>
    </xdr:from>
    <xdr:to>
      <xdr:col>4</xdr:col>
      <xdr:colOff>502920</xdr:colOff>
      <xdr:row>32</xdr:row>
      <xdr:rowOff>59055</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D487977C-1706-208B-1FF4-34F9BF00CFA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28800" y="3444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487680</xdr:colOff>
      <xdr:row>18</xdr:row>
      <xdr:rowOff>144780</xdr:rowOff>
    </xdr:from>
    <xdr:to>
      <xdr:col>6</xdr:col>
      <xdr:colOff>876300</xdr:colOff>
      <xdr:row>32</xdr:row>
      <xdr:rowOff>51435</xdr:rowOff>
    </xdr:to>
    <mc:AlternateContent xmlns:mc="http://schemas.openxmlformats.org/markup-compatibility/2006" xmlns:a14="http://schemas.microsoft.com/office/drawing/2010/main">
      <mc:Choice Requires="a14">
        <xdr:graphicFrame macro="">
          <xdr:nvGraphicFramePr>
            <xdr:cNvPr id="5" name="Payment Mode 1">
              <a:extLst>
                <a:ext uri="{FF2B5EF4-FFF2-40B4-BE49-F238E27FC236}">
                  <a16:creationId xmlns:a16="http://schemas.microsoft.com/office/drawing/2014/main" id="{9389365C-D485-8B17-A78A-741E13159B77}"/>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3642360" y="3436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160020</xdr:rowOff>
    </xdr:from>
    <xdr:to>
      <xdr:col>7</xdr:col>
      <xdr:colOff>304800</xdr:colOff>
      <xdr:row>16</xdr:row>
      <xdr:rowOff>160020</xdr:rowOff>
    </xdr:to>
    <xdr:graphicFrame macro="">
      <xdr:nvGraphicFramePr>
        <xdr:cNvPr id="4" name="Chart 3">
          <a:extLst>
            <a:ext uri="{FF2B5EF4-FFF2-40B4-BE49-F238E27FC236}">
              <a16:creationId xmlns:a16="http://schemas.microsoft.com/office/drawing/2014/main" id="{241EB555-7C0D-4791-86E4-22385CF4C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xdr:row>
      <xdr:rowOff>0</xdr:rowOff>
    </xdr:from>
    <xdr:to>
      <xdr:col>16</xdr:col>
      <xdr:colOff>304800</xdr:colOff>
      <xdr:row>17</xdr:row>
      <xdr:rowOff>0</xdr:rowOff>
    </xdr:to>
    <xdr:graphicFrame macro="">
      <xdr:nvGraphicFramePr>
        <xdr:cNvPr id="5" name="Chart 4">
          <a:extLst>
            <a:ext uri="{FF2B5EF4-FFF2-40B4-BE49-F238E27FC236}">
              <a16:creationId xmlns:a16="http://schemas.microsoft.com/office/drawing/2014/main" id="{25E64C4C-EB5F-49DD-8598-16FE0043C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kumar" refreshedDate="46292.90393252315" createdVersion="8" refreshedVersion="8" minRefreshableVersion="3" recordCount="2000" xr:uid="{7E5F1F9F-22F9-46DF-9727-17316C09DB19}">
  <cacheSource type="worksheet">
    <worksheetSource ref="A1:M2001" sheet="Sales_Data"/>
  </cacheSource>
  <cacheFields count="17">
    <cacheField name="Order_ID" numFmtId="0">
      <sharedItems/>
    </cacheField>
    <cacheField name="Date" numFmtId="164">
      <sharedItems containsSemiMixedTypes="0" containsNonDate="0" containsDate="1" containsString="0" minDate="2023-01-01T00:00:00" maxDate="2025-01-01T00:00:00" count="694">
        <d v="2024-04-04T00:00:00"/>
        <d v="2024-09-29T00:00:00"/>
        <d v="2023-04-12T00:00:00"/>
        <d v="2024-06-21T00:00:00"/>
        <d v="2024-02-02T00:00:00"/>
        <d v="2023-09-01T00:00:00"/>
        <d v="2023-07-29T00:00:00"/>
        <d v="2023-05-28T00:00:00"/>
        <d v="2023-01-26T00:00:00"/>
        <d v="2024-05-08T00:00:00"/>
        <d v="2024-09-14T00:00:00"/>
        <d v="2023-01-08T00:00:00"/>
        <d v="2024-02-19T00:00:00"/>
        <d v="2024-08-27T00:00:00"/>
        <d v="2024-03-24T00:00:00"/>
        <d v="2024-05-18T00:00:00"/>
        <d v="2023-08-06T00:00:00"/>
        <d v="2024-10-30T00:00:00"/>
        <d v="2024-05-04T00:00:00"/>
        <d v="2023-09-24T00:00:00"/>
        <d v="2024-09-03T00:00:00"/>
        <d v="2024-09-02T00:00:00"/>
        <d v="2024-08-30T00:00:00"/>
        <d v="2024-11-30T00:00:00"/>
        <d v="2023-06-26T00:00:00"/>
        <d v="2023-11-26T00:00:00"/>
        <d v="2023-03-12T00:00:00"/>
        <d v="2024-11-12T00:00:00"/>
        <d v="2023-02-15T00:00:00"/>
        <d v="2024-06-20T00:00:00"/>
        <d v="2023-09-15T00:00:00"/>
        <d v="2024-03-05T00:00:00"/>
        <d v="2024-05-28T00:00:00"/>
        <d v="2023-09-18T00:00:00"/>
        <d v="2024-12-11T00:00:00"/>
        <d v="2023-10-19T00:00:00"/>
        <d v="2024-05-03T00:00:00"/>
        <d v="2023-08-30T00:00:00"/>
        <d v="2023-08-03T00:00:00"/>
        <d v="2024-04-27T00:00:00"/>
        <d v="2024-07-01T00:00:00"/>
        <d v="2023-04-01T00:00:00"/>
        <d v="2024-11-26T00:00:00"/>
        <d v="2024-05-22T00:00:00"/>
        <d v="2023-01-17T00:00:00"/>
        <d v="2023-04-27T00:00:00"/>
        <d v="2023-04-04T00:00:00"/>
        <d v="2024-12-27T00:00:00"/>
        <d v="2023-05-09T00:00:00"/>
        <d v="2024-10-26T00:00:00"/>
        <d v="2023-11-04T00:00:00"/>
        <d v="2024-01-17T00:00:00"/>
        <d v="2023-05-30T00:00:00"/>
        <d v="2024-01-15T00:00:00"/>
        <d v="2024-05-20T00:00:00"/>
        <d v="2023-06-24T00:00:00"/>
        <d v="2024-02-25T00:00:00"/>
        <d v="2024-05-23T00:00:00"/>
        <d v="2024-01-08T00:00:00"/>
        <d v="2023-07-10T00:00:00"/>
        <d v="2023-03-04T00:00:00"/>
        <d v="2023-11-01T00:00:00"/>
        <d v="2023-12-24T00:00:00"/>
        <d v="2024-07-30T00:00:00"/>
        <d v="2024-09-11T00:00:00"/>
        <d v="2024-09-07T00:00:00"/>
        <d v="2024-04-20T00:00:00"/>
        <d v="2024-08-23T00:00:00"/>
        <d v="2024-11-13T00:00:00"/>
        <d v="2024-05-13T00:00:00"/>
        <d v="2024-08-01T00:00:00"/>
        <d v="2023-05-23T00:00:00"/>
        <d v="2023-12-21T00:00:00"/>
        <d v="2024-07-14T00:00:00"/>
        <d v="2023-02-02T00:00:00"/>
        <d v="2023-04-20T00:00:00"/>
        <d v="2024-10-14T00:00:00"/>
        <d v="2023-01-27T00:00:00"/>
        <d v="2024-09-21T00:00:00"/>
        <d v="2024-03-17T00:00:00"/>
        <d v="2024-12-19T00:00:00"/>
        <d v="2024-07-06T00:00:00"/>
        <d v="2024-07-07T00:00:00"/>
        <d v="2023-10-14T00:00:00"/>
        <d v="2024-12-13T00:00:00"/>
        <d v="2023-06-17T00:00:00"/>
        <d v="2024-08-07T00:00:00"/>
        <d v="2023-10-17T00:00:00"/>
        <d v="2024-07-23T00:00:00"/>
        <d v="2024-08-09T00:00:00"/>
        <d v="2024-06-30T00:00:00"/>
        <d v="2024-06-23T00:00:00"/>
        <d v="2024-10-10T00:00:00"/>
        <d v="2023-12-01T00:00:00"/>
        <d v="2024-05-25T00:00:00"/>
        <d v="2023-07-25T00:00:00"/>
        <d v="2024-07-21T00:00:00"/>
        <d v="2024-01-11T00:00:00"/>
        <d v="2023-08-24T00:00:00"/>
        <d v="2024-06-18T00:00:00"/>
        <d v="2023-03-13T00:00:00"/>
        <d v="2024-04-08T00:00:00"/>
        <d v="2024-08-31T00:00:00"/>
        <d v="2024-12-16T00:00:00"/>
        <d v="2023-12-17T00:00:00"/>
        <d v="2024-09-28T00:00:00"/>
        <d v="2024-12-21T00:00:00"/>
        <d v="2024-08-11T00:00:00"/>
        <d v="2024-08-15T00:00:00"/>
        <d v="2023-12-25T00:00:00"/>
        <d v="2023-11-28T00:00:00"/>
        <d v="2023-05-08T00:00:00"/>
        <d v="2024-09-01T00:00:00"/>
        <d v="2023-10-30T00:00:00"/>
        <d v="2023-07-13T00:00:00"/>
        <d v="2024-07-26T00:00:00"/>
        <d v="2023-03-11T00:00:00"/>
        <d v="2023-09-06T00:00:00"/>
        <d v="2023-03-03T00:00:00"/>
        <d v="2023-05-18T00:00:00"/>
        <d v="2023-02-04T00:00:00"/>
        <d v="2024-03-09T00:00:00"/>
        <d v="2023-05-31T00:00:00"/>
        <d v="2023-05-29T00:00:00"/>
        <d v="2023-06-14T00:00:00"/>
        <d v="2023-05-24T00:00:00"/>
        <d v="2023-01-14T00:00:00"/>
        <d v="2024-01-09T00:00:00"/>
        <d v="2023-08-07T00:00:00"/>
        <d v="2024-04-11T00:00:00"/>
        <d v="2024-04-23T00:00:00"/>
        <d v="2024-10-17T00:00:00"/>
        <d v="2023-07-08T00:00:00"/>
        <d v="2024-10-07T00:00:00"/>
        <d v="2023-03-27T00:00:00"/>
        <d v="2023-03-28T00:00:00"/>
        <d v="2023-02-16T00:00:00"/>
        <d v="2023-09-10T00:00:00"/>
        <d v="2023-11-18T00:00:00"/>
        <d v="2023-02-14T00:00:00"/>
        <d v="2023-04-13T00:00:00"/>
        <d v="2023-01-01T00:00:00"/>
        <d v="2023-10-25T00:00:00"/>
        <d v="2024-09-27T00:00:00"/>
        <d v="2024-01-27T00:00:00"/>
        <d v="2023-03-01T00:00:00"/>
        <d v="2024-04-02T00:00:00"/>
        <d v="2024-01-28T00:00:00"/>
        <d v="2024-12-22T00:00:00"/>
        <d v="2023-08-26T00:00:00"/>
        <d v="2023-04-08T00:00:00"/>
        <d v="2023-05-03T00:00:00"/>
        <d v="2023-01-03T00:00:00"/>
        <d v="2024-03-22T00:00:00"/>
        <d v="2023-02-19T00:00:00"/>
        <d v="2024-03-20T00:00:00"/>
        <d v="2024-09-05T00:00:00"/>
        <d v="2024-06-08T00:00:00"/>
        <d v="2024-11-05T00:00:00"/>
        <d v="2024-08-24T00:00:00"/>
        <d v="2023-01-20T00:00:00"/>
        <d v="2023-02-09T00:00:00"/>
        <d v="2024-03-28T00:00:00"/>
        <d v="2023-01-21T00:00:00"/>
        <d v="2023-09-07T00:00:00"/>
        <d v="2023-05-15T00:00:00"/>
        <d v="2023-09-04T00:00:00"/>
        <d v="2023-10-01T00:00:00"/>
        <d v="2024-10-21T00:00:00"/>
        <d v="2024-10-02T00:00:00"/>
        <d v="2024-12-28T00:00:00"/>
        <d v="2023-06-05T00:00:00"/>
        <d v="2024-06-24T00:00:00"/>
        <d v="2023-10-06T00:00:00"/>
        <d v="2024-12-23T00:00:00"/>
        <d v="2023-11-17T00:00:00"/>
        <d v="2023-04-05T00:00:00"/>
        <d v="2024-02-18T00:00:00"/>
        <d v="2024-11-18T00:00:00"/>
        <d v="2024-10-03T00:00:00"/>
        <d v="2023-07-22T00:00:00"/>
        <d v="2023-12-29T00:00:00"/>
        <d v="2024-12-03T00:00:00"/>
        <d v="2023-04-29T00:00:00"/>
        <d v="2023-07-31T00:00:00"/>
        <d v="2023-04-23T00:00:00"/>
        <d v="2024-10-25T00:00:00"/>
        <d v="2024-07-19T00:00:00"/>
        <d v="2024-02-14T00:00:00"/>
        <d v="2024-02-11T00:00:00"/>
        <d v="2023-09-26T00:00:00"/>
        <d v="2023-09-19T00:00:00"/>
        <d v="2023-07-12T00:00:00"/>
        <d v="2023-05-07T00:00:00"/>
        <d v="2023-05-19T00:00:00"/>
        <d v="2024-08-29T00:00:00"/>
        <d v="2023-06-19T00:00:00"/>
        <d v="2023-08-20T00:00:00"/>
        <d v="2024-08-17T00:00:00"/>
        <d v="2023-06-30T00:00:00"/>
        <d v="2024-02-28T00:00:00"/>
        <d v="2024-12-04T00:00:00"/>
        <d v="2024-10-27T00:00:00"/>
        <d v="2023-08-27T00:00:00"/>
        <d v="2024-03-18T00:00:00"/>
        <d v="2024-11-25T00:00:00"/>
        <d v="2023-12-16T00:00:00"/>
        <d v="2024-09-26T00:00:00"/>
        <d v="2024-01-24T00:00:00"/>
        <d v="2024-05-17T00:00:00"/>
        <d v="2023-12-23T00:00:00"/>
        <d v="2023-12-08T00:00:00"/>
        <d v="2024-04-22T00:00:00"/>
        <d v="2024-10-13T00:00:00"/>
        <d v="2024-05-30T00:00:00"/>
        <d v="2023-03-22T00:00:00"/>
        <d v="2024-06-05T00:00:00"/>
        <d v="2023-10-28T00:00:00"/>
        <d v="2023-09-25T00:00:00"/>
        <d v="2024-02-16T00:00:00"/>
        <d v="2023-01-29T00:00:00"/>
        <d v="2024-12-10T00:00:00"/>
        <d v="2023-05-06T00:00:00"/>
        <d v="2024-09-25T00:00:00"/>
        <d v="2024-03-23T00:00:00"/>
        <d v="2023-09-03T00:00:00"/>
        <d v="2023-02-26T00:00:00"/>
        <d v="2023-12-20T00:00:00"/>
        <d v="2023-11-19T00:00:00"/>
        <d v="2024-01-21T00:00:00"/>
        <d v="2023-07-14T00:00:00"/>
        <d v="2023-10-24T00:00:00"/>
        <d v="2024-01-14T00:00:00"/>
        <d v="2023-07-21T00:00:00"/>
        <d v="2024-08-13T00:00:00"/>
        <d v="2024-03-19T00:00:00"/>
        <d v="2024-04-29T00:00:00"/>
        <d v="2023-12-03T00:00:00"/>
        <d v="2024-01-04T00:00:00"/>
        <d v="2024-06-26T00:00:00"/>
        <d v="2023-04-22T00:00:00"/>
        <d v="2024-09-22T00:00:00"/>
        <d v="2024-12-26T00:00:00"/>
        <d v="2023-04-03T00:00:00"/>
        <d v="2024-01-18T00:00:00"/>
        <d v="2023-08-08T00:00:00"/>
        <d v="2023-01-07T00:00:00"/>
        <d v="2023-06-18T00:00:00"/>
        <d v="2023-07-15T00:00:00"/>
        <d v="2024-05-27T00:00:00"/>
        <d v="2024-11-24T00:00:00"/>
        <d v="2023-05-13T00:00:00"/>
        <d v="2023-01-18T00:00:00"/>
        <d v="2023-06-21T00:00:00"/>
        <d v="2023-04-02T00:00:00"/>
        <d v="2023-12-15T00:00:00"/>
        <d v="2023-04-11T00:00:00"/>
        <d v="2024-03-25T00:00:00"/>
        <d v="2023-11-03T00:00:00"/>
        <d v="2023-01-15T00:00:00"/>
        <d v="2023-09-20T00:00:00"/>
        <d v="2024-03-31T00:00:00"/>
        <d v="2024-05-14T00:00:00"/>
        <d v="2023-09-12T00:00:00"/>
        <d v="2024-04-06T00:00:00"/>
        <d v="2024-10-19T00:00:00"/>
        <d v="2024-07-08T00:00:00"/>
        <d v="2023-11-15T00:00:00"/>
        <d v="2023-02-18T00:00:00"/>
        <d v="2024-05-10T00:00:00"/>
        <d v="2024-05-21T00:00:00"/>
        <d v="2023-12-19T00:00:00"/>
        <d v="2024-09-19T00:00:00"/>
        <d v="2023-04-10T00:00:00"/>
        <d v="2023-10-09T00:00:00"/>
        <d v="2023-04-21T00:00:00"/>
        <d v="2023-03-24T00:00:00"/>
        <d v="2024-07-27T00:00:00"/>
        <d v="2024-02-24T00:00:00"/>
        <d v="2024-07-10T00:00:00"/>
        <d v="2023-12-26T00:00:00"/>
        <d v="2024-02-17T00:00:00"/>
        <d v="2024-07-03T00:00:00"/>
        <d v="2023-07-27T00:00:00"/>
        <d v="2024-05-31T00:00:00"/>
        <d v="2023-07-23T00:00:00"/>
        <d v="2023-04-24T00:00:00"/>
        <d v="2024-09-04T00:00:00"/>
        <d v="2023-12-04T00:00:00"/>
        <d v="2023-06-07T00:00:00"/>
        <d v="2024-11-07T00:00:00"/>
        <d v="2024-10-18T00:00:00"/>
        <d v="2024-07-05T00:00:00"/>
        <d v="2024-11-10T00:00:00"/>
        <d v="2023-04-17T00:00:00"/>
        <d v="2023-12-30T00:00:00"/>
        <d v="2024-11-03T00:00:00"/>
        <d v="2024-02-07T00:00:00"/>
        <d v="2023-01-13T00:00:00"/>
        <d v="2023-01-11T00:00:00"/>
        <d v="2023-11-22T00:00:00"/>
        <d v="2023-07-11T00:00:00"/>
        <d v="2024-07-20T00:00:00"/>
        <d v="2023-11-16T00:00:00"/>
        <d v="2023-06-20T00:00:00"/>
        <d v="2023-10-08T00:00:00"/>
        <d v="2024-03-14T00:00:00"/>
        <d v="2024-12-24T00:00:00"/>
        <d v="2024-03-27T00:00:00"/>
        <d v="2024-09-09T00:00:00"/>
        <d v="2023-02-11T00:00:00"/>
        <d v="2023-10-05T00:00:00"/>
        <d v="2024-01-20T00:00:00"/>
        <d v="2024-07-11T00:00:00"/>
        <d v="2023-12-09T00:00:00"/>
        <d v="2023-01-22T00:00:00"/>
        <d v="2024-10-08T00:00:00"/>
        <d v="2024-02-13T00:00:00"/>
        <d v="2023-06-03T00:00:00"/>
        <d v="2024-07-09T00:00:00"/>
        <d v="2023-11-09T00:00:00"/>
        <d v="2024-08-16T00:00:00"/>
        <d v="2023-04-06T00:00:00"/>
        <d v="2023-03-17T00:00:00"/>
        <d v="2024-05-01T00:00:00"/>
        <d v="2024-12-05T00:00:00"/>
        <d v="2023-02-13T00:00:00"/>
        <d v="2023-10-04T00:00:00"/>
        <d v="2023-10-03T00:00:00"/>
        <d v="2024-04-12T00:00:00"/>
        <d v="2023-10-29T00:00:00"/>
        <d v="2023-02-28T00:00:00"/>
        <d v="2024-12-30T00:00:00"/>
        <d v="2023-06-06T00:00:00"/>
        <d v="2023-08-29T00:00:00"/>
        <d v="2024-07-16T00:00:00"/>
        <d v="2024-09-24T00:00:00"/>
        <d v="2024-08-12T00:00:00"/>
        <d v="2024-01-26T00:00:00"/>
        <d v="2023-12-12T00:00:00"/>
        <d v="2023-08-22T00:00:00"/>
        <d v="2024-11-21T00:00:00"/>
        <d v="2023-01-25T00:00:00"/>
        <d v="2023-08-04T00:00:00"/>
        <d v="2023-04-14T00:00:00"/>
        <d v="2024-08-19T00:00:00"/>
        <d v="2024-03-11T00:00:00"/>
        <d v="2024-12-31T00:00:00"/>
        <d v="2023-03-08T00:00:00"/>
        <d v="2024-06-27T00:00:00"/>
        <d v="2024-06-22T00:00:00"/>
        <d v="2024-12-06T00:00:00"/>
        <d v="2023-10-27T00:00:00"/>
        <d v="2023-07-02T00:00:00"/>
        <d v="2024-09-23T00:00:00"/>
        <d v="2023-04-26T00:00:00"/>
        <d v="2023-07-26T00:00:00"/>
        <d v="2023-02-17T00:00:00"/>
        <d v="2023-01-30T00:00:00"/>
        <d v="2023-07-30T00:00:00"/>
        <d v="2024-03-15T00:00:00"/>
        <d v="2023-06-12T00:00:00"/>
        <d v="2024-05-05T00:00:00"/>
        <d v="2023-12-28T00:00:00"/>
        <d v="2024-01-02T00:00:00"/>
        <d v="2024-09-08T00:00:00"/>
        <d v="2024-07-24T00:00:00"/>
        <d v="2024-04-15T00:00:00"/>
        <d v="2024-11-11T00:00:00"/>
        <d v="2024-08-20T00:00:00"/>
        <d v="2024-08-08T00:00:00"/>
        <d v="2024-12-01T00:00:00"/>
        <d v="2024-06-29T00:00:00"/>
        <d v="2023-02-24T00:00:00"/>
        <d v="2024-08-03T00:00:00"/>
        <d v="2023-08-01T00:00:00"/>
        <d v="2024-10-23T00:00:00"/>
        <d v="2024-02-23T00:00:00"/>
        <d v="2024-03-26T00:00:00"/>
        <d v="2024-02-05T00:00:00"/>
        <d v="2024-06-13T00:00:00"/>
        <d v="2023-06-16T00:00:00"/>
        <d v="2024-01-30T00:00:00"/>
        <d v="2023-12-02T00:00:00"/>
        <d v="2024-02-21T00:00:00"/>
        <d v="2024-11-02T00:00:00"/>
        <d v="2024-03-12T00:00:00"/>
        <d v="2023-05-05T00:00:00"/>
        <d v="2024-10-29T00:00:00"/>
        <d v="2024-09-17T00:00:00"/>
        <d v="2023-10-18T00:00:00"/>
        <d v="2024-04-16T00:00:00"/>
        <d v="2023-10-02T00:00:00"/>
        <d v="2023-12-11T00:00:00"/>
        <d v="2024-11-15T00:00:00"/>
        <d v="2023-11-20T00:00:00"/>
        <d v="2024-03-16T00:00:00"/>
        <d v="2024-10-20T00:00:00"/>
        <d v="2024-01-05T00:00:00"/>
        <d v="2023-09-08T00:00:00"/>
        <d v="2023-03-29T00:00:00"/>
        <d v="2024-02-27T00:00:00"/>
        <d v="2023-04-07T00:00:00"/>
        <d v="2023-06-09T00:00:00"/>
        <d v="2023-01-24T00:00:00"/>
        <d v="2024-01-16T00:00:00"/>
        <d v="2024-10-22T00:00:00"/>
        <d v="2023-03-18T00:00:00"/>
        <d v="2024-05-16T00:00:00"/>
        <d v="2023-07-20T00:00:00"/>
        <d v="2023-02-07T00:00:00"/>
        <d v="2023-05-20T00:00:00"/>
        <d v="2023-01-23T00:00:00"/>
        <d v="2024-06-11T00:00:00"/>
        <d v="2024-06-14T00:00:00"/>
        <d v="2024-04-10T00:00:00"/>
        <d v="2024-11-22T00:00:00"/>
        <d v="2024-03-21T00:00:00"/>
        <d v="2024-01-29T00:00:00"/>
        <d v="2024-11-27T00:00:00"/>
        <d v="2023-12-10T00:00:00"/>
        <d v="2023-11-12T00:00:00"/>
        <d v="2023-05-01T00:00:00"/>
        <d v="2024-10-04T00:00:00"/>
        <d v="2023-02-08T00:00:00"/>
        <d v="2023-08-12T00:00:00"/>
        <d v="2024-11-09T00:00:00"/>
        <d v="2024-04-09T00:00:00"/>
        <d v="2023-10-21T00:00:00"/>
        <d v="2024-08-21T00:00:00"/>
        <d v="2024-12-20T00:00:00"/>
        <d v="2023-03-26T00:00:00"/>
        <d v="2023-11-08T00:00:00"/>
        <d v="2024-01-03T00:00:00"/>
        <d v="2023-07-24T00:00:00"/>
        <d v="2023-01-28T00:00:00"/>
        <d v="2024-07-15T00:00:00"/>
        <d v="2023-08-21T00:00:00"/>
        <d v="2023-04-30T00:00:00"/>
        <d v="2023-08-13T00:00:00"/>
        <d v="2024-01-13T00:00:00"/>
        <d v="2024-04-19T00:00:00"/>
        <d v="2023-11-30T00:00:00"/>
        <d v="2024-12-29T00:00:00"/>
        <d v="2023-02-01T00:00:00"/>
        <d v="2024-06-15T00:00:00"/>
        <d v="2024-08-04T00:00:00"/>
        <d v="2023-08-10T00:00:00"/>
        <d v="2023-08-14T00:00:00"/>
        <d v="2023-02-06T00:00:00"/>
        <d v="2024-10-05T00:00:00"/>
        <d v="2023-06-22T00:00:00"/>
        <d v="2023-04-18T00:00:00"/>
        <d v="2024-10-11T00:00:00"/>
        <d v="2024-05-26T00:00:00"/>
        <d v="2023-05-17T00:00:00"/>
        <d v="2024-05-19T00:00:00"/>
        <d v="2023-03-19T00:00:00"/>
        <d v="2024-09-16T00:00:00"/>
        <d v="2023-12-05T00:00:00"/>
        <d v="2023-03-02T00:00:00"/>
        <d v="2024-12-07T00:00:00"/>
        <d v="2023-10-26T00:00:00"/>
        <d v="2023-09-17T00:00:00"/>
        <d v="2024-04-01T00:00:00"/>
        <d v="2024-01-25T00:00:00"/>
        <d v="2023-02-23T00:00:00"/>
        <d v="2023-10-22T00:00:00"/>
        <d v="2024-02-15T00:00:00"/>
        <d v="2024-04-24T00:00:00"/>
        <d v="2023-12-07T00:00:00"/>
        <d v="2024-03-10T00:00:00"/>
        <d v="2023-06-25T00:00:00"/>
        <d v="2023-09-29T00:00:00"/>
        <d v="2023-07-16T00:00:00"/>
        <d v="2024-05-07T00:00:00"/>
        <d v="2024-08-18T00:00:00"/>
        <d v="2024-12-12T00:00:00"/>
        <d v="2024-10-15T00:00:00"/>
        <d v="2024-04-13T00:00:00"/>
        <d v="2024-12-15T00:00:00"/>
        <d v="2024-07-04T00:00:00"/>
        <d v="2023-10-16T00:00:00"/>
        <d v="2024-11-08T00:00:00"/>
        <d v="2023-12-13T00:00:00"/>
        <d v="2024-07-17T00:00:00"/>
        <d v="2023-08-09T00:00:00"/>
        <d v="2023-09-11T00:00:00"/>
        <d v="2023-02-27T00:00:00"/>
        <d v="2023-03-14T00:00:00"/>
        <d v="2024-11-19T00:00:00"/>
        <d v="2023-10-11T00:00:00"/>
        <d v="2023-09-27T00:00:00"/>
        <d v="2023-12-14T00:00:00"/>
        <d v="2024-12-17T00:00:00"/>
        <d v="2023-11-23T00:00:00"/>
        <d v="2023-08-28T00:00:00"/>
        <d v="2023-02-20T00:00:00"/>
        <d v="2024-04-18T00:00:00"/>
        <d v="2024-04-14T00:00:00"/>
        <d v="2023-02-03T00:00:00"/>
        <d v="2023-10-10T00:00:00"/>
        <d v="2023-03-31T00:00:00"/>
        <d v="2024-06-06T00:00:00"/>
        <d v="2024-02-12T00:00:00"/>
        <d v="2024-01-23T00:00:00"/>
        <d v="2024-06-03T00:00:00"/>
        <d v="2024-03-04T00:00:00"/>
        <d v="2024-02-06T00:00:00"/>
        <d v="2024-09-10T00:00:00"/>
        <d v="2024-04-17T00:00:00"/>
        <d v="2024-03-06T00:00:00"/>
        <d v="2023-11-27T00:00:00"/>
        <d v="2023-03-23T00:00:00"/>
        <d v="2024-11-14T00:00:00"/>
        <d v="2023-05-27T00:00:00"/>
        <d v="2024-07-28T00:00:00"/>
        <d v="2023-06-11T00:00:00"/>
        <d v="2024-06-25T00:00:00"/>
        <d v="2024-08-28T00:00:00"/>
        <d v="2023-12-22T00:00:00"/>
        <d v="2023-01-09T00:00:00"/>
        <d v="2023-09-13T00:00:00"/>
        <d v="2023-11-29T00:00:00"/>
        <d v="2023-11-11T00:00:00"/>
        <d v="2023-12-27T00:00:00"/>
        <d v="2023-09-05T00:00:00"/>
        <d v="2024-08-02T00:00:00"/>
        <d v="2023-11-07T00:00:00"/>
        <d v="2024-09-06T00:00:00"/>
        <d v="2024-06-04T00:00:00"/>
        <d v="2023-09-28T00:00:00"/>
        <d v="2023-07-18T00:00:00"/>
        <d v="2023-09-30T00:00:00"/>
        <d v="2023-04-19T00:00:00"/>
        <d v="2023-12-31T00:00:00"/>
        <d v="2023-05-21T00:00:00"/>
        <d v="2023-04-16T00:00:00"/>
        <d v="2024-05-06T00:00:00"/>
        <d v="2023-05-12T00:00:00"/>
        <d v="2024-05-29T00:00:00"/>
        <d v="2024-10-09T00:00:00"/>
        <d v="2023-08-25T00:00:00"/>
        <d v="2024-08-05T00:00:00"/>
        <d v="2024-05-11T00:00:00"/>
        <d v="2024-03-02T00:00:00"/>
        <d v="2024-08-25T00:00:00"/>
        <d v="2024-02-29T00:00:00"/>
        <d v="2023-03-16T00:00:00"/>
        <d v="2024-01-12T00:00:00"/>
        <d v="2024-01-07T00:00:00"/>
        <d v="2023-03-10T00:00:00"/>
        <d v="2023-09-16T00:00:00"/>
        <d v="2024-01-10T00:00:00"/>
        <d v="2024-07-31T00:00:00"/>
        <d v="2024-11-28T00:00:00"/>
        <d v="2023-05-22T00:00:00"/>
        <d v="2023-08-11T00:00:00"/>
        <d v="2024-05-15T00:00:00"/>
        <d v="2023-02-22T00:00:00"/>
        <d v="2023-06-10T00:00:00"/>
        <d v="2024-12-02T00:00:00"/>
        <d v="2024-02-26T00:00:00"/>
        <d v="2023-10-12T00:00:00"/>
        <d v="2024-09-13T00:00:00"/>
        <d v="2024-11-16T00:00:00"/>
        <d v="2024-11-17T00:00:00"/>
        <d v="2023-08-17T00:00:00"/>
        <d v="2023-08-16T00:00:00"/>
        <d v="2023-11-02T00:00:00"/>
        <d v="2024-06-19T00:00:00"/>
        <d v="2023-09-23T00:00:00"/>
        <d v="2023-07-06T00:00:00"/>
        <d v="2024-01-19T00:00:00"/>
        <d v="2024-06-09T00:00:00"/>
        <d v="2023-11-13T00:00:00"/>
        <d v="2023-03-15T00:00:00"/>
        <d v="2024-02-04T00:00:00"/>
        <d v="2023-10-31T00:00:00"/>
        <d v="2023-01-02T00:00:00"/>
        <d v="2023-07-28T00:00:00"/>
        <d v="2023-04-25T00:00:00"/>
        <d v="2024-06-17T00:00:00"/>
        <d v="2023-01-04T00:00:00"/>
        <d v="2024-10-06T00:00:00"/>
        <d v="2023-03-21T00:00:00"/>
        <d v="2023-05-11T00:00:00"/>
        <d v="2023-08-23T00:00:00"/>
        <d v="2023-02-05T00:00:00"/>
        <d v="2024-02-20T00:00:00"/>
        <d v="2024-02-08T00:00:00"/>
        <d v="2023-03-09T00:00:00"/>
        <d v="2023-08-05T00:00:00"/>
        <d v="2024-07-22T00:00:00"/>
        <d v="2024-07-25T00:00:00"/>
        <d v="2024-09-18T00:00:00"/>
        <d v="2024-03-03T00:00:00"/>
        <d v="2024-11-06T00:00:00"/>
        <d v="2024-02-01T00:00:00"/>
        <d v="2023-06-15T00:00:00"/>
        <d v="2023-07-03T00:00:00"/>
        <d v="2023-04-09T00:00:00"/>
        <d v="2023-02-25T00:00:00"/>
        <d v="2023-04-15T00:00:00"/>
        <d v="2024-06-01T00:00:00"/>
        <d v="2024-06-10T00:00:00"/>
        <d v="2024-05-12T00:00:00"/>
        <d v="2023-05-02T00:00:00"/>
        <d v="2023-06-29T00:00:00"/>
        <d v="2024-09-12T00:00:00"/>
        <d v="2024-04-03T00:00:00"/>
        <d v="2024-03-13T00:00:00"/>
        <d v="2023-11-05T00:00:00"/>
        <d v="2023-11-25T00:00:00"/>
        <d v="2023-07-09T00:00:00"/>
        <d v="2024-06-07T00:00:00"/>
        <d v="2024-10-31T00:00:00"/>
        <d v="2024-04-25T00:00:00"/>
        <d v="2024-02-03T00:00:00"/>
        <d v="2023-06-04T00:00:00"/>
        <d v="2024-07-18T00:00:00"/>
        <d v="2023-07-17T00:00:00"/>
        <d v="2023-01-05T00:00:00"/>
        <d v="2024-12-25T00:00:00"/>
        <d v="2024-08-22T00:00:00"/>
        <d v="2023-06-08T00:00:00"/>
        <d v="2024-01-31T00:00:00"/>
        <d v="2023-02-21T00:00:00"/>
        <d v="2024-02-10T00:00:00"/>
        <d v="2024-02-09T00:00:00"/>
        <d v="2023-12-06T00:00:00"/>
        <d v="2023-01-06T00:00:00"/>
        <d v="2023-11-10T00:00:00"/>
        <d v="2023-10-07T00:00:00"/>
        <d v="2023-01-16T00:00:00"/>
        <d v="2024-10-16T00:00:00"/>
        <d v="2023-04-28T00:00:00"/>
        <d v="2024-03-01T00:00:00"/>
        <d v="2023-10-23T00:00:00"/>
        <d v="2024-08-06T00:00:00"/>
        <d v="2024-01-06T00:00:00"/>
        <d v="2023-05-26T00:00:00"/>
        <d v="2023-11-06T00:00:00"/>
        <d v="2024-04-21T00:00:00"/>
        <d v="2023-03-20T00:00:00"/>
        <d v="2024-03-29T00:00:00"/>
        <d v="2024-07-13T00:00:00"/>
        <d v="2024-07-29T00:00:00"/>
        <d v="2023-07-19T00:00:00"/>
        <d v="2023-03-06T00:00:00"/>
        <d v="2023-03-05T00:00:00"/>
        <d v="2024-07-12T00:00:00"/>
        <d v="2023-08-31T00:00:00"/>
        <d v="2023-08-15T00:00:00"/>
        <d v="2024-03-08T00:00:00"/>
        <d v="2023-02-10T00:00:00"/>
        <d v="2024-11-20T00:00:00"/>
        <d v="2024-05-09T00:00:00"/>
        <d v="2023-10-15T00:00:00"/>
        <d v="2023-09-22T00:00:00"/>
        <d v="2024-06-12T00:00:00"/>
        <d v="2024-12-14T00:00:00"/>
        <d v="2024-12-08T00:00:00"/>
        <d v="2023-05-25T00:00:00"/>
        <d v="2023-01-19T00:00:00"/>
        <d v="2024-03-30T00:00:00"/>
        <d v="2023-08-02T00:00:00"/>
        <d v="2024-10-24T00:00:00"/>
        <d v="2023-07-01T00:00:00"/>
        <d v="2024-05-24T00:00:00"/>
        <d v="2023-08-19T00:00:00"/>
        <d v="2024-03-07T00:00:00"/>
        <d v="2023-05-10T00:00:00"/>
        <d v="2023-06-02T00:00:00"/>
        <d v="2023-12-18T00:00:00"/>
        <d v="2024-08-10T00:00:00"/>
        <d v="2024-11-23T00:00:00"/>
        <d v="2023-05-16T00:00:00"/>
        <d v="2023-02-12T00:00:00"/>
        <d v="2024-06-02T00:00:00"/>
        <d v="2024-08-26T00:00:00"/>
        <d v="2024-01-22T00:00:00"/>
        <d v="2024-09-30T00:00:00"/>
        <d v="2024-11-29T00:00:00"/>
        <d v="2024-12-09T00:00:00"/>
        <d v="2024-06-16T00:00:00"/>
        <d v="2024-12-18T00:00:00"/>
        <d v="2023-06-27T00:00:00"/>
        <d v="2024-04-07T00:00:00"/>
        <d v="2024-02-22T00:00:00"/>
        <d v="2023-07-07T00:00:00"/>
        <d v="2023-09-21T00:00:00"/>
        <d v="2023-01-31T00:00:00"/>
        <d v="2023-11-21T00:00:00"/>
      </sharedItems>
      <fieldGroup par="15"/>
    </cacheField>
    <cacheField name="Region" numFmtId="0">
      <sharedItems count="4">
        <s v="East"/>
        <s v="West"/>
        <s v="South"/>
        <s v="North"/>
      </sharedItems>
    </cacheField>
    <cacheField name="Customer" numFmtId="0">
      <sharedItems count="14">
        <s v="Zoya Khan"/>
        <s v="Suresh Kumar"/>
        <s v="Simran Kaur"/>
        <s v="Manish Pandey"/>
        <s v="Neha Verma"/>
        <s v="Anita Joshi"/>
        <s v="Priya Nair"/>
        <s v="Aditya Mehta"/>
        <s v="Kavita Rao"/>
        <s v="Riya Jain"/>
        <s v="Arjun Singh"/>
        <s v="Rakesh Jain"/>
        <s v="Rohan Sharma"/>
        <s v="Harsh Patel"/>
      </sharedItems>
    </cacheField>
    <cacheField name="Category" numFmtId="0">
      <sharedItems count="3">
        <s v="Electronics"/>
        <s v="Clothing"/>
        <s v="Furniture"/>
      </sharedItems>
    </cacheField>
    <cacheField name="Sub-Category" numFmtId="0">
      <sharedItems count="10">
        <s v="Laptop"/>
        <s v="Kids"/>
        <s v="Mobile"/>
        <s v="Table"/>
        <s v="Accessories"/>
        <s v="Sofa"/>
        <s v="Men"/>
        <s v="Women"/>
        <s v="Bed"/>
        <s v="Chair"/>
      </sharedItems>
    </cacheField>
    <cacheField name="Product" numFmtId="0">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830" maxValue="89994"/>
    </cacheField>
    <cacheField name="Discount %" numFmtId="9">
      <sharedItems containsSemiMixedTypes="0" containsString="0" containsNumber="1" minValue="0" maxValue="0.15"/>
    </cacheField>
    <cacheField name="Sales" numFmtId="0">
      <sharedItems containsSemiMixedTypes="0" containsString="0" containsNumber="1" minValue="1029" maxValue="449790"/>
    </cacheField>
    <cacheField name="Cost" numFmtId="0">
      <sharedItems containsSemiMixedTypes="0" containsString="0" containsNumber="1" minValue="864.52" maxValue="382356.08"/>
    </cacheField>
    <cacheField name="Payment Mode" numFmtId="0">
      <sharedItems count="3">
        <s v="UPI"/>
        <s v="Card"/>
        <s v="Cash"/>
      </sharedItems>
    </cacheField>
    <cacheField name="Months (Date)" numFmtId="0" databaseField="0">
      <fieldGroup base="1">
        <rangePr groupBy="months" startDate="2023-01-01T00:00:00" endDate="2025-01-01T00:00:00"/>
        <groupItems count="14">
          <s v="&lt;01-01-2023"/>
          <s v="Jan"/>
          <s v="Feb"/>
          <s v="Mar"/>
          <s v="Apr"/>
          <s v="May"/>
          <s v="Jun"/>
          <s v="Jul"/>
          <s v="Aug"/>
          <s v="Sep"/>
          <s v="Oct"/>
          <s v="Nov"/>
          <s v="Dec"/>
          <s v="&gt;01-01-2025"/>
        </groupItems>
      </fieldGroup>
    </cacheField>
    <cacheField name="Quarters (Date)" numFmtId="0" databaseField="0">
      <fieldGroup base="1">
        <rangePr groupBy="quarters" startDate="2023-01-01T00:00:00" endDate="2025-01-01T00:00:00"/>
        <groupItems count="6">
          <s v="&lt;01-01-2023"/>
          <s v="Qtr1"/>
          <s v="Qtr2"/>
          <s v="Qtr3"/>
          <s v="Qtr4"/>
          <s v="&gt;01-01-2025"/>
        </groupItems>
      </fieldGroup>
    </cacheField>
    <cacheField name="Years (Date)" numFmtId="0" databaseField="0">
      <fieldGroup base="1">
        <rangePr groupBy="years" startDate="2023-01-01T00:00:00" endDate="2025-01-01T00:00:00"/>
        <groupItems count="5">
          <s v="&lt;01-01-2023"/>
          <s v="2023"/>
          <s v="2024"/>
          <s v="2025"/>
          <s v="&gt;01-01-2025"/>
        </groupItems>
      </fieldGroup>
    </cacheField>
    <cacheField name="Profit" numFmtId="0" formula="Sales-Cost" databaseField="0"/>
  </cacheFields>
  <extLst>
    <ext xmlns:x14="http://schemas.microsoft.com/office/spreadsheetml/2009/9/main" uri="{725AE2AE-9491-48be-B2B4-4EB974FC3084}">
      <x14:pivotCacheDefinition pivotCacheId="1756824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01"/>
    <x v="0"/>
    <x v="0"/>
    <x v="0"/>
    <x v="0"/>
    <x v="0"/>
    <s v="Asus VivoBook"/>
    <n v="1"/>
    <n v="84888"/>
    <n v="0.12"/>
    <n v="74701.440000000002"/>
    <n v="65672.429999999993"/>
    <x v="0"/>
  </r>
  <r>
    <s v="ORD0002"/>
    <x v="1"/>
    <x v="1"/>
    <x v="1"/>
    <x v="1"/>
    <x v="1"/>
    <s v="Kids T-shirt"/>
    <n v="4"/>
    <n v="84951"/>
    <n v="0.15"/>
    <n v="288833.40000000002"/>
    <n v="245445.54"/>
    <x v="0"/>
  </r>
  <r>
    <s v="ORD0003"/>
    <x v="2"/>
    <x v="2"/>
    <x v="2"/>
    <x v="0"/>
    <x v="2"/>
    <s v="OnePlus"/>
    <n v="1"/>
    <n v="80258"/>
    <n v="0.08"/>
    <n v="73837.36"/>
    <n v="56140.31"/>
    <x v="0"/>
  </r>
  <r>
    <s v="ORD0004"/>
    <x v="3"/>
    <x v="0"/>
    <x v="1"/>
    <x v="2"/>
    <x v="3"/>
    <s v="Coffee Table"/>
    <n v="2"/>
    <n v="39663"/>
    <n v="0.05"/>
    <n v="75359.7"/>
    <n v="65309.279999999999"/>
    <x v="1"/>
  </r>
  <r>
    <s v="ORD0005"/>
    <x v="4"/>
    <x v="3"/>
    <x v="3"/>
    <x v="0"/>
    <x v="4"/>
    <s v="Power Bank"/>
    <n v="4"/>
    <n v="45866"/>
    <n v="0.15"/>
    <n v="155944.4"/>
    <n v="117706.77"/>
    <x v="0"/>
  </r>
  <r>
    <s v="ORD0006"/>
    <x v="5"/>
    <x v="1"/>
    <x v="4"/>
    <x v="2"/>
    <x v="5"/>
    <s v="3-Seater Sofa"/>
    <n v="1"/>
    <n v="34884"/>
    <n v="0.05"/>
    <n v="33139.800000000003"/>
    <n v="29769.3"/>
    <x v="1"/>
  </r>
  <r>
    <s v="ORD0007"/>
    <x v="6"/>
    <x v="3"/>
    <x v="5"/>
    <x v="2"/>
    <x v="5"/>
    <s v="3-Seater Sofa"/>
    <n v="3"/>
    <n v="81588"/>
    <n v="0.08"/>
    <n v="225182.88"/>
    <n v="192579.34"/>
    <x v="1"/>
  </r>
  <r>
    <s v="ORD0008"/>
    <x v="7"/>
    <x v="0"/>
    <x v="6"/>
    <x v="1"/>
    <x v="6"/>
    <s v="Shirt"/>
    <n v="1"/>
    <n v="82522"/>
    <n v="0"/>
    <n v="82522"/>
    <n v="66861.42"/>
    <x v="2"/>
  </r>
  <r>
    <s v="ORD0009"/>
    <x v="8"/>
    <x v="2"/>
    <x v="0"/>
    <x v="1"/>
    <x v="7"/>
    <s v="Saree"/>
    <n v="1"/>
    <n v="16391"/>
    <n v="0"/>
    <n v="16391"/>
    <n v="14398.35"/>
    <x v="1"/>
  </r>
  <r>
    <s v="ORD0010"/>
    <x v="9"/>
    <x v="1"/>
    <x v="7"/>
    <x v="0"/>
    <x v="2"/>
    <s v="Samsung"/>
    <n v="3"/>
    <n v="25722"/>
    <n v="0.08"/>
    <n v="70992.72"/>
    <n v="55978.39"/>
    <x v="2"/>
  </r>
  <r>
    <s v="ORD0011"/>
    <x v="10"/>
    <x v="2"/>
    <x v="4"/>
    <x v="0"/>
    <x v="0"/>
    <s v="Asus VivoBook"/>
    <n v="4"/>
    <n v="67745"/>
    <n v="0.1"/>
    <n v="243882"/>
    <n v="198430.78"/>
    <x v="0"/>
  </r>
  <r>
    <s v="ORD0012"/>
    <x v="11"/>
    <x v="2"/>
    <x v="7"/>
    <x v="2"/>
    <x v="8"/>
    <s v="Queen Bed"/>
    <n v="3"/>
    <n v="18507"/>
    <n v="0.08"/>
    <n v="51079.32"/>
    <n v="45029.08"/>
    <x v="1"/>
  </r>
  <r>
    <s v="ORD0013"/>
    <x v="12"/>
    <x v="1"/>
    <x v="8"/>
    <x v="1"/>
    <x v="1"/>
    <s v="Kids T-shirt"/>
    <n v="3"/>
    <n v="24672"/>
    <n v="0.15"/>
    <n v="62913.599999999999"/>
    <n v="48020.78"/>
    <x v="0"/>
  </r>
  <r>
    <s v="ORD0014"/>
    <x v="13"/>
    <x v="2"/>
    <x v="9"/>
    <x v="2"/>
    <x v="5"/>
    <s v="L-Shaped Sofa"/>
    <n v="5"/>
    <n v="52061"/>
    <n v="0.12"/>
    <n v="229068.4"/>
    <n v="193376.05"/>
    <x v="2"/>
  </r>
  <r>
    <s v="ORD0015"/>
    <x v="14"/>
    <x v="1"/>
    <x v="10"/>
    <x v="1"/>
    <x v="1"/>
    <s v="Kids T-shirt"/>
    <n v="4"/>
    <n v="9216"/>
    <n v="0.15"/>
    <n v="31334.400000000001"/>
    <n v="26507.31"/>
    <x v="0"/>
  </r>
  <r>
    <s v="ORD0016"/>
    <x v="15"/>
    <x v="1"/>
    <x v="11"/>
    <x v="1"/>
    <x v="6"/>
    <s v="Jeans"/>
    <n v="1"/>
    <n v="81688"/>
    <n v="0.12"/>
    <n v="71885.440000000002"/>
    <n v="61384.88"/>
    <x v="0"/>
  </r>
  <r>
    <s v="ORD0017"/>
    <x v="16"/>
    <x v="0"/>
    <x v="12"/>
    <x v="2"/>
    <x v="3"/>
    <s v="Coffee Table"/>
    <n v="5"/>
    <n v="69502"/>
    <n v="0.1"/>
    <n v="312759"/>
    <n v="263458.96000000002"/>
    <x v="1"/>
  </r>
  <r>
    <s v="ORD0018"/>
    <x v="11"/>
    <x v="0"/>
    <x v="6"/>
    <x v="1"/>
    <x v="1"/>
    <s v="Kids Jacket"/>
    <n v="1"/>
    <n v="1029"/>
    <n v="0"/>
    <n v="1029"/>
    <n v="864.52"/>
    <x v="2"/>
  </r>
  <r>
    <s v="ORD0019"/>
    <x v="17"/>
    <x v="3"/>
    <x v="6"/>
    <x v="0"/>
    <x v="2"/>
    <s v="Oppo"/>
    <n v="4"/>
    <n v="14099"/>
    <n v="0.08"/>
    <n v="51884.32"/>
    <n v="43587.66"/>
    <x v="2"/>
  </r>
  <r>
    <s v="ORD0020"/>
    <x v="18"/>
    <x v="1"/>
    <x v="7"/>
    <x v="0"/>
    <x v="2"/>
    <s v="iPhone"/>
    <n v="2"/>
    <n v="49069"/>
    <n v="0.05"/>
    <n v="93231.1"/>
    <n v="71206.53"/>
    <x v="0"/>
  </r>
  <r>
    <s v="ORD0021"/>
    <x v="19"/>
    <x v="2"/>
    <x v="8"/>
    <x v="1"/>
    <x v="7"/>
    <s v="Dress"/>
    <n v="3"/>
    <n v="30480"/>
    <n v="0"/>
    <n v="91440"/>
    <n v="81389.539999999994"/>
    <x v="1"/>
  </r>
  <r>
    <s v="ORD0022"/>
    <x v="20"/>
    <x v="2"/>
    <x v="0"/>
    <x v="2"/>
    <x v="3"/>
    <s v="Study Table"/>
    <n v="5"/>
    <n v="70815"/>
    <n v="0.1"/>
    <n v="318667.5"/>
    <n v="260282.38"/>
    <x v="0"/>
  </r>
  <r>
    <s v="ORD0023"/>
    <x v="21"/>
    <x v="0"/>
    <x v="11"/>
    <x v="0"/>
    <x v="4"/>
    <s v="Bluetooth Earbuds"/>
    <n v="1"/>
    <n v="14515"/>
    <n v="0.05"/>
    <n v="13789.25"/>
    <n v="11728.89"/>
    <x v="2"/>
  </r>
  <r>
    <s v="ORD0024"/>
    <x v="22"/>
    <x v="0"/>
    <x v="4"/>
    <x v="2"/>
    <x v="3"/>
    <s v="Coffee Table"/>
    <n v="4"/>
    <n v="21787"/>
    <n v="0.12"/>
    <n v="76690.240000000005"/>
    <n v="67105.63"/>
    <x v="1"/>
  </r>
  <r>
    <s v="ORD0025"/>
    <x v="23"/>
    <x v="3"/>
    <x v="0"/>
    <x v="0"/>
    <x v="2"/>
    <s v="iPhone"/>
    <n v="5"/>
    <n v="15178"/>
    <n v="0.1"/>
    <n v="68301"/>
    <n v="52450.02"/>
    <x v="1"/>
  </r>
  <r>
    <s v="ORD0026"/>
    <x v="24"/>
    <x v="0"/>
    <x v="8"/>
    <x v="0"/>
    <x v="4"/>
    <s v="Power Bank"/>
    <n v="3"/>
    <n v="52531"/>
    <n v="0.08"/>
    <n v="144985.56"/>
    <n v="119050.05"/>
    <x v="1"/>
  </r>
  <r>
    <s v="ORD0027"/>
    <x v="25"/>
    <x v="3"/>
    <x v="11"/>
    <x v="2"/>
    <x v="9"/>
    <s v="Wooden Chair"/>
    <n v="2"/>
    <n v="67456"/>
    <n v="0.15"/>
    <n v="114675.2"/>
    <n v="86692.21"/>
    <x v="1"/>
  </r>
  <r>
    <s v="ORD0028"/>
    <x v="26"/>
    <x v="2"/>
    <x v="10"/>
    <x v="0"/>
    <x v="0"/>
    <s v="Lenovo IdeaPad"/>
    <n v="5"/>
    <n v="70004"/>
    <n v="0.05"/>
    <n v="332519"/>
    <n v="280705.09999999998"/>
    <x v="1"/>
  </r>
  <r>
    <s v="ORD0029"/>
    <x v="27"/>
    <x v="0"/>
    <x v="4"/>
    <x v="1"/>
    <x v="6"/>
    <s v="Jacket"/>
    <n v="3"/>
    <n v="47501"/>
    <n v="0.12"/>
    <n v="125402.64"/>
    <n v="96297.38"/>
    <x v="2"/>
  </r>
  <r>
    <s v="ORD0030"/>
    <x v="28"/>
    <x v="2"/>
    <x v="11"/>
    <x v="0"/>
    <x v="0"/>
    <s v="Dell Inspiron"/>
    <n v="5"/>
    <n v="21136"/>
    <n v="0.05"/>
    <n v="100396"/>
    <n v="77268.02"/>
    <x v="0"/>
  </r>
  <r>
    <s v="ORD0031"/>
    <x v="29"/>
    <x v="3"/>
    <x v="10"/>
    <x v="1"/>
    <x v="6"/>
    <s v="Jeans"/>
    <n v="2"/>
    <n v="26495"/>
    <n v="0.12"/>
    <n v="46631.199999999997"/>
    <n v="39671.4"/>
    <x v="2"/>
  </r>
  <r>
    <s v="ORD0032"/>
    <x v="30"/>
    <x v="3"/>
    <x v="8"/>
    <x v="1"/>
    <x v="7"/>
    <s v="Saree"/>
    <n v="2"/>
    <n v="87830"/>
    <n v="0.08"/>
    <n v="161607.20000000001"/>
    <n v="135646.75"/>
    <x v="2"/>
  </r>
  <r>
    <s v="ORD0033"/>
    <x v="31"/>
    <x v="0"/>
    <x v="2"/>
    <x v="0"/>
    <x v="0"/>
    <s v="Dell Inspiron"/>
    <n v="3"/>
    <n v="40690"/>
    <n v="0.15"/>
    <n v="103759.5"/>
    <n v="84518.67"/>
    <x v="1"/>
  </r>
  <r>
    <s v="ORD0034"/>
    <x v="32"/>
    <x v="3"/>
    <x v="3"/>
    <x v="2"/>
    <x v="8"/>
    <s v="King Size Bed"/>
    <n v="3"/>
    <n v="86624"/>
    <n v="0.12"/>
    <n v="228687.35999999999"/>
    <n v="194095.35"/>
    <x v="2"/>
  </r>
  <r>
    <s v="ORD0035"/>
    <x v="33"/>
    <x v="2"/>
    <x v="3"/>
    <x v="2"/>
    <x v="5"/>
    <s v="L-Shaped Sofa"/>
    <n v="3"/>
    <n v="23796"/>
    <n v="0.05"/>
    <n v="67818.600000000006"/>
    <n v="55185.48"/>
    <x v="2"/>
  </r>
  <r>
    <s v="ORD0036"/>
    <x v="34"/>
    <x v="1"/>
    <x v="0"/>
    <x v="0"/>
    <x v="2"/>
    <s v="Vivo"/>
    <n v="4"/>
    <n v="35867"/>
    <n v="0.15"/>
    <n v="121947.8"/>
    <n v="106523.64"/>
    <x v="0"/>
  </r>
  <r>
    <s v="ORD0037"/>
    <x v="35"/>
    <x v="0"/>
    <x v="2"/>
    <x v="1"/>
    <x v="1"/>
    <s v="Kids T-shirt"/>
    <n v="1"/>
    <n v="84293"/>
    <n v="0"/>
    <n v="84293"/>
    <n v="74747.789999999994"/>
    <x v="2"/>
  </r>
  <r>
    <s v="ORD0038"/>
    <x v="36"/>
    <x v="3"/>
    <x v="7"/>
    <x v="1"/>
    <x v="1"/>
    <s v="Kids Jacket"/>
    <n v="4"/>
    <n v="41150"/>
    <n v="0.15"/>
    <n v="139910"/>
    <n v="119235.66"/>
    <x v="0"/>
  </r>
  <r>
    <s v="ORD0039"/>
    <x v="37"/>
    <x v="2"/>
    <x v="13"/>
    <x v="1"/>
    <x v="6"/>
    <s v="Shirt"/>
    <n v="1"/>
    <n v="5366"/>
    <n v="0.05"/>
    <n v="5097.7"/>
    <n v="4396.07"/>
    <x v="2"/>
  </r>
  <r>
    <s v="ORD0040"/>
    <x v="38"/>
    <x v="2"/>
    <x v="2"/>
    <x v="1"/>
    <x v="1"/>
    <s v="Kids Jacket"/>
    <n v="1"/>
    <n v="64957"/>
    <n v="0.08"/>
    <n v="59760.44"/>
    <n v="50214.16"/>
    <x v="1"/>
  </r>
  <r>
    <s v="ORD0041"/>
    <x v="39"/>
    <x v="0"/>
    <x v="11"/>
    <x v="0"/>
    <x v="2"/>
    <s v="OnePlus"/>
    <n v="5"/>
    <n v="14576"/>
    <n v="0.12"/>
    <n v="64134.400000000001"/>
    <n v="54463.59"/>
    <x v="1"/>
  </r>
  <r>
    <s v="ORD0042"/>
    <x v="40"/>
    <x v="3"/>
    <x v="5"/>
    <x v="2"/>
    <x v="9"/>
    <s v="Office Chair"/>
    <n v="4"/>
    <n v="31626"/>
    <n v="0.05"/>
    <n v="120178.8"/>
    <n v="103899.46"/>
    <x v="2"/>
  </r>
  <r>
    <s v="ORD0043"/>
    <x v="41"/>
    <x v="3"/>
    <x v="2"/>
    <x v="2"/>
    <x v="8"/>
    <s v="King Size Bed"/>
    <n v="1"/>
    <n v="38039"/>
    <n v="0.05"/>
    <n v="36137.050000000003"/>
    <n v="29941.13"/>
    <x v="0"/>
  </r>
  <r>
    <s v="ORD0044"/>
    <x v="29"/>
    <x v="1"/>
    <x v="7"/>
    <x v="0"/>
    <x v="2"/>
    <s v="iPhone"/>
    <n v="1"/>
    <n v="27882"/>
    <n v="0.15"/>
    <n v="23699.7"/>
    <n v="18236.72"/>
    <x v="1"/>
  </r>
  <r>
    <s v="ORD0045"/>
    <x v="42"/>
    <x v="2"/>
    <x v="10"/>
    <x v="1"/>
    <x v="1"/>
    <s v="Kids T-shirt"/>
    <n v="1"/>
    <n v="51798"/>
    <n v="0.05"/>
    <n v="49208.1"/>
    <n v="39158.75"/>
    <x v="0"/>
  </r>
  <r>
    <s v="ORD0046"/>
    <x v="43"/>
    <x v="3"/>
    <x v="12"/>
    <x v="0"/>
    <x v="4"/>
    <s v="Power Bank"/>
    <n v="1"/>
    <n v="15743"/>
    <n v="0.12"/>
    <n v="13853.84"/>
    <n v="11119.66"/>
    <x v="2"/>
  </r>
  <r>
    <s v="ORD0047"/>
    <x v="44"/>
    <x v="0"/>
    <x v="3"/>
    <x v="1"/>
    <x v="6"/>
    <s v="Jeans"/>
    <n v="2"/>
    <n v="76684"/>
    <n v="0.1"/>
    <n v="138031.20000000001"/>
    <n v="107871.03"/>
    <x v="2"/>
  </r>
  <r>
    <s v="ORD0048"/>
    <x v="45"/>
    <x v="1"/>
    <x v="6"/>
    <x v="2"/>
    <x v="5"/>
    <s v="L-Shaped Sofa"/>
    <n v="5"/>
    <n v="34702"/>
    <n v="0.12"/>
    <n v="152688.79999999999"/>
    <n v="119679.01"/>
    <x v="1"/>
  </r>
  <r>
    <s v="ORD0049"/>
    <x v="46"/>
    <x v="3"/>
    <x v="3"/>
    <x v="0"/>
    <x v="4"/>
    <s v="Power Bank"/>
    <n v="5"/>
    <n v="57700"/>
    <n v="0.15"/>
    <n v="245225"/>
    <n v="196236.76"/>
    <x v="1"/>
  </r>
  <r>
    <s v="ORD0050"/>
    <x v="47"/>
    <x v="3"/>
    <x v="8"/>
    <x v="0"/>
    <x v="4"/>
    <s v="Bluetooth Earbuds"/>
    <n v="1"/>
    <n v="63092"/>
    <n v="0.1"/>
    <n v="56782.8"/>
    <n v="44174.19"/>
    <x v="1"/>
  </r>
  <r>
    <s v="ORD0051"/>
    <x v="48"/>
    <x v="2"/>
    <x v="6"/>
    <x v="2"/>
    <x v="5"/>
    <s v="3-Seater Sofa"/>
    <n v="3"/>
    <n v="54414"/>
    <n v="0.1"/>
    <n v="146917.79999999999"/>
    <n v="116511.88"/>
    <x v="2"/>
  </r>
  <r>
    <s v="ORD0052"/>
    <x v="49"/>
    <x v="2"/>
    <x v="12"/>
    <x v="0"/>
    <x v="0"/>
    <s v="Lenovo IdeaPad"/>
    <n v="4"/>
    <n v="14731"/>
    <n v="0.12"/>
    <n v="51853.120000000003"/>
    <n v="41327.870000000003"/>
    <x v="1"/>
  </r>
  <r>
    <s v="ORD0053"/>
    <x v="50"/>
    <x v="3"/>
    <x v="12"/>
    <x v="0"/>
    <x v="2"/>
    <s v="Oppo"/>
    <n v="4"/>
    <n v="61074"/>
    <n v="0.05"/>
    <n v="232081.2"/>
    <n v="188116.77"/>
    <x v="0"/>
  </r>
  <r>
    <s v="ORD0054"/>
    <x v="51"/>
    <x v="1"/>
    <x v="13"/>
    <x v="2"/>
    <x v="5"/>
    <s v="L-Shaped Sofa"/>
    <n v="4"/>
    <n v="48378"/>
    <n v="0.15"/>
    <n v="164485.20000000001"/>
    <n v="126478.25"/>
    <x v="0"/>
  </r>
  <r>
    <s v="ORD0055"/>
    <x v="52"/>
    <x v="1"/>
    <x v="10"/>
    <x v="0"/>
    <x v="0"/>
    <s v="Dell Inspiron"/>
    <n v="2"/>
    <n v="60560"/>
    <n v="0.08"/>
    <n v="111430.39999999999"/>
    <n v="83817.16"/>
    <x v="2"/>
  </r>
  <r>
    <s v="ORD0056"/>
    <x v="53"/>
    <x v="1"/>
    <x v="3"/>
    <x v="2"/>
    <x v="5"/>
    <s v="L-Shaped Sofa"/>
    <n v="5"/>
    <n v="65377"/>
    <n v="0"/>
    <n v="326885"/>
    <n v="247556.35"/>
    <x v="2"/>
  </r>
  <r>
    <s v="ORD0057"/>
    <x v="54"/>
    <x v="0"/>
    <x v="12"/>
    <x v="1"/>
    <x v="1"/>
    <s v="Kids Jacket"/>
    <n v="3"/>
    <n v="30813"/>
    <n v="0.08"/>
    <n v="85043.88"/>
    <n v="73619.039999999994"/>
    <x v="2"/>
  </r>
  <r>
    <s v="ORD0058"/>
    <x v="55"/>
    <x v="2"/>
    <x v="5"/>
    <x v="2"/>
    <x v="8"/>
    <s v="Queen Bed"/>
    <n v="1"/>
    <n v="73946"/>
    <n v="0.05"/>
    <n v="70248.7"/>
    <n v="58019.3"/>
    <x v="0"/>
  </r>
  <r>
    <s v="ORD0059"/>
    <x v="56"/>
    <x v="0"/>
    <x v="2"/>
    <x v="1"/>
    <x v="1"/>
    <s v="Kids Jacket"/>
    <n v="5"/>
    <n v="7642"/>
    <n v="0.1"/>
    <n v="34389"/>
    <n v="27146.27"/>
    <x v="2"/>
  </r>
  <r>
    <s v="ORD0060"/>
    <x v="57"/>
    <x v="3"/>
    <x v="8"/>
    <x v="2"/>
    <x v="3"/>
    <s v="Study Table"/>
    <n v="4"/>
    <n v="31566"/>
    <n v="0.15"/>
    <n v="107324.4"/>
    <n v="85739.18"/>
    <x v="1"/>
  </r>
  <r>
    <s v="ORD0061"/>
    <x v="58"/>
    <x v="2"/>
    <x v="10"/>
    <x v="1"/>
    <x v="7"/>
    <s v="Kurti"/>
    <n v="1"/>
    <n v="63823"/>
    <n v="0.15"/>
    <n v="54249.55"/>
    <n v="48199.21"/>
    <x v="2"/>
  </r>
  <r>
    <s v="ORD0062"/>
    <x v="59"/>
    <x v="2"/>
    <x v="9"/>
    <x v="1"/>
    <x v="6"/>
    <s v="Jeans"/>
    <n v="2"/>
    <n v="83938"/>
    <n v="0"/>
    <n v="167876"/>
    <n v="143878.64000000001"/>
    <x v="0"/>
  </r>
  <r>
    <s v="ORD0063"/>
    <x v="60"/>
    <x v="3"/>
    <x v="13"/>
    <x v="0"/>
    <x v="2"/>
    <s v="OnePlus"/>
    <n v="3"/>
    <n v="14142"/>
    <n v="0.05"/>
    <n v="40304.699999999997"/>
    <n v="32685.85"/>
    <x v="0"/>
  </r>
  <r>
    <s v="ORD0064"/>
    <x v="61"/>
    <x v="0"/>
    <x v="10"/>
    <x v="0"/>
    <x v="2"/>
    <s v="Samsung"/>
    <n v="2"/>
    <n v="43787"/>
    <n v="0.05"/>
    <n v="83195.3"/>
    <n v="62559.01"/>
    <x v="1"/>
  </r>
  <r>
    <s v="ORD0065"/>
    <x v="62"/>
    <x v="1"/>
    <x v="11"/>
    <x v="2"/>
    <x v="8"/>
    <s v="Queen Bed"/>
    <n v="5"/>
    <n v="83067"/>
    <n v="0.08"/>
    <n v="382108.2"/>
    <n v="300108.64"/>
    <x v="2"/>
  </r>
  <r>
    <s v="ORD0066"/>
    <x v="63"/>
    <x v="3"/>
    <x v="1"/>
    <x v="1"/>
    <x v="1"/>
    <s v="Kids Jacket"/>
    <n v="5"/>
    <n v="13106"/>
    <n v="0.05"/>
    <n v="62253.5"/>
    <n v="47757.68"/>
    <x v="2"/>
  </r>
  <r>
    <s v="ORD0067"/>
    <x v="64"/>
    <x v="3"/>
    <x v="13"/>
    <x v="2"/>
    <x v="5"/>
    <s v="L-Shaped Sofa"/>
    <n v="2"/>
    <n v="19595"/>
    <n v="0.15"/>
    <n v="33311.5"/>
    <n v="28677.84"/>
    <x v="0"/>
  </r>
  <r>
    <s v="ORD0068"/>
    <x v="65"/>
    <x v="1"/>
    <x v="5"/>
    <x v="1"/>
    <x v="6"/>
    <s v="Jeans"/>
    <n v="5"/>
    <n v="56821"/>
    <n v="0"/>
    <n v="284105"/>
    <n v="222039.31"/>
    <x v="1"/>
  </r>
  <r>
    <s v="ORD0069"/>
    <x v="66"/>
    <x v="3"/>
    <x v="2"/>
    <x v="2"/>
    <x v="5"/>
    <s v="L-Shaped Sofa"/>
    <n v="4"/>
    <n v="51664"/>
    <n v="0"/>
    <n v="206656"/>
    <n v="185657.98"/>
    <x v="2"/>
  </r>
  <r>
    <s v="ORD0070"/>
    <x v="67"/>
    <x v="3"/>
    <x v="3"/>
    <x v="0"/>
    <x v="4"/>
    <s v="Power Bank"/>
    <n v="5"/>
    <n v="87844"/>
    <n v="0.1"/>
    <n v="395298"/>
    <n v="318354.94"/>
    <x v="0"/>
  </r>
  <r>
    <s v="ORD0071"/>
    <x v="68"/>
    <x v="1"/>
    <x v="5"/>
    <x v="2"/>
    <x v="8"/>
    <s v="Queen Bed"/>
    <n v="5"/>
    <n v="37641"/>
    <n v="0.08"/>
    <n v="173148.6"/>
    <n v="133959.56"/>
    <x v="2"/>
  </r>
  <r>
    <s v="ORD0072"/>
    <x v="69"/>
    <x v="0"/>
    <x v="3"/>
    <x v="2"/>
    <x v="3"/>
    <s v="Coffee Table"/>
    <n v="1"/>
    <n v="2321"/>
    <n v="0.1"/>
    <n v="2088.9"/>
    <n v="1684.76"/>
    <x v="0"/>
  </r>
  <r>
    <s v="ORD0073"/>
    <x v="70"/>
    <x v="1"/>
    <x v="1"/>
    <x v="1"/>
    <x v="6"/>
    <s v="Jacket"/>
    <n v="4"/>
    <n v="68462"/>
    <n v="0.12"/>
    <n v="240986.23999999999"/>
    <n v="180974.74"/>
    <x v="2"/>
  </r>
  <r>
    <s v="ORD0074"/>
    <x v="71"/>
    <x v="1"/>
    <x v="7"/>
    <x v="2"/>
    <x v="9"/>
    <s v="Wooden Chair"/>
    <n v="5"/>
    <n v="50673"/>
    <n v="0.12"/>
    <n v="222961.2"/>
    <n v="198186.59"/>
    <x v="2"/>
  </r>
  <r>
    <s v="ORD0075"/>
    <x v="72"/>
    <x v="1"/>
    <x v="2"/>
    <x v="2"/>
    <x v="9"/>
    <s v="Office Chair"/>
    <n v="4"/>
    <n v="23911"/>
    <n v="0.08"/>
    <n v="87992.48"/>
    <n v="67978.47"/>
    <x v="1"/>
  </r>
  <r>
    <s v="ORD0076"/>
    <x v="73"/>
    <x v="0"/>
    <x v="9"/>
    <x v="1"/>
    <x v="6"/>
    <s v="Jeans"/>
    <n v="2"/>
    <n v="23648"/>
    <n v="0.15"/>
    <n v="40201.599999999999"/>
    <n v="35262.160000000003"/>
    <x v="0"/>
  </r>
  <r>
    <s v="ORD0077"/>
    <x v="74"/>
    <x v="0"/>
    <x v="7"/>
    <x v="2"/>
    <x v="9"/>
    <s v="Office Chair"/>
    <n v="3"/>
    <n v="67445"/>
    <n v="0.1"/>
    <n v="182101.5"/>
    <n v="160459.15"/>
    <x v="1"/>
  </r>
  <r>
    <s v="ORD0078"/>
    <x v="41"/>
    <x v="0"/>
    <x v="6"/>
    <x v="2"/>
    <x v="5"/>
    <s v="3-Seater Sofa"/>
    <n v="2"/>
    <n v="56992"/>
    <n v="0.12"/>
    <n v="100305.92"/>
    <n v="84603.199999999997"/>
    <x v="0"/>
  </r>
  <r>
    <s v="ORD0079"/>
    <x v="5"/>
    <x v="2"/>
    <x v="7"/>
    <x v="1"/>
    <x v="1"/>
    <s v="Kids Jacket"/>
    <n v="3"/>
    <n v="37510"/>
    <n v="0.08"/>
    <n v="103527.6"/>
    <n v="91709.3"/>
    <x v="2"/>
  </r>
  <r>
    <s v="ORD0080"/>
    <x v="75"/>
    <x v="0"/>
    <x v="5"/>
    <x v="1"/>
    <x v="6"/>
    <s v="Jeans"/>
    <n v="3"/>
    <n v="36378"/>
    <n v="0.1"/>
    <n v="98220.6"/>
    <n v="76107.83"/>
    <x v="2"/>
  </r>
  <r>
    <s v="ORD0081"/>
    <x v="76"/>
    <x v="1"/>
    <x v="0"/>
    <x v="1"/>
    <x v="6"/>
    <s v="Jacket"/>
    <n v="2"/>
    <n v="45961"/>
    <n v="0.08"/>
    <n v="84568.24"/>
    <n v="75719.59"/>
    <x v="2"/>
  </r>
  <r>
    <s v="ORD0082"/>
    <x v="77"/>
    <x v="2"/>
    <x v="13"/>
    <x v="1"/>
    <x v="6"/>
    <s v="Jeans"/>
    <n v="2"/>
    <n v="49750"/>
    <n v="0.05"/>
    <n v="94525"/>
    <n v="73144.570000000007"/>
    <x v="2"/>
  </r>
  <r>
    <s v="ORD0083"/>
    <x v="78"/>
    <x v="2"/>
    <x v="12"/>
    <x v="0"/>
    <x v="0"/>
    <s v="HP Pavilion"/>
    <n v="1"/>
    <n v="57584"/>
    <n v="0.05"/>
    <n v="54704.800000000003"/>
    <n v="48489.73"/>
    <x v="0"/>
  </r>
  <r>
    <s v="ORD0084"/>
    <x v="79"/>
    <x v="3"/>
    <x v="6"/>
    <x v="1"/>
    <x v="1"/>
    <s v="Kids T-shirt"/>
    <n v="2"/>
    <n v="84145"/>
    <n v="0.15"/>
    <n v="143046.5"/>
    <n v="119338.99"/>
    <x v="2"/>
  </r>
  <r>
    <s v="ORD0085"/>
    <x v="80"/>
    <x v="3"/>
    <x v="7"/>
    <x v="2"/>
    <x v="8"/>
    <s v="King Size Bed"/>
    <n v="5"/>
    <n v="39933"/>
    <n v="0.15"/>
    <n v="169715.25"/>
    <n v="150474.92000000001"/>
    <x v="2"/>
  </r>
  <r>
    <s v="ORD0086"/>
    <x v="81"/>
    <x v="2"/>
    <x v="2"/>
    <x v="1"/>
    <x v="1"/>
    <s v="Kids T-shirt"/>
    <n v="2"/>
    <n v="75224"/>
    <n v="0.08"/>
    <n v="138412.16"/>
    <n v="106817.47"/>
    <x v="2"/>
  </r>
  <r>
    <s v="ORD0087"/>
    <x v="82"/>
    <x v="2"/>
    <x v="6"/>
    <x v="0"/>
    <x v="4"/>
    <s v="Bluetooth Earbuds"/>
    <n v="3"/>
    <n v="11645"/>
    <n v="0.1"/>
    <n v="31441.5"/>
    <n v="26840.12"/>
    <x v="2"/>
  </r>
  <r>
    <s v="ORD0088"/>
    <x v="11"/>
    <x v="0"/>
    <x v="5"/>
    <x v="1"/>
    <x v="6"/>
    <s v="Shirt"/>
    <n v="3"/>
    <n v="31649"/>
    <n v="0.1"/>
    <n v="85452.3"/>
    <n v="65598.679999999993"/>
    <x v="0"/>
  </r>
  <r>
    <s v="ORD0089"/>
    <x v="83"/>
    <x v="1"/>
    <x v="12"/>
    <x v="0"/>
    <x v="2"/>
    <s v="iPhone"/>
    <n v="1"/>
    <n v="78291"/>
    <n v="0"/>
    <n v="78291"/>
    <n v="64539.8"/>
    <x v="2"/>
  </r>
  <r>
    <s v="ORD0090"/>
    <x v="84"/>
    <x v="1"/>
    <x v="9"/>
    <x v="2"/>
    <x v="9"/>
    <s v="Wooden Chair"/>
    <n v="3"/>
    <n v="78200"/>
    <n v="0.05"/>
    <n v="222870"/>
    <n v="193714.19"/>
    <x v="2"/>
  </r>
  <r>
    <s v="ORD0091"/>
    <x v="85"/>
    <x v="2"/>
    <x v="1"/>
    <x v="0"/>
    <x v="4"/>
    <s v="Smart Watch"/>
    <n v="5"/>
    <n v="46202"/>
    <n v="0.1"/>
    <n v="207909"/>
    <n v="156787.37"/>
    <x v="0"/>
  </r>
  <r>
    <s v="ORD0092"/>
    <x v="86"/>
    <x v="0"/>
    <x v="13"/>
    <x v="1"/>
    <x v="1"/>
    <s v="Kids Jacket"/>
    <n v="5"/>
    <n v="77081"/>
    <n v="0.15"/>
    <n v="327594.25"/>
    <n v="253827.55"/>
    <x v="1"/>
  </r>
  <r>
    <s v="ORD0093"/>
    <x v="87"/>
    <x v="2"/>
    <x v="0"/>
    <x v="2"/>
    <x v="9"/>
    <s v="Office Chair"/>
    <n v="3"/>
    <n v="6830"/>
    <n v="0.12"/>
    <n v="18031.2"/>
    <n v="14540.07"/>
    <x v="2"/>
  </r>
  <r>
    <s v="ORD0094"/>
    <x v="88"/>
    <x v="0"/>
    <x v="10"/>
    <x v="0"/>
    <x v="2"/>
    <s v="Oppo"/>
    <n v="4"/>
    <n v="51307"/>
    <n v="0.15"/>
    <n v="174443.8"/>
    <n v="134287.64000000001"/>
    <x v="0"/>
  </r>
  <r>
    <s v="ORD0095"/>
    <x v="89"/>
    <x v="0"/>
    <x v="0"/>
    <x v="2"/>
    <x v="9"/>
    <s v="Office Chair"/>
    <n v="2"/>
    <n v="72742"/>
    <n v="0.05"/>
    <n v="138209.79999999999"/>
    <n v="104593.94"/>
    <x v="2"/>
  </r>
  <r>
    <s v="ORD0096"/>
    <x v="90"/>
    <x v="1"/>
    <x v="3"/>
    <x v="2"/>
    <x v="5"/>
    <s v="L-Shaped Sofa"/>
    <n v="1"/>
    <n v="16161"/>
    <n v="0.05"/>
    <n v="15352.95"/>
    <n v="11547.84"/>
    <x v="1"/>
  </r>
  <r>
    <s v="ORD0097"/>
    <x v="91"/>
    <x v="2"/>
    <x v="3"/>
    <x v="2"/>
    <x v="8"/>
    <s v="King Size Bed"/>
    <n v="5"/>
    <n v="66394"/>
    <n v="0.15"/>
    <n v="282174.5"/>
    <n v="213275.21"/>
    <x v="2"/>
  </r>
  <r>
    <s v="ORD0098"/>
    <x v="92"/>
    <x v="0"/>
    <x v="12"/>
    <x v="0"/>
    <x v="2"/>
    <s v="Oppo"/>
    <n v="5"/>
    <n v="5956"/>
    <n v="0.05"/>
    <n v="28291"/>
    <n v="22322.87"/>
    <x v="0"/>
  </r>
  <r>
    <s v="ORD0099"/>
    <x v="93"/>
    <x v="1"/>
    <x v="0"/>
    <x v="2"/>
    <x v="5"/>
    <s v="3-Seater Sofa"/>
    <n v="1"/>
    <n v="60615"/>
    <n v="0.15"/>
    <n v="51522.75"/>
    <n v="43677.01"/>
    <x v="1"/>
  </r>
  <r>
    <s v="ORD0100"/>
    <x v="94"/>
    <x v="2"/>
    <x v="13"/>
    <x v="2"/>
    <x v="3"/>
    <s v="Coffee Table"/>
    <n v="5"/>
    <n v="79781"/>
    <n v="0.08"/>
    <n v="366992.6"/>
    <n v="316209.21000000002"/>
    <x v="1"/>
  </r>
  <r>
    <s v="ORD0101"/>
    <x v="95"/>
    <x v="1"/>
    <x v="2"/>
    <x v="2"/>
    <x v="3"/>
    <s v="Study Table"/>
    <n v="4"/>
    <n v="19511"/>
    <n v="0.05"/>
    <n v="74141.8"/>
    <n v="64265.14"/>
    <x v="0"/>
  </r>
  <r>
    <s v="ORD0102"/>
    <x v="96"/>
    <x v="2"/>
    <x v="0"/>
    <x v="0"/>
    <x v="0"/>
    <s v="Asus VivoBook"/>
    <n v="3"/>
    <n v="74783"/>
    <n v="0.05"/>
    <n v="213131.55"/>
    <n v="168148.33"/>
    <x v="2"/>
  </r>
  <r>
    <s v="ORD0103"/>
    <x v="51"/>
    <x v="2"/>
    <x v="5"/>
    <x v="0"/>
    <x v="0"/>
    <s v="Dell Inspiron"/>
    <n v="4"/>
    <n v="82645"/>
    <n v="0.12"/>
    <n v="290910.40000000002"/>
    <n v="249828.73"/>
    <x v="0"/>
  </r>
  <r>
    <s v="ORD0104"/>
    <x v="97"/>
    <x v="0"/>
    <x v="13"/>
    <x v="2"/>
    <x v="5"/>
    <s v="3-Seater Sofa"/>
    <n v="5"/>
    <n v="22854"/>
    <n v="0.08"/>
    <n v="105128.4"/>
    <n v="85522.85"/>
    <x v="2"/>
  </r>
  <r>
    <s v="ORD0105"/>
    <x v="98"/>
    <x v="2"/>
    <x v="4"/>
    <x v="1"/>
    <x v="1"/>
    <s v="Kids Jacket"/>
    <n v="4"/>
    <n v="42982"/>
    <n v="0"/>
    <n v="171928"/>
    <n v="150393.76999999999"/>
    <x v="0"/>
  </r>
  <r>
    <s v="ORD0106"/>
    <x v="50"/>
    <x v="0"/>
    <x v="9"/>
    <x v="0"/>
    <x v="2"/>
    <s v="OnePlus"/>
    <n v="1"/>
    <n v="8579"/>
    <n v="0.1"/>
    <n v="7721.1"/>
    <n v="6166.39"/>
    <x v="1"/>
  </r>
  <r>
    <s v="ORD0107"/>
    <x v="99"/>
    <x v="3"/>
    <x v="5"/>
    <x v="1"/>
    <x v="6"/>
    <s v="Jeans"/>
    <n v="1"/>
    <n v="33059"/>
    <n v="0.12"/>
    <n v="29091.919999999998"/>
    <n v="24380.07"/>
    <x v="2"/>
  </r>
  <r>
    <s v="ORD0108"/>
    <x v="100"/>
    <x v="2"/>
    <x v="4"/>
    <x v="1"/>
    <x v="6"/>
    <s v="Jacket"/>
    <n v="3"/>
    <n v="11151"/>
    <n v="0.08"/>
    <n v="30776.76"/>
    <n v="24079.94"/>
    <x v="1"/>
  </r>
  <r>
    <s v="ORD0109"/>
    <x v="101"/>
    <x v="2"/>
    <x v="13"/>
    <x v="2"/>
    <x v="8"/>
    <s v="Queen Bed"/>
    <n v="3"/>
    <n v="22954"/>
    <n v="0.08"/>
    <n v="63353.04"/>
    <n v="54440.79"/>
    <x v="2"/>
  </r>
  <r>
    <s v="ORD0110"/>
    <x v="102"/>
    <x v="3"/>
    <x v="12"/>
    <x v="2"/>
    <x v="3"/>
    <s v="Coffee Table"/>
    <n v="3"/>
    <n v="43225"/>
    <n v="0.05"/>
    <n v="123191.25"/>
    <n v="102895.13"/>
    <x v="2"/>
  </r>
  <r>
    <s v="ORD0111"/>
    <x v="103"/>
    <x v="0"/>
    <x v="13"/>
    <x v="2"/>
    <x v="3"/>
    <s v="Study Table"/>
    <n v="5"/>
    <n v="50535"/>
    <n v="0.1"/>
    <n v="227407.5"/>
    <n v="197996.32"/>
    <x v="0"/>
  </r>
  <r>
    <s v="ORD0112"/>
    <x v="104"/>
    <x v="0"/>
    <x v="0"/>
    <x v="1"/>
    <x v="6"/>
    <s v="Jeans"/>
    <n v="2"/>
    <n v="61881"/>
    <n v="0.12"/>
    <n v="108910.56"/>
    <n v="81683.210000000006"/>
    <x v="0"/>
  </r>
  <r>
    <s v="ORD0113"/>
    <x v="105"/>
    <x v="0"/>
    <x v="9"/>
    <x v="1"/>
    <x v="7"/>
    <s v="Kurti"/>
    <n v="4"/>
    <n v="13193"/>
    <n v="0.15"/>
    <n v="44856.2"/>
    <n v="39646.660000000003"/>
    <x v="2"/>
  </r>
  <r>
    <s v="ORD0114"/>
    <x v="106"/>
    <x v="0"/>
    <x v="5"/>
    <x v="1"/>
    <x v="7"/>
    <s v="Kurti"/>
    <n v="3"/>
    <n v="84467"/>
    <n v="0.12"/>
    <n v="222992.88"/>
    <n v="186889.06"/>
    <x v="2"/>
  </r>
  <r>
    <s v="ORD0115"/>
    <x v="107"/>
    <x v="2"/>
    <x v="5"/>
    <x v="2"/>
    <x v="9"/>
    <s v="Wooden Chair"/>
    <n v="4"/>
    <n v="38027"/>
    <n v="0.1"/>
    <n v="136897.20000000001"/>
    <n v="119208.75"/>
    <x v="1"/>
  </r>
  <r>
    <s v="ORD0116"/>
    <x v="75"/>
    <x v="0"/>
    <x v="8"/>
    <x v="1"/>
    <x v="7"/>
    <s v="Saree"/>
    <n v="5"/>
    <n v="13554"/>
    <n v="0.08"/>
    <n v="62348.4"/>
    <n v="55112.21"/>
    <x v="2"/>
  </r>
  <r>
    <s v="ORD0117"/>
    <x v="108"/>
    <x v="0"/>
    <x v="4"/>
    <x v="0"/>
    <x v="2"/>
    <s v="iPhone"/>
    <n v="2"/>
    <n v="17095"/>
    <n v="0.12"/>
    <n v="30087.200000000001"/>
    <n v="23100"/>
    <x v="1"/>
  </r>
  <r>
    <s v="ORD0118"/>
    <x v="109"/>
    <x v="3"/>
    <x v="11"/>
    <x v="0"/>
    <x v="0"/>
    <s v="Lenovo IdeaPad"/>
    <n v="1"/>
    <n v="84456"/>
    <n v="0"/>
    <n v="84456"/>
    <n v="72843.22"/>
    <x v="1"/>
  </r>
  <r>
    <s v="ORD0119"/>
    <x v="14"/>
    <x v="3"/>
    <x v="11"/>
    <x v="0"/>
    <x v="4"/>
    <s v="Bluetooth Earbuds"/>
    <n v="4"/>
    <n v="62695"/>
    <n v="0.05"/>
    <n v="238241"/>
    <n v="213374.25"/>
    <x v="1"/>
  </r>
  <r>
    <s v="ORD0120"/>
    <x v="110"/>
    <x v="2"/>
    <x v="10"/>
    <x v="2"/>
    <x v="5"/>
    <s v="3-Seater Sofa"/>
    <n v="5"/>
    <n v="58999"/>
    <n v="0.08"/>
    <n v="271395.40000000002"/>
    <n v="233346.04"/>
    <x v="2"/>
  </r>
  <r>
    <s v="ORD0121"/>
    <x v="111"/>
    <x v="3"/>
    <x v="8"/>
    <x v="0"/>
    <x v="4"/>
    <s v="Smart Watch"/>
    <n v="3"/>
    <n v="40611"/>
    <n v="0.12"/>
    <n v="107213.04"/>
    <n v="93576.47"/>
    <x v="1"/>
  </r>
  <r>
    <s v="ORD0122"/>
    <x v="112"/>
    <x v="1"/>
    <x v="1"/>
    <x v="1"/>
    <x v="7"/>
    <s v="Kurti"/>
    <n v="3"/>
    <n v="10906"/>
    <n v="0.1"/>
    <n v="29446.2"/>
    <n v="22862.42"/>
    <x v="1"/>
  </r>
  <r>
    <s v="ORD0123"/>
    <x v="113"/>
    <x v="0"/>
    <x v="1"/>
    <x v="0"/>
    <x v="2"/>
    <s v="OnePlus"/>
    <n v="2"/>
    <n v="27908"/>
    <n v="0.15"/>
    <n v="47443.6"/>
    <n v="38185.96"/>
    <x v="1"/>
  </r>
  <r>
    <s v="ORD0124"/>
    <x v="114"/>
    <x v="0"/>
    <x v="8"/>
    <x v="2"/>
    <x v="9"/>
    <s v="Office Chair"/>
    <n v="1"/>
    <n v="13959"/>
    <n v="0.05"/>
    <n v="13261.05"/>
    <n v="10916.06"/>
    <x v="1"/>
  </r>
  <r>
    <s v="ORD0125"/>
    <x v="115"/>
    <x v="0"/>
    <x v="7"/>
    <x v="1"/>
    <x v="6"/>
    <s v="Jeans"/>
    <n v="2"/>
    <n v="81787"/>
    <n v="0.05"/>
    <n v="155395.29999999999"/>
    <n v="122569.16"/>
    <x v="1"/>
  </r>
  <r>
    <s v="ORD0126"/>
    <x v="116"/>
    <x v="3"/>
    <x v="3"/>
    <x v="0"/>
    <x v="4"/>
    <s v="Power Bank"/>
    <n v="1"/>
    <n v="24597"/>
    <n v="0"/>
    <n v="24597"/>
    <n v="20781.240000000002"/>
    <x v="1"/>
  </r>
  <r>
    <s v="ORD0127"/>
    <x v="117"/>
    <x v="1"/>
    <x v="4"/>
    <x v="2"/>
    <x v="5"/>
    <s v="L-Shaped Sofa"/>
    <n v="4"/>
    <n v="27496"/>
    <n v="0.12"/>
    <n v="96785.919999999998"/>
    <n v="76455.67"/>
    <x v="2"/>
  </r>
  <r>
    <s v="ORD0128"/>
    <x v="118"/>
    <x v="0"/>
    <x v="0"/>
    <x v="2"/>
    <x v="3"/>
    <s v="Study Table"/>
    <n v="4"/>
    <n v="79703"/>
    <n v="0.15"/>
    <n v="270990.2"/>
    <n v="208431.24"/>
    <x v="2"/>
  </r>
  <r>
    <s v="ORD0129"/>
    <x v="119"/>
    <x v="1"/>
    <x v="7"/>
    <x v="2"/>
    <x v="8"/>
    <s v="Queen Bed"/>
    <n v="2"/>
    <n v="62179"/>
    <n v="0.12"/>
    <n v="109435.04"/>
    <n v="83025.81"/>
    <x v="0"/>
  </r>
  <r>
    <s v="ORD0130"/>
    <x v="120"/>
    <x v="1"/>
    <x v="5"/>
    <x v="0"/>
    <x v="4"/>
    <s v="Smart Watch"/>
    <n v="5"/>
    <n v="43145"/>
    <n v="0.15"/>
    <n v="183366.25"/>
    <n v="142848.35999999999"/>
    <x v="2"/>
  </r>
  <r>
    <s v="ORD0131"/>
    <x v="121"/>
    <x v="0"/>
    <x v="1"/>
    <x v="0"/>
    <x v="4"/>
    <s v="Bluetooth Earbuds"/>
    <n v="1"/>
    <n v="45568"/>
    <n v="0.05"/>
    <n v="43289.599999999999"/>
    <n v="37337.01"/>
    <x v="0"/>
  </r>
  <r>
    <s v="ORD0132"/>
    <x v="18"/>
    <x v="2"/>
    <x v="5"/>
    <x v="2"/>
    <x v="8"/>
    <s v="Queen Bed"/>
    <n v="2"/>
    <n v="13117"/>
    <n v="0"/>
    <n v="26234"/>
    <n v="21844.95"/>
    <x v="2"/>
  </r>
  <r>
    <s v="ORD0133"/>
    <x v="122"/>
    <x v="1"/>
    <x v="3"/>
    <x v="1"/>
    <x v="7"/>
    <s v="Saree"/>
    <n v="3"/>
    <n v="9065"/>
    <n v="0.1"/>
    <n v="24475.5"/>
    <n v="19596.57"/>
    <x v="0"/>
  </r>
  <r>
    <s v="ORD0134"/>
    <x v="123"/>
    <x v="0"/>
    <x v="11"/>
    <x v="0"/>
    <x v="2"/>
    <s v="Oppo"/>
    <n v="1"/>
    <n v="78735"/>
    <n v="0.12"/>
    <n v="69286.8"/>
    <n v="52000.18"/>
    <x v="1"/>
  </r>
  <r>
    <s v="ORD0135"/>
    <x v="13"/>
    <x v="2"/>
    <x v="6"/>
    <x v="0"/>
    <x v="4"/>
    <s v="Smart Watch"/>
    <n v="3"/>
    <n v="23825"/>
    <n v="0.08"/>
    <n v="65757"/>
    <n v="50670.81"/>
    <x v="0"/>
  </r>
  <r>
    <s v="ORD0136"/>
    <x v="124"/>
    <x v="0"/>
    <x v="3"/>
    <x v="0"/>
    <x v="0"/>
    <s v="Lenovo IdeaPad"/>
    <n v="2"/>
    <n v="59218"/>
    <n v="0.08"/>
    <n v="108961.12"/>
    <n v="94811.42"/>
    <x v="0"/>
  </r>
  <r>
    <s v="ORD0137"/>
    <x v="125"/>
    <x v="1"/>
    <x v="2"/>
    <x v="1"/>
    <x v="6"/>
    <s v="Shirt"/>
    <n v="1"/>
    <n v="25189"/>
    <n v="0.15"/>
    <n v="21410.65"/>
    <n v="16169.24"/>
    <x v="2"/>
  </r>
  <r>
    <s v="ORD0138"/>
    <x v="126"/>
    <x v="0"/>
    <x v="10"/>
    <x v="1"/>
    <x v="6"/>
    <s v="Jacket"/>
    <n v="5"/>
    <n v="57434"/>
    <n v="0.1"/>
    <n v="258453"/>
    <n v="196409.24"/>
    <x v="1"/>
  </r>
  <r>
    <s v="ORD0139"/>
    <x v="127"/>
    <x v="2"/>
    <x v="13"/>
    <x v="1"/>
    <x v="7"/>
    <s v="Dress"/>
    <n v="1"/>
    <n v="64056"/>
    <n v="0.05"/>
    <n v="60853.2"/>
    <n v="53700.31"/>
    <x v="2"/>
  </r>
  <r>
    <s v="ORD0140"/>
    <x v="55"/>
    <x v="3"/>
    <x v="7"/>
    <x v="2"/>
    <x v="9"/>
    <s v="Office Chair"/>
    <n v="4"/>
    <n v="60008"/>
    <n v="0.12"/>
    <n v="211228.16"/>
    <n v="180734.27"/>
    <x v="2"/>
  </r>
  <r>
    <s v="ORD0141"/>
    <x v="128"/>
    <x v="0"/>
    <x v="9"/>
    <x v="2"/>
    <x v="3"/>
    <s v="Coffee Table"/>
    <n v="3"/>
    <n v="69320"/>
    <n v="0.08"/>
    <n v="191323.2"/>
    <n v="151630.48000000001"/>
    <x v="2"/>
  </r>
  <r>
    <s v="ORD0142"/>
    <x v="129"/>
    <x v="3"/>
    <x v="13"/>
    <x v="0"/>
    <x v="0"/>
    <s v="Dell Inspiron"/>
    <n v="4"/>
    <n v="1935"/>
    <n v="0.05"/>
    <n v="7353"/>
    <n v="5802.71"/>
    <x v="0"/>
  </r>
  <r>
    <s v="ORD0143"/>
    <x v="130"/>
    <x v="0"/>
    <x v="4"/>
    <x v="0"/>
    <x v="0"/>
    <s v="Asus VivoBook"/>
    <n v="3"/>
    <n v="55796"/>
    <n v="0"/>
    <n v="167388"/>
    <n v="137785.96"/>
    <x v="1"/>
  </r>
  <r>
    <s v="ORD0144"/>
    <x v="131"/>
    <x v="1"/>
    <x v="12"/>
    <x v="0"/>
    <x v="4"/>
    <s v="Bluetooth Earbuds"/>
    <n v="2"/>
    <n v="21106"/>
    <n v="0.08"/>
    <n v="38835.040000000001"/>
    <n v="29136.240000000002"/>
    <x v="2"/>
  </r>
  <r>
    <s v="ORD0145"/>
    <x v="132"/>
    <x v="2"/>
    <x v="9"/>
    <x v="1"/>
    <x v="1"/>
    <s v="Kids Jacket"/>
    <n v="1"/>
    <n v="13757"/>
    <n v="0.05"/>
    <n v="13069.15"/>
    <n v="11362.76"/>
    <x v="1"/>
  </r>
  <r>
    <s v="ORD0146"/>
    <x v="133"/>
    <x v="0"/>
    <x v="2"/>
    <x v="1"/>
    <x v="7"/>
    <s v="Saree"/>
    <n v="4"/>
    <n v="22959"/>
    <n v="0.08"/>
    <n v="84489.12"/>
    <n v="66385.81"/>
    <x v="2"/>
  </r>
  <r>
    <s v="ORD0147"/>
    <x v="134"/>
    <x v="1"/>
    <x v="0"/>
    <x v="2"/>
    <x v="8"/>
    <s v="King Size Bed"/>
    <n v="1"/>
    <n v="78949"/>
    <n v="0.15"/>
    <n v="67106.649999999994"/>
    <n v="56287.4"/>
    <x v="0"/>
  </r>
  <r>
    <s v="ORD0148"/>
    <x v="135"/>
    <x v="1"/>
    <x v="5"/>
    <x v="2"/>
    <x v="9"/>
    <s v="Office Chair"/>
    <n v="2"/>
    <n v="27476"/>
    <n v="0.1"/>
    <n v="49456.800000000003"/>
    <n v="42721.24"/>
    <x v="2"/>
  </r>
  <r>
    <s v="ORD0149"/>
    <x v="81"/>
    <x v="1"/>
    <x v="0"/>
    <x v="1"/>
    <x v="7"/>
    <s v="Kurti"/>
    <n v="2"/>
    <n v="86615"/>
    <n v="0.15"/>
    <n v="147245.5"/>
    <n v="111902"/>
    <x v="1"/>
  </r>
  <r>
    <s v="ORD0150"/>
    <x v="136"/>
    <x v="2"/>
    <x v="0"/>
    <x v="2"/>
    <x v="3"/>
    <s v="Study Table"/>
    <n v="4"/>
    <n v="10086"/>
    <n v="0.08"/>
    <n v="37116.480000000003"/>
    <n v="28147.69"/>
    <x v="2"/>
  </r>
  <r>
    <s v="ORD0151"/>
    <x v="137"/>
    <x v="2"/>
    <x v="11"/>
    <x v="2"/>
    <x v="5"/>
    <s v="3-Seater Sofa"/>
    <n v="4"/>
    <n v="87473"/>
    <n v="0.1"/>
    <n v="314902.8"/>
    <n v="282121.71999999997"/>
    <x v="2"/>
  </r>
  <r>
    <s v="ORD0152"/>
    <x v="138"/>
    <x v="0"/>
    <x v="0"/>
    <x v="2"/>
    <x v="5"/>
    <s v="L-Shaped Sofa"/>
    <n v="1"/>
    <n v="75977"/>
    <n v="0.05"/>
    <n v="72178.149999999994"/>
    <n v="64688.61"/>
    <x v="0"/>
  </r>
  <r>
    <s v="ORD0153"/>
    <x v="139"/>
    <x v="0"/>
    <x v="4"/>
    <x v="0"/>
    <x v="4"/>
    <s v="Bluetooth Earbuds"/>
    <n v="3"/>
    <n v="53755"/>
    <n v="0.08"/>
    <n v="148363.79999999999"/>
    <n v="128422.82"/>
    <x v="2"/>
  </r>
  <r>
    <s v="ORD0154"/>
    <x v="140"/>
    <x v="2"/>
    <x v="6"/>
    <x v="0"/>
    <x v="0"/>
    <s v="Asus VivoBook"/>
    <n v="1"/>
    <n v="60111"/>
    <n v="0"/>
    <n v="60111"/>
    <n v="47197.279999999999"/>
    <x v="2"/>
  </r>
  <r>
    <s v="ORD0155"/>
    <x v="141"/>
    <x v="0"/>
    <x v="2"/>
    <x v="2"/>
    <x v="3"/>
    <s v="Study Table"/>
    <n v="5"/>
    <n v="40539"/>
    <n v="0"/>
    <n v="202695"/>
    <n v="159697.85"/>
    <x v="2"/>
  </r>
  <r>
    <s v="ORD0156"/>
    <x v="142"/>
    <x v="1"/>
    <x v="5"/>
    <x v="1"/>
    <x v="6"/>
    <s v="Jacket"/>
    <n v="4"/>
    <n v="82191"/>
    <n v="0.05"/>
    <n v="312325.8"/>
    <n v="238969.09"/>
    <x v="0"/>
  </r>
  <r>
    <s v="ORD0157"/>
    <x v="143"/>
    <x v="2"/>
    <x v="12"/>
    <x v="2"/>
    <x v="5"/>
    <s v="L-Shaped Sofa"/>
    <n v="5"/>
    <n v="72962"/>
    <n v="0.05"/>
    <n v="346569.5"/>
    <n v="311705.28999999998"/>
    <x v="2"/>
  </r>
  <r>
    <s v="ORD0158"/>
    <x v="144"/>
    <x v="3"/>
    <x v="2"/>
    <x v="0"/>
    <x v="2"/>
    <s v="Oppo"/>
    <n v="1"/>
    <n v="29967"/>
    <n v="0.08"/>
    <n v="27569.64"/>
    <n v="21117.29"/>
    <x v="1"/>
  </r>
  <r>
    <s v="ORD0159"/>
    <x v="145"/>
    <x v="3"/>
    <x v="8"/>
    <x v="1"/>
    <x v="6"/>
    <s v="Jeans"/>
    <n v="2"/>
    <n v="2003"/>
    <n v="0.15"/>
    <n v="3405.1"/>
    <n v="2822.98"/>
    <x v="2"/>
  </r>
  <r>
    <s v="ORD0160"/>
    <x v="146"/>
    <x v="0"/>
    <x v="7"/>
    <x v="0"/>
    <x v="2"/>
    <s v="Samsung"/>
    <n v="5"/>
    <n v="80611"/>
    <n v="0.15"/>
    <n v="342596.75"/>
    <n v="307410.3"/>
    <x v="0"/>
  </r>
  <r>
    <s v="ORD0161"/>
    <x v="147"/>
    <x v="2"/>
    <x v="7"/>
    <x v="2"/>
    <x v="8"/>
    <s v="King Size Bed"/>
    <n v="2"/>
    <n v="32207"/>
    <n v="0"/>
    <n v="64414"/>
    <n v="56413.82"/>
    <x v="1"/>
  </r>
  <r>
    <s v="ORD0162"/>
    <x v="148"/>
    <x v="3"/>
    <x v="12"/>
    <x v="1"/>
    <x v="1"/>
    <s v="Kids Jacket"/>
    <n v="3"/>
    <n v="30819"/>
    <n v="0.12"/>
    <n v="81362.16"/>
    <n v="62371.24"/>
    <x v="1"/>
  </r>
  <r>
    <s v="ORD0163"/>
    <x v="149"/>
    <x v="1"/>
    <x v="4"/>
    <x v="1"/>
    <x v="7"/>
    <s v="Dress"/>
    <n v="4"/>
    <n v="34522"/>
    <n v="0"/>
    <n v="138088"/>
    <n v="114861.59"/>
    <x v="1"/>
  </r>
  <r>
    <s v="ORD0164"/>
    <x v="150"/>
    <x v="0"/>
    <x v="13"/>
    <x v="0"/>
    <x v="2"/>
    <s v="Oppo"/>
    <n v="1"/>
    <n v="34911"/>
    <n v="0.12"/>
    <n v="30721.68"/>
    <n v="24861.86"/>
    <x v="1"/>
  </r>
  <r>
    <s v="ORD0165"/>
    <x v="151"/>
    <x v="1"/>
    <x v="13"/>
    <x v="0"/>
    <x v="4"/>
    <s v="Smart Watch"/>
    <n v="2"/>
    <n v="71196"/>
    <n v="0.08"/>
    <n v="131000.64"/>
    <n v="108372.56"/>
    <x v="1"/>
  </r>
  <r>
    <s v="ORD0166"/>
    <x v="152"/>
    <x v="2"/>
    <x v="1"/>
    <x v="0"/>
    <x v="2"/>
    <s v="OnePlus"/>
    <n v="4"/>
    <n v="76666"/>
    <n v="0"/>
    <n v="306664"/>
    <n v="249758.44"/>
    <x v="1"/>
  </r>
  <r>
    <s v="ORD0167"/>
    <x v="153"/>
    <x v="2"/>
    <x v="6"/>
    <x v="2"/>
    <x v="8"/>
    <s v="King Size Bed"/>
    <n v="1"/>
    <n v="26283"/>
    <n v="0.08"/>
    <n v="24180.36"/>
    <n v="19669.060000000001"/>
    <x v="1"/>
  </r>
  <r>
    <s v="ORD0168"/>
    <x v="154"/>
    <x v="3"/>
    <x v="4"/>
    <x v="2"/>
    <x v="8"/>
    <s v="Queen Bed"/>
    <n v="3"/>
    <n v="4285"/>
    <n v="0.08"/>
    <n v="11826.6"/>
    <n v="9874.32"/>
    <x v="1"/>
  </r>
  <r>
    <s v="ORD0169"/>
    <x v="155"/>
    <x v="3"/>
    <x v="6"/>
    <x v="0"/>
    <x v="0"/>
    <s v="Dell Inspiron"/>
    <n v="2"/>
    <n v="81398"/>
    <n v="0.1"/>
    <n v="146516.4"/>
    <n v="110688.55"/>
    <x v="0"/>
  </r>
  <r>
    <s v="ORD0170"/>
    <x v="84"/>
    <x v="2"/>
    <x v="8"/>
    <x v="2"/>
    <x v="3"/>
    <s v="Study Table"/>
    <n v="4"/>
    <n v="55719"/>
    <n v="0.12"/>
    <n v="196130.88"/>
    <n v="148557.01"/>
    <x v="2"/>
  </r>
  <r>
    <s v="ORD0171"/>
    <x v="43"/>
    <x v="2"/>
    <x v="4"/>
    <x v="0"/>
    <x v="0"/>
    <s v="Lenovo IdeaPad"/>
    <n v="3"/>
    <n v="1332"/>
    <n v="0.05"/>
    <n v="3796.2"/>
    <n v="3328.28"/>
    <x v="0"/>
  </r>
  <r>
    <s v="ORD0172"/>
    <x v="156"/>
    <x v="3"/>
    <x v="10"/>
    <x v="1"/>
    <x v="7"/>
    <s v="Saree"/>
    <n v="3"/>
    <n v="41527"/>
    <n v="0.05"/>
    <n v="118351.95"/>
    <n v="90424.23"/>
    <x v="2"/>
  </r>
  <r>
    <s v="ORD0173"/>
    <x v="147"/>
    <x v="2"/>
    <x v="13"/>
    <x v="2"/>
    <x v="8"/>
    <s v="King Size Bed"/>
    <n v="1"/>
    <n v="77955"/>
    <n v="0.12"/>
    <n v="68600.399999999994"/>
    <n v="58292.63"/>
    <x v="0"/>
  </r>
  <r>
    <s v="ORD0174"/>
    <x v="157"/>
    <x v="1"/>
    <x v="1"/>
    <x v="2"/>
    <x v="3"/>
    <s v="Study Table"/>
    <n v="4"/>
    <n v="60957"/>
    <n v="0.08"/>
    <n v="224321.76"/>
    <n v="191745.99"/>
    <x v="2"/>
  </r>
  <r>
    <s v="ORD0175"/>
    <x v="158"/>
    <x v="3"/>
    <x v="8"/>
    <x v="0"/>
    <x v="2"/>
    <s v="OnePlus"/>
    <n v="4"/>
    <n v="11868"/>
    <n v="0.15"/>
    <n v="40351.199999999997"/>
    <n v="34914.379999999997"/>
    <x v="1"/>
  </r>
  <r>
    <s v="ORD0176"/>
    <x v="128"/>
    <x v="1"/>
    <x v="13"/>
    <x v="1"/>
    <x v="6"/>
    <s v="Shirt"/>
    <n v="3"/>
    <n v="61287"/>
    <n v="0.1"/>
    <n v="165474.9"/>
    <n v="124182.08"/>
    <x v="2"/>
  </r>
  <r>
    <s v="ORD0177"/>
    <x v="159"/>
    <x v="3"/>
    <x v="2"/>
    <x v="2"/>
    <x v="3"/>
    <s v="Study Table"/>
    <n v="3"/>
    <n v="73296"/>
    <n v="0.12"/>
    <n v="193501.44"/>
    <n v="156455.96"/>
    <x v="0"/>
  </r>
  <r>
    <s v="ORD0178"/>
    <x v="160"/>
    <x v="2"/>
    <x v="2"/>
    <x v="1"/>
    <x v="1"/>
    <s v="Kids T-shirt"/>
    <n v="1"/>
    <n v="73370"/>
    <n v="0.15"/>
    <n v="62364.5"/>
    <n v="48275.360000000001"/>
    <x v="0"/>
  </r>
  <r>
    <s v="ORD0179"/>
    <x v="161"/>
    <x v="3"/>
    <x v="3"/>
    <x v="0"/>
    <x v="2"/>
    <s v="Samsung"/>
    <n v="2"/>
    <n v="86934"/>
    <n v="0"/>
    <n v="173868"/>
    <n v="138073.03"/>
    <x v="1"/>
  </r>
  <r>
    <s v="ORD0180"/>
    <x v="5"/>
    <x v="3"/>
    <x v="3"/>
    <x v="2"/>
    <x v="3"/>
    <s v="Coffee Table"/>
    <n v="5"/>
    <n v="23173"/>
    <n v="0.12"/>
    <n v="101961.2"/>
    <n v="90148.06"/>
    <x v="1"/>
  </r>
  <r>
    <s v="ORD0181"/>
    <x v="162"/>
    <x v="1"/>
    <x v="7"/>
    <x v="1"/>
    <x v="1"/>
    <s v="Kids T-shirt"/>
    <n v="4"/>
    <n v="88271"/>
    <n v="0.15"/>
    <n v="300121.40000000002"/>
    <n v="259202.23"/>
    <x v="0"/>
  </r>
  <r>
    <s v="ORD0182"/>
    <x v="163"/>
    <x v="1"/>
    <x v="7"/>
    <x v="1"/>
    <x v="7"/>
    <s v="Dress"/>
    <n v="4"/>
    <n v="64725"/>
    <n v="0.15"/>
    <n v="220065"/>
    <n v="182717.37"/>
    <x v="1"/>
  </r>
  <r>
    <s v="ORD0183"/>
    <x v="164"/>
    <x v="2"/>
    <x v="6"/>
    <x v="2"/>
    <x v="3"/>
    <s v="Coffee Table"/>
    <n v="1"/>
    <n v="37738"/>
    <n v="0.08"/>
    <n v="34718.959999999999"/>
    <n v="28179.42"/>
    <x v="1"/>
  </r>
  <r>
    <s v="ORD0184"/>
    <x v="165"/>
    <x v="2"/>
    <x v="7"/>
    <x v="2"/>
    <x v="3"/>
    <s v="Coffee Table"/>
    <n v="1"/>
    <n v="40488"/>
    <n v="0.05"/>
    <n v="38463.599999999999"/>
    <n v="30103.81"/>
    <x v="0"/>
  </r>
  <r>
    <s v="ORD0185"/>
    <x v="93"/>
    <x v="1"/>
    <x v="3"/>
    <x v="0"/>
    <x v="0"/>
    <s v="Lenovo IdeaPad"/>
    <n v="2"/>
    <n v="47125"/>
    <n v="0.05"/>
    <n v="89537.5"/>
    <n v="67522.98"/>
    <x v="0"/>
  </r>
  <r>
    <s v="ORD0186"/>
    <x v="166"/>
    <x v="1"/>
    <x v="12"/>
    <x v="1"/>
    <x v="1"/>
    <s v="Kids Jacket"/>
    <n v="3"/>
    <n v="21755"/>
    <n v="0.1"/>
    <n v="58738.5"/>
    <n v="52453.77"/>
    <x v="1"/>
  </r>
  <r>
    <s v="ORD0187"/>
    <x v="167"/>
    <x v="0"/>
    <x v="12"/>
    <x v="0"/>
    <x v="4"/>
    <s v="Smart Watch"/>
    <n v="5"/>
    <n v="49926"/>
    <n v="0.1"/>
    <n v="224667"/>
    <n v="178807.94"/>
    <x v="1"/>
  </r>
  <r>
    <s v="ORD0188"/>
    <x v="168"/>
    <x v="0"/>
    <x v="4"/>
    <x v="1"/>
    <x v="6"/>
    <s v="Jeans"/>
    <n v="3"/>
    <n v="33956"/>
    <n v="0.05"/>
    <n v="96774.6"/>
    <n v="86056.99"/>
    <x v="2"/>
  </r>
  <r>
    <s v="ORD0189"/>
    <x v="169"/>
    <x v="3"/>
    <x v="11"/>
    <x v="2"/>
    <x v="8"/>
    <s v="King Size Bed"/>
    <n v="3"/>
    <n v="79046"/>
    <n v="0.15"/>
    <n v="201567.3"/>
    <n v="162149.79"/>
    <x v="0"/>
  </r>
  <r>
    <s v="ORD0190"/>
    <x v="79"/>
    <x v="3"/>
    <x v="4"/>
    <x v="0"/>
    <x v="4"/>
    <s v="Bluetooth Earbuds"/>
    <n v="2"/>
    <n v="44984"/>
    <n v="0.12"/>
    <n v="79171.839999999997"/>
    <n v="65077.72"/>
    <x v="2"/>
  </r>
  <r>
    <s v="ORD0191"/>
    <x v="170"/>
    <x v="0"/>
    <x v="7"/>
    <x v="2"/>
    <x v="8"/>
    <s v="King Size Bed"/>
    <n v="1"/>
    <n v="73535"/>
    <n v="0.05"/>
    <n v="69858.25"/>
    <n v="55268.05"/>
    <x v="1"/>
  </r>
  <r>
    <s v="ORD0192"/>
    <x v="171"/>
    <x v="0"/>
    <x v="0"/>
    <x v="0"/>
    <x v="4"/>
    <s v="Smart Watch"/>
    <n v="3"/>
    <n v="12621"/>
    <n v="0.1"/>
    <n v="34076.699999999997"/>
    <n v="28100.98"/>
    <x v="2"/>
  </r>
  <r>
    <s v="ORD0193"/>
    <x v="172"/>
    <x v="2"/>
    <x v="11"/>
    <x v="1"/>
    <x v="7"/>
    <s v="Dress"/>
    <n v="3"/>
    <n v="19476"/>
    <n v="0.08"/>
    <n v="53753.760000000002"/>
    <n v="41095.449999999997"/>
    <x v="0"/>
  </r>
  <r>
    <s v="ORD0194"/>
    <x v="173"/>
    <x v="0"/>
    <x v="10"/>
    <x v="2"/>
    <x v="5"/>
    <s v="3-Seater Sofa"/>
    <n v="1"/>
    <n v="32826"/>
    <n v="0.08"/>
    <n v="30199.919999999998"/>
    <n v="27138.95"/>
    <x v="0"/>
  </r>
  <r>
    <s v="ORD0195"/>
    <x v="174"/>
    <x v="1"/>
    <x v="2"/>
    <x v="0"/>
    <x v="0"/>
    <s v="HP Pavilion"/>
    <n v="3"/>
    <n v="64597"/>
    <n v="0.12"/>
    <n v="170536.08"/>
    <n v="147792.85"/>
    <x v="0"/>
  </r>
  <r>
    <s v="ORD0196"/>
    <x v="175"/>
    <x v="0"/>
    <x v="7"/>
    <x v="2"/>
    <x v="9"/>
    <s v="Office Chair"/>
    <n v="1"/>
    <n v="40197"/>
    <n v="0.12"/>
    <n v="35373.360000000001"/>
    <n v="30908.93"/>
    <x v="0"/>
  </r>
  <r>
    <s v="ORD0197"/>
    <x v="141"/>
    <x v="1"/>
    <x v="11"/>
    <x v="2"/>
    <x v="5"/>
    <s v="3-Seater Sofa"/>
    <n v="2"/>
    <n v="42768"/>
    <n v="0"/>
    <n v="85536"/>
    <n v="67526.210000000006"/>
    <x v="2"/>
  </r>
  <r>
    <s v="ORD0198"/>
    <x v="176"/>
    <x v="1"/>
    <x v="4"/>
    <x v="0"/>
    <x v="2"/>
    <s v="Samsung"/>
    <n v="2"/>
    <n v="19932"/>
    <n v="0"/>
    <n v="39864"/>
    <n v="33967.18"/>
    <x v="2"/>
  </r>
  <r>
    <s v="ORD0199"/>
    <x v="177"/>
    <x v="1"/>
    <x v="10"/>
    <x v="0"/>
    <x v="0"/>
    <s v="Dell Inspiron"/>
    <n v="3"/>
    <n v="60883"/>
    <n v="0"/>
    <n v="182649"/>
    <n v="140018.54999999999"/>
    <x v="2"/>
  </r>
  <r>
    <s v="ORD0200"/>
    <x v="157"/>
    <x v="1"/>
    <x v="4"/>
    <x v="1"/>
    <x v="1"/>
    <s v="Kids T-shirt"/>
    <n v="2"/>
    <n v="27694"/>
    <n v="0"/>
    <n v="55388"/>
    <n v="42602.46"/>
    <x v="0"/>
  </r>
  <r>
    <s v="ORD0201"/>
    <x v="178"/>
    <x v="3"/>
    <x v="12"/>
    <x v="2"/>
    <x v="3"/>
    <s v="Coffee Table"/>
    <n v="5"/>
    <n v="6513"/>
    <n v="0.12"/>
    <n v="28657.200000000001"/>
    <n v="23125.61"/>
    <x v="0"/>
  </r>
  <r>
    <s v="ORD0202"/>
    <x v="179"/>
    <x v="0"/>
    <x v="10"/>
    <x v="0"/>
    <x v="0"/>
    <s v="Asus VivoBook"/>
    <n v="3"/>
    <n v="1099"/>
    <n v="0.15"/>
    <n v="2802.45"/>
    <n v="2142.64"/>
    <x v="2"/>
  </r>
  <r>
    <s v="ORD0203"/>
    <x v="180"/>
    <x v="1"/>
    <x v="13"/>
    <x v="2"/>
    <x v="3"/>
    <s v="Coffee Table"/>
    <n v="2"/>
    <n v="37517"/>
    <n v="0.08"/>
    <n v="69031.28"/>
    <n v="57618.35"/>
    <x v="1"/>
  </r>
  <r>
    <s v="ORD0204"/>
    <x v="181"/>
    <x v="2"/>
    <x v="4"/>
    <x v="1"/>
    <x v="7"/>
    <s v="Kurti"/>
    <n v="4"/>
    <n v="89537"/>
    <n v="0"/>
    <n v="358148"/>
    <n v="296006.74"/>
    <x v="0"/>
  </r>
  <r>
    <s v="ORD0205"/>
    <x v="182"/>
    <x v="2"/>
    <x v="0"/>
    <x v="0"/>
    <x v="0"/>
    <s v="Asus VivoBook"/>
    <n v="4"/>
    <n v="19151"/>
    <n v="0.08"/>
    <n v="70475.679999999993"/>
    <n v="62954.83"/>
    <x v="2"/>
  </r>
  <r>
    <s v="ORD0206"/>
    <x v="166"/>
    <x v="3"/>
    <x v="5"/>
    <x v="0"/>
    <x v="0"/>
    <s v="Lenovo IdeaPad"/>
    <n v="4"/>
    <n v="76348"/>
    <n v="0.08"/>
    <n v="280960.64000000001"/>
    <n v="240288.81"/>
    <x v="2"/>
  </r>
  <r>
    <s v="ORD0207"/>
    <x v="183"/>
    <x v="3"/>
    <x v="1"/>
    <x v="1"/>
    <x v="7"/>
    <s v="Saree"/>
    <n v="4"/>
    <n v="89852"/>
    <n v="0.08"/>
    <n v="330655.35999999999"/>
    <n v="265159.13"/>
    <x v="0"/>
  </r>
  <r>
    <s v="ORD0208"/>
    <x v="184"/>
    <x v="2"/>
    <x v="6"/>
    <x v="1"/>
    <x v="7"/>
    <s v="Saree"/>
    <n v="4"/>
    <n v="82433"/>
    <n v="0.12"/>
    <n v="290164.15999999997"/>
    <n v="240095.76"/>
    <x v="1"/>
  </r>
  <r>
    <s v="ORD0209"/>
    <x v="185"/>
    <x v="2"/>
    <x v="6"/>
    <x v="2"/>
    <x v="9"/>
    <s v="Wooden Chair"/>
    <n v="1"/>
    <n v="62930"/>
    <n v="0.05"/>
    <n v="59783.5"/>
    <n v="49592.57"/>
    <x v="2"/>
  </r>
  <r>
    <s v="ORD0210"/>
    <x v="5"/>
    <x v="1"/>
    <x v="3"/>
    <x v="2"/>
    <x v="5"/>
    <s v="L-Shaped Sofa"/>
    <n v="4"/>
    <n v="48683"/>
    <n v="0.12"/>
    <n v="171364.16"/>
    <n v="151019.51999999999"/>
    <x v="2"/>
  </r>
  <r>
    <s v="ORD0211"/>
    <x v="186"/>
    <x v="1"/>
    <x v="3"/>
    <x v="2"/>
    <x v="8"/>
    <s v="Queen Bed"/>
    <n v="2"/>
    <n v="68520"/>
    <n v="0.05"/>
    <n v="130188"/>
    <n v="110051.27"/>
    <x v="1"/>
  </r>
  <r>
    <s v="ORD0212"/>
    <x v="187"/>
    <x v="3"/>
    <x v="8"/>
    <x v="0"/>
    <x v="2"/>
    <s v="Vivo"/>
    <n v="2"/>
    <n v="32549"/>
    <n v="0"/>
    <n v="65098"/>
    <n v="49345.68"/>
    <x v="0"/>
  </r>
  <r>
    <s v="ORD0213"/>
    <x v="104"/>
    <x v="2"/>
    <x v="13"/>
    <x v="1"/>
    <x v="1"/>
    <s v="Kids Jacket"/>
    <n v="5"/>
    <n v="49216"/>
    <n v="0.12"/>
    <n v="216550.39999999999"/>
    <n v="189846.62"/>
    <x v="1"/>
  </r>
  <r>
    <s v="ORD0214"/>
    <x v="188"/>
    <x v="1"/>
    <x v="0"/>
    <x v="0"/>
    <x v="2"/>
    <s v="OnePlus"/>
    <n v="3"/>
    <n v="10647"/>
    <n v="0.12"/>
    <n v="28108.080000000002"/>
    <n v="22047.599999999999"/>
    <x v="0"/>
  </r>
  <r>
    <s v="ORD0215"/>
    <x v="189"/>
    <x v="0"/>
    <x v="10"/>
    <x v="0"/>
    <x v="0"/>
    <s v="Asus VivoBook"/>
    <n v="3"/>
    <n v="72276"/>
    <n v="0.12"/>
    <n v="190808.64"/>
    <n v="168697.4"/>
    <x v="0"/>
  </r>
  <r>
    <s v="ORD0216"/>
    <x v="190"/>
    <x v="1"/>
    <x v="2"/>
    <x v="2"/>
    <x v="9"/>
    <s v="Office Chair"/>
    <n v="1"/>
    <n v="76341"/>
    <n v="0"/>
    <n v="76341"/>
    <n v="60832.76"/>
    <x v="1"/>
  </r>
  <r>
    <s v="ORD0217"/>
    <x v="81"/>
    <x v="3"/>
    <x v="7"/>
    <x v="1"/>
    <x v="6"/>
    <s v="Jeans"/>
    <n v="1"/>
    <n v="73436"/>
    <n v="0.12"/>
    <n v="64623.68"/>
    <n v="53065.49"/>
    <x v="2"/>
  </r>
  <r>
    <s v="ORD0218"/>
    <x v="191"/>
    <x v="1"/>
    <x v="0"/>
    <x v="2"/>
    <x v="3"/>
    <s v="Coffee Table"/>
    <n v="1"/>
    <n v="25655"/>
    <n v="0.12"/>
    <n v="22576.400000000001"/>
    <n v="18357.34"/>
    <x v="2"/>
  </r>
  <r>
    <s v="ORD0219"/>
    <x v="192"/>
    <x v="2"/>
    <x v="6"/>
    <x v="2"/>
    <x v="8"/>
    <s v="Queen Bed"/>
    <n v="2"/>
    <n v="85257"/>
    <n v="0.05"/>
    <n v="161988.29999999999"/>
    <n v="144410.99"/>
    <x v="0"/>
  </r>
  <r>
    <s v="ORD0220"/>
    <x v="193"/>
    <x v="0"/>
    <x v="6"/>
    <x v="1"/>
    <x v="1"/>
    <s v="Kids Jacket"/>
    <n v="3"/>
    <n v="58940"/>
    <n v="0.05"/>
    <n v="167979"/>
    <n v="148801.19"/>
    <x v="0"/>
  </r>
  <r>
    <s v="ORD0221"/>
    <x v="194"/>
    <x v="2"/>
    <x v="4"/>
    <x v="2"/>
    <x v="9"/>
    <s v="Office Chair"/>
    <n v="1"/>
    <n v="13788"/>
    <n v="0.12"/>
    <n v="12133.44"/>
    <n v="10771.32"/>
    <x v="1"/>
  </r>
  <r>
    <s v="ORD0222"/>
    <x v="47"/>
    <x v="3"/>
    <x v="3"/>
    <x v="1"/>
    <x v="1"/>
    <s v="Kids Jacket"/>
    <n v="4"/>
    <n v="78355"/>
    <n v="0.12"/>
    <n v="275809.59999999998"/>
    <n v="228566.19"/>
    <x v="2"/>
  </r>
  <r>
    <s v="ORD0223"/>
    <x v="195"/>
    <x v="0"/>
    <x v="11"/>
    <x v="0"/>
    <x v="2"/>
    <s v="Vivo"/>
    <n v="3"/>
    <n v="68908"/>
    <n v="0.12"/>
    <n v="181917.12"/>
    <n v="139599.82"/>
    <x v="2"/>
  </r>
  <r>
    <s v="ORD0224"/>
    <x v="196"/>
    <x v="2"/>
    <x v="11"/>
    <x v="1"/>
    <x v="6"/>
    <s v="Jacket"/>
    <n v="1"/>
    <n v="85339"/>
    <n v="0.15"/>
    <n v="72538.149999999994"/>
    <n v="61810.94"/>
    <x v="1"/>
  </r>
  <r>
    <s v="ORD0225"/>
    <x v="197"/>
    <x v="2"/>
    <x v="8"/>
    <x v="2"/>
    <x v="9"/>
    <s v="Wooden Chair"/>
    <n v="2"/>
    <n v="77905"/>
    <n v="0.12"/>
    <n v="137112.79999999999"/>
    <n v="108307.95"/>
    <x v="0"/>
  </r>
  <r>
    <s v="ORD0226"/>
    <x v="198"/>
    <x v="1"/>
    <x v="4"/>
    <x v="0"/>
    <x v="4"/>
    <s v="Bluetooth Earbuds"/>
    <n v="3"/>
    <n v="36438"/>
    <n v="0.15"/>
    <n v="92916.9"/>
    <n v="79638.83"/>
    <x v="1"/>
  </r>
  <r>
    <s v="ORD0227"/>
    <x v="199"/>
    <x v="1"/>
    <x v="10"/>
    <x v="1"/>
    <x v="7"/>
    <s v="Kurti"/>
    <n v="1"/>
    <n v="74131"/>
    <n v="0.05"/>
    <n v="70424.45"/>
    <n v="53749.32"/>
    <x v="2"/>
  </r>
  <r>
    <s v="ORD0228"/>
    <x v="43"/>
    <x v="1"/>
    <x v="8"/>
    <x v="1"/>
    <x v="7"/>
    <s v="Saree"/>
    <n v="5"/>
    <n v="26030"/>
    <n v="0.12"/>
    <n v="114532"/>
    <n v="93263.8"/>
    <x v="2"/>
  </r>
  <r>
    <s v="ORD0229"/>
    <x v="148"/>
    <x v="2"/>
    <x v="12"/>
    <x v="2"/>
    <x v="5"/>
    <s v="L-Shaped Sofa"/>
    <n v="3"/>
    <n v="69349"/>
    <n v="0.1"/>
    <n v="187242.3"/>
    <n v="154701.47"/>
    <x v="1"/>
  </r>
  <r>
    <s v="ORD0230"/>
    <x v="200"/>
    <x v="2"/>
    <x v="8"/>
    <x v="0"/>
    <x v="0"/>
    <s v="Asus VivoBook"/>
    <n v="4"/>
    <n v="77069"/>
    <n v="0.05"/>
    <n v="292862.2"/>
    <n v="241079.65"/>
    <x v="1"/>
  </r>
  <r>
    <s v="ORD0231"/>
    <x v="108"/>
    <x v="1"/>
    <x v="10"/>
    <x v="2"/>
    <x v="3"/>
    <s v="Coffee Table"/>
    <n v="3"/>
    <n v="22684"/>
    <n v="0.05"/>
    <n v="64649.4"/>
    <n v="50193.4"/>
    <x v="1"/>
  </r>
  <r>
    <s v="ORD0232"/>
    <x v="2"/>
    <x v="3"/>
    <x v="12"/>
    <x v="0"/>
    <x v="4"/>
    <s v="Power Bank"/>
    <n v="2"/>
    <n v="72897"/>
    <n v="0.12"/>
    <n v="128298.72"/>
    <n v="114152.5"/>
    <x v="2"/>
  </r>
  <r>
    <s v="ORD0233"/>
    <x v="201"/>
    <x v="0"/>
    <x v="6"/>
    <x v="1"/>
    <x v="1"/>
    <s v="Kids Jacket"/>
    <n v="5"/>
    <n v="78129"/>
    <n v="0"/>
    <n v="390645"/>
    <n v="293029.40000000002"/>
    <x v="2"/>
  </r>
  <r>
    <s v="ORD0234"/>
    <x v="202"/>
    <x v="0"/>
    <x v="10"/>
    <x v="2"/>
    <x v="3"/>
    <s v="Coffee Table"/>
    <n v="5"/>
    <n v="89482"/>
    <n v="0.05"/>
    <n v="425039.5"/>
    <n v="337486.57"/>
    <x v="0"/>
  </r>
  <r>
    <s v="ORD0235"/>
    <x v="174"/>
    <x v="0"/>
    <x v="4"/>
    <x v="2"/>
    <x v="8"/>
    <s v="King Size Bed"/>
    <n v="4"/>
    <n v="79277"/>
    <n v="0.15"/>
    <n v="269541.8"/>
    <n v="214536.4"/>
    <x v="1"/>
  </r>
  <r>
    <s v="ORD0236"/>
    <x v="203"/>
    <x v="1"/>
    <x v="3"/>
    <x v="1"/>
    <x v="6"/>
    <s v="Jeans"/>
    <n v="5"/>
    <n v="80230"/>
    <n v="0.15"/>
    <n v="340977.5"/>
    <n v="266597.27"/>
    <x v="0"/>
  </r>
  <r>
    <s v="ORD0237"/>
    <x v="204"/>
    <x v="1"/>
    <x v="6"/>
    <x v="0"/>
    <x v="0"/>
    <s v="HP Pavilion"/>
    <n v="2"/>
    <n v="25414"/>
    <n v="0.12"/>
    <n v="44728.639999999999"/>
    <n v="39702.07"/>
    <x v="0"/>
  </r>
  <r>
    <s v="ORD0238"/>
    <x v="205"/>
    <x v="3"/>
    <x v="2"/>
    <x v="2"/>
    <x v="9"/>
    <s v="Office Chair"/>
    <n v="2"/>
    <n v="58032"/>
    <n v="0.12"/>
    <n v="102136.32000000001"/>
    <n v="79782.41"/>
    <x v="2"/>
  </r>
  <r>
    <s v="ORD0239"/>
    <x v="53"/>
    <x v="3"/>
    <x v="4"/>
    <x v="0"/>
    <x v="4"/>
    <s v="Smart Watch"/>
    <n v="2"/>
    <n v="81780"/>
    <n v="0.05"/>
    <n v="155382"/>
    <n v="129172.86"/>
    <x v="2"/>
  </r>
  <r>
    <s v="ORD0240"/>
    <x v="206"/>
    <x v="0"/>
    <x v="12"/>
    <x v="1"/>
    <x v="1"/>
    <s v="Kids T-shirt"/>
    <n v="2"/>
    <n v="44388"/>
    <n v="0.15"/>
    <n v="75459.600000000006"/>
    <n v="65445.26"/>
    <x v="1"/>
  </r>
  <r>
    <s v="ORD0241"/>
    <x v="207"/>
    <x v="0"/>
    <x v="3"/>
    <x v="2"/>
    <x v="9"/>
    <s v="Wooden Chair"/>
    <n v="4"/>
    <n v="87446"/>
    <n v="0.08"/>
    <n v="321801.28000000003"/>
    <n v="262507.76"/>
    <x v="1"/>
  </r>
  <r>
    <s v="ORD0242"/>
    <x v="66"/>
    <x v="3"/>
    <x v="5"/>
    <x v="2"/>
    <x v="5"/>
    <s v="3-Seater Sofa"/>
    <n v="1"/>
    <n v="80287"/>
    <n v="0.05"/>
    <n v="76272.649999999994"/>
    <n v="62924.89"/>
    <x v="2"/>
  </r>
  <r>
    <s v="ORD0243"/>
    <x v="208"/>
    <x v="2"/>
    <x v="8"/>
    <x v="0"/>
    <x v="4"/>
    <s v="Bluetooth Earbuds"/>
    <n v="1"/>
    <n v="74723"/>
    <n v="0"/>
    <n v="74723"/>
    <n v="58331.5"/>
    <x v="2"/>
  </r>
  <r>
    <s v="ORD0244"/>
    <x v="209"/>
    <x v="3"/>
    <x v="3"/>
    <x v="0"/>
    <x v="0"/>
    <s v="Dell Inspiron"/>
    <n v="4"/>
    <n v="44840"/>
    <n v="0.15"/>
    <n v="152456"/>
    <n v="115851.74"/>
    <x v="1"/>
  </r>
  <r>
    <s v="ORD0245"/>
    <x v="210"/>
    <x v="2"/>
    <x v="0"/>
    <x v="1"/>
    <x v="6"/>
    <s v="Jeans"/>
    <n v="5"/>
    <n v="85633"/>
    <n v="0.12"/>
    <n v="376785.2"/>
    <n v="289487.94"/>
    <x v="0"/>
  </r>
  <r>
    <s v="ORD0246"/>
    <x v="211"/>
    <x v="1"/>
    <x v="9"/>
    <x v="0"/>
    <x v="2"/>
    <s v="Vivo"/>
    <n v="1"/>
    <n v="54667"/>
    <n v="0.05"/>
    <n v="51933.65"/>
    <n v="39589.83"/>
    <x v="2"/>
  </r>
  <r>
    <s v="ORD0247"/>
    <x v="212"/>
    <x v="1"/>
    <x v="4"/>
    <x v="1"/>
    <x v="6"/>
    <s v="Jeans"/>
    <n v="1"/>
    <n v="32508"/>
    <n v="0.1"/>
    <n v="29257.200000000001"/>
    <n v="24647.16"/>
    <x v="1"/>
  </r>
  <r>
    <s v="ORD0248"/>
    <x v="100"/>
    <x v="2"/>
    <x v="13"/>
    <x v="2"/>
    <x v="9"/>
    <s v="Wooden Chair"/>
    <n v="4"/>
    <n v="66709"/>
    <n v="0.12"/>
    <n v="234815.68"/>
    <n v="183691.44"/>
    <x v="2"/>
  </r>
  <r>
    <s v="ORD0249"/>
    <x v="213"/>
    <x v="1"/>
    <x v="10"/>
    <x v="1"/>
    <x v="1"/>
    <s v="Kids T-shirt"/>
    <n v="4"/>
    <n v="87575"/>
    <n v="0.08"/>
    <n v="322276"/>
    <n v="279735.28999999998"/>
    <x v="0"/>
  </r>
  <r>
    <s v="ORD0250"/>
    <x v="214"/>
    <x v="1"/>
    <x v="9"/>
    <x v="1"/>
    <x v="7"/>
    <s v="Kurti"/>
    <n v="5"/>
    <n v="31270"/>
    <n v="0.08"/>
    <n v="143842"/>
    <n v="114403.37"/>
    <x v="1"/>
  </r>
  <r>
    <s v="ORD0251"/>
    <x v="215"/>
    <x v="0"/>
    <x v="7"/>
    <x v="2"/>
    <x v="8"/>
    <s v="Queen Bed"/>
    <n v="4"/>
    <n v="12032"/>
    <n v="0.1"/>
    <n v="43315.199999999997"/>
    <n v="38640.01"/>
    <x v="2"/>
  </r>
  <r>
    <s v="ORD0252"/>
    <x v="216"/>
    <x v="2"/>
    <x v="2"/>
    <x v="2"/>
    <x v="9"/>
    <s v="Wooden Chair"/>
    <n v="5"/>
    <n v="27400"/>
    <n v="0.1"/>
    <n v="123300"/>
    <n v="101995.31"/>
    <x v="2"/>
  </r>
  <r>
    <s v="ORD0253"/>
    <x v="217"/>
    <x v="2"/>
    <x v="10"/>
    <x v="2"/>
    <x v="8"/>
    <s v="Queen Bed"/>
    <n v="3"/>
    <n v="4116"/>
    <n v="0.12"/>
    <n v="10866.24"/>
    <n v="8894.74"/>
    <x v="0"/>
  </r>
  <r>
    <s v="ORD0254"/>
    <x v="45"/>
    <x v="1"/>
    <x v="2"/>
    <x v="0"/>
    <x v="2"/>
    <s v="Vivo"/>
    <n v="1"/>
    <n v="60607"/>
    <n v="0.1"/>
    <n v="54546.3"/>
    <n v="48875.11"/>
    <x v="2"/>
  </r>
  <r>
    <s v="ORD0255"/>
    <x v="218"/>
    <x v="3"/>
    <x v="5"/>
    <x v="1"/>
    <x v="1"/>
    <s v="Kids T-shirt"/>
    <n v="5"/>
    <n v="57631"/>
    <n v="0.08"/>
    <n v="265102.59999999998"/>
    <n v="214574.36"/>
    <x v="1"/>
  </r>
  <r>
    <s v="ORD0256"/>
    <x v="219"/>
    <x v="3"/>
    <x v="13"/>
    <x v="0"/>
    <x v="2"/>
    <s v="iPhone"/>
    <n v="2"/>
    <n v="19202"/>
    <n v="0"/>
    <n v="38404"/>
    <n v="33665.870000000003"/>
    <x v="1"/>
  </r>
  <r>
    <s v="ORD0257"/>
    <x v="204"/>
    <x v="1"/>
    <x v="9"/>
    <x v="0"/>
    <x v="0"/>
    <s v="Lenovo IdeaPad"/>
    <n v="1"/>
    <n v="9341"/>
    <n v="0.08"/>
    <n v="8593.7199999999993"/>
    <n v="6634.46"/>
    <x v="0"/>
  </r>
  <r>
    <s v="ORD0258"/>
    <x v="220"/>
    <x v="1"/>
    <x v="0"/>
    <x v="0"/>
    <x v="2"/>
    <s v="OnePlus"/>
    <n v="4"/>
    <n v="27149"/>
    <n v="0"/>
    <n v="108596"/>
    <n v="88980.65"/>
    <x v="1"/>
  </r>
  <r>
    <s v="ORD0259"/>
    <x v="221"/>
    <x v="1"/>
    <x v="8"/>
    <x v="1"/>
    <x v="1"/>
    <s v="Kids T-shirt"/>
    <n v="2"/>
    <n v="77914"/>
    <n v="0.12"/>
    <n v="137128.64000000001"/>
    <n v="120156.5"/>
    <x v="2"/>
  </r>
  <r>
    <s v="ORD0260"/>
    <x v="222"/>
    <x v="3"/>
    <x v="9"/>
    <x v="1"/>
    <x v="7"/>
    <s v="Saree"/>
    <n v="2"/>
    <n v="64028"/>
    <n v="0"/>
    <n v="128056"/>
    <n v="96655.35"/>
    <x v="2"/>
  </r>
  <r>
    <s v="ORD0261"/>
    <x v="136"/>
    <x v="1"/>
    <x v="10"/>
    <x v="1"/>
    <x v="6"/>
    <s v="Jacket"/>
    <n v="3"/>
    <n v="80753"/>
    <n v="0.05"/>
    <n v="230146.05"/>
    <n v="199751.4"/>
    <x v="2"/>
  </r>
  <r>
    <s v="ORD0262"/>
    <x v="223"/>
    <x v="0"/>
    <x v="6"/>
    <x v="1"/>
    <x v="6"/>
    <s v="Jacket"/>
    <n v="2"/>
    <n v="65069"/>
    <n v="0"/>
    <n v="130138"/>
    <n v="109708.82"/>
    <x v="1"/>
  </r>
  <r>
    <s v="ORD0263"/>
    <x v="182"/>
    <x v="0"/>
    <x v="0"/>
    <x v="2"/>
    <x v="3"/>
    <s v="Study Table"/>
    <n v="3"/>
    <n v="49583"/>
    <n v="0.08"/>
    <n v="136849.07999999999"/>
    <n v="103285.35"/>
    <x v="1"/>
  </r>
  <r>
    <s v="ORD0264"/>
    <x v="224"/>
    <x v="1"/>
    <x v="3"/>
    <x v="1"/>
    <x v="1"/>
    <s v="Kids Jacket"/>
    <n v="4"/>
    <n v="6966"/>
    <n v="0"/>
    <n v="27864"/>
    <n v="22579.88"/>
    <x v="2"/>
  </r>
  <r>
    <s v="ORD0265"/>
    <x v="225"/>
    <x v="2"/>
    <x v="3"/>
    <x v="0"/>
    <x v="4"/>
    <s v="Bluetooth Earbuds"/>
    <n v="3"/>
    <n v="7878"/>
    <n v="0.15"/>
    <n v="20088.900000000001"/>
    <n v="17701.07"/>
    <x v="2"/>
  </r>
  <r>
    <s v="ORD0266"/>
    <x v="60"/>
    <x v="2"/>
    <x v="13"/>
    <x v="1"/>
    <x v="6"/>
    <s v="Shirt"/>
    <n v="2"/>
    <n v="5356"/>
    <n v="0.1"/>
    <n v="9640.7999999999993"/>
    <n v="7740.76"/>
    <x v="1"/>
  </r>
  <r>
    <s v="ORD0267"/>
    <x v="226"/>
    <x v="1"/>
    <x v="3"/>
    <x v="2"/>
    <x v="3"/>
    <s v="Study Table"/>
    <n v="5"/>
    <n v="56807"/>
    <n v="0.08"/>
    <n v="261312.2"/>
    <n v="197425.19"/>
    <x v="1"/>
  </r>
  <r>
    <s v="ORD0268"/>
    <x v="227"/>
    <x v="0"/>
    <x v="1"/>
    <x v="1"/>
    <x v="7"/>
    <s v="Kurti"/>
    <n v="3"/>
    <n v="24309"/>
    <n v="0.12"/>
    <n v="64175.76"/>
    <n v="56060.91"/>
    <x v="1"/>
  </r>
  <r>
    <s v="ORD0269"/>
    <x v="228"/>
    <x v="1"/>
    <x v="7"/>
    <x v="0"/>
    <x v="4"/>
    <s v="Smart Watch"/>
    <n v="2"/>
    <n v="75143"/>
    <n v="0.05"/>
    <n v="142771.70000000001"/>
    <n v="123195.86"/>
    <x v="2"/>
  </r>
  <r>
    <s v="ORD0270"/>
    <x v="229"/>
    <x v="2"/>
    <x v="6"/>
    <x v="0"/>
    <x v="2"/>
    <s v="iPhone"/>
    <n v="4"/>
    <n v="77250"/>
    <n v="0.1"/>
    <n v="278100"/>
    <n v="209002.06"/>
    <x v="0"/>
  </r>
  <r>
    <s v="ORD0271"/>
    <x v="230"/>
    <x v="0"/>
    <x v="8"/>
    <x v="0"/>
    <x v="2"/>
    <s v="Oppo"/>
    <n v="2"/>
    <n v="8652"/>
    <n v="0.15"/>
    <n v="14708.4"/>
    <n v="12565.35"/>
    <x v="0"/>
  </r>
  <r>
    <s v="ORD0272"/>
    <x v="75"/>
    <x v="2"/>
    <x v="11"/>
    <x v="1"/>
    <x v="7"/>
    <s v="Dress"/>
    <n v="1"/>
    <n v="85178"/>
    <n v="0.1"/>
    <n v="76660.2"/>
    <n v="59829.73"/>
    <x v="0"/>
  </r>
  <r>
    <s v="ORD0273"/>
    <x v="91"/>
    <x v="1"/>
    <x v="1"/>
    <x v="0"/>
    <x v="4"/>
    <s v="Power Bank"/>
    <n v="2"/>
    <n v="89658"/>
    <n v="0.1"/>
    <n v="161384.4"/>
    <n v="129572"/>
    <x v="0"/>
  </r>
  <r>
    <s v="ORD0274"/>
    <x v="231"/>
    <x v="3"/>
    <x v="12"/>
    <x v="1"/>
    <x v="1"/>
    <s v="Kids T-shirt"/>
    <n v="3"/>
    <n v="80082"/>
    <n v="0.08"/>
    <n v="221026.32"/>
    <n v="170180.18"/>
    <x v="0"/>
  </r>
  <r>
    <s v="ORD0275"/>
    <x v="232"/>
    <x v="2"/>
    <x v="2"/>
    <x v="1"/>
    <x v="1"/>
    <s v="Kids Jacket"/>
    <n v="1"/>
    <n v="34228"/>
    <n v="0.12"/>
    <n v="30120.639999999999"/>
    <n v="24853.360000000001"/>
    <x v="0"/>
  </r>
  <r>
    <s v="ORD0276"/>
    <x v="233"/>
    <x v="2"/>
    <x v="3"/>
    <x v="2"/>
    <x v="3"/>
    <s v="Study Table"/>
    <n v="1"/>
    <n v="72886"/>
    <n v="0.15"/>
    <n v="61953.1"/>
    <n v="47080.800000000003"/>
    <x v="0"/>
  </r>
  <r>
    <s v="ORD0277"/>
    <x v="234"/>
    <x v="2"/>
    <x v="2"/>
    <x v="0"/>
    <x v="0"/>
    <s v="Lenovo IdeaPad"/>
    <n v="1"/>
    <n v="15148"/>
    <n v="0.08"/>
    <n v="13936.16"/>
    <n v="11190.26"/>
    <x v="1"/>
  </r>
  <r>
    <s v="ORD0278"/>
    <x v="235"/>
    <x v="0"/>
    <x v="7"/>
    <x v="1"/>
    <x v="6"/>
    <s v="Shirt"/>
    <n v="4"/>
    <n v="3387"/>
    <n v="0"/>
    <n v="13548"/>
    <n v="11473.46"/>
    <x v="2"/>
  </r>
  <r>
    <s v="ORD0279"/>
    <x v="236"/>
    <x v="1"/>
    <x v="11"/>
    <x v="1"/>
    <x v="6"/>
    <s v="Jacket"/>
    <n v="1"/>
    <n v="86863"/>
    <n v="0.1"/>
    <n v="78176.7"/>
    <n v="64590.14"/>
    <x v="0"/>
  </r>
  <r>
    <s v="ORD0280"/>
    <x v="237"/>
    <x v="2"/>
    <x v="2"/>
    <x v="0"/>
    <x v="4"/>
    <s v="Smart Watch"/>
    <n v="2"/>
    <n v="9781"/>
    <n v="0.15"/>
    <n v="16627.7"/>
    <n v="14219.42"/>
    <x v="2"/>
  </r>
  <r>
    <s v="ORD0281"/>
    <x v="238"/>
    <x v="3"/>
    <x v="13"/>
    <x v="1"/>
    <x v="7"/>
    <s v="Saree"/>
    <n v="4"/>
    <n v="27205"/>
    <n v="0.08"/>
    <n v="100114.4"/>
    <n v="75994.25"/>
    <x v="1"/>
  </r>
  <r>
    <s v="ORD0282"/>
    <x v="239"/>
    <x v="2"/>
    <x v="11"/>
    <x v="1"/>
    <x v="1"/>
    <s v="Kids Jacket"/>
    <n v="1"/>
    <n v="11266"/>
    <n v="0.1"/>
    <n v="10139.4"/>
    <n v="8531.65"/>
    <x v="2"/>
  </r>
  <r>
    <s v="ORD0283"/>
    <x v="240"/>
    <x v="1"/>
    <x v="4"/>
    <x v="0"/>
    <x v="4"/>
    <s v="Power Bank"/>
    <n v="5"/>
    <n v="46447"/>
    <n v="0.15"/>
    <n v="197399.75"/>
    <n v="154731.38"/>
    <x v="2"/>
  </r>
  <r>
    <s v="ORD0284"/>
    <x v="241"/>
    <x v="2"/>
    <x v="3"/>
    <x v="0"/>
    <x v="4"/>
    <s v="Power Bank"/>
    <n v="2"/>
    <n v="55233"/>
    <n v="0.05"/>
    <n v="104942.7"/>
    <n v="93812.99"/>
    <x v="0"/>
  </r>
  <r>
    <s v="ORD0285"/>
    <x v="242"/>
    <x v="2"/>
    <x v="5"/>
    <x v="1"/>
    <x v="6"/>
    <s v="Jacket"/>
    <n v="1"/>
    <n v="76432"/>
    <n v="0"/>
    <n v="76432"/>
    <n v="61424.01"/>
    <x v="1"/>
  </r>
  <r>
    <s v="ORD0286"/>
    <x v="128"/>
    <x v="3"/>
    <x v="0"/>
    <x v="1"/>
    <x v="7"/>
    <s v="Saree"/>
    <n v="2"/>
    <n v="68349"/>
    <n v="0.12"/>
    <n v="120294.24"/>
    <n v="98035.97"/>
    <x v="1"/>
  </r>
  <r>
    <s v="ORD0287"/>
    <x v="243"/>
    <x v="0"/>
    <x v="2"/>
    <x v="0"/>
    <x v="2"/>
    <s v="OnePlus"/>
    <n v="5"/>
    <n v="34330"/>
    <n v="0.05"/>
    <n v="163067.5"/>
    <n v="130251.12"/>
    <x v="1"/>
  </r>
  <r>
    <s v="ORD0288"/>
    <x v="244"/>
    <x v="2"/>
    <x v="10"/>
    <x v="0"/>
    <x v="0"/>
    <s v="Lenovo IdeaPad"/>
    <n v="2"/>
    <n v="62334"/>
    <n v="0.15"/>
    <n v="105967.8"/>
    <n v="87859.68"/>
    <x v="0"/>
  </r>
  <r>
    <s v="ORD0289"/>
    <x v="245"/>
    <x v="1"/>
    <x v="5"/>
    <x v="2"/>
    <x v="5"/>
    <s v="3-Seater Sofa"/>
    <n v="4"/>
    <n v="81309"/>
    <n v="0.05"/>
    <n v="308974.2"/>
    <n v="263449.27"/>
    <x v="2"/>
  </r>
  <r>
    <s v="ORD0290"/>
    <x v="246"/>
    <x v="1"/>
    <x v="6"/>
    <x v="0"/>
    <x v="2"/>
    <s v="iPhone"/>
    <n v="3"/>
    <n v="33228"/>
    <n v="0"/>
    <n v="99684"/>
    <n v="86372.28"/>
    <x v="2"/>
  </r>
  <r>
    <s v="ORD0291"/>
    <x v="19"/>
    <x v="1"/>
    <x v="0"/>
    <x v="2"/>
    <x v="9"/>
    <s v="Wooden Chair"/>
    <n v="2"/>
    <n v="52386"/>
    <n v="0.05"/>
    <n v="99533.4"/>
    <n v="78161.3"/>
    <x v="0"/>
  </r>
  <r>
    <s v="ORD0292"/>
    <x v="81"/>
    <x v="1"/>
    <x v="7"/>
    <x v="0"/>
    <x v="0"/>
    <s v="Asus VivoBook"/>
    <n v="3"/>
    <n v="23715"/>
    <n v="0"/>
    <n v="71145"/>
    <n v="62031.89"/>
    <x v="2"/>
  </r>
  <r>
    <s v="ORD0293"/>
    <x v="247"/>
    <x v="1"/>
    <x v="5"/>
    <x v="2"/>
    <x v="5"/>
    <s v="L-Shaped Sofa"/>
    <n v="3"/>
    <n v="25938"/>
    <n v="0.15"/>
    <n v="66141.899999999994"/>
    <n v="54790.06"/>
    <x v="2"/>
  </r>
  <r>
    <s v="ORD0294"/>
    <x v="248"/>
    <x v="1"/>
    <x v="12"/>
    <x v="1"/>
    <x v="1"/>
    <s v="Kids Jacket"/>
    <n v="4"/>
    <n v="1108"/>
    <n v="0.12"/>
    <n v="3900.16"/>
    <n v="3398.87"/>
    <x v="2"/>
  </r>
  <r>
    <s v="ORD0295"/>
    <x v="249"/>
    <x v="1"/>
    <x v="9"/>
    <x v="1"/>
    <x v="7"/>
    <s v="Saree"/>
    <n v="2"/>
    <n v="78945"/>
    <n v="0.1"/>
    <n v="142101"/>
    <n v="106587.54"/>
    <x v="1"/>
  </r>
  <r>
    <s v="ORD0296"/>
    <x v="78"/>
    <x v="3"/>
    <x v="1"/>
    <x v="1"/>
    <x v="6"/>
    <s v="Jeans"/>
    <n v="5"/>
    <n v="61365"/>
    <n v="0.15"/>
    <n v="260801.25"/>
    <n v="220311.2"/>
    <x v="1"/>
  </r>
  <r>
    <s v="ORD0297"/>
    <x v="250"/>
    <x v="2"/>
    <x v="11"/>
    <x v="0"/>
    <x v="4"/>
    <s v="Smart Watch"/>
    <n v="1"/>
    <n v="53176"/>
    <n v="0.1"/>
    <n v="47858.400000000001"/>
    <n v="38896.43"/>
    <x v="1"/>
  </r>
  <r>
    <s v="ORD0298"/>
    <x v="62"/>
    <x v="3"/>
    <x v="9"/>
    <x v="1"/>
    <x v="6"/>
    <s v="Shirt"/>
    <n v="3"/>
    <n v="48153"/>
    <n v="0"/>
    <n v="144459"/>
    <n v="110535.46"/>
    <x v="0"/>
  </r>
  <r>
    <s v="ORD0299"/>
    <x v="180"/>
    <x v="3"/>
    <x v="8"/>
    <x v="2"/>
    <x v="5"/>
    <s v="L-Shaped Sofa"/>
    <n v="5"/>
    <n v="76796"/>
    <n v="0.1"/>
    <n v="345582"/>
    <n v="290923.98"/>
    <x v="0"/>
  </r>
  <r>
    <s v="ORD0300"/>
    <x v="216"/>
    <x v="2"/>
    <x v="8"/>
    <x v="2"/>
    <x v="8"/>
    <s v="Queen Bed"/>
    <n v="1"/>
    <n v="28381"/>
    <n v="0.1"/>
    <n v="25542.9"/>
    <n v="20144.62"/>
    <x v="0"/>
  </r>
  <r>
    <s v="ORD0301"/>
    <x v="130"/>
    <x v="0"/>
    <x v="12"/>
    <x v="1"/>
    <x v="6"/>
    <s v="Jacket"/>
    <n v="1"/>
    <n v="8430"/>
    <n v="0.1"/>
    <n v="7587"/>
    <n v="6663.87"/>
    <x v="1"/>
  </r>
  <r>
    <s v="ORD0302"/>
    <x v="251"/>
    <x v="0"/>
    <x v="12"/>
    <x v="1"/>
    <x v="6"/>
    <s v="Jacket"/>
    <n v="2"/>
    <n v="15815"/>
    <n v="0.12"/>
    <n v="27834.400000000001"/>
    <n v="21936.78"/>
    <x v="2"/>
  </r>
  <r>
    <s v="ORD0303"/>
    <x v="0"/>
    <x v="0"/>
    <x v="3"/>
    <x v="0"/>
    <x v="2"/>
    <s v="Oppo"/>
    <n v="4"/>
    <n v="13360"/>
    <n v="0.1"/>
    <n v="48096"/>
    <n v="42805.19"/>
    <x v="2"/>
  </r>
  <r>
    <s v="ORD0304"/>
    <x v="252"/>
    <x v="3"/>
    <x v="4"/>
    <x v="1"/>
    <x v="7"/>
    <s v="Kurti"/>
    <n v="1"/>
    <n v="24603"/>
    <n v="0.08"/>
    <n v="22634.76"/>
    <n v="17285.97"/>
    <x v="2"/>
  </r>
  <r>
    <s v="ORD0305"/>
    <x v="253"/>
    <x v="3"/>
    <x v="1"/>
    <x v="1"/>
    <x v="7"/>
    <s v="Saree"/>
    <n v="1"/>
    <n v="7043"/>
    <n v="0.08"/>
    <n v="6479.56"/>
    <n v="4895.8999999999996"/>
    <x v="0"/>
  </r>
  <r>
    <s v="ORD0306"/>
    <x v="254"/>
    <x v="3"/>
    <x v="11"/>
    <x v="2"/>
    <x v="8"/>
    <s v="King Size Bed"/>
    <n v="5"/>
    <n v="67112"/>
    <n v="0.12"/>
    <n v="295292.79999999999"/>
    <n v="225787.6"/>
    <x v="0"/>
  </r>
  <r>
    <s v="ORD0307"/>
    <x v="155"/>
    <x v="0"/>
    <x v="0"/>
    <x v="1"/>
    <x v="6"/>
    <s v="Jacket"/>
    <n v="2"/>
    <n v="70028"/>
    <n v="0.08"/>
    <n v="128851.52"/>
    <n v="99546.83"/>
    <x v="1"/>
  </r>
  <r>
    <s v="ORD0308"/>
    <x v="255"/>
    <x v="0"/>
    <x v="6"/>
    <x v="0"/>
    <x v="2"/>
    <s v="iPhone"/>
    <n v="5"/>
    <n v="56203"/>
    <n v="0"/>
    <n v="281015"/>
    <n v="214365.29"/>
    <x v="1"/>
  </r>
  <r>
    <s v="ORD0309"/>
    <x v="256"/>
    <x v="0"/>
    <x v="4"/>
    <x v="1"/>
    <x v="1"/>
    <s v="Kids T-shirt"/>
    <n v="2"/>
    <n v="5113"/>
    <n v="0.1"/>
    <n v="9203.4"/>
    <n v="6967.18"/>
    <x v="2"/>
  </r>
  <r>
    <s v="ORD0310"/>
    <x v="24"/>
    <x v="3"/>
    <x v="11"/>
    <x v="1"/>
    <x v="7"/>
    <s v="Kurti"/>
    <n v="1"/>
    <n v="38024"/>
    <n v="0.08"/>
    <n v="34982.080000000002"/>
    <n v="27621.19"/>
    <x v="0"/>
  </r>
  <r>
    <s v="ORD0311"/>
    <x v="257"/>
    <x v="1"/>
    <x v="0"/>
    <x v="0"/>
    <x v="0"/>
    <s v="Dell Inspiron"/>
    <n v="2"/>
    <n v="47624"/>
    <n v="0.08"/>
    <n v="87628.160000000003"/>
    <n v="70871.399999999994"/>
    <x v="1"/>
  </r>
  <r>
    <s v="ORD0312"/>
    <x v="258"/>
    <x v="0"/>
    <x v="9"/>
    <x v="2"/>
    <x v="9"/>
    <s v="Wooden Chair"/>
    <n v="2"/>
    <n v="11848"/>
    <n v="0.08"/>
    <n v="21800.32"/>
    <n v="17354.2"/>
    <x v="2"/>
  </r>
  <r>
    <s v="ORD0313"/>
    <x v="259"/>
    <x v="1"/>
    <x v="8"/>
    <x v="2"/>
    <x v="8"/>
    <s v="King Size Bed"/>
    <n v="4"/>
    <n v="5261"/>
    <n v="0.12"/>
    <n v="18518.72"/>
    <n v="15963.49"/>
    <x v="0"/>
  </r>
  <r>
    <s v="ORD0314"/>
    <x v="158"/>
    <x v="0"/>
    <x v="13"/>
    <x v="1"/>
    <x v="6"/>
    <s v="Jeans"/>
    <n v="1"/>
    <n v="65341"/>
    <n v="0.1"/>
    <n v="58806.9"/>
    <n v="47128.47"/>
    <x v="2"/>
  </r>
  <r>
    <s v="ORD0315"/>
    <x v="260"/>
    <x v="0"/>
    <x v="5"/>
    <x v="1"/>
    <x v="6"/>
    <s v="Jacket"/>
    <n v="5"/>
    <n v="4487"/>
    <n v="0"/>
    <n v="22435"/>
    <n v="19360.62"/>
    <x v="2"/>
  </r>
  <r>
    <s v="ORD0316"/>
    <x v="213"/>
    <x v="2"/>
    <x v="10"/>
    <x v="1"/>
    <x v="1"/>
    <s v="Kids T-shirt"/>
    <n v="4"/>
    <n v="62110"/>
    <n v="0"/>
    <n v="248440"/>
    <n v="221720.35"/>
    <x v="0"/>
  </r>
  <r>
    <s v="ORD0317"/>
    <x v="261"/>
    <x v="2"/>
    <x v="3"/>
    <x v="1"/>
    <x v="1"/>
    <s v="Kids Jacket"/>
    <n v="2"/>
    <n v="34219"/>
    <n v="0.12"/>
    <n v="60225.440000000002"/>
    <n v="52288.11"/>
    <x v="0"/>
  </r>
  <r>
    <s v="ORD0318"/>
    <x v="262"/>
    <x v="1"/>
    <x v="11"/>
    <x v="0"/>
    <x v="2"/>
    <s v="Oppo"/>
    <n v="1"/>
    <n v="4747"/>
    <n v="0"/>
    <n v="4747"/>
    <n v="3885.7"/>
    <x v="2"/>
  </r>
  <r>
    <s v="ORD0319"/>
    <x v="69"/>
    <x v="2"/>
    <x v="10"/>
    <x v="1"/>
    <x v="6"/>
    <s v="Jacket"/>
    <n v="5"/>
    <n v="14265"/>
    <n v="0.1"/>
    <n v="64192.5"/>
    <n v="56108.68"/>
    <x v="1"/>
  </r>
  <r>
    <s v="ORD0320"/>
    <x v="263"/>
    <x v="3"/>
    <x v="5"/>
    <x v="1"/>
    <x v="6"/>
    <s v="Shirt"/>
    <n v="3"/>
    <n v="10627"/>
    <n v="0"/>
    <n v="31881"/>
    <n v="27279.360000000001"/>
    <x v="1"/>
  </r>
  <r>
    <s v="ORD0321"/>
    <x v="264"/>
    <x v="0"/>
    <x v="3"/>
    <x v="1"/>
    <x v="7"/>
    <s v="Kurti"/>
    <n v="3"/>
    <n v="31402"/>
    <n v="0.05"/>
    <n v="89495.7"/>
    <n v="75075.67"/>
    <x v="0"/>
  </r>
  <r>
    <s v="ORD0322"/>
    <x v="94"/>
    <x v="3"/>
    <x v="13"/>
    <x v="0"/>
    <x v="2"/>
    <s v="Samsung"/>
    <n v="2"/>
    <n v="6049"/>
    <n v="0.12"/>
    <n v="10646.24"/>
    <n v="8331.25"/>
    <x v="0"/>
  </r>
  <r>
    <s v="ORD0323"/>
    <x v="98"/>
    <x v="0"/>
    <x v="8"/>
    <x v="1"/>
    <x v="1"/>
    <s v="Kids T-shirt"/>
    <n v="2"/>
    <n v="85572"/>
    <n v="0.08"/>
    <n v="157452.48000000001"/>
    <n v="141043.26999999999"/>
    <x v="0"/>
  </r>
  <r>
    <s v="ORD0324"/>
    <x v="265"/>
    <x v="1"/>
    <x v="2"/>
    <x v="1"/>
    <x v="7"/>
    <s v="Dress"/>
    <n v="4"/>
    <n v="66810"/>
    <n v="0"/>
    <n v="267240"/>
    <n v="206990.35"/>
    <x v="1"/>
  </r>
  <r>
    <s v="ORD0325"/>
    <x v="266"/>
    <x v="3"/>
    <x v="2"/>
    <x v="0"/>
    <x v="0"/>
    <s v="Asus VivoBook"/>
    <n v="4"/>
    <n v="16620"/>
    <n v="0.12"/>
    <n v="58502.400000000001"/>
    <n v="49945.35"/>
    <x v="2"/>
  </r>
  <r>
    <s v="ORD0326"/>
    <x v="245"/>
    <x v="3"/>
    <x v="12"/>
    <x v="0"/>
    <x v="2"/>
    <s v="Vivo"/>
    <n v="5"/>
    <n v="89958"/>
    <n v="0"/>
    <n v="449790"/>
    <n v="382356.08"/>
    <x v="2"/>
  </r>
  <r>
    <s v="ORD0327"/>
    <x v="267"/>
    <x v="3"/>
    <x v="1"/>
    <x v="0"/>
    <x v="4"/>
    <s v="Smart Watch"/>
    <n v="1"/>
    <n v="10295"/>
    <n v="0.12"/>
    <n v="9059.6"/>
    <n v="6981.26"/>
    <x v="0"/>
  </r>
  <r>
    <s v="ORD0328"/>
    <x v="265"/>
    <x v="0"/>
    <x v="0"/>
    <x v="1"/>
    <x v="1"/>
    <s v="Kids Jacket"/>
    <n v="3"/>
    <n v="21195"/>
    <n v="0.1"/>
    <n v="57226.5"/>
    <n v="45310.12"/>
    <x v="0"/>
  </r>
  <r>
    <s v="ORD0329"/>
    <x v="268"/>
    <x v="2"/>
    <x v="8"/>
    <x v="1"/>
    <x v="7"/>
    <s v="Kurti"/>
    <n v="2"/>
    <n v="23639"/>
    <n v="0.05"/>
    <n v="44914.1"/>
    <n v="34811.839999999997"/>
    <x v="1"/>
  </r>
  <r>
    <s v="ORD0330"/>
    <x v="269"/>
    <x v="3"/>
    <x v="7"/>
    <x v="1"/>
    <x v="1"/>
    <s v="Kids Jacket"/>
    <n v="5"/>
    <n v="34578"/>
    <n v="0"/>
    <n v="172890"/>
    <n v="131483.98000000001"/>
    <x v="0"/>
  </r>
  <r>
    <s v="ORD0331"/>
    <x v="270"/>
    <x v="0"/>
    <x v="10"/>
    <x v="1"/>
    <x v="7"/>
    <s v="Saree"/>
    <n v="2"/>
    <n v="7810"/>
    <n v="0.12"/>
    <n v="13745.6"/>
    <n v="12262.28"/>
    <x v="1"/>
  </r>
  <r>
    <s v="ORD0332"/>
    <x v="271"/>
    <x v="3"/>
    <x v="6"/>
    <x v="2"/>
    <x v="9"/>
    <s v="Wooden Chair"/>
    <n v="1"/>
    <n v="82263"/>
    <n v="0"/>
    <n v="82263"/>
    <n v="67788.53"/>
    <x v="0"/>
  </r>
  <r>
    <s v="ORD0333"/>
    <x v="272"/>
    <x v="0"/>
    <x v="5"/>
    <x v="2"/>
    <x v="3"/>
    <s v="Coffee Table"/>
    <n v="2"/>
    <n v="19851"/>
    <n v="0.12"/>
    <n v="34937.760000000002"/>
    <n v="28912.46"/>
    <x v="1"/>
  </r>
  <r>
    <s v="ORD0334"/>
    <x v="273"/>
    <x v="3"/>
    <x v="4"/>
    <x v="1"/>
    <x v="6"/>
    <s v="Shirt"/>
    <n v="3"/>
    <n v="88588"/>
    <n v="0.15"/>
    <n v="225899.4"/>
    <n v="173841.72"/>
    <x v="0"/>
  </r>
  <r>
    <s v="ORD0335"/>
    <x v="274"/>
    <x v="0"/>
    <x v="9"/>
    <x v="0"/>
    <x v="4"/>
    <s v="Smart Watch"/>
    <n v="4"/>
    <n v="34576"/>
    <n v="0.1"/>
    <n v="124473.60000000001"/>
    <n v="111069.5"/>
    <x v="2"/>
  </r>
  <r>
    <s v="ORD0336"/>
    <x v="275"/>
    <x v="2"/>
    <x v="6"/>
    <x v="0"/>
    <x v="4"/>
    <s v="Bluetooth Earbuds"/>
    <n v="2"/>
    <n v="32134"/>
    <n v="0"/>
    <n v="64268"/>
    <n v="51839.44"/>
    <x v="2"/>
  </r>
  <r>
    <s v="ORD0337"/>
    <x v="276"/>
    <x v="2"/>
    <x v="9"/>
    <x v="2"/>
    <x v="3"/>
    <s v="Study Table"/>
    <n v="3"/>
    <n v="26798"/>
    <n v="0.1"/>
    <n v="72354.600000000006"/>
    <n v="56557.91"/>
    <x v="0"/>
  </r>
  <r>
    <s v="ORD0338"/>
    <x v="277"/>
    <x v="2"/>
    <x v="7"/>
    <x v="0"/>
    <x v="2"/>
    <s v="iPhone"/>
    <n v="1"/>
    <n v="22747"/>
    <n v="0.05"/>
    <n v="21609.65"/>
    <n v="16215.7"/>
    <x v="0"/>
  </r>
  <r>
    <s v="ORD0339"/>
    <x v="278"/>
    <x v="2"/>
    <x v="13"/>
    <x v="1"/>
    <x v="7"/>
    <s v="Dress"/>
    <n v="2"/>
    <n v="75037"/>
    <n v="0.12"/>
    <n v="132065.12"/>
    <n v="104584.58"/>
    <x v="0"/>
  </r>
  <r>
    <s v="ORD0340"/>
    <x v="12"/>
    <x v="0"/>
    <x v="0"/>
    <x v="2"/>
    <x v="3"/>
    <s v="Coffee Table"/>
    <n v="5"/>
    <n v="53007"/>
    <n v="0.1"/>
    <n v="238531.5"/>
    <n v="193193.89"/>
    <x v="2"/>
  </r>
  <r>
    <s v="ORD0341"/>
    <x v="279"/>
    <x v="1"/>
    <x v="6"/>
    <x v="1"/>
    <x v="7"/>
    <s v="Saree"/>
    <n v="4"/>
    <n v="85479"/>
    <n v="0.08"/>
    <n v="314562.71999999997"/>
    <n v="272602.98"/>
    <x v="0"/>
  </r>
  <r>
    <s v="ORD0342"/>
    <x v="280"/>
    <x v="1"/>
    <x v="9"/>
    <x v="1"/>
    <x v="1"/>
    <s v="Kids Jacket"/>
    <n v="1"/>
    <n v="58702"/>
    <n v="0"/>
    <n v="58702"/>
    <n v="48000.49"/>
    <x v="2"/>
  </r>
  <r>
    <s v="ORD0343"/>
    <x v="281"/>
    <x v="0"/>
    <x v="11"/>
    <x v="2"/>
    <x v="5"/>
    <s v="3-Seater Sofa"/>
    <n v="1"/>
    <n v="47221"/>
    <n v="0.12"/>
    <n v="41554.480000000003"/>
    <n v="36215.17"/>
    <x v="0"/>
  </r>
  <r>
    <s v="ORD0344"/>
    <x v="271"/>
    <x v="0"/>
    <x v="12"/>
    <x v="0"/>
    <x v="4"/>
    <s v="Bluetooth Earbuds"/>
    <n v="2"/>
    <n v="76724"/>
    <n v="0.08"/>
    <n v="141172.16"/>
    <n v="111383.98"/>
    <x v="1"/>
  </r>
  <r>
    <s v="ORD0345"/>
    <x v="282"/>
    <x v="2"/>
    <x v="5"/>
    <x v="1"/>
    <x v="7"/>
    <s v="Saree"/>
    <n v="5"/>
    <n v="30875"/>
    <n v="0.08"/>
    <n v="142025"/>
    <n v="118281.42"/>
    <x v="2"/>
  </r>
  <r>
    <s v="ORD0346"/>
    <x v="283"/>
    <x v="3"/>
    <x v="10"/>
    <x v="2"/>
    <x v="9"/>
    <s v="Office Chair"/>
    <n v="1"/>
    <n v="6098"/>
    <n v="0.15"/>
    <n v="5183.3"/>
    <n v="4560.03"/>
    <x v="2"/>
  </r>
  <r>
    <s v="ORD0347"/>
    <x v="284"/>
    <x v="1"/>
    <x v="1"/>
    <x v="2"/>
    <x v="9"/>
    <s v="Wooden Chair"/>
    <n v="1"/>
    <n v="71518"/>
    <n v="0.1"/>
    <n v="64366.2"/>
    <n v="52505.74"/>
    <x v="1"/>
  </r>
  <r>
    <s v="ORD0348"/>
    <x v="282"/>
    <x v="0"/>
    <x v="5"/>
    <x v="0"/>
    <x v="4"/>
    <s v="Power Bank"/>
    <n v="1"/>
    <n v="65355"/>
    <n v="0.05"/>
    <n v="62087.25"/>
    <n v="48554.71"/>
    <x v="1"/>
  </r>
  <r>
    <s v="ORD0349"/>
    <x v="285"/>
    <x v="1"/>
    <x v="10"/>
    <x v="0"/>
    <x v="2"/>
    <s v="iPhone"/>
    <n v="1"/>
    <n v="39264"/>
    <n v="0.08"/>
    <n v="36122.879999999997"/>
    <n v="31804.71"/>
    <x v="1"/>
  </r>
  <r>
    <s v="ORD0350"/>
    <x v="286"/>
    <x v="2"/>
    <x v="5"/>
    <x v="2"/>
    <x v="9"/>
    <s v="Office Chair"/>
    <n v="4"/>
    <n v="4189"/>
    <n v="0.08"/>
    <n v="15415.52"/>
    <n v="12663.43"/>
    <x v="0"/>
  </r>
  <r>
    <s v="ORD0351"/>
    <x v="5"/>
    <x v="3"/>
    <x v="10"/>
    <x v="0"/>
    <x v="2"/>
    <s v="OnePlus"/>
    <n v="4"/>
    <n v="27378"/>
    <n v="0.08"/>
    <n v="100751.03999999999"/>
    <n v="85766.6"/>
    <x v="1"/>
  </r>
  <r>
    <s v="ORD0352"/>
    <x v="125"/>
    <x v="3"/>
    <x v="0"/>
    <x v="2"/>
    <x v="3"/>
    <s v="Study Table"/>
    <n v="5"/>
    <n v="44652"/>
    <n v="0.15"/>
    <n v="189771"/>
    <n v="167177.75"/>
    <x v="1"/>
  </r>
  <r>
    <s v="ORD0353"/>
    <x v="287"/>
    <x v="0"/>
    <x v="2"/>
    <x v="1"/>
    <x v="7"/>
    <s v="Dress"/>
    <n v="3"/>
    <n v="84262"/>
    <n v="0.15"/>
    <n v="214868.1"/>
    <n v="191004.47"/>
    <x v="0"/>
  </r>
  <r>
    <s v="ORD0354"/>
    <x v="288"/>
    <x v="1"/>
    <x v="13"/>
    <x v="2"/>
    <x v="9"/>
    <s v="Office Chair"/>
    <n v="1"/>
    <n v="54661"/>
    <n v="0.08"/>
    <n v="50288.12"/>
    <n v="41778.14"/>
    <x v="0"/>
  </r>
  <r>
    <s v="ORD0355"/>
    <x v="289"/>
    <x v="3"/>
    <x v="7"/>
    <x v="0"/>
    <x v="2"/>
    <s v="Vivo"/>
    <n v="1"/>
    <n v="86221"/>
    <n v="0.08"/>
    <n v="79323.320000000007"/>
    <n v="62673.23"/>
    <x v="1"/>
  </r>
  <r>
    <s v="ORD0356"/>
    <x v="290"/>
    <x v="0"/>
    <x v="0"/>
    <x v="2"/>
    <x v="3"/>
    <s v="Coffee Table"/>
    <n v="4"/>
    <n v="84360"/>
    <n v="0.08"/>
    <n v="310444.79999999999"/>
    <n v="254329.19"/>
    <x v="1"/>
  </r>
  <r>
    <s v="ORD0357"/>
    <x v="147"/>
    <x v="3"/>
    <x v="5"/>
    <x v="1"/>
    <x v="6"/>
    <s v="Jacket"/>
    <n v="4"/>
    <n v="6950"/>
    <n v="0.1"/>
    <n v="25020"/>
    <n v="21957.5"/>
    <x v="2"/>
  </r>
  <r>
    <s v="ORD0358"/>
    <x v="75"/>
    <x v="0"/>
    <x v="13"/>
    <x v="2"/>
    <x v="9"/>
    <s v="Wooden Chair"/>
    <n v="1"/>
    <n v="48739"/>
    <n v="0.05"/>
    <n v="46302.05"/>
    <n v="38434.370000000003"/>
    <x v="1"/>
  </r>
  <r>
    <s v="ORD0359"/>
    <x v="291"/>
    <x v="1"/>
    <x v="1"/>
    <x v="1"/>
    <x v="7"/>
    <s v="Dress"/>
    <n v="1"/>
    <n v="7217"/>
    <n v="0.08"/>
    <n v="6639.64"/>
    <n v="5288.53"/>
    <x v="2"/>
  </r>
  <r>
    <s v="ORD0360"/>
    <x v="292"/>
    <x v="1"/>
    <x v="13"/>
    <x v="0"/>
    <x v="2"/>
    <s v="Samsung"/>
    <n v="1"/>
    <n v="37490"/>
    <n v="0.1"/>
    <n v="33741"/>
    <n v="25970.92"/>
    <x v="2"/>
  </r>
  <r>
    <s v="ORD0361"/>
    <x v="293"/>
    <x v="3"/>
    <x v="7"/>
    <x v="2"/>
    <x v="8"/>
    <s v="Queen Bed"/>
    <n v="3"/>
    <n v="51541"/>
    <n v="0"/>
    <n v="154623"/>
    <n v="138077.47"/>
    <x v="2"/>
  </r>
  <r>
    <s v="ORD0362"/>
    <x v="248"/>
    <x v="2"/>
    <x v="9"/>
    <x v="0"/>
    <x v="0"/>
    <s v="Dell Inspiron"/>
    <n v="4"/>
    <n v="34985"/>
    <n v="0"/>
    <n v="139940"/>
    <n v="109825.63"/>
    <x v="1"/>
  </r>
  <r>
    <s v="ORD0363"/>
    <x v="73"/>
    <x v="2"/>
    <x v="13"/>
    <x v="2"/>
    <x v="5"/>
    <s v="L-Shaped Sofa"/>
    <n v="2"/>
    <n v="54330"/>
    <n v="0.1"/>
    <n v="97794"/>
    <n v="81597.06"/>
    <x v="2"/>
  </r>
  <r>
    <s v="ORD0364"/>
    <x v="294"/>
    <x v="0"/>
    <x v="1"/>
    <x v="0"/>
    <x v="2"/>
    <s v="Vivo"/>
    <n v="3"/>
    <n v="84070"/>
    <n v="0.15"/>
    <n v="214378.5"/>
    <n v="167537.54"/>
    <x v="0"/>
  </r>
  <r>
    <s v="ORD0365"/>
    <x v="295"/>
    <x v="0"/>
    <x v="1"/>
    <x v="0"/>
    <x v="2"/>
    <s v="Samsung"/>
    <n v="4"/>
    <n v="5167"/>
    <n v="0.05"/>
    <n v="19634.599999999999"/>
    <n v="15801.79"/>
    <x v="1"/>
  </r>
  <r>
    <s v="ORD0366"/>
    <x v="172"/>
    <x v="2"/>
    <x v="10"/>
    <x v="0"/>
    <x v="2"/>
    <s v="Vivo"/>
    <n v="1"/>
    <n v="16243"/>
    <n v="0.08"/>
    <n v="14943.56"/>
    <n v="11392.64"/>
    <x v="1"/>
  </r>
  <r>
    <s v="ORD0367"/>
    <x v="296"/>
    <x v="2"/>
    <x v="10"/>
    <x v="1"/>
    <x v="6"/>
    <s v="Jacket"/>
    <n v="4"/>
    <n v="82613"/>
    <n v="0.05"/>
    <n v="313929.40000000002"/>
    <n v="239113.78"/>
    <x v="2"/>
  </r>
  <r>
    <s v="ORD0368"/>
    <x v="177"/>
    <x v="3"/>
    <x v="1"/>
    <x v="1"/>
    <x v="6"/>
    <s v="Shirt"/>
    <n v="2"/>
    <n v="71550"/>
    <n v="0.05"/>
    <n v="135945"/>
    <n v="105065.03"/>
    <x v="0"/>
  </r>
  <r>
    <s v="ORD0369"/>
    <x v="297"/>
    <x v="2"/>
    <x v="1"/>
    <x v="2"/>
    <x v="9"/>
    <s v="Wooden Chair"/>
    <n v="5"/>
    <n v="68550"/>
    <n v="0.05"/>
    <n v="325612.5"/>
    <n v="268181.73"/>
    <x v="2"/>
  </r>
  <r>
    <s v="ORD0370"/>
    <x v="298"/>
    <x v="3"/>
    <x v="13"/>
    <x v="1"/>
    <x v="7"/>
    <s v="Dress"/>
    <n v="4"/>
    <n v="80935"/>
    <n v="0.1"/>
    <n v="291366"/>
    <n v="228489.32"/>
    <x v="2"/>
  </r>
  <r>
    <s v="ORD0371"/>
    <x v="299"/>
    <x v="0"/>
    <x v="6"/>
    <x v="1"/>
    <x v="6"/>
    <s v="Shirt"/>
    <n v="1"/>
    <n v="48974"/>
    <n v="0.05"/>
    <n v="46525.3"/>
    <n v="37532.04"/>
    <x v="1"/>
  </r>
  <r>
    <s v="ORD0372"/>
    <x v="121"/>
    <x v="2"/>
    <x v="6"/>
    <x v="1"/>
    <x v="6"/>
    <s v="Jacket"/>
    <n v="2"/>
    <n v="54171"/>
    <n v="0.15"/>
    <n v="92090.7"/>
    <n v="82793.14"/>
    <x v="0"/>
  </r>
  <r>
    <s v="ORD0373"/>
    <x v="16"/>
    <x v="2"/>
    <x v="13"/>
    <x v="2"/>
    <x v="8"/>
    <s v="Queen Bed"/>
    <n v="5"/>
    <n v="86123"/>
    <n v="0.05"/>
    <n v="409084.25"/>
    <n v="335649.9"/>
    <x v="1"/>
  </r>
  <r>
    <s v="ORD0374"/>
    <x v="52"/>
    <x v="0"/>
    <x v="2"/>
    <x v="0"/>
    <x v="4"/>
    <s v="Power Bank"/>
    <n v="2"/>
    <n v="44612"/>
    <n v="0"/>
    <n v="89224"/>
    <n v="77661.87"/>
    <x v="0"/>
  </r>
  <r>
    <s v="ORD0375"/>
    <x v="300"/>
    <x v="2"/>
    <x v="3"/>
    <x v="2"/>
    <x v="8"/>
    <s v="King Size Bed"/>
    <n v="4"/>
    <n v="35420"/>
    <n v="0.12"/>
    <n v="124678.39999999999"/>
    <n v="106668.79"/>
    <x v="2"/>
  </r>
  <r>
    <s v="ORD0376"/>
    <x v="301"/>
    <x v="1"/>
    <x v="9"/>
    <x v="0"/>
    <x v="0"/>
    <s v="Lenovo IdeaPad"/>
    <n v="4"/>
    <n v="45837"/>
    <n v="0.08"/>
    <n v="168680.16"/>
    <n v="127321.52"/>
    <x v="1"/>
  </r>
  <r>
    <s v="ORD0377"/>
    <x v="302"/>
    <x v="0"/>
    <x v="1"/>
    <x v="2"/>
    <x v="9"/>
    <s v="Wooden Chair"/>
    <n v="1"/>
    <n v="16352"/>
    <n v="0.12"/>
    <n v="14389.76"/>
    <n v="11256.29"/>
    <x v="2"/>
  </r>
  <r>
    <s v="ORD0378"/>
    <x v="195"/>
    <x v="3"/>
    <x v="4"/>
    <x v="0"/>
    <x v="0"/>
    <s v="Dell Inspiron"/>
    <n v="1"/>
    <n v="79098"/>
    <n v="0"/>
    <n v="79098"/>
    <n v="60980.26"/>
    <x v="2"/>
  </r>
  <r>
    <s v="ORD0379"/>
    <x v="303"/>
    <x v="3"/>
    <x v="0"/>
    <x v="0"/>
    <x v="0"/>
    <s v="HP Pavilion"/>
    <n v="2"/>
    <n v="57596"/>
    <n v="0.08"/>
    <n v="105976.64"/>
    <n v="94867.51"/>
    <x v="2"/>
  </r>
  <r>
    <s v="ORD0380"/>
    <x v="304"/>
    <x v="2"/>
    <x v="8"/>
    <x v="2"/>
    <x v="3"/>
    <s v="Coffee Table"/>
    <n v="4"/>
    <n v="18233"/>
    <n v="0.1"/>
    <n v="65638.8"/>
    <n v="58664"/>
    <x v="0"/>
  </r>
  <r>
    <s v="ORD0381"/>
    <x v="230"/>
    <x v="2"/>
    <x v="12"/>
    <x v="0"/>
    <x v="4"/>
    <s v="Power Bank"/>
    <n v="2"/>
    <n v="73436"/>
    <n v="0.08"/>
    <n v="135122.23999999999"/>
    <n v="103664.03"/>
    <x v="0"/>
  </r>
  <r>
    <s v="ORD0382"/>
    <x v="286"/>
    <x v="3"/>
    <x v="10"/>
    <x v="2"/>
    <x v="3"/>
    <s v="Coffee Table"/>
    <n v="4"/>
    <n v="47578"/>
    <n v="0.12"/>
    <n v="167474.56"/>
    <n v="132044.35999999999"/>
    <x v="1"/>
  </r>
  <r>
    <s v="ORD0383"/>
    <x v="305"/>
    <x v="2"/>
    <x v="2"/>
    <x v="2"/>
    <x v="9"/>
    <s v="Wooden Chair"/>
    <n v="4"/>
    <n v="13592"/>
    <n v="0.12"/>
    <n v="47843.839999999997"/>
    <n v="42186.14"/>
    <x v="0"/>
  </r>
  <r>
    <s v="ORD0384"/>
    <x v="161"/>
    <x v="3"/>
    <x v="6"/>
    <x v="1"/>
    <x v="6"/>
    <s v="Shirt"/>
    <n v="5"/>
    <n v="81874"/>
    <n v="0.12"/>
    <n v="360245.6"/>
    <n v="275870.64"/>
    <x v="2"/>
  </r>
  <r>
    <s v="ORD0385"/>
    <x v="144"/>
    <x v="0"/>
    <x v="9"/>
    <x v="0"/>
    <x v="2"/>
    <s v="Samsung"/>
    <n v="4"/>
    <n v="1044"/>
    <n v="0"/>
    <n v="4176"/>
    <n v="3168.83"/>
    <x v="0"/>
  </r>
  <r>
    <s v="ORD0386"/>
    <x v="306"/>
    <x v="2"/>
    <x v="5"/>
    <x v="2"/>
    <x v="9"/>
    <s v="Office Chair"/>
    <n v="1"/>
    <n v="68480"/>
    <n v="0.12"/>
    <n v="60262.400000000001"/>
    <n v="48698.68"/>
    <x v="0"/>
  </r>
  <r>
    <s v="ORD0387"/>
    <x v="197"/>
    <x v="0"/>
    <x v="5"/>
    <x v="0"/>
    <x v="0"/>
    <s v="Asus VivoBook"/>
    <n v="5"/>
    <n v="55637"/>
    <n v="0.15"/>
    <n v="236457.25"/>
    <n v="209846.06"/>
    <x v="2"/>
  </r>
  <r>
    <s v="ORD0388"/>
    <x v="156"/>
    <x v="2"/>
    <x v="10"/>
    <x v="1"/>
    <x v="1"/>
    <s v="Kids Jacket"/>
    <n v="4"/>
    <n v="38110"/>
    <n v="0.08"/>
    <n v="140244.79999999999"/>
    <n v="105745.54"/>
    <x v="1"/>
  </r>
  <r>
    <s v="ORD0389"/>
    <x v="158"/>
    <x v="3"/>
    <x v="0"/>
    <x v="2"/>
    <x v="3"/>
    <s v="Study Table"/>
    <n v="2"/>
    <n v="24685"/>
    <n v="0.12"/>
    <n v="43445.599999999999"/>
    <n v="37690.44"/>
    <x v="0"/>
  </r>
  <r>
    <s v="ORD0390"/>
    <x v="191"/>
    <x v="3"/>
    <x v="5"/>
    <x v="0"/>
    <x v="2"/>
    <s v="Oppo"/>
    <n v="1"/>
    <n v="10954"/>
    <n v="0.12"/>
    <n v="9639.52"/>
    <n v="8671.9500000000007"/>
    <x v="1"/>
  </r>
  <r>
    <s v="ORD0391"/>
    <x v="307"/>
    <x v="3"/>
    <x v="5"/>
    <x v="1"/>
    <x v="7"/>
    <s v="Dress"/>
    <n v="3"/>
    <n v="84442"/>
    <n v="0"/>
    <n v="253326"/>
    <n v="212320.02"/>
    <x v="1"/>
  </r>
  <r>
    <s v="ORD0392"/>
    <x v="308"/>
    <x v="1"/>
    <x v="12"/>
    <x v="2"/>
    <x v="8"/>
    <s v="Queen Bed"/>
    <n v="1"/>
    <n v="48912"/>
    <n v="0.12"/>
    <n v="43042.559999999998"/>
    <n v="33370.519999999997"/>
    <x v="2"/>
  </r>
  <r>
    <s v="ORD0393"/>
    <x v="275"/>
    <x v="1"/>
    <x v="1"/>
    <x v="2"/>
    <x v="5"/>
    <s v="3-Seater Sofa"/>
    <n v="1"/>
    <n v="71260"/>
    <n v="0"/>
    <n v="71260"/>
    <n v="54897.95"/>
    <x v="2"/>
  </r>
  <r>
    <s v="ORD0394"/>
    <x v="158"/>
    <x v="0"/>
    <x v="4"/>
    <x v="1"/>
    <x v="1"/>
    <s v="Kids T-shirt"/>
    <n v="3"/>
    <n v="57302"/>
    <n v="0.12"/>
    <n v="151277.28"/>
    <n v="128859.17"/>
    <x v="2"/>
  </r>
  <r>
    <s v="ORD0395"/>
    <x v="270"/>
    <x v="3"/>
    <x v="10"/>
    <x v="2"/>
    <x v="9"/>
    <s v="Office Chair"/>
    <n v="2"/>
    <n v="13542"/>
    <n v="0.05"/>
    <n v="25729.8"/>
    <n v="21029.5"/>
    <x v="1"/>
  </r>
  <r>
    <s v="ORD0396"/>
    <x v="54"/>
    <x v="3"/>
    <x v="3"/>
    <x v="1"/>
    <x v="6"/>
    <s v="Jacket"/>
    <n v="2"/>
    <n v="79191"/>
    <n v="0.15"/>
    <n v="134624.70000000001"/>
    <n v="118075.64"/>
    <x v="0"/>
  </r>
  <r>
    <s v="ORD0397"/>
    <x v="309"/>
    <x v="3"/>
    <x v="8"/>
    <x v="0"/>
    <x v="2"/>
    <s v="OnePlus"/>
    <n v="4"/>
    <n v="70243"/>
    <n v="0.15"/>
    <n v="238826.2"/>
    <n v="198247.43"/>
    <x v="1"/>
  </r>
  <r>
    <s v="ORD0398"/>
    <x v="295"/>
    <x v="1"/>
    <x v="5"/>
    <x v="0"/>
    <x v="0"/>
    <s v="Lenovo IdeaPad"/>
    <n v="5"/>
    <n v="27950"/>
    <n v="0.05"/>
    <n v="132762.5"/>
    <n v="109215.71"/>
    <x v="1"/>
  </r>
  <r>
    <s v="ORD0399"/>
    <x v="310"/>
    <x v="1"/>
    <x v="0"/>
    <x v="2"/>
    <x v="9"/>
    <s v="Office Chair"/>
    <n v="5"/>
    <n v="37762"/>
    <n v="0.08"/>
    <n v="173705.2"/>
    <n v="156328.18"/>
    <x v="0"/>
  </r>
  <r>
    <s v="ORD0400"/>
    <x v="176"/>
    <x v="2"/>
    <x v="11"/>
    <x v="1"/>
    <x v="6"/>
    <s v="Jeans"/>
    <n v="4"/>
    <n v="49628"/>
    <n v="0.12"/>
    <n v="174690.56"/>
    <n v="138167.49"/>
    <x v="0"/>
  </r>
  <r>
    <s v="ORD0401"/>
    <x v="161"/>
    <x v="2"/>
    <x v="3"/>
    <x v="1"/>
    <x v="7"/>
    <s v="Kurti"/>
    <n v="1"/>
    <n v="55637"/>
    <n v="0.1"/>
    <n v="50073.3"/>
    <n v="44861.07"/>
    <x v="1"/>
  </r>
  <r>
    <s v="ORD0402"/>
    <x v="311"/>
    <x v="1"/>
    <x v="7"/>
    <x v="2"/>
    <x v="3"/>
    <s v="Coffee Table"/>
    <n v="5"/>
    <n v="45136"/>
    <n v="0.1"/>
    <n v="203112"/>
    <n v="179669.47"/>
    <x v="0"/>
  </r>
  <r>
    <s v="ORD0403"/>
    <x v="312"/>
    <x v="0"/>
    <x v="8"/>
    <x v="2"/>
    <x v="8"/>
    <s v="Queen Bed"/>
    <n v="2"/>
    <n v="19858"/>
    <n v="0.15"/>
    <n v="33758.6"/>
    <n v="30156.720000000001"/>
    <x v="1"/>
  </r>
  <r>
    <s v="ORD0404"/>
    <x v="159"/>
    <x v="2"/>
    <x v="1"/>
    <x v="1"/>
    <x v="6"/>
    <s v="Jeans"/>
    <n v="4"/>
    <n v="65518"/>
    <n v="0.08"/>
    <n v="241106.24"/>
    <n v="210455.87"/>
    <x v="0"/>
  </r>
  <r>
    <s v="ORD0405"/>
    <x v="313"/>
    <x v="3"/>
    <x v="12"/>
    <x v="0"/>
    <x v="4"/>
    <s v="Bluetooth Earbuds"/>
    <n v="1"/>
    <n v="11061"/>
    <n v="0"/>
    <n v="11061"/>
    <n v="9925.5"/>
    <x v="2"/>
  </r>
  <r>
    <s v="ORD0406"/>
    <x v="314"/>
    <x v="2"/>
    <x v="5"/>
    <x v="1"/>
    <x v="1"/>
    <s v="Kids T-shirt"/>
    <n v="3"/>
    <n v="12557"/>
    <n v="0"/>
    <n v="37671"/>
    <n v="30397.58"/>
    <x v="0"/>
  </r>
  <r>
    <s v="ORD0407"/>
    <x v="315"/>
    <x v="0"/>
    <x v="11"/>
    <x v="1"/>
    <x v="7"/>
    <s v="Saree"/>
    <n v="4"/>
    <n v="56095"/>
    <n v="0.12"/>
    <n v="197454.4"/>
    <n v="165533.79"/>
    <x v="2"/>
  </r>
  <r>
    <s v="ORD0408"/>
    <x v="254"/>
    <x v="3"/>
    <x v="6"/>
    <x v="0"/>
    <x v="2"/>
    <s v="iPhone"/>
    <n v="1"/>
    <n v="84677"/>
    <n v="0.15"/>
    <n v="71975.45"/>
    <n v="62601.39"/>
    <x v="0"/>
  </r>
  <r>
    <s v="ORD0409"/>
    <x v="316"/>
    <x v="2"/>
    <x v="13"/>
    <x v="1"/>
    <x v="1"/>
    <s v="Kids Jacket"/>
    <n v="5"/>
    <n v="39997"/>
    <n v="0.12"/>
    <n v="175986.8"/>
    <n v="155525.49"/>
    <x v="1"/>
  </r>
  <r>
    <s v="ORD0410"/>
    <x v="306"/>
    <x v="0"/>
    <x v="6"/>
    <x v="2"/>
    <x v="9"/>
    <s v="Wooden Chair"/>
    <n v="1"/>
    <n v="46954"/>
    <n v="0.15"/>
    <n v="39910.9"/>
    <n v="32199.58"/>
    <x v="2"/>
  </r>
  <r>
    <s v="ORD0411"/>
    <x v="317"/>
    <x v="3"/>
    <x v="11"/>
    <x v="2"/>
    <x v="5"/>
    <s v="3-Seater Sofa"/>
    <n v="5"/>
    <n v="29649"/>
    <n v="0.15"/>
    <n v="126008.25"/>
    <n v="106792.65"/>
    <x v="2"/>
  </r>
  <r>
    <s v="ORD0412"/>
    <x v="318"/>
    <x v="2"/>
    <x v="11"/>
    <x v="1"/>
    <x v="1"/>
    <s v="Kids Jacket"/>
    <n v="3"/>
    <n v="68289"/>
    <n v="0.08"/>
    <n v="188477.64"/>
    <n v="152356.57"/>
    <x v="0"/>
  </r>
  <r>
    <s v="ORD0413"/>
    <x v="319"/>
    <x v="2"/>
    <x v="6"/>
    <x v="2"/>
    <x v="5"/>
    <s v="3-Seater Sofa"/>
    <n v="4"/>
    <n v="16594"/>
    <n v="0.08"/>
    <n v="61065.919999999998"/>
    <n v="46876.55"/>
    <x v="2"/>
  </r>
  <r>
    <s v="ORD0414"/>
    <x v="22"/>
    <x v="2"/>
    <x v="3"/>
    <x v="2"/>
    <x v="3"/>
    <s v="Coffee Table"/>
    <n v="5"/>
    <n v="16542"/>
    <n v="0.15"/>
    <n v="70303.5"/>
    <n v="57015.61"/>
    <x v="1"/>
  </r>
  <r>
    <s v="ORD0415"/>
    <x v="320"/>
    <x v="3"/>
    <x v="4"/>
    <x v="2"/>
    <x v="5"/>
    <s v="3-Seater Sofa"/>
    <n v="3"/>
    <n v="82420"/>
    <n v="0"/>
    <n v="247260"/>
    <n v="192791.57"/>
    <x v="1"/>
  </r>
  <r>
    <s v="ORD0416"/>
    <x v="321"/>
    <x v="0"/>
    <x v="8"/>
    <x v="2"/>
    <x v="9"/>
    <s v="Office Chair"/>
    <n v="1"/>
    <n v="33463"/>
    <n v="0.08"/>
    <n v="30785.96"/>
    <n v="27199.21"/>
    <x v="1"/>
  </r>
  <r>
    <s v="ORD0417"/>
    <x v="322"/>
    <x v="3"/>
    <x v="7"/>
    <x v="2"/>
    <x v="8"/>
    <s v="Queen Bed"/>
    <n v="5"/>
    <n v="46863"/>
    <n v="0.12"/>
    <n v="206197.2"/>
    <n v="161839.06"/>
    <x v="0"/>
  </r>
  <r>
    <s v="ORD0418"/>
    <x v="36"/>
    <x v="0"/>
    <x v="9"/>
    <x v="0"/>
    <x v="4"/>
    <s v="Power Bank"/>
    <n v="5"/>
    <n v="76390"/>
    <n v="0.1"/>
    <n v="343755"/>
    <n v="281685.92"/>
    <x v="0"/>
  </r>
  <r>
    <s v="ORD0419"/>
    <x v="278"/>
    <x v="3"/>
    <x v="13"/>
    <x v="2"/>
    <x v="5"/>
    <s v="L-Shaped Sofa"/>
    <n v="4"/>
    <n v="49997"/>
    <n v="0.1"/>
    <n v="179989.2"/>
    <n v="156805.57"/>
    <x v="0"/>
  </r>
  <r>
    <s v="ORD0420"/>
    <x v="85"/>
    <x v="3"/>
    <x v="2"/>
    <x v="1"/>
    <x v="1"/>
    <s v="Kids T-shirt"/>
    <n v="1"/>
    <n v="63432"/>
    <n v="0.12"/>
    <n v="55820.160000000003"/>
    <n v="48606.73"/>
    <x v="2"/>
  </r>
  <r>
    <s v="ORD0421"/>
    <x v="323"/>
    <x v="0"/>
    <x v="5"/>
    <x v="0"/>
    <x v="2"/>
    <s v="Vivo"/>
    <n v="3"/>
    <n v="8245"/>
    <n v="0"/>
    <n v="24735"/>
    <n v="21947.06"/>
    <x v="0"/>
  </r>
  <r>
    <s v="ORD0422"/>
    <x v="145"/>
    <x v="1"/>
    <x v="4"/>
    <x v="1"/>
    <x v="6"/>
    <s v="Jacket"/>
    <n v="4"/>
    <n v="77833"/>
    <n v="0.15"/>
    <n v="264632.2"/>
    <n v="233788.69"/>
    <x v="0"/>
  </r>
  <r>
    <s v="ORD0423"/>
    <x v="324"/>
    <x v="1"/>
    <x v="7"/>
    <x v="2"/>
    <x v="5"/>
    <s v="3-Seater Sofa"/>
    <n v="5"/>
    <n v="2910"/>
    <n v="0.12"/>
    <n v="12804"/>
    <n v="10402.98"/>
    <x v="2"/>
  </r>
  <r>
    <s v="ORD0424"/>
    <x v="325"/>
    <x v="2"/>
    <x v="6"/>
    <x v="0"/>
    <x v="2"/>
    <s v="Samsung"/>
    <n v="5"/>
    <n v="31784"/>
    <n v="0.05"/>
    <n v="150974"/>
    <n v="124133.6"/>
    <x v="0"/>
  </r>
  <r>
    <s v="ORD0425"/>
    <x v="326"/>
    <x v="2"/>
    <x v="12"/>
    <x v="0"/>
    <x v="0"/>
    <s v="Lenovo IdeaPad"/>
    <n v="4"/>
    <n v="38894"/>
    <n v="0.05"/>
    <n v="147797.20000000001"/>
    <n v="127739.45"/>
    <x v="0"/>
  </r>
  <r>
    <s v="ORD0426"/>
    <x v="327"/>
    <x v="0"/>
    <x v="11"/>
    <x v="2"/>
    <x v="5"/>
    <s v="L-Shaped Sofa"/>
    <n v="3"/>
    <n v="82109"/>
    <n v="0.15"/>
    <n v="209377.95"/>
    <n v="177490.47"/>
    <x v="2"/>
  </r>
  <r>
    <s v="ORD0427"/>
    <x v="116"/>
    <x v="3"/>
    <x v="9"/>
    <x v="1"/>
    <x v="7"/>
    <s v="Dress"/>
    <n v="1"/>
    <n v="88918"/>
    <n v="0.15"/>
    <n v="75580.3"/>
    <n v="61151.33"/>
    <x v="0"/>
  </r>
  <r>
    <s v="ORD0428"/>
    <x v="319"/>
    <x v="2"/>
    <x v="2"/>
    <x v="1"/>
    <x v="1"/>
    <s v="Kids T-shirt"/>
    <n v="5"/>
    <n v="1462"/>
    <n v="0.15"/>
    <n v="6213.5"/>
    <n v="4897.28"/>
    <x v="1"/>
  </r>
  <r>
    <s v="ORD0429"/>
    <x v="18"/>
    <x v="0"/>
    <x v="4"/>
    <x v="0"/>
    <x v="0"/>
    <s v="Asus VivoBook"/>
    <n v="2"/>
    <n v="67726"/>
    <n v="0.1"/>
    <n v="121906.8"/>
    <n v="100042.27"/>
    <x v="0"/>
  </r>
  <r>
    <s v="ORD0430"/>
    <x v="328"/>
    <x v="1"/>
    <x v="4"/>
    <x v="2"/>
    <x v="5"/>
    <s v="L-Shaped Sofa"/>
    <n v="1"/>
    <n v="6735"/>
    <n v="0"/>
    <n v="6735"/>
    <n v="5799.63"/>
    <x v="0"/>
  </r>
  <r>
    <s v="ORD0431"/>
    <x v="329"/>
    <x v="0"/>
    <x v="1"/>
    <x v="2"/>
    <x v="5"/>
    <s v="3-Seater Sofa"/>
    <n v="3"/>
    <n v="11042"/>
    <n v="0.1"/>
    <n v="29813.4"/>
    <n v="25749.65"/>
    <x v="0"/>
  </r>
  <r>
    <s v="ORD0432"/>
    <x v="330"/>
    <x v="2"/>
    <x v="2"/>
    <x v="1"/>
    <x v="7"/>
    <s v="Kurti"/>
    <n v="2"/>
    <n v="65942"/>
    <n v="0"/>
    <n v="131884"/>
    <n v="105244.75"/>
    <x v="0"/>
  </r>
  <r>
    <s v="ORD0433"/>
    <x v="331"/>
    <x v="0"/>
    <x v="11"/>
    <x v="2"/>
    <x v="3"/>
    <s v="Study Table"/>
    <n v="3"/>
    <n v="9579"/>
    <n v="0.15"/>
    <n v="24426.45"/>
    <n v="21669.15"/>
    <x v="0"/>
  </r>
  <r>
    <s v="ORD0434"/>
    <x v="332"/>
    <x v="2"/>
    <x v="7"/>
    <x v="0"/>
    <x v="4"/>
    <s v="Power Bank"/>
    <n v="4"/>
    <n v="44959"/>
    <n v="0.08"/>
    <n v="165449.12"/>
    <n v="132039.76"/>
    <x v="1"/>
  </r>
  <r>
    <s v="ORD0435"/>
    <x v="333"/>
    <x v="3"/>
    <x v="11"/>
    <x v="2"/>
    <x v="9"/>
    <s v="Office Chair"/>
    <n v="4"/>
    <n v="10111"/>
    <n v="0.1"/>
    <n v="36399.599999999999"/>
    <n v="29569.27"/>
    <x v="1"/>
  </r>
  <r>
    <s v="ORD0436"/>
    <x v="334"/>
    <x v="1"/>
    <x v="11"/>
    <x v="0"/>
    <x v="4"/>
    <s v="Smart Watch"/>
    <n v="1"/>
    <n v="85283"/>
    <n v="0.05"/>
    <n v="81018.850000000006"/>
    <n v="72611.87"/>
    <x v="1"/>
  </r>
  <r>
    <s v="ORD0437"/>
    <x v="77"/>
    <x v="1"/>
    <x v="8"/>
    <x v="2"/>
    <x v="9"/>
    <s v="Office Chair"/>
    <n v="4"/>
    <n v="77302"/>
    <n v="0.12"/>
    <n v="272103.03999999998"/>
    <n v="225094.33"/>
    <x v="0"/>
  </r>
  <r>
    <s v="ORD0438"/>
    <x v="306"/>
    <x v="2"/>
    <x v="1"/>
    <x v="0"/>
    <x v="2"/>
    <s v="OnePlus"/>
    <n v="2"/>
    <n v="25603"/>
    <n v="0"/>
    <n v="51206"/>
    <n v="44655.79"/>
    <x v="1"/>
  </r>
  <r>
    <s v="ORD0439"/>
    <x v="315"/>
    <x v="0"/>
    <x v="12"/>
    <x v="2"/>
    <x v="9"/>
    <s v="Office Chair"/>
    <n v="3"/>
    <n v="50983"/>
    <n v="0.08"/>
    <n v="140713.07999999999"/>
    <n v="105845.07"/>
    <x v="0"/>
  </r>
  <r>
    <s v="ORD0440"/>
    <x v="335"/>
    <x v="2"/>
    <x v="9"/>
    <x v="2"/>
    <x v="9"/>
    <s v="Office Chair"/>
    <n v="2"/>
    <n v="11742"/>
    <n v="0.08"/>
    <n v="21605.279999999999"/>
    <n v="16301.05"/>
    <x v="2"/>
  </r>
  <r>
    <s v="ORD0441"/>
    <x v="50"/>
    <x v="1"/>
    <x v="1"/>
    <x v="2"/>
    <x v="9"/>
    <s v="Office Chair"/>
    <n v="2"/>
    <n v="26046"/>
    <n v="0.1"/>
    <n v="46882.8"/>
    <n v="41953.440000000002"/>
    <x v="0"/>
  </r>
  <r>
    <s v="ORD0442"/>
    <x v="31"/>
    <x v="2"/>
    <x v="10"/>
    <x v="2"/>
    <x v="3"/>
    <s v="Study Table"/>
    <n v="2"/>
    <n v="66476"/>
    <n v="0"/>
    <n v="132952"/>
    <n v="106687.16"/>
    <x v="0"/>
  </r>
  <r>
    <s v="ORD0443"/>
    <x v="336"/>
    <x v="2"/>
    <x v="3"/>
    <x v="2"/>
    <x v="3"/>
    <s v="Study Table"/>
    <n v="2"/>
    <n v="53078"/>
    <n v="0.05"/>
    <n v="100848.2"/>
    <n v="89369.5"/>
    <x v="0"/>
  </r>
  <r>
    <s v="ORD0444"/>
    <x v="337"/>
    <x v="0"/>
    <x v="9"/>
    <x v="1"/>
    <x v="6"/>
    <s v="Jacket"/>
    <n v="2"/>
    <n v="15190"/>
    <n v="0.08"/>
    <n v="27949.599999999999"/>
    <n v="23906.73"/>
    <x v="1"/>
  </r>
  <r>
    <s v="ORD0445"/>
    <x v="8"/>
    <x v="2"/>
    <x v="7"/>
    <x v="0"/>
    <x v="4"/>
    <s v="Power Bank"/>
    <n v="4"/>
    <n v="36911"/>
    <n v="0.05"/>
    <n v="140261.79999999999"/>
    <n v="122706.1"/>
    <x v="1"/>
  </r>
  <r>
    <s v="ORD0446"/>
    <x v="338"/>
    <x v="2"/>
    <x v="4"/>
    <x v="2"/>
    <x v="9"/>
    <s v="Office Chair"/>
    <n v="1"/>
    <n v="70064"/>
    <n v="0.12"/>
    <n v="61656.32"/>
    <n v="46265.18"/>
    <x v="2"/>
  </r>
  <r>
    <s v="ORD0447"/>
    <x v="339"/>
    <x v="3"/>
    <x v="6"/>
    <x v="1"/>
    <x v="7"/>
    <s v="Saree"/>
    <n v="2"/>
    <n v="77711"/>
    <n v="0.12"/>
    <n v="136771.35999999999"/>
    <n v="116513.62"/>
    <x v="2"/>
  </r>
  <r>
    <s v="ORD0448"/>
    <x v="340"/>
    <x v="2"/>
    <x v="13"/>
    <x v="2"/>
    <x v="9"/>
    <s v="Office Chair"/>
    <n v="5"/>
    <n v="14623"/>
    <n v="0"/>
    <n v="73115"/>
    <n v="60245.24"/>
    <x v="0"/>
  </r>
  <r>
    <s v="ORD0449"/>
    <x v="179"/>
    <x v="2"/>
    <x v="7"/>
    <x v="2"/>
    <x v="3"/>
    <s v="Coffee Table"/>
    <n v="2"/>
    <n v="75600"/>
    <n v="0"/>
    <n v="151200"/>
    <n v="115357.81"/>
    <x v="1"/>
  </r>
  <r>
    <s v="ORD0450"/>
    <x v="315"/>
    <x v="2"/>
    <x v="1"/>
    <x v="0"/>
    <x v="0"/>
    <s v="HP Pavilion"/>
    <n v="3"/>
    <n v="28415"/>
    <n v="0"/>
    <n v="85245"/>
    <n v="74678.58"/>
    <x v="1"/>
  </r>
  <r>
    <s v="ORD0451"/>
    <x v="341"/>
    <x v="0"/>
    <x v="7"/>
    <x v="1"/>
    <x v="6"/>
    <s v="Shirt"/>
    <n v="2"/>
    <n v="75656"/>
    <n v="0.12"/>
    <n v="133154.56"/>
    <n v="108148.87"/>
    <x v="0"/>
  </r>
  <r>
    <s v="ORD0452"/>
    <x v="342"/>
    <x v="3"/>
    <x v="4"/>
    <x v="1"/>
    <x v="1"/>
    <s v="Kids T-shirt"/>
    <n v="2"/>
    <n v="22572"/>
    <n v="0.12"/>
    <n v="39726.720000000001"/>
    <n v="30972.73"/>
    <x v="2"/>
  </r>
  <r>
    <s v="ORD0453"/>
    <x v="333"/>
    <x v="3"/>
    <x v="10"/>
    <x v="1"/>
    <x v="1"/>
    <s v="Kids T-shirt"/>
    <n v="3"/>
    <n v="43569"/>
    <n v="0.08"/>
    <n v="120250.44"/>
    <n v="96162.21"/>
    <x v="2"/>
  </r>
  <r>
    <s v="ORD0454"/>
    <x v="343"/>
    <x v="0"/>
    <x v="13"/>
    <x v="0"/>
    <x v="2"/>
    <s v="OnePlus"/>
    <n v="3"/>
    <n v="6981"/>
    <n v="0.08"/>
    <n v="19267.560000000001"/>
    <n v="16728.48"/>
    <x v="0"/>
  </r>
  <r>
    <s v="ORD0455"/>
    <x v="143"/>
    <x v="0"/>
    <x v="1"/>
    <x v="0"/>
    <x v="4"/>
    <s v="Bluetooth Earbuds"/>
    <n v="1"/>
    <n v="73112"/>
    <n v="0.1"/>
    <n v="65800.800000000003"/>
    <n v="58899.199999999997"/>
    <x v="0"/>
  </r>
  <r>
    <s v="ORD0456"/>
    <x v="344"/>
    <x v="2"/>
    <x v="11"/>
    <x v="1"/>
    <x v="1"/>
    <s v="Kids Jacket"/>
    <n v="3"/>
    <n v="34875"/>
    <n v="0.15"/>
    <n v="88931.25"/>
    <n v="70824.37"/>
    <x v="2"/>
  </r>
  <r>
    <s v="ORD0457"/>
    <x v="2"/>
    <x v="2"/>
    <x v="0"/>
    <x v="1"/>
    <x v="6"/>
    <s v="Jeans"/>
    <n v="2"/>
    <n v="32480"/>
    <n v="0.05"/>
    <n v="61712"/>
    <n v="49145.1"/>
    <x v="1"/>
  </r>
  <r>
    <s v="ORD0458"/>
    <x v="345"/>
    <x v="0"/>
    <x v="11"/>
    <x v="2"/>
    <x v="9"/>
    <s v="Wooden Chair"/>
    <n v="4"/>
    <n v="9105"/>
    <n v="0.1"/>
    <n v="32778"/>
    <n v="27813.35"/>
    <x v="0"/>
  </r>
  <r>
    <s v="ORD0459"/>
    <x v="17"/>
    <x v="2"/>
    <x v="13"/>
    <x v="1"/>
    <x v="1"/>
    <s v="Kids T-shirt"/>
    <n v="3"/>
    <n v="17547"/>
    <n v="0.08"/>
    <n v="48429.72"/>
    <n v="38156.43"/>
    <x v="2"/>
  </r>
  <r>
    <s v="ORD0460"/>
    <x v="304"/>
    <x v="1"/>
    <x v="13"/>
    <x v="2"/>
    <x v="8"/>
    <s v="King Size Bed"/>
    <n v="3"/>
    <n v="57114"/>
    <n v="0"/>
    <n v="171342"/>
    <n v="149700.54999999999"/>
    <x v="1"/>
  </r>
  <r>
    <s v="ORD0461"/>
    <x v="346"/>
    <x v="3"/>
    <x v="11"/>
    <x v="1"/>
    <x v="1"/>
    <s v="Kids T-shirt"/>
    <n v="4"/>
    <n v="71133"/>
    <n v="0.15"/>
    <n v="241852.2"/>
    <n v="191246.95"/>
    <x v="2"/>
  </r>
  <r>
    <s v="ORD0462"/>
    <x v="347"/>
    <x v="1"/>
    <x v="10"/>
    <x v="1"/>
    <x v="7"/>
    <s v="Kurti"/>
    <n v="5"/>
    <n v="39810"/>
    <n v="0.08"/>
    <n v="183126"/>
    <n v="155112.63"/>
    <x v="2"/>
  </r>
  <r>
    <s v="ORD0463"/>
    <x v="330"/>
    <x v="1"/>
    <x v="12"/>
    <x v="1"/>
    <x v="6"/>
    <s v="Jeans"/>
    <n v="1"/>
    <n v="46081"/>
    <n v="0.15"/>
    <n v="39168.85"/>
    <n v="33786.85"/>
    <x v="2"/>
  </r>
  <r>
    <s v="ORD0464"/>
    <x v="348"/>
    <x v="1"/>
    <x v="2"/>
    <x v="1"/>
    <x v="7"/>
    <s v="Dress"/>
    <n v="2"/>
    <n v="10214"/>
    <n v="0"/>
    <n v="20428"/>
    <n v="16241.85"/>
    <x v="0"/>
  </r>
  <r>
    <s v="ORD0465"/>
    <x v="39"/>
    <x v="2"/>
    <x v="10"/>
    <x v="2"/>
    <x v="9"/>
    <s v="Office Chair"/>
    <n v="3"/>
    <n v="63567"/>
    <n v="0.15"/>
    <n v="162095.85"/>
    <n v="127743.97"/>
    <x v="0"/>
  </r>
  <r>
    <s v="ORD0466"/>
    <x v="310"/>
    <x v="1"/>
    <x v="6"/>
    <x v="0"/>
    <x v="2"/>
    <s v="Vivo"/>
    <n v="3"/>
    <n v="73048"/>
    <n v="0.15"/>
    <n v="186272.4"/>
    <n v="153210.45000000001"/>
    <x v="1"/>
  </r>
  <r>
    <s v="ORD0467"/>
    <x v="349"/>
    <x v="3"/>
    <x v="1"/>
    <x v="0"/>
    <x v="0"/>
    <s v="Dell Inspiron"/>
    <n v="3"/>
    <n v="77861"/>
    <n v="0"/>
    <n v="233583"/>
    <n v="194805.77"/>
    <x v="1"/>
  </r>
  <r>
    <s v="ORD0468"/>
    <x v="206"/>
    <x v="1"/>
    <x v="5"/>
    <x v="0"/>
    <x v="2"/>
    <s v="Vivo"/>
    <n v="5"/>
    <n v="33859"/>
    <n v="0"/>
    <n v="169295"/>
    <n v="142868.84"/>
    <x v="1"/>
  </r>
  <r>
    <s v="ORD0469"/>
    <x v="50"/>
    <x v="0"/>
    <x v="13"/>
    <x v="1"/>
    <x v="1"/>
    <s v="Kids T-shirt"/>
    <n v="5"/>
    <n v="68561"/>
    <n v="0.12"/>
    <n v="301668.40000000002"/>
    <n v="248608.94"/>
    <x v="1"/>
  </r>
  <r>
    <s v="ORD0470"/>
    <x v="350"/>
    <x v="0"/>
    <x v="2"/>
    <x v="1"/>
    <x v="7"/>
    <s v="Dress"/>
    <n v="3"/>
    <n v="86630"/>
    <n v="0.05"/>
    <n v="246895.5"/>
    <n v="220166.51"/>
    <x v="1"/>
  </r>
  <r>
    <s v="ORD0471"/>
    <x v="222"/>
    <x v="2"/>
    <x v="3"/>
    <x v="2"/>
    <x v="8"/>
    <s v="King Size Bed"/>
    <n v="2"/>
    <n v="84369"/>
    <n v="0.1"/>
    <n v="151864.20000000001"/>
    <n v="131970.38"/>
    <x v="2"/>
  </r>
  <r>
    <s v="ORD0472"/>
    <x v="351"/>
    <x v="3"/>
    <x v="2"/>
    <x v="0"/>
    <x v="2"/>
    <s v="Vivo"/>
    <n v="1"/>
    <n v="63172"/>
    <n v="0.05"/>
    <n v="60013.4"/>
    <n v="50587.24"/>
    <x v="1"/>
  </r>
  <r>
    <s v="ORD0473"/>
    <x v="334"/>
    <x v="0"/>
    <x v="9"/>
    <x v="2"/>
    <x v="8"/>
    <s v="King Size Bed"/>
    <n v="1"/>
    <n v="46616"/>
    <n v="0.15"/>
    <n v="39623.599999999999"/>
    <n v="32627.61"/>
    <x v="1"/>
  </r>
  <r>
    <s v="ORD0474"/>
    <x v="352"/>
    <x v="2"/>
    <x v="3"/>
    <x v="1"/>
    <x v="6"/>
    <s v="Jeans"/>
    <n v="2"/>
    <n v="22290"/>
    <n v="0.05"/>
    <n v="42351"/>
    <n v="34290.910000000003"/>
    <x v="1"/>
  </r>
  <r>
    <s v="ORD0475"/>
    <x v="29"/>
    <x v="0"/>
    <x v="3"/>
    <x v="0"/>
    <x v="2"/>
    <s v="Oppo"/>
    <n v="1"/>
    <n v="17369"/>
    <n v="0.08"/>
    <n v="15979.48"/>
    <n v="12431.38"/>
    <x v="2"/>
  </r>
  <r>
    <s v="ORD0476"/>
    <x v="353"/>
    <x v="1"/>
    <x v="5"/>
    <x v="1"/>
    <x v="1"/>
    <s v="Kids Jacket"/>
    <n v="1"/>
    <n v="9012"/>
    <n v="0.08"/>
    <n v="8291.0400000000009"/>
    <n v="6380.49"/>
    <x v="0"/>
  </r>
  <r>
    <s v="ORD0477"/>
    <x v="354"/>
    <x v="3"/>
    <x v="10"/>
    <x v="0"/>
    <x v="2"/>
    <s v="Oppo"/>
    <n v="3"/>
    <n v="80594"/>
    <n v="0.12"/>
    <n v="212768.16"/>
    <n v="181206.17"/>
    <x v="2"/>
  </r>
  <r>
    <s v="ORD0478"/>
    <x v="224"/>
    <x v="0"/>
    <x v="1"/>
    <x v="2"/>
    <x v="9"/>
    <s v="Office Chair"/>
    <n v="5"/>
    <n v="73187"/>
    <n v="0.05"/>
    <n v="347638.25"/>
    <n v="290500.78000000003"/>
    <x v="1"/>
  </r>
  <r>
    <s v="ORD0479"/>
    <x v="355"/>
    <x v="3"/>
    <x v="0"/>
    <x v="2"/>
    <x v="5"/>
    <s v="L-Shaped Sofa"/>
    <n v="1"/>
    <n v="14556"/>
    <n v="0.12"/>
    <n v="12809.28"/>
    <n v="9776.8799999999992"/>
    <x v="0"/>
  </r>
  <r>
    <s v="ORD0480"/>
    <x v="77"/>
    <x v="2"/>
    <x v="11"/>
    <x v="2"/>
    <x v="3"/>
    <s v="Coffee Table"/>
    <n v="3"/>
    <n v="27340"/>
    <n v="0"/>
    <n v="82020"/>
    <n v="66364.69"/>
    <x v="2"/>
  </r>
  <r>
    <s v="ORD0481"/>
    <x v="144"/>
    <x v="2"/>
    <x v="13"/>
    <x v="1"/>
    <x v="7"/>
    <s v="Kurti"/>
    <n v="3"/>
    <n v="41789"/>
    <n v="0.15"/>
    <n v="106561.95"/>
    <n v="81965.06"/>
    <x v="1"/>
  </r>
  <r>
    <s v="ORD0482"/>
    <x v="89"/>
    <x v="1"/>
    <x v="11"/>
    <x v="1"/>
    <x v="1"/>
    <s v="Kids Jacket"/>
    <n v="5"/>
    <n v="62518"/>
    <n v="0.08"/>
    <n v="287582.8"/>
    <n v="239757.36"/>
    <x v="1"/>
  </r>
  <r>
    <s v="ORD0483"/>
    <x v="356"/>
    <x v="0"/>
    <x v="7"/>
    <x v="0"/>
    <x v="2"/>
    <s v="iPhone"/>
    <n v="1"/>
    <n v="30589"/>
    <n v="0.05"/>
    <n v="29059.55"/>
    <n v="23185.93"/>
    <x v="0"/>
  </r>
  <r>
    <s v="ORD0484"/>
    <x v="24"/>
    <x v="0"/>
    <x v="0"/>
    <x v="1"/>
    <x v="1"/>
    <s v="Kids Jacket"/>
    <n v="3"/>
    <n v="88623"/>
    <n v="0.15"/>
    <n v="225988.65"/>
    <n v="180425.63"/>
    <x v="1"/>
  </r>
  <r>
    <s v="ORD0485"/>
    <x v="357"/>
    <x v="1"/>
    <x v="1"/>
    <x v="0"/>
    <x v="2"/>
    <s v="Oppo"/>
    <n v="2"/>
    <n v="4680"/>
    <n v="0.05"/>
    <n v="8892"/>
    <n v="7357.36"/>
    <x v="0"/>
  </r>
  <r>
    <s v="ORD0486"/>
    <x v="136"/>
    <x v="1"/>
    <x v="13"/>
    <x v="2"/>
    <x v="5"/>
    <s v="L-Shaped Sofa"/>
    <n v="1"/>
    <n v="86475"/>
    <n v="0.12"/>
    <n v="76098"/>
    <n v="57212.52"/>
    <x v="1"/>
  </r>
  <r>
    <s v="ORD0487"/>
    <x v="358"/>
    <x v="1"/>
    <x v="0"/>
    <x v="2"/>
    <x v="8"/>
    <s v="Queen Bed"/>
    <n v="2"/>
    <n v="67978"/>
    <n v="0.05"/>
    <n v="129158.2"/>
    <n v="97754.58"/>
    <x v="2"/>
  </r>
  <r>
    <s v="ORD0488"/>
    <x v="359"/>
    <x v="3"/>
    <x v="10"/>
    <x v="0"/>
    <x v="2"/>
    <s v="iPhone"/>
    <n v="5"/>
    <n v="13148"/>
    <n v="0.08"/>
    <n v="60480.800000000003"/>
    <n v="49000.11"/>
    <x v="1"/>
  </r>
  <r>
    <s v="ORD0489"/>
    <x v="360"/>
    <x v="3"/>
    <x v="1"/>
    <x v="1"/>
    <x v="6"/>
    <s v="Shirt"/>
    <n v="3"/>
    <n v="33781"/>
    <n v="0.05"/>
    <n v="96275.85"/>
    <n v="76154.73"/>
    <x v="2"/>
  </r>
  <r>
    <s v="ORD0490"/>
    <x v="361"/>
    <x v="0"/>
    <x v="9"/>
    <x v="1"/>
    <x v="6"/>
    <s v="Jacket"/>
    <n v="4"/>
    <n v="33215"/>
    <n v="0.15"/>
    <n v="112931"/>
    <n v="94068.18"/>
    <x v="0"/>
  </r>
  <r>
    <s v="ORD0491"/>
    <x v="362"/>
    <x v="3"/>
    <x v="6"/>
    <x v="0"/>
    <x v="0"/>
    <s v="HP Pavilion"/>
    <n v="2"/>
    <n v="5065"/>
    <n v="0.15"/>
    <n v="8610.5"/>
    <n v="7515.94"/>
    <x v="1"/>
  </r>
  <r>
    <s v="ORD0492"/>
    <x v="89"/>
    <x v="2"/>
    <x v="2"/>
    <x v="0"/>
    <x v="4"/>
    <s v="Smart Watch"/>
    <n v="1"/>
    <n v="3258"/>
    <n v="0.15"/>
    <n v="2769.3"/>
    <n v="2172.8200000000002"/>
    <x v="0"/>
  </r>
  <r>
    <s v="ORD0493"/>
    <x v="363"/>
    <x v="3"/>
    <x v="6"/>
    <x v="2"/>
    <x v="5"/>
    <s v="L-Shaped Sofa"/>
    <n v="2"/>
    <n v="38923"/>
    <n v="0"/>
    <n v="77846"/>
    <n v="66961.95"/>
    <x v="1"/>
  </r>
  <r>
    <s v="ORD0494"/>
    <x v="63"/>
    <x v="3"/>
    <x v="2"/>
    <x v="0"/>
    <x v="0"/>
    <s v="Dell Inspiron"/>
    <n v="3"/>
    <n v="5734"/>
    <n v="0.08"/>
    <n v="15825.84"/>
    <n v="13281.67"/>
    <x v="2"/>
  </r>
  <r>
    <s v="ORD0495"/>
    <x v="263"/>
    <x v="0"/>
    <x v="10"/>
    <x v="0"/>
    <x v="2"/>
    <s v="Oppo"/>
    <n v="2"/>
    <n v="79844"/>
    <n v="0.15"/>
    <n v="135734.79999999999"/>
    <n v="105081.55"/>
    <x v="2"/>
  </r>
  <r>
    <s v="ORD0496"/>
    <x v="248"/>
    <x v="1"/>
    <x v="13"/>
    <x v="0"/>
    <x v="2"/>
    <s v="OnePlus"/>
    <n v="5"/>
    <n v="903"/>
    <n v="0"/>
    <n v="4515"/>
    <n v="3408.77"/>
    <x v="0"/>
  </r>
  <r>
    <s v="ORD0497"/>
    <x v="364"/>
    <x v="1"/>
    <x v="0"/>
    <x v="1"/>
    <x v="7"/>
    <s v="Dress"/>
    <n v="1"/>
    <n v="55627"/>
    <n v="0.15"/>
    <n v="47282.95"/>
    <n v="39824.21"/>
    <x v="1"/>
  </r>
  <r>
    <s v="ORD0498"/>
    <x v="295"/>
    <x v="0"/>
    <x v="6"/>
    <x v="0"/>
    <x v="0"/>
    <s v="Lenovo IdeaPad"/>
    <n v="3"/>
    <n v="77263"/>
    <n v="0.12"/>
    <n v="203974.32"/>
    <n v="172239.14"/>
    <x v="0"/>
  </r>
  <r>
    <s v="ORD0499"/>
    <x v="269"/>
    <x v="0"/>
    <x v="7"/>
    <x v="2"/>
    <x v="8"/>
    <s v="King Size Bed"/>
    <n v="1"/>
    <n v="65287"/>
    <n v="0.05"/>
    <n v="62022.65"/>
    <n v="52884.76"/>
    <x v="0"/>
  </r>
  <r>
    <s v="ORD0500"/>
    <x v="134"/>
    <x v="3"/>
    <x v="12"/>
    <x v="2"/>
    <x v="9"/>
    <s v="Wooden Chair"/>
    <n v="1"/>
    <n v="50222"/>
    <n v="0.12"/>
    <n v="44195.360000000001"/>
    <n v="37014.78"/>
    <x v="0"/>
  </r>
  <r>
    <s v="ORD0501"/>
    <x v="365"/>
    <x v="2"/>
    <x v="10"/>
    <x v="2"/>
    <x v="3"/>
    <s v="Coffee Table"/>
    <n v="1"/>
    <n v="89884"/>
    <n v="0"/>
    <n v="89884"/>
    <n v="69937.289999999994"/>
    <x v="0"/>
  </r>
  <r>
    <s v="ORD0502"/>
    <x v="75"/>
    <x v="0"/>
    <x v="7"/>
    <x v="0"/>
    <x v="4"/>
    <s v="Power Bank"/>
    <n v="5"/>
    <n v="29769"/>
    <n v="0.08"/>
    <n v="136937.4"/>
    <n v="119218.43"/>
    <x v="0"/>
  </r>
  <r>
    <s v="ORD0503"/>
    <x v="44"/>
    <x v="0"/>
    <x v="13"/>
    <x v="1"/>
    <x v="6"/>
    <s v="Jacket"/>
    <n v="5"/>
    <n v="37042"/>
    <n v="0.1"/>
    <n v="166689"/>
    <n v="144632.97"/>
    <x v="1"/>
  </r>
  <r>
    <s v="ORD0504"/>
    <x v="214"/>
    <x v="0"/>
    <x v="4"/>
    <x v="2"/>
    <x v="8"/>
    <s v="King Size Bed"/>
    <n v="4"/>
    <n v="51058"/>
    <n v="0.1"/>
    <n v="183808.8"/>
    <n v="163875.82"/>
    <x v="1"/>
  </r>
  <r>
    <s v="ORD0505"/>
    <x v="366"/>
    <x v="3"/>
    <x v="6"/>
    <x v="0"/>
    <x v="2"/>
    <s v="OnePlus"/>
    <n v="1"/>
    <n v="24585"/>
    <n v="0.15"/>
    <n v="20897.25"/>
    <n v="18316.29"/>
    <x v="0"/>
  </r>
  <r>
    <s v="ORD0506"/>
    <x v="279"/>
    <x v="0"/>
    <x v="0"/>
    <x v="0"/>
    <x v="2"/>
    <s v="iPhone"/>
    <n v="5"/>
    <n v="41180"/>
    <n v="0.15"/>
    <n v="175015"/>
    <n v="149726.13"/>
    <x v="1"/>
  </r>
  <r>
    <s v="ORD0507"/>
    <x v="367"/>
    <x v="0"/>
    <x v="0"/>
    <x v="0"/>
    <x v="4"/>
    <s v="Power Bank"/>
    <n v="1"/>
    <n v="30716"/>
    <n v="0.15"/>
    <n v="26108.6"/>
    <n v="20879.18"/>
    <x v="1"/>
  </r>
  <r>
    <s v="ORD0508"/>
    <x v="175"/>
    <x v="3"/>
    <x v="6"/>
    <x v="2"/>
    <x v="8"/>
    <s v="Queen Bed"/>
    <n v="3"/>
    <n v="57437"/>
    <n v="0"/>
    <n v="172311"/>
    <n v="131636.37"/>
    <x v="1"/>
  </r>
  <r>
    <s v="ORD0509"/>
    <x v="368"/>
    <x v="3"/>
    <x v="5"/>
    <x v="2"/>
    <x v="3"/>
    <s v="Coffee Table"/>
    <n v="2"/>
    <n v="55034"/>
    <n v="0"/>
    <n v="110068"/>
    <n v="93405.96"/>
    <x v="1"/>
  </r>
  <r>
    <s v="ORD0510"/>
    <x v="100"/>
    <x v="3"/>
    <x v="5"/>
    <x v="2"/>
    <x v="5"/>
    <s v="L-Shaped Sofa"/>
    <n v="1"/>
    <n v="88844"/>
    <n v="0.12"/>
    <n v="78182.720000000001"/>
    <n v="64411.69"/>
    <x v="0"/>
  </r>
  <r>
    <s v="ORD0511"/>
    <x v="355"/>
    <x v="2"/>
    <x v="10"/>
    <x v="2"/>
    <x v="3"/>
    <s v="Coffee Table"/>
    <n v="5"/>
    <n v="26425"/>
    <n v="0.12"/>
    <n v="116270"/>
    <n v="104286.12"/>
    <x v="0"/>
  </r>
  <r>
    <s v="ORD0512"/>
    <x v="149"/>
    <x v="0"/>
    <x v="12"/>
    <x v="1"/>
    <x v="6"/>
    <s v="Jacket"/>
    <n v="1"/>
    <n v="50006"/>
    <n v="0.15"/>
    <n v="42505.1"/>
    <n v="34298.660000000003"/>
    <x v="2"/>
  </r>
  <r>
    <s v="ORD0513"/>
    <x v="192"/>
    <x v="0"/>
    <x v="13"/>
    <x v="0"/>
    <x v="2"/>
    <s v="iPhone"/>
    <n v="2"/>
    <n v="31744"/>
    <n v="0.08"/>
    <n v="58408.959999999999"/>
    <n v="51164.4"/>
    <x v="2"/>
  </r>
  <r>
    <s v="ORD0514"/>
    <x v="69"/>
    <x v="1"/>
    <x v="9"/>
    <x v="1"/>
    <x v="6"/>
    <s v="Jacket"/>
    <n v="5"/>
    <n v="23335"/>
    <n v="0.15"/>
    <n v="99173.75"/>
    <n v="88242.29"/>
    <x v="1"/>
  </r>
  <r>
    <s v="ORD0515"/>
    <x v="369"/>
    <x v="3"/>
    <x v="11"/>
    <x v="2"/>
    <x v="3"/>
    <s v="Coffee Table"/>
    <n v="2"/>
    <n v="6599"/>
    <n v="0.08"/>
    <n v="12142.16"/>
    <n v="10864.82"/>
    <x v="0"/>
  </r>
  <r>
    <s v="ORD0516"/>
    <x v="227"/>
    <x v="1"/>
    <x v="3"/>
    <x v="0"/>
    <x v="2"/>
    <s v="OnePlus"/>
    <n v="3"/>
    <n v="84841"/>
    <n v="0.15"/>
    <n v="216344.55"/>
    <n v="171802.76"/>
    <x v="0"/>
  </r>
  <r>
    <s v="ORD0517"/>
    <x v="370"/>
    <x v="0"/>
    <x v="3"/>
    <x v="0"/>
    <x v="0"/>
    <s v="Asus VivoBook"/>
    <n v="2"/>
    <n v="22345"/>
    <n v="0"/>
    <n v="44690"/>
    <n v="39681.19"/>
    <x v="1"/>
  </r>
  <r>
    <s v="ORD0518"/>
    <x v="260"/>
    <x v="1"/>
    <x v="3"/>
    <x v="2"/>
    <x v="9"/>
    <s v="Wooden Chair"/>
    <n v="4"/>
    <n v="13470"/>
    <n v="0.05"/>
    <n v="51186"/>
    <n v="38898.58"/>
    <x v="1"/>
  </r>
  <r>
    <s v="ORD0519"/>
    <x v="371"/>
    <x v="2"/>
    <x v="9"/>
    <x v="1"/>
    <x v="7"/>
    <s v="Kurti"/>
    <n v="1"/>
    <n v="21008"/>
    <n v="0.15"/>
    <n v="17856.8"/>
    <n v="14406.34"/>
    <x v="1"/>
  </r>
  <r>
    <s v="ORD0520"/>
    <x v="372"/>
    <x v="1"/>
    <x v="2"/>
    <x v="0"/>
    <x v="4"/>
    <s v="Bluetooth Earbuds"/>
    <n v="4"/>
    <n v="9529"/>
    <n v="0"/>
    <n v="38116"/>
    <n v="32877.43"/>
    <x v="1"/>
  </r>
  <r>
    <s v="ORD0521"/>
    <x v="373"/>
    <x v="2"/>
    <x v="12"/>
    <x v="1"/>
    <x v="7"/>
    <s v="Saree"/>
    <n v="5"/>
    <n v="76156"/>
    <n v="0.08"/>
    <n v="350317.6"/>
    <n v="310165.94"/>
    <x v="0"/>
  </r>
  <r>
    <s v="ORD0522"/>
    <x v="254"/>
    <x v="2"/>
    <x v="7"/>
    <x v="1"/>
    <x v="6"/>
    <s v="Shirt"/>
    <n v="5"/>
    <n v="75121"/>
    <n v="0.12"/>
    <n v="330532.40000000002"/>
    <n v="250662.74"/>
    <x v="2"/>
  </r>
  <r>
    <s v="ORD0523"/>
    <x v="60"/>
    <x v="1"/>
    <x v="10"/>
    <x v="1"/>
    <x v="1"/>
    <s v="Kids Jacket"/>
    <n v="3"/>
    <n v="8427"/>
    <n v="0"/>
    <n v="25281"/>
    <n v="20050.28"/>
    <x v="0"/>
  </r>
  <r>
    <s v="ORD0524"/>
    <x v="1"/>
    <x v="0"/>
    <x v="7"/>
    <x v="1"/>
    <x v="1"/>
    <s v="Kids T-shirt"/>
    <n v="1"/>
    <n v="54187"/>
    <n v="0.12"/>
    <n v="47684.56"/>
    <n v="40345.800000000003"/>
    <x v="2"/>
  </r>
  <r>
    <s v="ORD0525"/>
    <x v="356"/>
    <x v="2"/>
    <x v="4"/>
    <x v="0"/>
    <x v="4"/>
    <s v="Power Bank"/>
    <n v="4"/>
    <n v="76873"/>
    <n v="0.1"/>
    <n v="276742.8"/>
    <n v="224832.99"/>
    <x v="1"/>
  </r>
  <r>
    <s v="ORD0526"/>
    <x v="183"/>
    <x v="1"/>
    <x v="3"/>
    <x v="1"/>
    <x v="1"/>
    <s v="Kids T-shirt"/>
    <n v="3"/>
    <n v="65005"/>
    <n v="0.15"/>
    <n v="165762.75"/>
    <n v="132073.62"/>
    <x v="1"/>
  </r>
  <r>
    <s v="ORD0527"/>
    <x v="270"/>
    <x v="3"/>
    <x v="9"/>
    <x v="2"/>
    <x v="9"/>
    <s v="Wooden Chair"/>
    <n v="4"/>
    <n v="52556"/>
    <n v="0.15"/>
    <n v="178690.4"/>
    <n v="159667.47"/>
    <x v="2"/>
  </r>
  <r>
    <s v="ORD0528"/>
    <x v="374"/>
    <x v="2"/>
    <x v="0"/>
    <x v="2"/>
    <x v="8"/>
    <s v="Queen Bed"/>
    <n v="1"/>
    <n v="13294"/>
    <n v="0.15"/>
    <n v="11299.9"/>
    <n v="8713.99"/>
    <x v="1"/>
  </r>
  <r>
    <s v="ORD0529"/>
    <x v="301"/>
    <x v="0"/>
    <x v="12"/>
    <x v="0"/>
    <x v="0"/>
    <s v="Lenovo IdeaPad"/>
    <n v="4"/>
    <n v="19778"/>
    <n v="0.15"/>
    <n v="67245.2"/>
    <n v="57895.26"/>
    <x v="2"/>
  </r>
  <r>
    <s v="ORD0530"/>
    <x v="375"/>
    <x v="3"/>
    <x v="13"/>
    <x v="2"/>
    <x v="5"/>
    <s v="L-Shaped Sofa"/>
    <n v="1"/>
    <n v="15146"/>
    <n v="0.12"/>
    <n v="13328.48"/>
    <n v="11431.47"/>
    <x v="1"/>
  </r>
  <r>
    <s v="ORD0531"/>
    <x v="23"/>
    <x v="2"/>
    <x v="12"/>
    <x v="1"/>
    <x v="7"/>
    <s v="Kurti"/>
    <n v="5"/>
    <n v="25476"/>
    <n v="0.08"/>
    <n v="117189.6"/>
    <n v="101812.69"/>
    <x v="1"/>
  </r>
  <r>
    <s v="ORD0532"/>
    <x v="376"/>
    <x v="2"/>
    <x v="2"/>
    <x v="2"/>
    <x v="5"/>
    <s v="3-Seater Sofa"/>
    <n v="2"/>
    <n v="20121"/>
    <n v="0.15"/>
    <n v="34205.699999999997"/>
    <n v="27253.759999999998"/>
    <x v="0"/>
  </r>
  <r>
    <s v="ORD0533"/>
    <x v="377"/>
    <x v="3"/>
    <x v="5"/>
    <x v="0"/>
    <x v="0"/>
    <s v="HP Pavilion"/>
    <n v="4"/>
    <n v="35020"/>
    <n v="0.12"/>
    <n v="123270.39999999999"/>
    <n v="110235.6"/>
    <x v="0"/>
  </r>
  <r>
    <s v="ORD0534"/>
    <x v="317"/>
    <x v="2"/>
    <x v="10"/>
    <x v="1"/>
    <x v="1"/>
    <s v="Kids Jacket"/>
    <n v="3"/>
    <n v="8466"/>
    <n v="0.05"/>
    <n v="24128.1"/>
    <n v="20555.650000000001"/>
    <x v="2"/>
  </r>
  <r>
    <s v="ORD0535"/>
    <x v="378"/>
    <x v="1"/>
    <x v="10"/>
    <x v="0"/>
    <x v="4"/>
    <s v="Bluetooth Earbuds"/>
    <n v="2"/>
    <n v="47728"/>
    <n v="0.05"/>
    <n v="90683.199999999997"/>
    <n v="75087.38"/>
    <x v="0"/>
  </r>
  <r>
    <s v="ORD0536"/>
    <x v="203"/>
    <x v="3"/>
    <x v="12"/>
    <x v="0"/>
    <x v="0"/>
    <s v="Lenovo IdeaPad"/>
    <n v="1"/>
    <n v="13699"/>
    <n v="0.1"/>
    <n v="12329.1"/>
    <n v="10592"/>
    <x v="0"/>
  </r>
  <r>
    <s v="ORD0537"/>
    <x v="292"/>
    <x v="0"/>
    <x v="3"/>
    <x v="0"/>
    <x v="2"/>
    <s v="OnePlus"/>
    <n v="1"/>
    <n v="61216"/>
    <n v="0.1"/>
    <n v="55094.400000000001"/>
    <n v="46385.47"/>
    <x v="1"/>
  </r>
  <r>
    <s v="ORD0538"/>
    <x v="296"/>
    <x v="1"/>
    <x v="2"/>
    <x v="0"/>
    <x v="4"/>
    <s v="Smart Watch"/>
    <n v="2"/>
    <n v="74061"/>
    <n v="0.1"/>
    <n v="133309.79999999999"/>
    <n v="116330.81"/>
    <x v="1"/>
  </r>
  <r>
    <s v="ORD0539"/>
    <x v="379"/>
    <x v="0"/>
    <x v="5"/>
    <x v="2"/>
    <x v="5"/>
    <s v="L-Shaped Sofa"/>
    <n v="3"/>
    <n v="58349"/>
    <n v="0"/>
    <n v="175047"/>
    <n v="132110.85999999999"/>
    <x v="1"/>
  </r>
  <r>
    <s v="ORD0540"/>
    <x v="11"/>
    <x v="1"/>
    <x v="1"/>
    <x v="2"/>
    <x v="9"/>
    <s v="Wooden Chair"/>
    <n v="5"/>
    <n v="89991"/>
    <n v="0.15"/>
    <n v="382461.75"/>
    <n v="314787.36"/>
    <x v="2"/>
  </r>
  <r>
    <s v="ORD0541"/>
    <x v="25"/>
    <x v="3"/>
    <x v="2"/>
    <x v="1"/>
    <x v="6"/>
    <s v="Jeans"/>
    <n v="3"/>
    <n v="60248"/>
    <n v="0"/>
    <n v="180744"/>
    <n v="139852.79"/>
    <x v="2"/>
  </r>
  <r>
    <s v="ORD0542"/>
    <x v="268"/>
    <x v="3"/>
    <x v="2"/>
    <x v="1"/>
    <x v="7"/>
    <s v="Kurti"/>
    <n v="4"/>
    <n v="1690"/>
    <n v="0.15"/>
    <n v="5746"/>
    <n v="4324.1000000000004"/>
    <x v="0"/>
  </r>
  <r>
    <s v="ORD0543"/>
    <x v="365"/>
    <x v="0"/>
    <x v="6"/>
    <x v="1"/>
    <x v="1"/>
    <s v="Kids T-shirt"/>
    <n v="2"/>
    <n v="26491"/>
    <n v="0.08"/>
    <n v="48743.44"/>
    <n v="36714.71"/>
    <x v="2"/>
  </r>
  <r>
    <s v="ORD0544"/>
    <x v="380"/>
    <x v="1"/>
    <x v="5"/>
    <x v="0"/>
    <x v="0"/>
    <s v="Dell Inspiron"/>
    <n v="2"/>
    <n v="58285"/>
    <n v="0"/>
    <n v="116570"/>
    <n v="103669.96"/>
    <x v="0"/>
  </r>
  <r>
    <s v="ORD0545"/>
    <x v="64"/>
    <x v="0"/>
    <x v="9"/>
    <x v="1"/>
    <x v="6"/>
    <s v="Jeans"/>
    <n v="1"/>
    <n v="39531"/>
    <n v="0"/>
    <n v="39531"/>
    <n v="32850.42"/>
    <x v="2"/>
  </r>
  <r>
    <s v="ORD0546"/>
    <x v="381"/>
    <x v="2"/>
    <x v="11"/>
    <x v="2"/>
    <x v="9"/>
    <s v="Office Chair"/>
    <n v="1"/>
    <n v="52389"/>
    <n v="0.12"/>
    <n v="46102.32"/>
    <n v="35287.46"/>
    <x v="0"/>
  </r>
  <r>
    <s v="ORD0547"/>
    <x v="61"/>
    <x v="3"/>
    <x v="0"/>
    <x v="0"/>
    <x v="2"/>
    <s v="Vivo"/>
    <n v="5"/>
    <n v="48454"/>
    <n v="0.08"/>
    <n v="222888.4"/>
    <n v="198604.78"/>
    <x v="2"/>
  </r>
  <r>
    <s v="ORD0548"/>
    <x v="382"/>
    <x v="1"/>
    <x v="4"/>
    <x v="0"/>
    <x v="4"/>
    <s v="Power Bank"/>
    <n v="2"/>
    <n v="38155"/>
    <n v="0.1"/>
    <n v="68679"/>
    <n v="59666.21"/>
    <x v="0"/>
  </r>
  <r>
    <s v="ORD0549"/>
    <x v="383"/>
    <x v="2"/>
    <x v="5"/>
    <x v="1"/>
    <x v="7"/>
    <s v="Kurti"/>
    <n v="4"/>
    <n v="48369"/>
    <n v="0.08"/>
    <n v="177997.92"/>
    <n v="152956.82999999999"/>
    <x v="1"/>
  </r>
  <r>
    <s v="ORD0550"/>
    <x v="73"/>
    <x v="0"/>
    <x v="4"/>
    <x v="2"/>
    <x v="9"/>
    <s v="Wooden Chair"/>
    <n v="3"/>
    <n v="62041"/>
    <n v="0.15"/>
    <n v="158204.54999999999"/>
    <n v="137586.76"/>
    <x v="1"/>
  </r>
  <r>
    <s v="ORD0551"/>
    <x v="384"/>
    <x v="1"/>
    <x v="8"/>
    <x v="0"/>
    <x v="2"/>
    <s v="iPhone"/>
    <n v="3"/>
    <n v="16428"/>
    <n v="0.05"/>
    <n v="46819.8"/>
    <n v="40822.410000000003"/>
    <x v="2"/>
  </r>
  <r>
    <s v="ORD0552"/>
    <x v="385"/>
    <x v="0"/>
    <x v="7"/>
    <x v="1"/>
    <x v="6"/>
    <s v="Jeans"/>
    <n v="5"/>
    <n v="57560"/>
    <n v="0.08"/>
    <n v="264776"/>
    <n v="212398.04"/>
    <x v="2"/>
  </r>
  <r>
    <s v="ORD0553"/>
    <x v="386"/>
    <x v="0"/>
    <x v="11"/>
    <x v="1"/>
    <x v="1"/>
    <s v="Kids Jacket"/>
    <n v="1"/>
    <n v="22141"/>
    <n v="0.05"/>
    <n v="21033.95"/>
    <n v="17993.939999999999"/>
    <x v="0"/>
  </r>
  <r>
    <s v="ORD0554"/>
    <x v="361"/>
    <x v="1"/>
    <x v="11"/>
    <x v="2"/>
    <x v="5"/>
    <s v="L-Shaped Sofa"/>
    <n v="5"/>
    <n v="2148"/>
    <n v="0.08"/>
    <n v="9880.7999999999993"/>
    <n v="7429.86"/>
    <x v="1"/>
  </r>
  <r>
    <s v="ORD0555"/>
    <x v="387"/>
    <x v="2"/>
    <x v="0"/>
    <x v="2"/>
    <x v="5"/>
    <s v="3-Seater Sofa"/>
    <n v="3"/>
    <n v="27666"/>
    <n v="0.15"/>
    <n v="70548.3"/>
    <n v="60934.38"/>
    <x v="2"/>
  </r>
  <r>
    <s v="ORD0556"/>
    <x v="388"/>
    <x v="1"/>
    <x v="0"/>
    <x v="1"/>
    <x v="6"/>
    <s v="Shirt"/>
    <n v="1"/>
    <n v="61598"/>
    <n v="0.15"/>
    <n v="52358.3"/>
    <n v="45072.01"/>
    <x v="0"/>
  </r>
  <r>
    <s v="ORD0557"/>
    <x v="389"/>
    <x v="3"/>
    <x v="10"/>
    <x v="0"/>
    <x v="0"/>
    <s v="Lenovo IdeaPad"/>
    <n v="1"/>
    <n v="26837"/>
    <n v="0.1"/>
    <n v="24153.3"/>
    <n v="20185.04"/>
    <x v="0"/>
  </r>
  <r>
    <s v="ORD0558"/>
    <x v="390"/>
    <x v="0"/>
    <x v="0"/>
    <x v="1"/>
    <x v="1"/>
    <s v="Kids Jacket"/>
    <n v="3"/>
    <n v="87719"/>
    <n v="0.08"/>
    <n v="242104.44"/>
    <n v="197422.6"/>
    <x v="0"/>
  </r>
  <r>
    <s v="ORD0559"/>
    <x v="246"/>
    <x v="2"/>
    <x v="13"/>
    <x v="0"/>
    <x v="2"/>
    <s v="OnePlus"/>
    <n v="5"/>
    <n v="65824"/>
    <n v="0.1"/>
    <n v="296208"/>
    <n v="255666.73"/>
    <x v="0"/>
  </r>
  <r>
    <s v="ORD0560"/>
    <x v="319"/>
    <x v="0"/>
    <x v="10"/>
    <x v="2"/>
    <x v="5"/>
    <s v="L-Shaped Sofa"/>
    <n v="2"/>
    <n v="57589"/>
    <n v="0.08"/>
    <n v="105963.76"/>
    <n v="83341"/>
    <x v="1"/>
  </r>
  <r>
    <s v="ORD0561"/>
    <x v="391"/>
    <x v="2"/>
    <x v="13"/>
    <x v="1"/>
    <x v="1"/>
    <s v="Kids Jacket"/>
    <n v="3"/>
    <n v="2408"/>
    <n v="0.05"/>
    <n v="6862.8"/>
    <n v="5415.8"/>
    <x v="1"/>
  </r>
  <r>
    <s v="ORD0562"/>
    <x v="392"/>
    <x v="1"/>
    <x v="5"/>
    <x v="0"/>
    <x v="0"/>
    <s v="Lenovo IdeaPad"/>
    <n v="4"/>
    <n v="69207"/>
    <n v="0.05"/>
    <n v="262986.59999999998"/>
    <n v="227858.96"/>
    <x v="0"/>
  </r>
  <r>
    <s v="ORD0563"/>
    <x v="28"/>
    <x v="3"/>
    <x v="1"/>
    <x v="0"/>
    <x v="0"/>
    <s v="Lenovo IdeaPad"/>
    <n v="3"/>
    <n v="75801"/>
    <n v="0.12"/>
    <n v="200114.64"/>
    <n v="157247.46"/>
    <x v="1"/>
  </r>
  <r>
    <s v="ORD0564"/>
    <x v="221"/>
    <x v="0"/>
    <x v="3"/>
    <x v="2"/>
    <x v="9"/>
    <s v="Office Chair"/>
    <n v="3"/>
    <n v="27315"/>
    <n v="0.1"/>
    <n v="73750.5"/>
    <n v="58744.86"/>
    <x v="2"/>
  </r>
  <r>
    <s v="ORD0565"/>
    <x v="393"/>
    <x v="0"/>
    <x v="8"/>
    <x v="2"/>
    <x v="3"/>
    <s v="Coffee Table"/>
    <n v="2"/>
    <n v="13515"/>
    <n v="0.08"/>
    <n v="24867.599999999999"/>
    <n v="21782.53"/>
    <x v="1"/>
  </r>
  <r>
    <s v="ORD0566"/>
    <x v="394"/>
    <x v="0"/>
    <x v="4"/>
    <x v="1"/>
    <x v="7"/>
    <s v="Kurti"/>
    <n v="4"/>
    <n v="38322"/>
    <n v="0.12"/>
    <n v="134893.44"/>
    <n v="113420.63"/>
    <x v="1"/>
  </r>
  <r>
    <s v="ORD0567"/>
    <x v="152"/>
    <x v="1"/>
    <x v="5"/>
    <x v="1"/>
    <x v="1"/>
    <s v="Kids Jacket"/>
    <n v="4"/>
    <n v="68625"/>
    <n v="0.1"/>
    <n v="247050"/>
    <n v="208383.15"/>
    <x v="1"/>
  </r>
  <r>
    <s v="ORD0568"/>
    <x v="165"/>
    <x v="3"/>
    <x v="2"/>
    <x v="2"/>
    <x v="5"/>
    <s v="L-Shaped Sofa"/>
    <n v="5"/>
    <n v="56185"/>
    <n v="0.12"/>
    <n v="247214"/>
    <n v="190714.65"/>
    <x v="2"/>
  </r>
  <r>
    <s v="ORD0569"/>
    <x v="395"/>
    <x v="2"/>
    <x v="4"/>
    <x v="0"/>
    <x v="2"/>
    <s v="Vivo"/>
    <n v="2"/>
    <n v="38512"/>
    <n v="0"/>
    <n v="77024"/>
    <n v="63439.24"/>
    <x v="2"/>
  </r>
  <r>
    <s v="ORD0570"/>
    <x v="321"/>
    <x v="0"/>
    <x v="1"/>
    <x v="0"/>
    <x v="0"/>
    <s v="Dell Inspiron"/>
    <n v="3"/>
    <n v="56811"/>
    <n v="0"/>
    <n v="170433"/>
    <n v="131684.87"/>
    <x v="2"/>
  </r>
  <r>
    <s v="ORD0571"/>
    <x v="396"/>
    <x v="3"/>
    <x v="2"/>
    <x v="1"/>
    <x v="7"/>
    <s v="Dress"/>
    <n v="4"/>
    <n v="37411"/>
    <n v="0.08"/>
    <n v="137672.48000000001"/>
    <n v="107082.22"/>
    <x v="2"/>
  </r>
  <r>
    <s v="ORD0572"/>
    <x v="188"/>
    <x v="3"/>
    <x v="9"/>
    <x v="0"/>
    <x v="4"/>
    <s v="Bluetooth Earbuds"/>
    <n v="3"/>
    <n v="72734"/>
    <n v="0.1"/>
    <n v="196381.8"/>
    <n v="164976.53"/>
    <x v="1"/>
  </r>
  <r>
    <s v="ORD0573"/>
    <x v="397"/>
    <x v="2"/>
    <x v="9"/>
    <x v="2"/>
    <x v="9"/>
    <s v="Office Chair"/>
    <n v="2"/>
    <n v="47413"/>
    <n v="0.15"/>
    <n v="80602.100000000006"/>
    <n v="70733.929999999993"/>
    <x v="0"/>
  </r>
  <r>
    <s v="ORD0574"/>
    <x v="398"/>
    <x v="0"/>
    <x v="2"/>
    <x v="2"/>
    <x v="8"/>
    <s v="Queen Bed"/>
    <n v="3"/>
    <n v="70106"/>
    <n v="0.05"/>
    <n v="199802.1"/>
    <n v="152943.26"/>
    <x v="2"/>
  </r>
  <r>
    <s v="ORD0575"/>
    <x v="18"/>
    <x v="3"/>
    <x v="3"/>
    <x v="1"/>
    <x v="1"/>
    <s v="Kids Jacket"/>
    <n v="1"/>
    <n v="60777"/>
    <n v="0.08"/>
    <n v="55914.84"/>
    <n v="43098.13"/>
    <x v="2"/>
  </r>
  <r>
    <s v="ORD0576"/>
    <x v="335"/>
    <x v="0"/>
    <x v="10"/>
    <x v="2"/>
    <x v="9"/>
    <s v="Office Chair"/>
    <n v="1"/>
    <n v="68660"/>
    <n v="0.12"/>
    <n v="60420.800000000003"/>
    <n v="52086.46"/>
    <x v="0"/>
  </r>
  <r>
    <s v="ORD0577"/>
    <x v="399"/>
    <x v="3"/>
    <x v="11"/>
    <x v="2"/>
    <x v="5"/>
    <s v="3-Seater Sofa"/>
    <n v="3"/>
    <n v="62484"/>
    <n v="0.1"/>
    <n v="168706.8"/>
    <n v="132340.15"/>
    <x v="2"/>
  </r>
  <r>
    <s v="ORD0578"/>
    <x v="165"/>
    <x v="3"/>
    <x v="1"/>
    <x v="0"/>
    <x v="0"/>
    <s v="Dell Inspiron"/>
    <n v="4"/>
    <n v="42681"/>
    <n v="0.08"/>
    <n v="157066.07999999999"/>
    <n v="121492.21"/>
    <x v="1"/>
  </r>
  <r>
    <s v="ORD0579"/>
    <x v="237"/>
    <x v="0"/>
    <x v="12"/>
    <x v="1"/>
    <x v="1"/>
    <s v="Kids Jacket"/>
    <n v="1"/>
    <n v="29111"/>
    <n v="0.08"/>
    <n v="26782.12"/>
    <n v="23628.37"/>
    <x v="0"/>
  </r>
  <r>
    <s v="ORD0580"/>
    <x v="355"/>
    <x v="3"/>
    <x v="3"/>
    <x v="0"/>
    <x v="2"/>
    <s v="iPhone"/>
    <n v="1"/>
    <n v="63345"/>
    <n v="0.12"/>
    <n v="55743.6"/>
    <n v="48249.56"/>
    <x v="0"/>
  </r>
  <r>
    <s v="ORD0581"/>
    <x v="244"/>
    <x v="3"/>
    <x v="6"/>
    <x v="1"/>
    <x v="1"/>
    <s v="Kids T-shirt"/>
    <n v="5"/>
    <n v="35746"/>
    <n v="0.08"/>
    <n v="164431.6"/>
    <n v="134892.48000000001"/>
    <x v="1"/>
  </r>
  <r>
    <s v="ORD0582"/>
    <x v="91"/>
    <x v="0"/>
    <x v="9"/>
    <x v="0"/>
    <x v="4"/>
    <s v="Bluetooth Earbuds"/>
    <n v="3"/>
    <n v="15097"/>
    <n v="0.08"/>
    <n v="41667.72"/>
    <n v="34457.89"/>
    <x v="0"/>
  </r>
  <r>
    <s v="ORD0583"/>
    <x v="292"/>
    <x v="3"/>
    <x v="10"/>
    <x v="0"/>
    <x v="2"/>
    <s v="Vivo"/>
    <n v="4"/>
    <n v="31400"/>
    <n v="0.05"/>
    <n v="119320"/>
    <n v="93249.279999999999"/>
    <x v="0"/>
  </r>
  <r>
    <s v="ORD0584"/>
    <x v="337"/>
    <x v="2"/>
    <x v="6"/>
    <x v="1"/>
    <x v="1"/>
    <s v="Kids Jacket"/>
    <n v="4"/>
    <n v="80906"/>
    <n v="0"/>
    <n v="323624"/>
    <n v="267070.34999999998"/>
    <x v="2"/>
  </r>
  <r>
    <s v="ORD0585"/>
    <x v="400"/>
    <x v="3"/>
    <x v="9"/>
    <x v="2"/>
    <x v="8"/>
    <s v="Queen Bed"/>
    <n v="3"/>
    <n v="77059"/>
    <n v="0"/>
    <n v="231177"/>
    <n v="187776"/>
    <x v="0"/>
  </r>
  <r>
    <s v="ORD0586"/>
    <x v="401"/>
    <x v="1"/>
    <x v="4"/>
    <x v="0"/>
    <x v="0"/>
    <s v="HP Pavilion"/>
    <n v="3"/>
    <n v="17187"/>
    <n v="0.12"/>
    <n v="45373.68"/>
    <n v="40483.75"/>
    <x v="0"/>
  </r>
  <r>
    <s v="ORD0587"/>
    <x v="41"/>
    <x v="0"/>
    <x v="4"/>
    <x v="0"/>
    <x v="2"/>
    <s v="Vivo"/>
    <n v="1"/>
    <n v="83102"/>
    <n v="0.08"/>
    <n v="76453.84"/>
    <n v="57780.53"/>
    <x v="0"/>
  </r>
  <r>
    <s v="ORD0588"/>
    <x v="390"/>
    <x v="0"/>
    <x v="12"/>
    <x v="1"/>
    <x v="7"/>
    <s v="Saree"/>
    <n v="2"/>
    <n v="63544"/>
    <n v="0.15"/>
    <n v="108024.8"/>
    <n v="92660.34"/>
    <x v="2"/>
  </r>
  <r>
    <s v="ORD0589"/>
    <x v="195"/>
    <x v="1"/>
    <x v="11"/>
    <x v="2"/>
    <x v="9"/>
    <s v="Wooden Chair"/>
    <n v="5"/>
    <n v="27925"/>
    <n v="0.08"/>
    <n v="128455"/>
    <n v="102271.32"/>
    <x v="1"/>
  </r>
  <r>
    <s v="ORD0590"/>
    <x v="77"/>
    <x v="3"/>
    <x v="3"/>
    <x v="1"/>
    <x v="1"/>
    <s v="Kids T-shirt"/>
    <n v="2"/>
    <n v="58518"/>
    <n v="0.05"/>
    <n v="111184.2"/>
    <n v="85975.02"/>
    <x v="0"/>
  </r>
  <r>
    <s v="ORD0591"/>
    <x v="40"/>
    <x v="1"/>
    <x v="13"/>
    <x v="0"/>
    <x v="0"/>
    <s v="HP Pavilion"/>
    <n v="5"/>
    <n v="46145"/>
    <n v="0.05"/>
    <n v="219188.75"/>
    <n v="169872.49"/>
    <x v="0"/>
  </r>
  <r>
    <s v="ORD0592"/>
    <x v="402"/>
    <x v="0"/>
    <x v="5"/>
    <x v="2"/>
    <x v="3"/>
    <s v="Coffee Table"/>
    <n v="5"/>
    <n v="53129"/>
    <n v="0.12"/>
    <n v="233767.6"/>
    <n v="209652.45"/>
    <x v="1"/>
  </r>
  <r>
    <s v="ORD0593"/>
    <x v="403"/>
    <x v="2"/>
    <x v="10"/>
    <x v="1"/>
    <x v="1"/>
    <s v="Kids Jacket"/>
    <n v="2"/>
    <n v="8208"/>
    <n v="0"/>
    <n v="16416"/>
    <n v="12890.66"/>
    <x v="0"/>
  </r>
  <r>
    <s v="ORD0594"/>
    <x v="404"/>
    <x v="0"/>
    <x v="3"/>
    <x v="2"/>
    <x v="9"/>
    <s v="Office Chair"/>
    <n v="2"/>
    <n v="80380"/>
    <n v="0.12"/>
    <n v="141468.79999999999"/>
    <n v="120148.41"/>
    <x v="0"/>
  </r>
  <r>
    <s v="ORD0595"/>
    <x v="405"/>
    <x v="0"/>
    <x v="12"/>
    <x v="0"/>
    <x v="4"/>
    <s v="Power Bank"/>
    <n v="2"/>
    <n v="39698"/>
    <n v="0.1"/>
    <n v="71456.399999999994"/>
    <n v="61311.82"/>
    <x v="1"/>
  </r>
  <r>
    <s v="ORD0596"/>
    <x v="143"/>
    <x v="1"/>
    <x v="5"/>
    <x v="2"/>
    <x v="8"/>
    <s v="King Size Bed"/>
    <n v="2"/>
    <n v="58312"/>
    <n v="0.15"/>
    <n v="99130.4"/>
    <n v="84535.85"/>
    <x v="1"/>
  </r>
  <r>
    <s v="ORD0597"/>
    <x v="406"/>
    <x v="3"/>
    <x v="4"/>
    <x v="1"/>
    <x v="7"/>
    <s v="Dress"/>
    <n v="5"/>
    <n v="46523"/>
    <n v="0"/>
    <n v="232615"/>
    <n v="184672.59"/>
    <x v="0"/>
  </r>
  <r>
    <s v="ORD0598"/>
    <x v="3"/>
    <x v="1"/>
    <x v="1"/>
    <x v="1"/>
    <x v="1"/>
    <s v="Kids Jacket"/>
    <n v="3"/>
    <n v="53254"/>
    <n v="0.15"/>
    <n v="135797.70000000001"/>
    <n v="102882.21"/>
    <x v="1"/>
  </r>
  <r>
    <s v="ORD0599"/>
    <x v="381"/>
    <x v="0"/>
    <x v="13"/>
    <x v="2"/>
    <x v="5"/>
    <s v="L-Shaped Sofa"/>
    <n v="4"/>
    <n v="18302"/>
    <n v="0.12"/>
    <n v="64423.040000000001"/>
    <n v="56932.88"/>
    <x v="1"/>
  </r>
  <r>
    <s v="ORD0600"/>
    <x v="103"/>
    <x v="1"/>
    <x v="5"/>
    <x v="0"/>
    <x v="4"/>
    <s v="Bluetooth Earbuds"/>
    <n v="5"/>
    <n v="30441"/>
    <n v="0.15"/>
    <n v="129374.25"/>
    <n v="112528.43"/>
    <x v="0"/>
  </r>
  <r>
    <s v="ORD0601"/>
    <x v="77"/>
    <x v="0"/>
    <x v="9"/>
    <x v="0"/>
    <x v="2"/>
    <s v="Oppo"/>
    <n v="4"/>
    <n v="12853"/>
    <n v="0.15"/>
    <n v="43700.2"/>
    <n v="36457.07"/>
    <x v="1"/>
  </r>
  <r>
    <s v="ORD0602"/>
    <x v="68"/>
    <x v="2"/>
    <x v="0"/>
    <x v="1"/>
    <x v="7"/>
    <s v="Saree"/>
    <n v="5"/>
    <n v="55156"/>
    <n v="0.08"/>
    <n v="253717.6"/>
    <n v="206060.81"/>
    <x v="0"/>
  </r>
  <r>
    <s v="ORD0603"/>
    <x v="208"/>
    <x v="0"/>
    <x v="8"/>
    <x v="0"/>
    <x v="2"/>
    <s v="Vivo"/>
    <n v="5"/>
    <n v="6076"/>
    <n v="0"/>
    <n v="30380"/>
    <n v="25147.73"/>
    <x v="2"/>
  </r>
  <r>
    <s v="ORD0604"/>
    <x v="276"/>
    <x v="0"/>
    <x v="13"/>
    <x v="0"/>
    <x v="4"/>
    <s v="Smart Watch"/>
    <n v="2"/>
    <n v="6381"/>
    <n v="0.12"/>
    <n v="11230.56"/>
    <n v="9003.17"/>
    <x v="2"/>
  </r>
  <r>
    <s v="ORD0605"/>
    <x v="407"/>
    <x v="0"/>
    <x v="1"/>
    <x v="1"/>
    <x v="7"/>
    <s v="Dress"/>
    <n v="2"/>
    <n v="64669"/>
    <n v="0"/>
    <n v="129338"/>
    <n v="104537.65"/>
    <x v="1"/>
  </r>
  <r>
    <s v="ORD0606"/>
    <x v="200"/>
    <x v="1"/>
    <x v="8"/>
    <x v="1"/>
    <x v="7"/>
    <s v="Saree"/>
    <n v="4"/>
    <n v="88008"/>
    <n v="0.15"/>
    <n v="299227.2"/>
    <n v="263161.58"/>
    <x v="2"/>
  </r>
  <r>
    <s v="ORD0607"/>
    <x v="284"/>
    <x v="0"/>
    <x v="1"/>
    <x v="0"/>
    <x v="4"/>
    <s v="Power Bank"/>
    <n v="4"/>
    <n v="11522"/>
    <n v="0.08"/>
    <n v="42400.959999999999"/>
    <n v="36022.07"/>
    <x v="1"/>
  </r>
  <r>
    <s v="ORD0608"/>
    <x v="323"/>
    <x v="3"/>
    <x v="5"/>
    <x v="2"/>
    <x v="8"/>
    <s v="Queen Bed"/>
    <n v="5"/>
    <n v="74913"/>
    <n v="0.05"/>
    <n v="355836.75"/>
    <n v="277362.11"/>
    <x v="1"/>
  </r>
  <r>
    <s v="ORD0609"/>
    <x v="408"/>
    <x v="0"/>
    <x v="12"/>
    <x v="2"/>
    <x v="8"/>
    <s v="Queen Bed"/>
    <n v="2"/>
    <n v="11793"/>
    <n v="0.15"/>
    <n v="20048.099999999999"/>
    <n v="16821.11"/>
    <x v="1"/>
  </r>
  <r>
    <s v="ORD0610"/>
    <x v="37"/>
    <x v="0"/>
    <x v="5"/>
    <x v="0"/>
    <x v="2"/>
    <s v="OnePlus"/>
    <n v="1"/>
    <n v="69223"/>
    <n v="0.1"/>
    <n v="62300.7"/>
    <n v="51583.91"/>
    <x v="2"/>
  </r>
  <r>
    <s v="ORD0611"/>
    <x v="409"/>
    <x v="3"/>
    <x v="8"/>
    <x v="0"/>
    <x v="0"/>
    <s v="Asus VivoBook"/>
    <n v="2"/>
    <n v="29032"/>
    <n v="0"/>
    <n v="58064"/>
    <n v="47528.72"/>
    <x v="1"/>
  </r>
  <r>
    <s v="ORD0612"/>
    <x v="410"/>
    <x v="0"/>
    <x v="3"/>
    <x v="0"/>
    <x v="0"/>
    <s v="HP Pavilion"/>
    <n v="4"/>
    <n v="57296"/>
    <n v="0.1"/>
    <n v="206265.60000000001"/>
    <n v="182477.29"/>
    <x v="2"/>
  </r>
  <r>
    <s v="ORD0613"/>
    <x v="411"/>
    <x v="1"/>
    <x v="13"/>
    <x v="0"/>
    <x v="0"/>
    <s v="Lenovo IdeaPad"/>
    <n v="4"/>
    <n v="57909"/>
    <n v="0.12"/>
    <n v="203839.68"/>
    <n v="170919.32"/>
    <x v="0"/>
  </r>
  <r>
    <s v="ORD0614"/>
    <x v="359"/>
    <x v="2"/>
    <x v="1"/>
    <x v="0"/>
    <x v="0"/>
    <s v="Lenovo IdeaPad"/>
    <n v="3"/>
    <n v="35004"/>
    <n v="0.12"/>
    <n v="92410.559999999998"/>
    <n v="82013.81"/>
    <x v="0"/>
  </r>
  <r>
    <s v="ORD0615"/>
    <x v="412"/>
    <x v="0"/>
    <x v="11"/>
    <x v="2"/>
    <x v="9"/>
    <s v="Wooden Chair"/>
    <n v="5"/>
    <n v="26433"/>
    <n v="0.15"/>
    <n v="112340.25"/>
    <n v="89748.94"/>
    <x v="0"/>
  </r>
  <r>
    <s v="ORD0616"/>
    <x v="216"/>
    <x v="3"/>
    <x v="0"/>
    <x v="1"/>
    <x v="6"/>
    <s v="Jacket"/>
    <n v="4"/>
    <n v="77128"/>
    <n v="0.15"/>
    <n v="262235.2"/>
    <n v="204830.13"/>
    <x v="0"/>
  </r>
  <r>
    <s v="ORD0617"/>
    <x v="413"/>
    <x v="3"/>
    <x v="9"/>
    <x v="1"/>
    <x v="1"/>
    <s v="Kids Jacket"/>
    <n v="1"/>
    <n v="13004"/>
    <n v="0.1"/>
    <n v="11703.6"/>
    <n v="10093.67"/>
    <x v="0"/>
  </r>
  <r>
    <s v="ORD0618"/>
    <x v="341"/>
    <x v="2"/>
    <x v="2"/>
    <x v="0"/>
    <x v="2"/>
    <s v="Vivo"/>
    <n v="1"/>
    <n v="77243"/>
    <n v="0.05"/>
    <n v="73380.850000000006"/>
    <n v="58500.34"/>
    <x v="0"/>
  </r>
  <r>
    <s v="ORD0619"/>
    <x v="414"/>
    <x v="2"/>
    <x v="7"/>
    <x v="0"/>
    <x v="4"/>
    <s v="Smart Watch"/>
    <n v="1"/>
    <n v="89580"/>
    <n v="0.08"/>
    <n v="82413.600000000006"/>
    <n v="73868.89"/>
    <x v="0"/>
  </r>
  <r>
    <s v="ORD0620"/>
    <x v="271"/>
    <x v="2"/>
    <x v="13"/>
    <x v="2"/>
    <x v="8"/>
    <s v="Queen Bed"/>
    <n v="1"/>
    <n v="22185"/>
    <n v="0"/>
    <n v="22185"/>
    <n v="17336.8"/>
    <x v="2"/>
  </r>
  <r>
    <s v="ORD0621"/>
    <x v="276"/>
    <x v="0"/>
    <x v="7"/>
    <x v="0"/>
    <x v="4"/>
    <s v="Bluetooth Earbuds"/>
    <n v="4"/>
    <n v="89151"/>
    <n v="0"/>
    <n v="356604"/>
    <n v="316972.73"/>
    <x v="1"/>
  </r>
  <r>
    <s v="ORD0622"/>
    <x v="415"/>
    <x v="2"/>
    <x v="9"/>
    <x v="1"/>
    <x v="7"/>
    <s v="Dress"/>
    <n v="4"/>
    <n v="58621"/>
    <n v="0.05"/>
    <n v="222759.8"/>
    <n v="169635.75"/>
    <x v="2"/>
  </r>
  <r>
    <s v="ORD0623"/>
    <x v="413"/>
    <x v="0"/>
    <x v="0"/>
    <x v="2"/>
    <x v="5"/>
    <s v="3-Seater Sofa"/>
    <n v="1"/>
    <n v="26604"/>
    <n v="0.05"/>
    <n v="25273.8"/>
    <n v="20247.650000000001"/>
    <x v="1"/>
  </r>
  <r>
    <s v="ORD0624"/>
    <x v="416"/>
    <x v="2"/>
    <x v="12"/>
    <x v="0"/>
    <x v="0"/>
    <s v="Asus VivoBook"/>
    <n v="3"/>
    <n v="67061"/>
    <n v="0.05"/>
    <n v="191123.85"/>
    <n v="166147.4"/>
    <x v="2"/>
  </r>
  <r>
    <s v="ORD0625"/>
    <x v="149"/>
    <x v="0"/>
    <x v="10"/>
    <x v="1"/>
    <x v="6"/>
    <s v="Jeans"/>
    <n v="5"/>
    <n v="89218"/>
    <n v="0.15"/>
    <n v="379176.5"/>
    <n v="311856.83"/>
    <x v="0"/>
  </r>
  <r>
    <s v="ORD0626"/>
    <x v="249"/>
    <x v="1"/>
    <x v="4"/>
    <x v="1"/>
    <x v="6"/>
    <s v="Jacket"/>
    <n v="4"/>
    <n v="56680"/>
    <n v="0.15"/>
    <n v="192712"/>
    <n v="151347.72"/>
    <x v="2"/>
  </r>
  <r>
    <s v="ORD0627"/>
    <x v="417"/>
    <x v="1"/>
    <x v="8"/>
    <x v="1"/>
    <x v="7"/>
    <s v="Dress"/>
    <n v="5"/>
    <n v="7796"/>
    <n v="0.12"/>
    <n v="34302.400000000001"/>
    <n v="29426.44"/>
    <x v="0"/>
  </r>
  <r>
    <s v="ORD0628"/>
    <x v="418"/>
    <x v="0"/>
    <x v="7"/>
    <x v="1"/>
    <x v="1"/>
    <s v="Kids Jacket"/>
    <n v="2"/>
    <n v="62994"/>
    <n v="0.15"/>
    <n v="107089.8"/>
    <n v="93684.49"/>
    <x v="2"/>
  </r>
  <r>
    <s v="ORD0629"/>
    <x v="419"/>
    <x v="0"/>
    <x v="5"/>
    <x v="0"/>
    <x v="0"/>
    <s v="Dell Inspiron"/>
    <n v="4"/>
    <n v="57522"/>
    <n v="0.05"/>
    <n v="218583.6"/>
    <n v="184775.6"/>
    <x v="2"/>
  </r>
  <r>
    <s v="ORD0630"/>
    <x v="324"/>
    <x v="2"/>
    <x v="4"/>
    <x v="1"/>
    <x v="7"/>
    <s v="Saree"/>
    <n v="3"/>
    <n v="21391"/>
    <n v="0.12"/>
    <n v="56472.24"/>
    <n v="49698.22"/>
    <x v="1"/>
  </r>
  <r>
    <s v="ORD0631"/>
    <x v="420"/>
    <x v="2"/>
    <x v="3"/>
    <x v="1"/>
    <x v="7"/>
    <s v="Dress"/>
    <n v="4"/>
    <n v="72389"/>
    <n v="0.08"/>
    <n v="266391.52"/>
    <n v="228612.7"/>
    <x v="2"/>
  </r>
  <r>
    <s v="ORD0632"/>
    <x v="421"/>
    <x v="0"/>
    <x v="2"/>
    <x v="0"/>
    <x v="2"/>
    <s v="Oppo"/>
    <n v="1"/>
    <n v="87188"/>
    <n v="0.1"/>
    <n v="78469.2"/>
    <n v="66972.47"/>
    <x v="1"/>
  </r>
  <r>
    <s v="ORD0633"/>
    <x v="44"/>
    <x v="3"/>
    <x v="10"/>
    <x v="2"/>
    <x v="8"/>
    <s v="Queen Bed"/>
    <n v="2"/>
    <n v="48527"/>
    <n v="0.1"/>
    <n v="87348.6"/>
    <n v="65727.27"/>
    <x v="1"/>
  </r>
  <r>
    <s v="ORD0634"/>
    <x v="293"/>
    <x v="3"/>
    <x v="5"/>
    <x v="0"/>
    <x v="4"/>
    <s v="Bluetooth Earbuds"/>
    <n v="5"/>
    <n v="45320"/>
    <n v="0.05"/>
    <n v="215270"/>
    <n v="170160.18"/>
    <x v="1"/>
  </r>
  <r>
    <s v="ORD0635"/>
    <x v="422"/>
    <x v="0"/>
    <x v="7"/>
    <x v="1"/>
    <x v="1"/>
    <s v="Kids Jacket"/>
    <n v="2"/>
    <n v="38633"/>
    <n v="0.05"/>
    <n v="73402.7"/>
    <n v="57718.39"/>
    <x v="1"/>
  </r>
  <r>
    <s v="ORD0636"/>
    <x v="42"/>
    <x v="0"/>
    <x v="12"/>
    <x v="2"/>
    <x v="9"/>
    <s v="Wooden Chair"/>
    <n v="3"/>
    <n v="53734"/>
    <n v="0"/>
    <n v="161202"/>
    <n v="138945.38"/>
    <x v="1"/>
  </r>
  <r>
    <s v="ORD0637"/>
    <x v="59"/>
    <x v="2"/>
    <x v="12"/>
    <x v="0"/>
    <x v="2"/>
    <s v="Oppo"/>
    <n v="2"/>
    <n v="8218"/>
    <n v="0.12"/>
    <n v="14463.68"/>
    <n v="12151.39"/>
    <x v="1"/>
  </r>
  <r>
    <s v="ORD0638"/>
    <x v="149"/>
    <x v="1"/>
    <x v="7"/>
    <x v="2"/>
    <x v="5"/>
    <s v="3-Seater Sofa"/>
    <n v="2"/>
    <n v="71513"/>
    <n v="0.08"/>
    <n v="131583.92000000001"/>
    <n v="114492.71"/>
    <x v="0"/>
  </r>
  <r>
    <s v="ORD0639"/>
    <x v="423"/>
    <x v="3"/>
    <x v="9"/>
    <x v="0"/>
    <x v="0"/>
    <s v="HP Pavilion"/>
    <n v="2"/>
    <n v="39882"/>
    <n v="0.1"/>
    <n v="71787.600000000006"/>
    <n v="61668.32"/>
    <x v="2"/>
  </r>
  <r>
    <s v="ORD0640"/>
    <x v="176"/>
    <x v="2"/>
    <x v="1"/>
    <x v="2"/>
    <x v="9"/>
    <s v="Office Chair"/>
    <n v="3"/>
    <n v="87371"/>
    <n v="0.15"/>
    <n v="222796.05"/>
    <n v="197351.66"/>
    <x v="2"/>
  </r>
  <r>
    <s v="ORD0641"/>
    <x v="137"/>
    <x v="3"/>
    <x v="3"/>
    <x v="2"/>
    <x v="8"/>
    <s v="King Size Bed"/>
    <n v="1"/>
    <n v="19274"/>
    <n v="0.1"/>
    <n v="17346.599999999999"/>
    <n v="15171.09"/>
    <x v="1"/>
  </r>
  <r>
    <s v="ORD0642"/>
    <x v="424"/>
    <x v="0"/>
    <x v="9"/>
    <x v="0"/>
    <x v="4"/>
    <s v="Bluetooth Earbuds"/>
    <n v="2"/>
    <n v="13905"/>
    <n v="0.08"/>
    <n v="25585.200000000001"/>
    <n v="21814.54"/>
    <x v="2"/>
  </r>
  <r>
    <s v="ORD0643"/>
    <x v="163"/>
    <x v="0"/>
    <x v="4"/>
    <x v="0"/>
    <x v="2"/>
    <s v="Oppo"/>
    <n v="4"/>
    <n v="18063"/>
    <n v="0.1"/>
    <n v="65026.8"/>
    <n v="50836.959999999999"/>
    <x v="1"/>
  </r>
  <r>
    <s v="ORD0644"/>
    <x v="79"/>
    <x v="3"/>
    <x v="4"/>
    <x v="1"/>
    <x v="1"/>
    <s v="Kids T-shirt"/>
    <n v="5"/>
    <n v="48395"/>
    <n v="0.1"/>
    <n v="217777.5"/>
    <n v="175090.41"/>
    <x v="0"/>
  </r>
  <r>
    <s v="ORD0645"/>
    <x v="425"/>
    <x v="3"/>
    <x v="7"/>
    <x v="1"/>
    <x v="6"/>
    <s v="Shirt"/>
    <n v="4"/>
    <n v="78878"/>
    <n v="0.12"/>
    <n v="277650.56"/>
    <n v="234881.33"/>
    <x v="1"/>
  </r>
  <r>
    <s v="ORD0646"/>
    <x v="426"/>
    <x v="3"/>
    <x v="3"/>
    <x v="1"/>
    <x v="1"/>
    <s v="Kids Jacket"/>
    <n v="5"/>
    <n v="89254"/>
    <n v="0.08"/>
    <n v="410568.4"/>
    <n v="324228.07"/>
    <x v="0"/>
  </r>
  <r>
    <s v="ORD0647"/>
    <x v="427"/>
    <x v="3"/>
    <x v="7"/>
    <x v="0"/>
    <x v="2"/>
    <s v="iPhone"/>
    <n v="2"/>
    <n v="88690"/>
    <n v="0"/>
    <n v="177380"/>
    <n v="144919.71"/>
    <x v="0"/>
  </r>
  <r>
    <s v="ORD0648"/>
    <x v="284"/>
    <x v="0"/>
    <x v="12"/>
    <x v="0"/>
    <x v="0"/>
    <s v="Asus VivoBook"/>
    <n v="1"/>
    <n v="57610"/>
    <n v="0"/>
    <n v="57610"/>
    <n v="51385.78"/>
    <x v="1"/>
  </r>
  <r>
    <s v="ORD0649"/>
    <x v="428"/>
    <x v="2"/>
    <x v="9"/>
    <x v="1"/>
    <x v="6"/>
    <s v="Shirt"/>
    <n v="5"/>
    <n v="3254"/>
    <n v="0.05"/>
    <n v="15456.5"/>
    <n v="12128.17"/>
    <x v="1"/>
  </r>
  <r>
    <s v="ORD0650"/>
    <x v="429"/>
    <x v="0"/>
    <x v="2"/>
    <x v="0"/>
    <x v="4"/>
    <s v="Smart Watch"/>
    <n v="1"/>
    <n v="73968"/>
    <n v="0.05"/>
    <n v="70269.600000000006"/>
    <n v="63118.79"/>
    <x v="0"/>
  </r>
  <r>
    <s v="ORD0651"/>
    <x v="34"/>
    <x v="2"/>
    <x v="4"/>
    <x v="2"/>
    <x v="8"/>
    <s v="Queen Bed"/>
    <n v="1"/>
    <n v="78471"/>
    <n v="0.12"/>
    <n v="69054.48"/>
    <n v="58651.15"/>
    <x v="1"/>
  </r>
  <r>
    <s v="ORD0652"/>
    <x v="430"/>
    <x v="0"/>
    <x v="8"/>
    <x v="2"/>
    <x v="9"/>
    <s v="Office Chair"/>
    <n v="3"/>
    <n v="16225"/>
    <n v="0.15"/>
    <n v="41373.75"/>
    <n v="35342.089999999997"/>
    <x v="2"/>
  </r>
  <r>
    <s v="ORD0653"/>
    <x v="251"/>
    <x v="3"/>
    <x v="2"/>
    <x v="2"/>
    <x v="8"/>
    <s v="Queen Bed"/>
    <n v="4"/>
    <n v="39776"/>
    <n v="0.08"/>
    <n v="146375.67999999999"/>
    <n v="120258.72"/>
    <x v="1"/>
  </r>
  <r>
    <s v="ORD0654"/>
    <x v="254"/>
    <x v="3"/>
    <x v="7"/>
    <x v="0"/>
    <x v="4"/>
    <s v="Smart Watch"/>
    <n v="4"/>
    <n v="4567"/>
    <n v="0.08"/>
    <n v="16806.560000000001"/>
    <n v="14968.26"/>
    <x v="0"/>
  </r>
  <r>
    <s v="ORD0655"/>
    <x v="171"/>
    <x v="1"/>
    <x v="2"/>
    <x v="0"/>
    <x v="4"/>
    <s v="Smart Watch"/>
    <n v="2"/>
    <n v="63291"/>
    <n v="0"/>
    <n v="126582"/>
    <n v="107130.64"/>
    <x v="0"/>
  </r>
  <r>
    <s v="ORD0656"/>
    <x v="431"/>
    <x v="2"/>
    <x v="8"/>
    <x v="2"/>
    <x v="8"/>
    <s v="Queen Bed"/>
    <n v="3"/>
    <n v="36422"/>
    <n v="0.15"/>
    <n v="92876.1"/>
    <n v="81279.320000000007"/>
    <x v="2"/>
  </r>
  <r>
    <s v="ORD0657"/>
    <x v="347"/>
    <x v="1"/>
    <x v="1"/>
    <x v="0"/>
    <x v="4"/>
    <s v="Bluetooth Earbuds"/>
    <n v="3"/>
    <n v="32002"/>
    <n v="0.12"/>
    <n v="84485.28"/>
    <n v="68166.95"/>
    <x v="0"/>
  </r>
  <r>
    <s v="ORD0658"/>
    <x v="432"/>
    <x v="2"/>
    <x v="5"/>
    <x v="0"/>
    <x v="0"/>
    <s v="Asus VivoBook"/>
    <n v="5"/>
    <n v="79933"/>
    <n v="0.08"/>
    <n v="367691.8"/>
    <n v="292148.46000000002"/>
    <x v="2"/>
  </r>
  <r>
    <s v="ORD0659"/>
    <x v="429"/>
    <x v="0"/>
    <x v="11"/>
    <x v="2"/>
    <x v="5"/>
    <s v="L-Shaped Sofa"/>
    <n v="1"/>
    <n v="3873"/>
    <n v="0.08"/>
    <n v="3563.16"/>
    <n v="2750.16"/>
    <x v="2"/>
  </r>
  <r>
    <s v="ORD0660"/>
    <x v="402"/>
    <x v="0"/>
    <x v="2"/>
    <x v="1"/>
    <x v="7"/>
    <s v="Dress"/>
    <n v="4"/>
    <n v="14833"/>
    <n v="0.15"/>
    <n v="50432.2"/>
    <n v="38339.129999999997"/>
    <x v="0"/>
  </r>
  <r>
    <s v="ORD0661"/>
    <x v="433"/>
    <x v="1"/>
    <x v="3"/>
    <x v="1"/>
    <x v="7"/>
    <s v="Dress"/>
    <n v="2"/>
    <n v="9232"/>
    <n v="0.08"/>
    <n v="16986.88"/>
    <n v="14780.65"/>
    <x v="0"/>
  </r>
  <r>
    <s v="ORD0662"/>
    <x v="434"/>
    <x v="3"/>
    <x v="10"/>
    <x v="1"/>
    <x v="1"/>
    <s v="Kids T-shirt"/>
    <n v="2"/>
    <n v="74748"/>
    <n v="0"/>
    <n v="149496"/>
    <n v="117019.62"/>
    <x v="1"/>
  </r>
  <r>
    <s v="ORD0663"/>
    <x v="242"/>
    <x v="1"/>
    <x v="11"/>
    <x v="1"/>
    <x v="6"/>
    <s v="Jeans"/>
    <n v="5"/>
    <n v="46285"/>
    <n v="0.08"/>
    <n v="212911"/>
    <n v="177433.71"/>
    <x v="0"/>
  </r>
  <r>
    <s v="ORD0664"/>
    <x v="53"/>
    <x v="3"/>
    <x v="13"/>
    <x v="1"/>
    <x v="7"/>
    <s v="Saree"/>
    <n v="5"/>
    <n v="22046"/>
    <n v="0.05"/>
    <n v="104718.5"/>
    <n v="82550.820000000007"/>
    <x v="0"/>
  </r>
  <r>
    <s v="ORD0665"/>
    <x v="175"/>
    <x v="3"/>
    <x v="1"/>
    <x v="0"/>
    <x v="0"/>
    <s v="Asus VivoBook"/>
    <n v="3"/>
    <n v="33858"/>
    <n v="0"/>
    <n v="101574"/>
    <n v="79440.070000000007"/>
    <x v="2"/>
  </r>
  <r>
    <s v="ORD0666"/>
    <x v="421"/>
    <x v="3"/>
    <x v="13"/>
    <x v="1"/>
    <x v="6"/>
    <s v="Jacket"/>
    <n v="3"/>
    <n v="29104"/>
    <n v="0.15"/>
    <n v="74215.199999999997"/>
    <n v="64102.12"/>
    <x v="0"/>
  </r>
  <r>
    <s v="ORD0667"/>
    <x v="80"/>
    <x v="0"/>
    <x v="10"/>
    <x v="2"/>
    <x v="5"/>
    <s v="L-Shaped Sofa"/>
    <n v="1"/>
    <n v="56115"/>
    <n v="0.15"/>
    <n v="47697.75"/>
    <n v="40520.800000000003"/>
    <x v="0"/>
  </r>
  <r>
    <s v="ORD0668"/>
    <x v="378"/>
    <x v="2"/>
    <x v="6"/>
    <x v="0"/>
    <x v="0"/>
    <s v="HP Pavilion"/>
    <n v="1"/>
    <n v="69258"/>
    <n v="0.1"/>
    <n v="62332.2"/>
    <n v="51930.65"/>
    <x v="0"/>
  </r>
  <r>
    <s v="ORD0669"/>
    <x v="435"/>
    <x v="0"/>
    <x v="3"/>
    <x v="2"/>
    <x v="8"/>
    <s v="Queen Bed"/>
    <n v="3"/>
    <n v="39294"/>
    <n v="0.1"/>
    <n v="106093.8"/>
    <n v="92028.32"/>
    <x v="2"/>
  </r>
  <r>
    <s v="ORD0670"/>
    <x v="190"/>
    <x v="3"/>
    <x v="7"/>
    <x v="1"/>
    <x v="1"/>
    <s v="Kids T-shirt"/>
    <n v="5"/>
    <n v="22495"/>
    <n v="0"/>
    <n v="112475"/>
    <n v="99707.28"/>
    <x v="2"/>
  </r>
  <r>
    <s v="ORD0671"/>
    <x v="291"/>
    <x v="1"/>
    <x v="7"/>
    <x v="1"/>
    <x v="1"/>
    <s v="Kids Jacket"/>
    <n v="4"/>
    <n v="84135"/>
    <n v="0.1"/>
    <n v="302886"/>
    <n v="240031.54"/>
    <x v="0"/>
  </r>
  <r>
    <s v="ORD0672"/>
    <x v="241"/>
    <x v="1"/>
    <x v="8"/>
    <x v="1"/>
    <x v="7"/>
    <s v="Kurti"/>
    <n v="3"/>
    <n v="55350"/>
    <n v="0"/>
    <n v="166050"/>
    <n v="126944.43"/>
    <x v="2"/>
  </r>
  <r>
    <s v="ORD0673"/>
    <x v="405"/>
    <x v="1"/>
    <x v="10"/>
    <x v="2"/>
    <x v="8"/>
    <s v="King Size Bed"/>
    <n v="1"/>
    <n v="86727"/>
    <n v="0.05"/>
    <n v="82390.649999999994"/>
    <n v="61994.85"/>
    <x v="0"/>
  </r>
  <r>
    <s v="ORD0674"/>
    <x v="197"/>
    <x v="3"/>
    <x v="13"/>
    <x v="1"/>
    <x v="1"/>
    <s v="Kids Jacket"/>
    <n v="5"/>
    <n v="32504"/>
    <n v="0.08"/>
    <n v="149518.39999999999"/>
    <n v="132101.72"/>
    <x v="0"/>
  </r>
  <r>
    <s v="ORD0675"/>
    <x v="231"/>
    <x v="0"/>
    <x v="1"/>
    <x v="0"/>
    <x v="2"/>
    <s v="Samsung"/>
    <n v="5"/>
    <n v="46210"/>
    <n v="0.15"/>
    <n v="196392.5"/>
    <n v="175884.38"/>
    <x v="0"/>
  </r>
  <r>
    <s v="ORD0676"/>
    <x v="436"/>
    <x v="1"/>
    <x v="2"/>
    <x v="1"/>
    <x v="7"/>
    <s v="Saree"/>
    <n v="4"/>
    <n v="72593"/>
    <n v="0.12"/>
    <n v="255527.36"/>
    <n v="211993.67"/>
    <x v="0"/>
  </r>
  <r>
    <s v="ORD0677"/>
    <x v="105"/>
    <x v="2"/>
    <x v="2"/>
    <x v="2"/>
    <x v="3"/>
    <s v="Study Table"/>
    <n v="3"/>
    <n v="61949"/>
    <n v="0.15"/>
    <n v="157969.95000000001"/>
    <n v="128900.75"/>
    <x v="0"/>
  </r>
  <r>
    <s v="ORD0678"/>
    <x v="159"/>
    <x v="3"/>
    <x v="7"/>
    <x v="2"/>
    <x v="5"/>
    <s v="L-Shaped Sofa"/>
    <n v="3"/>
    <n v="89098"/>
    <n v="0.1"/>
    <n v="240564.6"/>
    <n v="196820.58"/>
    <x v="2"/>
  </r>
  <r>
    <s v="ORD0679"/>
    <x v="426"/>
    <x v="3"/>
    <x v="13"/>
    <x v="2"/>
    <x v="9"/>
    <s v="Office Chair"/>
    <n v="1"/>
    <n v="81675"/>
    <n v="0.15"/>
    <n v="69423.75"/>
    <n v="54251.18"/>
    <x v="1"/>
  </r>
  <r>
    <s v="ORD0680"/>
    <x v="366"/>
    <x v="3"/>
    <x v="7"/>
    <x v="2"/>
    <x v="3"/>
    <s v="Coffee Table"/>
    <n v="1"/>
    <n v="81793"/>
    <n v="0.15"/>
    <n v="69524.05"/>
    <n v="61027.41"/>
    <x v="2"/>
  </r>
  <r>
    <s v="ORD0681"/>
    <x v="65"/>
    <x v="1"/>
    <x v="12"/>
    <x v="2"/>
    <x v="3"/>
    <s v="Study Table"/>
    <n v="5"/>
    <n v="61945"/>
    <n v="0.05"/>
    <n v="294238.75"/>
    <n v="224585.03"/>
    <x v="1"/>
  </r>
  <r>
    <s v="ORD0682"/>
    <x v="433"/>
    <x v="2"/>
    <x v="2"/>
    <x v="2"/>
    <x v="8"/>
    <s v="Queen Bed"/>
    <n v="1"/>
    <n v="54679"/>
    <n v="0.05"/>
    <n v="51945.05"/>
    <n v="42455.57"/>
    <x v="1"/>
  </r>
  <r>
    <s v="ORD0683"/>
    <x v="383"/>
    <x v="3"/>
    <x v="2"/>
    <x v="0"/>
    <x v="2"/>
    <s v="Oppo"/>
    <n v="1"/>
    <n v="53403"/>
    <n v="0"/>
    <n v="53403"/>
    <n v="40213.78"/>
    <x v="0"/>
  </r>
  <r>
    <s v="ORD0684"/>
    <x v="437"/>
    <x v="3"/>
    <x v="6"/>
    <x v="1"/>
    <x v="7"/>
    <s v="Saree"/>
    <n v="4"/>
    <n v="25850"/>
    <n v="0.12"/>
    <n v="90992"/>
    <n v="80722.539999999994"/>
    <x v="1"/>
  </r>
  <r>
    <s v="ORD0685"/>
    <x v="438"/>
    <x v="3"/>
    <x v="13"/>
    <x v="1"/>
    <x v="7"/>
    <s v="Saree"/>
    <n v="4"/>
    <n v="19935"/>
    <n v="0"/>
    <n v="79740"/>
    <n v="62335.21"/>
    <x v="0"/>
  </r>
  <r>
    <s v="ORD0686"/>
    <x v="439"/>
    <x v="3"/>
    <x v="4"/>
    <x v="0"/>
    <x v="0"/>
    <s v="Lenovo IdeaPad"/>
    <n v="1"/>
    <n v="77240"/>
    <n v="0.12"/>
    <n v="67971.199999999997"/>
    <n v="58848.2"/>
    <x v="0"/>
  </r>
  <r>
    <s v="ORD0687"/>
    <x v="440"/>
    <x v="3"/>
    <x v="11"/>
    <x v="1"/>
    <x v="7"/>
    <s v="Kurti"/>
    <n v="2"/>
    <n v="47906"/>
    <n v="0.12"/>
    <n v="84314.559999999998"/>
    <n v="74321.8"/>
    <x v="2"/>
  </r>
  <r>
    <s v="ORD0688"/>
    <x v="88"/>
    <x v="1"/>
    <x v="9"/>
    <x v="2"/>
    <x v="8"/>
    <s v="King Size Bed"/>
    <n v="3"/>
    <n v="44950"/>
    <n v="0.05"/>
    <n v="128107.5"/>
    <n v="108768.09"/>
    <x v="0"/>
  </r>
  <r>
    <s v="ORD0689"/>
    <x v="441"/>
    <x v="1"/>
    <x v="7"/>
    <x v="0"/>
    <x v="0"/>
    <s v="Dell Inspiron"/>
    <n v="1"/>
    <n v="31059"/>
    <n v="0"/>
    <n v="31059"/>
    <n v="25652.19"/>
    <x v="2"/>
  </r>
  <r>
    <s v="ORD0690"/>
    <x v="427"/>
    <x v="1"/>
    <x v="10"/>
    <x v="2"/>
    <x v="9"/>
    <s v="Wooden Chair"/>
    <n v="3"/>
    <n v="30023"/>
    <n v="0.15"/>
    <n v="76558.649999999994"/>
    <n v="66304.12"/>
    <x v="2"/>
  </r>
  <r>
    <s v="ORD0691"/>
    <x v="400"/>
    <x v="1"/>
    <x v="7"/>
    <x v="2"/>
    <x v="9"/>
    <s v="Office Chair"/>
    <n v="1"/>
    <n v="74950"/>
    <n v="0.05"/>
    <n v="71202.5"/>
    <n v="62229.86"/>
    <x v="2"/>
  </r>
  <r>
    <s v="ORD0692"/>
    <x v="442"/>
    <x v="3"/>
    <x v="2"/>
    <x v="0"/>
    <x v="4"/>
    <s v="Power Bank"/>
    <n v="2"/>
    <n v="69291"/>
    <n v="0.1"/>
    <n v="124723.8"/>
    <n v="107971.52"/>
    <x v="1"/>
  </r>
  <r>
    <s v="ORD0693"/>
    <x v="443"/>
    <x v="0"/>
    <x v="2"/>
    <x v="2"/>
    <x v="9"/>
    <s v="Wooden Chair"/>
    <n v="3"/>
    <n v="50180"/>
    <n v="0.05"/>
    <n v="143013"/>
    <n v="123428.91"/>
    <x v="2"/>
  </r>
  <r>
    <s v="ORD0694"/>
    <x v="444"/>
    <x v="0"/>
    <x v="10"/>
    <x v="0"/>
    <x v="4"/>
    <s v="Smart Watch"/>
    <n v="4"/>
    <n v="7462"/>
    <n v="0.15"/>
    <n v="25370.799999999999"/>
    <n v="22020.1"/>
    <x v="1"/>
  </r>
  <r>
    <s v="ORD0695"/>
    <x v="445"/>
    <x v="2"/>
    <x v="2"/>
    <x v="1"/>
    <x v="1"/>
    <s v="Kids Jacket"/>
    <n v="3"/>
    <n v="3419"/>
    <n v="0.12"/>
    <n v="9026.16"/>
    <n v="7648.54"/>
    <x v="0"/>
  </r>
  <r>
    <s v="ORD0696"/>
    <x v="236"/>
    <x v="2"/>
    <x v="6"/>
    <x v="0"/>
    <x v="0"/>
    <s v="HP Pavilion"/>
    <n v="1"/>
    <n v="23546"/>
    <n v="0.05"/>
    <n v="22368.7"/>
    <n v="18863.8"/>
    <x v="2"/>
  </r>
  <r>
    <s v="ORD0697"/>
    <x v="446"/>
    <x v="0"/>
    <x v="10"/>
    <x v="1"/>
    <x v="6"/>
    <s v="Shirt"/>
    <n v="3"/>
    <n v="6261"/>
    <n v="0.15"/>
    <n v="15965.55"/>
    <n v="12239.94"/>
    <x v="2"/>
  </r>
  <r>
    <s v="ORD0698"/>
    <x v="360"/>
    <x v="1"/>
    <x v="8"/>
    <x v="0"/>
    <x v="0"/>
    <s v="Dell Inspiron"/>
    <n v="5"/>
    <n v="32986"/>
    <n v="0.1"/>
    <n v="148437"/>
    <n v="117065.19"/>
    <x v="0"/>
  </r>
  <r>
    <s v="ORD0699"/>
    <x v="447"/>
    <x v="3"/>
    <x v="1"/>
    <x v="0"/>
    <x v="0"/>
    <s v="Dell Inspiron"/>
    <n v="2"/>
    <n v="3966"/>
    <n v="0.12"/>
    <n v="6980.16"/>
    <n v="5579.45"/>
    <x v="0"/>
  </r>
  <r>
    <s v="ORD0700"/>
    <x v="448"/>
    <x v="0"/>
    <x v="7"/>
    <x v="2"/>
    <x v="8"/>
    <s v="Queen Bed"/>
    <n v="5"/>
    <n v="66332"/>
    <n v="0.12"/>
    <n v="291860.8"/>
    <n v="250681.42"/>
    <x v="0"/>
  </r>
  <r>
    <s v="ORD0701"/>
    <x v="95"/>
    <x v="0"/>
    <x v="1"/>
    <x v="2"/>
    <x v="5"/>
    <s v="L-Shaped Sofa"/>
    <n v="5"/>
    <n v="68854"/>
    <n v="0.12"/>
    <n v="302957.59999999998"/>
    <n v="240739.91"/>
    <x v="2"/>
  </r>
  <r>
    <s v="ORD0702"/>
    <x v="447"/>
    <x v="0"/>
    <x v="7"/>
    <x v="2"/>
    <x v="8"/>
    <s v="King Size Bed"/>
    <n v="1"/>
    <n v="87364"/>
    <n v="0.15"/>
    <n v="74259.399999999994"/>
    <n v="59439.199999999997"/>
    <x v="1"/>
  </r>
  <r>
    <s v="ORD0703"/>
    <x v="119"/>
    <x v="1"/>
    <x v="5"/>
    <x v="2"/>
    <x v="9"/>
    <s v="Wooden Chair"/>
    <n v="1"/>
    <n v="37023"/>
    <n v="0"/>
    <n v="37023"/>
    <n v="28134.85"/>
    <x v="1"/>
  </r>
  <r>
    <s v="ORD0704"/>
    <x v="433"/>
    <x v="0"/>
    <x v="6"/>
    <x v="1"/>
    <x v="6"/>
    <s v="Jacket"/>
    <n v="5"/>
    <n v="66115"/>
    <n v="0.1"/>
    <n v="297517.5"/>
    <n v="246800.41"/>
    <x v="1"/>
  </r>
  <r>
    <s v="ORD0705"/>
    <x v="9"/>
    <x v="1"/>
    <x v="10"/>
    <x v="2"/>
    <x v="9"/>
    <s v="Wooden Chair"/>
    <n v="4"/>
    <n v="27585"/>
    <n v="0.08"/>
    <n v="101512.8"/>
    <n v="85179.39"/>
    <x v="0"/>
  </r>
  <r>
    <s v="ORD0706"/>
    <x v="389"/>
    <x v="3"/>
    <x v="2"/>
    <x v="2"/>
    <x v="8"/>
    <s v="King Size Bed"/>
    <n v="1"/>
    <n v="11488"/>
    <n v="0.15"/>
    <n v="9764.7999999999993"/>
    <n v="7604.29"/>
    <x v="1"/>
  </r>
  <r>
    <s v="ORD0707"/>
    <x v="449"/>
    <x v="1"/>
    <x v="0"/>
    <x v="0"/>
    <x v="4"/>
    <s v="Bluetooth Earbuds"/>
    <n v="1"/>
    <n v="81980"/>
    <n v="0"/>
    <n v="81980"/>
    <n v="63383.65"/>
    <x v="0"/>
  </r>
  <r>
    <s v="ORD0708"/>
    <x v="432"/>
    <x v="3"/>
    <x v="3"/>
    <x v="2"/>
    <x v="3"/>
    <s v="Coffee Table"/>
    <n v="4"/>
    <n v="85366"/>
    <n v="0.1"/>
    <n v="307317.59999999998"/>
    <n v="234133.39"/>
    <x v="1"/>
  </r>
  <r>
    <s v="ORD0709"/>
    <x v="450"/>
    <x v="2"/>
    <x v="4"/>
    <x v="1"/>
    <x v="7"/>
    <s v="Dress"/>
    <n v="2"/>
    <n v="38153"/>
    <n v="0.1"/>
    <n v="68675.399999999994"/>
    <n v="56521.91"/>
    <x v="2"/>
  </r>
  <r>
    <s v="ORD0710"/>
    <x v="451"/>
    <x v="2"/>
    <x v="12"/>
    <x v="1"/>
    <x v="6"/>
    <s v="Shirt"/>
    <n v="4"/>
    <n v="71965"/>
    <n v="0.15"/>
    <n v="244681"/>
    <n v="217710.84"/>
    <x v="1"/>
  </r>
  <r>
    <s v="ORD0711"/>
    <x v="325"/>
    <x v="0"/>
    <x v="3"/>
    <x v="1"/>
    <x v="7"/>
    <s v="Kurti"/>
    <n v="2"/>
    <n v="66978"/>
    <n v="0.15"/>
    <n v="113862.6"/>
    <n v="88225.99"/>
    <x v="1"/>
  </r>
  <r>
    <s v="ORD0712"/>
    <x v="52"/>
    <x v="0"/>
    <x v="3"/>
    <x v="1"/>
    <x v="7"/>
    <s v="Dress"/>
    <n v="1"/>
    <n v="43092"/>
    <n v="0.1"/>
    <n v="38782.800000000003"/>
    <n v="34001.480000000003"/>
    <x v="2"/>
  </r>
  <r>
    <s v="ORD0713"/>
    <x v="225"/>
    <x v="2"/>
    <x v="6"/>
    <x v="0"/>
    <x v="0"/>
    <s v="HP Pavilion"/>
    <n v="4"/>
    <n v="31180"/>
    <n v="0.08"/>
    <n v="114742.39999999999"/>
    <n v="91060.44"/>
    <x v="1"/>
  </r>
  <r>
    <s v="ORD0714"/>
    <x v="452"/>
    <x v="0"/>
    <x v="0"/>
    <x v="0"/>
    <x v="0"/>
    <s v="Asus VivoBook"/>
    <n v="3"/>
    <n v="10261"/>
    <n v="0.12"/>
    <n v="27089.040000000001"/>
    <n v="20855.95"/>
    <x v="1"/>
  </r>
  <r>
    <s v="ORD0715"/>
    <x v="453"/>
    <x v="1"/>
    <x v="7"/>
    <x v="1"/>
    <x v="1"/>
    <s v="Kids Jacket"/>
    <n v="1"/>
    <n v="46187"/>
    <n v="0.15"/>
    <n v="39258.949999999997"/>
    <n v="33341.440000000002"/>
    <x v="2"/>
  </r>
  <r>
    <s v="ORD0716"/>
    <x v="378"/>
    <x v="2"/>
    <x v="6"/>
    <x v="0"/>
    <x v="0"/>
    <s v="Lenovo IdeaPad"/>
    <n v="3"/>
    <n v="35355"/>
    <n v="0"/>
    <n v="106065"/>
    <n v="82566.64"/>
    <x v="0"/>
  </r>
  <r>
    <s v="ORD0717"/>
    <x v="454"/>
    <x v="1"/>
    <x v="0"/>
    <x v="1"/>
    <x v="6"/>
    <s v="Jacket"/>
    <n v="3"/>
    <n v="41502"/>
    <n v="0.05"/>
    <n v="118280.7"/>
    <n v="100827.02"/>
    <x v="2"/>
  </r>
  <r>
    <s v="ORD0718"/>
    <x v="69"/>
    <x v="1"/>
    <x v="7"/>
    <x v="1"/>
    <x v="1"/>
    <s v="Kids Jacket"/>
    <n v="2"/>
    <n v="70498"/>
    <n v="0.12"/>
    <n v="124076.48"/>
    <n v="98685.66"/>
    <x v="0"/>
  </r>
  <r>
    <s v="ORD0719"/>
    <x v="411"/>
    <x v="2"/>
    <x v="11"/>
    <x v="2"/>
    <x v="8"/>
    <s v="King Size Bed"/>
    <n v="4"/>
    <n v="88196"/>
    <n v="0.1"/>
    <n v="317505.59999999998"/>
    <n v="270790.65000000002"/>
    <x v="0"/>
  </r>
  <r>
    <s v="ORD0720"/>
    <x v="455"/>
    <x v="0"/>
    <x v="4"/>
    <x v="0"/>
    <x v="2"/>
    <s v="Samsung"/>
    <n v="1"/>
    <n v="1523"/>
    <n v="0"/>
    <n v="1523"/>
    <n v="1331.64"/>
    <x v="1"/>
  </r>
  <r>
    <s v="ORD0721"/>
    <x v="187"/>
    <x v="0"/>
    <x v="5"/>
    <x v="1"/>
    <x v="6"/>
    <s v="Jeans"/>
    <n v="4"/>
    <n v="85518"/>
    <n v="0.12"/>
    <n v="301023.35999999999"/>
    <n v="250801.18"/>
    <x v="2"/>
  </r>
  <r>
    <s v="ORD0722"/>
    <x v="352"/>
    <x v="3"/>
    <x v="9"/>
    <x v="0"/>
    <x v="0"/>
    <s v="Asus VivoBook"/>
    <n v="4"/>
    <n v="34316"/>
    <n v="0.1"/>
    <n v="123537.60000000001"/>
    <n v="104300.02"/>
    <x v="2"/>
  </r>
  <r>
    <s v="ORD0723"/>
    <x v="47"/>
    <x v="0"/>
    <x v="13"/>
    <x v="2"/>
    <x v="9"/>
    <s v="Wooden Chair"/>
    <n v="3"/>
    <n v="24561"/>
    <n v="0.1"/>
    <n v="66314.7"/>
    <n v="49864.61"/>
    <x v="0"/>
  </r>
  <r>
    <s v="ORD0724"/>
    <x v="28"/>
    <x v="3"/>
    <x v="8"/>
    <x v="1"/>
    <x v="1"/>
    <s v="Kids T-shirt"/>
    <n v="2"/>
    <n v="8801"/>
    <n v="0"/>
    <n v="17602"/>
    <n v="13348.96"/>
    <x v="1"/>
  </r>
  <r>
    <s v="ORD0725"/>
    <x v="325"/>
    <x v="0"/>
    <x v="10"/>
    <x v="2"/>
    <x v="5"/>
    <s v="L-Shaped Sofa"/>
    <n v="3"/>
    <n v="46414"/>
    <n v="0.15"/>
    <n v="118355.7"/>
    <n v="104258.32"/>
    <x v="2"/>
  </r>
  <r>
    <s v="ORD0726"/>
    <x v="456"/>
    <x v="1"/>
    <x v="5"/>
    <x v="1"/>
    <x v="7"/>
    <s v="Dress"/>
    <n v="4"/>
    <n v="58919"/>
    <n v="0.05"/>
    <n v="223892.2"/>
    <n v="186468.69"/>
    <x v="0"/>
  </r>
  <r>
    <s v="ORD0727"/>
    <x v="272"/>
    <x v="2"/>
    <x v="8"/>
    <x v="1"/>
    <x v="6"/>
    <s v="Shirt"/>
    <n v="3"/>
    <n v="79701"/>
    <n v="0.05"/>
    <n v="227147.85"/>
    <n v="199649.89"/>
    <x v="1"/>
  </r>
  <r>
    <s v="ORD0728"/>
    <x v="457"/>
    <x v="0"/>
    <x v="11"/>
    <x v="2"/>
    <x v="5"/>
    <s v="L-Shaped Sofa"/>
    <n v="1"/>
    <n v="53568"/>
    <n v="0"/>
    <n v="53568"/>
    <n v="46838.15"/>
    <x v="1"/>
  </r>
  <r>
    <s v="ORD0729"/>
    <x v="59"/>
    <x v="1"/>
    <x v="2"/>
    <x v="2"/>
    <x v="9"/>
    <s v="Office Chair"/>
    <n v="4"/>
    <n v="6863"/>
    <n v="0.15"/>
    <n v="23334.2"/>
    <n v="18591.689999999999"/>
    <x v="2"/>
  </r>
  <r>
    <s v="ORD0730"/>
    <x v="22"/>
    <x v="0"/>
    <x v="7"/>
    <x v="2"/>
    <x v="9"/>
    <s v="Office Chair"/>
    <n v="2"/>
    <n v="88379"/>
    <n v="0.15"/>
    <n v="150244.29999999999"/>
    <n v="117049.2"/>
    <x v="2"/>
  </r>
  <r>
    <s v="ORD0731"/>
    <x v="15"/>
    <x v="0"/>
    <x v="5"/>
    <x v="1"/>
    <x v="1"/>
    <s v="Kids Jacket"/>
    <n v="2"/>
    <n v="30637"/>
    <n v="0.05"/>
    <n v="58210.3"/>
    <n v="51512.639999999999"/>
    <x v="2"/>
  </r>
  <r>
    <s v="ORD0732"/>
    <x v="129"/>
    <x v="0"/>
    <x v="2"/>
    <x v="0"/>
    <x v="4"/>
    <s v="Bluetooth Earbuds"/>
    <n v="3"/>
    <n v="58791"/>
    <n v="0"/>
    <n v="176373"/>
    <n v="147860.14000000001"/>
    <x v="2"/>
  </r>
  <r>
    <s v="ORD0733"/>
    <x v="39"/>
    <x v="0"/>
    <x v="6"/>
    <x v="0"/>
    <x v="2"/>
    <s v="Oppo"/>
    <n v="5"/>
    <n v="30665"/>
    <n v="0.08"/>
    <n v="141059"/>
    <n v="113888.96000000001"/>
    <x v="2"/>
  </r>
  <r>
    <s v="ORD0734"/>
    <x v="458"/>
    <x v="1"/>
    <x v="13"/>
    <x v="2"/>
    <x v="5"/>
    <s v="L-Shaped Sofa"/>
    <n v="5"/>
    <n v="18814"/>
    <n v="0.12"/>
    <n v="82781.600000000006"/>
    <n v="71281.47"/>
    <x v="1"/>
  </r>
  <r>
    <s v="ORD0735"/>
    <x v="459"/>
    <x v="1"/>
    <x v="10"/>
    <x v="1"/>
    <x v="1"/>
    <s v="Kids Jacket"/>
    <n v="4"/>
    <n v="25434"/>
    <n v="0.08"/>
    <n v="93597.119999999995"/>
    <n v="77148.12"/>
    <x v="2"/>
  </r>
  <r>
    <s v="ORD0736"/>
    <x v="180"/>
    <x v="3"/>
    <x v="10"/>
    <x v="1"/>
    <x v="6"/>
    <s v="Jeans"/>
    <n v="5"/>
    <n v="34177"/>
    <n v="0.1"/>
    <n v="153796.5"/>
    <n v="137883.15"/>
    <x v="1"/>
  </r>
  <r>
    <s v="ORD0737"/>
    <x v="315"/>
    <x v="0"/>
    <x v="7"/>
    <x v="1"/>
    <x v="1"/>
    <s v="Kids T-shirt"/>
    <n v="1"/>
    <n v="58346"/>
    <n v="0"/>
    <n v="58346"/>
    <n v="44614.46"/>
    <x v="0"/>
  </r>
  <r>
    <s v="ORD0738"/>
    <x v="460"/>
    <x v="0"/>
    <x v="5"/>
    <x v="1"/>
    <x v="7"/>
    <s v="Kurti"/>
    <n v="4"/>
    <n v="56341"/>
    <n v="0.08"/>
    <n v="207334.88"/>
    <n v="177878.47"/>
    <x v="1"/>
  </r>
  <r>
    <s v="ORD0739"/>
    <x v="461"/>
    <x v="1"/>
    <x v="1"/>
    <x v="1"/>
    <x v="6"/>
    <s v="Jacket"/>
    <n v="1"/>
    <n v="42554"/>
    <n v="0.08"/>
    <n v="39149.68"/>
    <n v="35214.339999999997"/>
    <x v="1"/>
  </r>
  <r>
    <s v="ORD0740"/>
    <x v="318"/>
    <x v="2"/>
    <x v="3"/>
    <x v="2"/>
    <x v="5"/>
    <s v="L-Shaped Sofa"/>
    <n v="3"/>
    <n v="33319"/>
    <n v="0"/>
    <n v="99957"/>
    <n v="82684.73"/>
    <x v="1"/>
  </r>
  <r>
    <s v="ORD0741"/>
    <x v="95"/>
    <x v="0"/>
    <x v="4"/>
    <x v="0"/>
    <x v="0"/>
    <s v="HP Pavilion"/>
    <n v="5"/>
    <n v="64135"/>
    <n v="0.1"/>
    <n v="288607.5"/>
    <n v="237572.08"/>
    <x v="0"/>
  </r>
  <r>
    <s v="ORD0742"/>
    <x v="318"/>
    <x v="0"/>
    <x v="0"/>
    <x v="2"/>
    <x v="8"/>
    <s v="Queen Bed"/>
    <n v="3"/>
    <n v="32474"/>
    <n v="0.08"/>
    <n v="89628.24"/>
    <n v="72048.23"/>
    <x v="2"/>
  </r>
  <r>
    <s v="ORD0743"/>
    <x v="90"/>
    <x v="2"/>
    <x v="13"/>
    <x v="0"/>
    <x v="4"/>
    <s v="Smart Watch"/>
    <n v="1"/>
    <n v="42669"/>
    <n v="0.1"/>
    <n v="38402.1"/>
    <n v="34431.480000000003"/>
    <x v="2"/>
  </r>
  <r>
    <s v="ORD0744"/>
    <x v="192"/>
    <x v="0"/>
    <x v="1"/>
    <x v="0"/>
    <x v="2"/>
    <s v="iPhone"/>
    <n v="4"/>
    <n v="3102"/>
    <n v="0.1"/>
    <n v="11167.2"/>
    <n v="9531.2099999999991"/>
    <x v="1"/>
  </r>
  <r>
    <s v="ORD0745"/>
    <x v="462"/>
    <x v="1"/>
    <x v="4"/>
    <x v="1"/>
    <x v="6"/>
    <s v="Shirt"/>
    <n v="1"/>
    <n v="46520"/>
    <n v="0.12"/>
    <n v="40937.599999999999"/>
    <n v="35202.53"/>
    <x v="0"/>
  </r>
  <r>
    <s v="ORD0746"/>
    <x v="265"/>
    <x v="3"/>
    <x v="0"/>
    <x v="1"/>
    <x v="7"/>
    <s v="Saree"/>
    <n v="5"/>
    <n v="79919"/>
    <n v="0"/>
    <n v="399595"/>
    <n v="345389.41"/>
    <x v="0"/>
  </r>
  <r>
    <s v="ORD0747"/>
    <x v="220"/>
    <x v="2"/>
    <x v="13"/>
    <x v="2"/>
    <x v="5"/>
    <s v="L-Shaped Sofa"/>
    <n v="4"/>
    <n v="23292"/>
    <n v="0.05"/>
    <n v="88509.6"/>
    <n v="69088.73"/>
    <x v="2"/>
  </r>
  <r>
    <s v="ORD0748"/>
    <x v="428"/>
    <x v="1"/>
    <x v="0"/>
    <x v="0"/>
    <x v="4"/>
    <s v="Smart Watch"/>
    <n v="5"/>
    <n v="79051"/>
    <n v="0.12"/>
    <n v="347824.4"/>
    <n v="267425.09000000003"/>
    <x v="0"/>
  </r>
  <r>
    <s v="ORD0749"/>
    <x v="463"/>
    <x v="0"/>
    <x v="7"/>
    <x v="0"/>
    <x v="4"/>
    <s v="Bluetooth Earbuds"/>
    <n v="4"/>
    <n v="85797"/>
    <n v="0.05"/>
    <n v="326028.59999999998"/>
    <n v="245472.5"/>
    <x v="1"/>
  </r>
  <r>
    <s v="ORD0750"/>
    <x v="464"/>
    <x v="0"/>
    <x v="8"/>
    <x v="2"/>
    <x v="3"/>
    <s v="Study Table"/>
    <n v="2"/>
    <n v="11769"/>
    <n v="0.05"/>
    <n v="22361.1"/>
    <n v="18571.02"/>
    <x v="2"/>
  </r>
  <r>
    <s v="ORD0751"/>
    <x v="383"/>
    <x v="1"/>
    <x v="0"/>
    <x v="0"/>
    <x v="0"/>
    <s v="HP Pavilion"/>
    <n v="1"/>
    <n v="15534"/>
    <n v="0"/>
    <n v="15534"/>
    <n v="11758.93"/>
    <x v="1"/>
  </r>
  <r>
    <s v="ORD0752"/>
    <x v="318"/>
    <x v="0"/>
    <x v="8"/>
    <x v="0"/>
    <x v="4"/>
    <s v="Power Bank"/>
    <n v="2"/>
    <n v="76175"/>
    <n v="0.12"/>
    <n v="134068"/>
    <n v="105798.53"/>
    <x v="0"/>
  </r>
  <r>
    <s v="ORD0753"/>
    <x v="465"/>
    <x v="2"/>
    <x v="2"/>
    <x v="1"/>
    <x v="6"/>
    <s v="Jacket"/>
    <n v="4"/>
    <n v="32749"/>
    <n v="0"/>
    <n v="130996"/>
    <n v="116149.63"/>
    <x v="2"/>
  </r>
  <r>
    <s v="ORD0754"/>
    <x v="339"/>
    <x v="0"/>
    <x v="8"/>
    <x v="1"/>
    <x v="6"/>
    <s v="Shirt"/>
    <n v="5"/>
    <n v="37885"/>
    <n v="0.15"/>
    <n v="161011.25"/>
    <n v="126978.64"/>
    <x v="0"/>
  </r>
  <r>
    <s v="ORD0755"/>
    <x v="277"/>
    <x v="0"/>
    <x v="7"/>
    <x v="0"/>
    <x v="2"/>
    <s v="iPhone"/>
    <n v="2"/>
    <n v="48102"/>
    <n v="0.1"/>
    <n v="86583.6"/>
    <n v="75991.31"/>
    <x v="2"/>
  </r>
  <r>
    <s v="ORD0756"/>
    <x v="343"/>
    <x v="1"/>
    <x v="11"/>
    <x v="1"/>
    <x v="7"/>
    <s v="Dress"/>
    <n v="1"/>
    <n v="32716"/>
    <n v="0.05"/>
    <n v="31080.2"/>
    <n v="27098.959999999999"/>
    <x v="1"/>
  </r>
  <r>
    <s v="ORD0757"/>
    <x v="155"/>
    <x v="2"/>
    <x v="9"/>
    <x v="1"/>
    <x v="7"/>
    <s v="Saree"/>
    <n v="5"/>
    <n v="50945"/>
    <n v="0.05"/>
    <n v="241988.75"/>
    <n v="187753.75"/>
    <x v="2"/>
  </r>
  <r>
    <s v="ORD0758"/>
    <x v="440"/>
    <x v="2"/>
    <x v="1"/>
    <x v="1"/>
    <x v="7"/>
    <s v="Saree"/>
    <n v="5"/>
    <n v="80278"/>
    <n v="0.12"/>
    <n v="353223.2"/>
    <n v="305855.28000000003"/>
    <x v="2"/>
  </r>
  <r>
    <s v="ORD0759"/>
    <x v="417"/>
    <x v="1"/>
    <x v="7"/>
    <x v="0"/>
    <x v="4"/>
    <s v="Smart Watch"/>
    <n v="4"/>
    <n v="78660"/>
    <n v="0.15"/>
    <n v="267444"/>
    <n v="226261.78"/>
    <x v="1"/>
  </r>
  <r>
    <s v="ORD0760"/>
    <x v="466"/>
    <x v="0"/>
    <x v="3"/>
    <x v="0"/>
    <x v="0"/>
    <s v="Asus VivoBook"/>
    <n v="2"/>
    <n v="3663"/>
    <n v="0.08"/>
    <n v="6739.92"/>
    <n v="5763.33"/>
    <x v="0"/>
  </r>
  <r>
    <s v="ORD0761"/>
    <x v="467"/>
    <x v="0"/>
    <x v="9"/>
    <x v="0"/>
    <x v="2"/>
    <s v="Samsung"/>
    <n v="2"/>
    <n v="69286"/>
    <n v="0.12"/>
    <n v="121943.36"/>
    <n v="106366.92"/>
    <x v="1"/>
  </r>
  <r>
    <s v="ORD0762"/>
    <x v="468"/>
    <x v="3"/>
    <x v="3"/>
    <x v="0"/>
    <x v="2"/>
    <s v="OnePlus"/>
    <n v="5"/>
    <n v="70339"/>
    <n v="0.1"/>
    <n v="316525.5"/>
    <n v="283348.75"/>
    <x v="1"/>
  </r>
  <r>
    <s v="ORD0763"/>
    <x v="62"/>
    <x v="0"/>
    <x v="7"/>
    <x v="0"/>
    <x v="2"/>
    <s v="Oppo"/>
    <n v="3"/>
    <n v="45615"/>
    <n v="0.15"/>
    <n v="116318.25"/>
    <n v="101888.4"/>
    <x v="2"/>
  </r>
  <r>
    <s v="ORD0764"/>
    <x v="469"/>
    <x v="3"/>
    <x v="9"/>
    <x v="2"/>
    <x v="8"/>
    <s v="King Size Bed"/>
    <n v="5"/>
    <n v="53685"/>
    <n v="0.05"/>
    <n v="255003.75"/>
    <n v="218560.07"/>
    <x v="0"/>
  </r>
  <r>
    <s v="ORD0765"/>
    <x v="470"/>
    <x v="1"/>
    <x v="3"/>
    <x v="1"/>
    <x v="7"/>
    <s v="Kurti"/>
    <n v="2"/>
    <n v="19482"/>
    <n v="0.15"/>
    <n v="33119.4"/>
    <n v="26183.59"/>
    <x v="1"/>
  </r>
  <r>
    <s v="ORD0766"/>
    <x v="444"/>
    <x v="1"/>
    <x v="7"/>
    <x v="1"/>
    <x v="6"/>
    <s v="Shirt"/>
    <n v="4"/>
    <n v="14216"/>
    <n v="0.12"/>
    <n v="50040.32"/>
    <n v="37819.26"/>
    <x v="0"/>
  </r>
  <r>
    <s v="ORD0767"/>
    <x v="107"/>
    <x v="2"/>
    <x v="5"/>
    <x v="2"/>
    <x v="8"/>
    <s v="King Size Bed"/>
    <n v="4"/>
    <n v="87718"/>
    <n v="0.12"/>
    <n v="308767.35999999999"/>
    <n v="269602.75"/>
    <x v="2"/>
  </r>
  <r>
    <s v="ORD0768"/>
    <x v="471"/>
    <x v="0"/>
    <x v="0"/>
    <x v="2"/>
    <x v="8"/>
    <s v="King Size Bed"/>
    <n v="5"/>
    <n v="40400"/>
    <n v="0.05"/>
    <n v="191900"/>
    <n v="151768.76"/>
    <x v="0"/>
  </r>
  <r>
    <s v="ORD0769"/>
    <x v="472"/>
    <x v="3"/>
    <x v="2"/>
    <x v="0"/>
    <x v="0"/>
    <s v="Asus VivoBook"/>
    <n v="4"/>
    <n v="80749"/>
    <n v="0.12"/>
    <n v="284236.48"/>
    <n v="242957.26"/>
    <x v="0"/>
  </r>
  <r>
    <s v="ORD0770"/>
    <x v="127"/>
    <x v="1"/>
    <x v="7"/>
    <x v="2"/>
    <x v="3"/>
    <s v="Coffee Table"/>
    <n v="1"/>
    <n v="84103"/>
    <n v="0"/>
    <n v="84103"/>
    <n v="63171.839999999997"/>
    <x v="2"/>
  </r>
  <r>
    <s v="ORD0771"/>
    <x v="427"/>
    <x v="1"/>
    <x v="5"/>
    <x v="0"/>
    <x v="0"/>
    <s v="HP Pavilion"/>
    <n v="4"/>
    <n v="28772"/>
    <n v="0.12"/>
    <n v="101277.44"/>
    <n v="88787.37"/>
    <x v="2"/>
  </r>
  <r>
    <s v="ORD0772"/>
    <x v="469"/>
    <x v="2"/>
    <x v="13"/>
    <x v="0"/>
    <x v="0"/>
    <s v="Asus VivoBook"/>
    <n v="1"/>
    <n v="40508"/>
    <n v="0"/>
    <n v="40508"/>
    <n v="36178.9"/>
    <x v="0"/>
  </r>
  <r>
    <s v="ORD0773"/>
    <x v="473"/>
    <x v="1"/>
    <x v="0"/>
    <x v="0"/>
    <x v="2"/>
    <s v="iPhone"/>
    <n v="1"/>
    <n v="2307"/>
    <n v="0.05"/>
    <n v="2191.65"/>
    <n v="1747.32"/>
    <x v="2"/>
  </r>
  <r>
    <s v="ORD0774"/>
    <x v="232"/>
    <x v="1"/>
    <x v="1"/>
    <x v="2"/>
    <x v="5"/>
    <s v="L-Shaped Sofa"/>
    <n v="5"/>
    <n v="62307"/>
    <n v="0.15"/>
    <n v="264804.75"/>
    <n v="235935.76"/>
    <x v="2"/>
  </r>
  <r>
    <s v="ORD0775"/>
    <x v="245"/>
    <x v="3"/>
    <x v="6"/>
    <x v="1"/>
    <x v="7"/>
    <s v="Kurti"/>
    <n v="5"/>
    <n v="51980"/>
    <n v="0.1"/>
    <n v="233910"/>
    <n v="201883.35"/>
    <x v="0"/>
  </r>
  <r>
    <s v="ORD0776"/>
    <x v="260"/>
    <x v="2"/>
    <x v="3"/>
    <x v="1"/>
    <x v="1"/>
    <s v="Kids T-shirt"/>
    <n v="1"/>
    <n v="54058"/>
    <n v="0.12"/>
    <n v="47571.040000000001"/>
    <n v="35744.51"/>
    <x v="1"/>
  </r>
  <r>
    <s v="ORD0777"/>
    <x v="474"/>
    <x v="2"/>
    <x v="5"/>
    <x v="1"/>
    <x v="1"/>
    <s v="Kids T-shirt"/>
    <n v="5"/>
    <n v="63228"/>
    <n v="0.1"/>
    <n v="284526"/>
    <n v="227040.62"/>
    <x v="0"/>
  </r>
  <r>
    <s v="ORD0778"/>
    <x v="352"/>
    <x v="2"/>
    <x v="13"/>
    <x v="1"/>
    <x v="6"/>
    <s v="Shirt"/>
    <n v="2"/>
    <n v="52456"/>
    <n v="0.12"/>
    <n v="92322.559999999998"/>
    <n v="74484.160000000003"/>
    <x v="2"/>
  </r>
  <r>
    <s v="ORD0779"/>
    <x v="314"/>
    <x v="2"/>
    <x v="10"/>
    <x v="2"/>
    <x v="5"/>
    <s v="3-Seater Sofa"/>
    <n v="4"/>
    <n v="29711"/>
    <n v="0"/>
    <n v="118844"/>
    <n v="90378.7"/>
    <x v="1"/>
  </r>
  <r>
    <s v="ORD0780"/>
    <x v="475"/>
    <x v="0"/>
    <x v="5"/>
    <x v="0"/>
    <x v="4"/>
    <s v="Smart Watch"/>
    <n v="4"/>
    <n v="16616"/>
    <n v="0.05"/>
    <n v="63140.800000000003"/>
    <n v="56491.64"/>
    <x v="2"/>
  </r>
  <r>
    <s v="ORD0781"/>
    <x v="476"/>
    <x v="0"/>
    <x v="11"/>
    <x v="1"/>
    <x v="6"/>
    <s v="Jacket"/>
    <n v="4"/>
    <n v="65543"/>
    <n v="0.1"/>
    <n v="235954.8"/>
    <n v="191603.14"/>
    <x v="1"/>
  </r>
  <r>
    <s v="ORD0782"/>
    <x v="328"/>
    <x v="2"/>
    <x v="1"/>
    <x v="2"/>
    <x v="8"/>
    <s v="Queen Bed"/>
    <n v="4"/>
    <n v="32914"/>
    <n v="0.1"/>
    <n v="118490.4"/>
    <n v="101142.79"/>
    <x v="0"/>
  </r>
  <r>
    <s v="ORD0783"/>
    <x v="229"/>
    <x v="3"/>
    <x v="5"/>
    <x v="0"/>
    <x v="2"/>
    <s v="Vivo"/>
    <n v="5"/>
    <n v="30963"/>
    <n v="0"/>
    <n v="154815"/>
    <n v="127486"/>
    <x v="1"/>
  </r>
  <r>
    <s v="ORD0784"/>
    <x v="279"/>
    <x v="0"/>
    <x v="8"/>
    <x v="2"/>
    <x v="8"/>
    <s v="King Size Bed"/>
    <n v="4"/>
    <n v="42173"/>
    <n v="0.1"/>
    <n v="151822.79999999999"/>
    <n v="120526.95"/>
    <x v="2"/>
  </r>
  <r>
    <s v="ORD0785"/>
    <x v="92"/>
    <x v="3"/>
    <x v="7"/>
    <x v="2"/>
    <x v="5"/>
    <s v="3-Seater Sofa"/>
    <n v="2"/>
    <n v="23422"/>
    <n v="0.12"/>
    <n v="41222.720000000001"/>
    <n v="31464.71"/>
    <x v="0"/>
  </r>
  <r>
    <s v="ORD0786"/>
    <x v="79"/>
    <x v="1"/>
    <x v="13"/>
    <x v="0"/>
    <x v="0"/>
    <s v="Dell Inspiron"/>
    <n v="3"/>
    <n v="78251"/>
    <n v="0.15"/>
    <n v="199540.05"/>
    <n v="157344.82"/>
    <x v="2"/>
  </r>
  <r>
    <s v="ORD0787"/>
    <x v="450"/>
    <x v="3"/>
    <x v="7"/>
    <x v="2"/>
    <x v="3"/>
    <s v="Study Table"/>
    <n v="3"/>
    <n v="81469"/>
    <n v="0"/>
    <n v="244407"/>
    <n v="219655.35"/>
    <x v="1"/>
  </r>
  <r>
    <s v="ORD0788"/>
    <x v="477"/>
    <x v="0"/>
    <x v="9"/>
    <x v="2"/>
    <x v="5"/>
    <s v="L-Shaped Sofa"/>
    <n v="5"/>
    <n v="74165"/>
    <n v="0.08"/>
    <n v="341159"/>
    <n v="306555.09000000003"/>
    <x v="2"/>
  </r>
  <r>
    <s v="ORD0789"/>
    <x v="11"/>
    <x v="2"/>
    <x v="11"/>
    <x v="0"/>
    <x v="2"/>
    <s v="iPhone"/>
    <n v="5"/>
    <n v="56360"/>
    <n v="0.12"/>
    <n v="247984"/>
    <n v="214420.43"/>
    <x v="0"/>
  </r>
  <r>
    <s v="ORD0790"/>
    <x v="67"/>
    <x v="2"/>
    <x v="10"/>
    <x v="1"/>
    <x v="6"/>
    <s v="Jeans"/>
    <n v="1"/>
    <n v="46981"/>
    <n v="0"/>
    <n v="46981"/>
    <n v="40318.660000000003"/>
    <x v="0"/>
  </r>
  <r>
    <s v="ORD0791"/>
    <x v="81"/>
    <x v="2"/>
    <x v="5"/>
    <x v="1"/>
    <x v="1"/>
    <s v="Kids Jacket"/>
    <n v="1"/>
    <n v="9826"/>
    <n v="0.05"/>
    <n v="9334.7000000000007"/>
    <n v="7603.18"/>
    <x v="0"/>
  </r>
  <r>
    <s v="ORD0792"/>
    <x v="252"/>
    <x v="3"/>
    <x v="9"/>
    <x v="2"/>
    <x v="9"/>
    <s v="Office Chair"/>
    <n v="1"/>
    <n v="8861"/>
    <n v="0.08"/>
    <n v="8152.12"/>
    <n v="7039.57"/>
    <x v="0"/>
  </r>
  <r>
    <s v="ORD0793"/>
    <x v="478"/>
    <x v="0"/>
    <x v="13"/>
    <x v="1"/>
    <x v="1"/>
    <s v="Kids Jacket"/>
    <n v="4"/>
    <n v="19632"/>
    <n v="0"/>
    <n v="78528"/>
    <n v="63583.99"/>
    <x v="1"/>
  </r>
  <r>
    <s v="ORD0794"/>
    <x v="166"/>
    <x v="3"/>
    <x v="7"/>
    <x v="2"/>
    <x v="9"/>
    <s v="Office Chair"/>
    <n v="3"/>
    <n v="60304"/>
    <n v="0.12"/>
    <n v="159202.56"/>
    <n v="127940.03"/>
    <x v="2"/>
  </r>
  <r>
    <s v="ORD0795"/>
    <x v="125"/>
    <x v="1"/>
    <x v="4"/>
    <x v="0"/>
    <x v="4"/>
    <s v="Power Bank"/>
    <n v="5"/>
    <n v="51411"/>
    <n v="0.05"/>
    <n v="244202.25"/>
    <n v="195161.54"/>
    <x v="2"/>
  </r>
  <r>
    <s v="ORD0796"/>
    <x v="479"/>
    <x v="2"/>
    <x v="13"/>
    <x v="0"/>
    <x v="4"/>
    <s v="Bluetooth Earbuds"/>
    <n v="4"/>
    <n v="14952"/>
    <n v="0"/>
    <n v="59808"/>
    <n v="51489.17"/>
    <x v="1"/>
  </r>
  <r>
    <s v="ORD0797"/>
    <x v="480"/>
    <x v="1"/>
    <x v="7"/>
    <x v="1"/>
    <x v="1"/>
    <s v="Kids Jacket"/>
    <n v="1"/>
    <n v="38407"/>
    <n v="0.15"/>
    <n v="32645.95"/>
    <n v="27628.93"/>
    <x v="1"/>
  </r>
  <r>
    <s v="ORD0798"/>
    <x v="303"/>
    <x v="1"/>
    <x v="12"/>
    <x v="0"/>
    <x v="2"/>
    <s v="OnePlus"/>
    <n v="3"/>
    <n v="60122"/>
    <n v="0.05"/>
    <n v="171347.7"/>
    <n v="139727.44"/>
    <x v="1"/>
  </r>
  <r>
    <s v="ORD0799"/>
    <x v="279"/>
    <x v="0"/>
    <x v="9"/>
    <x v="0"/>
    <x v="2"/>
    <s v="Samsung"/>
    <n v="1"/>
    <n v="17477"/>
    <n v="0.15"/>
    <n v="14855.45"/>
    <n v="13295.33"/>
    <x v="1"/>
  </r>
  <r>
    <s v="ORD0800"/>
    <x v="481"/>
    <x v="0"/>
    <x v="13"/>
    <x v="0"/>
    <x v="4"/>
    <s v="Bluetooth Earbuds"/>
    <n v="3"/>
    <n v="54602"/>
    <n v="0.08"/>
    <n v="150701.51999999999"/>
    <n v="125774.79"/>
    <x v="0"/>
  </r>
  <r>
    <s v="ORD0801"/>
    <x v="467"/>
    <x v="3"/>
    <x v="9"/>
    <x v="2"/>
    <x v="9"/>
    <s v="Wooden Chair"/>
    <n v="2"/>
    <n v="9616"/>
    <n v="0.1"/>
    <n v="17308.8"/>
    <n v="14506.83"/>
    <x v="0"/>
  </r>
  <r>
    <s v="ORD0802"/>
    <x v="3"/>
    <x v="0"/>
    <x v="13"/>
    <x v="0"/>
    <x v="0"/>
    <s v="Asus VivoBook"/>
    <n v="1"/>
    <n v="58369"/>
    <n v="0"/>
    <n v="58369"/>
    <n v="44860.7"/>
    <x v="2"/>
  </r>
  <r>
    <s v="ORD0803"/>
    <x v="482"/>
    <x v="1"/>
    <x v="6"/>
    <x v="2"/>
    <x v="5"/>
    <s v="L-Shaped Sofa"/>
    <n v="1"/>
    <n v="66421"/>
    <n v="0.08"/>
    <n v="61107.32"/>
    <n v="51796.59"/>
    <x v="2"/>
  </r>
  <r>
    <s v="ORD0804"/>
    <x v="483"/>
    <x v="3"/>
    <x v="10"/>
    <x v="1"/>
    <x v="7"/>
    <s v="Dress"/>
    <n v="2"/>
    <n v="67986"/>
    <n v="0"/>
    <n v="135972"/>
    <n v="120006.51"/>
    <x v="2"/>
  </r>
  <r>
    <s v="ORD0805"/>
    <x v="326"/>
    <x v="3"/>
    <x v="3"/>
    <x v="2"/>
    <x v="9"/>
    <s v="Wooden Chair"/>
    <n v="3"/>
    <n v="54500"/>
    <n v="0.08"/>
    <n v="150420"/>
    <n v="129540.62"/>
    <x v="1"/>
  </r>
  <r>
    <s v="ORD0806"/>
    <x v="35"/>
    <x v="2"/>
    <x v="7"/>
    <x v="1"/>
    <x v="6"/>
    <s v="Jacket"/>
    <n v="1"/>
    <n v="39115"/>
    <n v="0.15"/>
    <n v="33247.75"/>
    <n v="27328.54"/>
    <x v="1"/>
  </r>
  <r>
    <s v="ORD0807"/>
    <x v="394"/>
    <x v="3"/>
    <x v="4"/>
    <x v="1"/>
    <x v="6"/>
    <s v="Shirt"/>
    <n v="4"/>
    <n v="21918"/>
    <n v="0.05"/>
    <n v="83288.399999999994"/>
    <n v="72235.31"/>
    <x v="0"/>
  </r>
  <r>
    <s v="ORD0808"/>
    <x v="484"/>
    <x v="2"/>
    <x v="11"/>
    <x v="2"/>
    <x v="3"/>
    <s v="Study Table"/>
    <n v="3"/>
    <n v="15193"/>
    <n v="0.15"/>
    <n v="38742.15"/>
    <n v="34756.300000000003"/>
    <x v="0"/>
  </r>
  <r>
    <s v="ORD0809"/>
    <x v="485"/>
    <x v="1"/>
    <x v="3"/>
    <x v="0"/>
    <x v="2"/>
    <s v="Vivo"/>
    <n v="4"/>
    <n v="69032"/>
    <n v="0.12"/>
    <n v="242992.64000000001"/>
    <n v="213516.16"/>
    <x v="1"/>
  </r>
  <r>
    <s v="ORD0810"/>
    <x v="327"/>
    <x v="2"/>
    <x v="5"/>
    <x v="1"/>
    <x v="7"/>
    <s v="Dress"/>
    <n v="3"/>
    <n v="11979"/>
    <n v="0.05"/>
    <n v="34140.15"/>
    <n v="29550.36"/>
    <x v="2"/>
  </r>
  <r>
    <s v="ORD0811"/>
    <x v="486"/>
    <x v="0"/>
    <x v="0"/>
    <x v="0"/>
    <x v="4"/>
    <s v="Power Bank"/>
    <n v="4"/>
    <n v="41029"/>
    <n v="0.12"/>
    <n v="144422.07999999999"/>
    <n v="116619.27"/>
    <x v="1"/>
  </r>
  <r>
    <s v="ORD0812"/>
    <x v="340"/>
    <x v="0"/>
    <x v="9"/>
    <x v="0"/>
    <x v="4"/>
    <s v="Smart Watch"/>
    <n v="4"/>
    <n v="41828"/>
    <n v="0.05"/>
    <n v="158946.4"/>
    <n v="120871.57"/>
    <x v="1"/>
  </r>
  <r>
    <s v="ORD0813"/>
    <x v="134"/>
    <x v="1"/>
    <x v="8"/>
    <x v="2"/>
    <x v="3"/>
    <s v="Study Table"/>
    <n v="3"/>
    <n v="23311"/>
    <n v="0.15"/>
    <n v="59443.05"/>
    <n v="49791.98"/>
    <x v="1"/>
  </r>
  <r>
    <s v="ORD0814"/>
    <x v="235"/>
    <x v="2"/>
    <x v="13"/>
    <x v="2"/>
    <x v="8"/>
    <s v="King Size Bed"/>
    <n v="1"/>
    <n v="69511"/>
    <n v="0"/>
    <n v="69511"/>
    <n v="54427.78"/>
    <x v="1"/>
  </r>
  <r>
    <s v="ORD0815"/>
    <x v="156"/>
    <x v="1"/>
    <x v="7"/>
    <x v="2"/>
    <x v="3"/>
    <s v="Study Table"/>
    <n v="3"/>
    <n v="57455"/>
    <n v="0.08"/>
    <n v="158575.79999999999"/>
    <n v="130679.3"/>
    <x v="0"/>
  </r>
  <r>
    <s v="ORD0816"/>
    <x v="125"/>
    <x v="3"/>
    <x v="9"/>
    <x v="2"/>
    <x v="9"/>
    <s v="Wooden Chair"/>
    <n v="3"/>
    <n v="4669"/>
    <n v="0"/>
    <n v="14007"/>
    <n v="11782.12"/>
    <x v="2"/>
  </r>
  <r>
    <s v="ORD0817"/>
    <x v="487"/>
    <x v="3"/>
    <x v="6"/>
    <x v="2"/>
    <x v="8"/>
    <s v="Queen Bed"/>
    <n v="3"/>
    <n v="69620"/>
    <n v="0"/>
    <n v="208860"/>
    <n v="159934.46"/>
    <x v="0"/>
  </r>
  <r>
    <s v="ORD0818"/>
    <x v="445"/>
    <x v="2"/>
    <x v="1"/>
    <x v="2"/>
    <x v="9"/>
    <s v="Wooden Chair"/>
    <n v="5"/>
    <n v="52043"/>
    <n v="0.1"/>
    <n v="234193.5"/>
    <n v="191177.63"/>
    <x v="2"/>
  </r>
  <r>
    <s v="ORD0819"/>
    <x v="167"/>
    <x v="2"/>
    <x v="1"/>
    <x v="2"/>
    <x v="8"/>
    <s v="King Size Bed"/>
    <n v="5"/>
    <n v="77712"/>
    <n v="0.1"/>
    <n v="349704"/>
    <n v="278375.65000000002"/>
    <x v="0"/>
  </r>
  <r>
    <s v="ORD0820"/>
    <x v="115"/>
    <x v="3"/>
    <x v="4"/>
    <x v="0"/>
    <x v="2"/>
    <s v="Samsung"/>
    <n v="2"/>
    <n v="38302"/>
    <n v="0.15"/>
    <n v="65113.4"/>
    <n v="50996.57"/>
    <x v="2"/>
  </r>
  <r>
    <s v="ORD0821"/>
    <x v="52"/>
    <x v="2"/>
    <x v="11"/>
    <x v="0"/>
    <x v="2"/>
    <s v="OnePlus"/>
    <n v="4"/>
    <n v="42491"/>
    <n v="0.15"/>
    <n v="144469.4"/>
    <n v="118305.05"/>
    <x v="0"/>
  </r>
  <r>
    <s v="ORD0822"/>
    <x v="488"/>
    <x v="0"/>
    <x v="8"/>
    <x v="0"/>
    <x v="0"/>
    <s v="HP Pavilion"/>
    <n v="2"/>
    <n v="78974"/>
    <n v="0.12"/>
    <n v="138994.23999999999"/>
    <n v="121676.33"/>
    <x v="2"/>
  </r>
  <r>
    <s v="ORD0823"/>
    <x v="210"/>
    <x v="0"/>
    <x v="6"/>
    <x v="1"/>
    <x v="1"/>
    <s v="Kids T-shirt"/>
    <n v="3"/>
    <n v="3007"/>
    <n v="0.08"/>
    <n v="8299.32"/>
    <n v="7438.24"/>
    <x v="1"/>
  </r>
  <r>
    <s v="ORD0824"/>
    <x v="146"/>
    <x v="1"/>
    <x v="7"/>
    <x v="2"/>
    <x v="5"/>
    <s v="3-Seater Sofa"/>
    <n v="5"/>
    <n v="76328"/>
    <n v="0.08"/>
    <n v="351108.8"/>
    <n v="312464.71999999997"/>
    <x v="0"/>
  </r>
  <r>
    <s v="ORD0825"/>
    <x v="176"/>
    <x v="0"/>
    <x v="10"/>
    <x v="1"/>
    <x v="7"/>
    <s v="Saree"/>
    <n v="2"/>
    <n v="13851"/>
    <n v="0.1"/>
    <n v="24931.8"/>
    <n v="19046"/>
    <x v="1"/>
  </r>
  <r>
    <s v="ORD0826"/>
    <x v="87"/>
    <x v="3"/>
    <x v="2"/>
    <x v="2"/>
    <x v="9"/>
    <s v="Wooden Chair"/>
    <n v="3"/>
    <n v="81711"/>
    <n v="0.15"/>
    <n v="208363.05"/>
    <n v="177915.2"/>
    <x v="2"/>
  </r>
  <r>
    <s v="ORD0827"/>
    <x v="421"/>
    <x v="3"/>
    <x v="7"/>
    <x v="2"/>
    <x v="9"/>
    <s v="Wooden Chair"/>
    <n v="1"/>
    <n v="78473"/>
    <n v="0"/>
    <n v="78473"/>
    <n v="63692.160000000003"/>
    <x v="2"/>
  </r>
  <r>
    <s v="ORD0828"/>
    <x v="314"/>
    <x v="2"/>
    <x v="10"/>
    <x v="0"/>
    <x v="4"/>
    <s v="Smart Watch"/>
    <n v="3"/>
    <n v="27960"/>
    <n v="0.15"/>
    <n v="71298"/>
    <n v="58449.760000000002"/>
    <x v="0"/>
  </r>
  <r>
    <s v="ORD0829"/>
    <x v="489"/>
    <x v="1"/>
    <x v="4"/>
    <x v="1"/>
    <x v="7"/>
    <s v="Kurti"/>
    <n v="5"/>
    <n v="17130"/>
    <n v="0.05"/>
    <n v="81367.5"/>
    <n v="67781.490000000005"/>
    <x v="0"/>
  </r>
  <r>
    <s v="ORD0830"/>
    <x v="213"/>
    <x v="1"/>
    <x v="0"/>
    <x v="0"/>
    <x v="2"/>
    <s v="iPhone"/>
    <n v="4"/>
    <n v="2467"/>
    <n v="0.12"/>
    <n v="8683.84"/>
    <n v="7507.71"/>
    <x v="0"/>
  </r>
  <r>
    <s v="ORD0831"/>
    <x v="327"/>
    <x v="3"/>
    <x v="12"/>
    <x v="0"/>
    <x v="2"/>
    <s v="Samsung"/>
    <n v="2"/>
    <n v="80050"/>
    <n v="0"/>
    <n v="160100"/>
    <n v="126851.95"/>
    <x v="0"/>
  </r>
  <r>
    <s v="ORD0832"/>
    <x v="490"/>
    <x v="2"/>
    <x v="12"/>
    <x v="0"/>
    <x v="0"/>
    <s v="Dell Inspiron"/>
    <n v="1"/>
    <n v="84615"/>
    <n v="0.05"/>
    <n v="80384.25"/>
    <n v="71058.240000000005"/>
    <x v="1"/>
  </r>
  <r>
    <s v="ORD0833"/>
    <x v="150"/>
    <x v="1"/>
    <x v="5"/>
    <x v="0"/>
    <x v="4"/>
    <s v="Bluetooth Earbuds"/>
    <n v="4"/>
    <n v="52006"/>
    <n v="0.08"/>
    <n v="191382.08"/>
    <n v="170881.42"/>
    <x v="1"/>
  </r>
  <r>
    <s v="ORD0834"/>
    <x v="491"/>
    <x v="1"/>
    <x v="6"/>
    <x v="0"/>
    <x v="4"/>
    <s v="Bluetooth Earbuds"/>
    <n v="5"/>
    <n v="8245"/>
    <n v="0.12"/>
    <n v="36278"/>
    <n v="29302.77"/>
    <x v="2"/>
  </r>
  <r>
    <s v="ORD0835"/>
    <x v="390"/>
    <x v="0"/>
    <x v="12"/>
    <x v="0"/>
    <x v="2"/>
    <s v="Oppo"/>
    <n v="1"/>
    <n v="14878"/>
    <n v="0.08"/>
    <n v="13687.76"/>
    <n v="11286.6"/>
    <x v="0"/>
  </r>
  <r>
    <s v="ORD0836"/>
    <x v="147"/>
    <x v="2"/>
    <x v="8"/>
    <x v="2"/>
    <x v="3"/>
    <s v="Coffee Table"/>
    <n v="1"/>
    <n v="66920"/>
    <n v="0.08"/>
    <n v="61566.400000000001"/>
    <n v="51830.400000000001"/>
    <x v="0"/>
  </r>
  <r>
    <s v="ORD0837"/>
    <x v="492"/>
    <x v="0"/>
    <x v="1"/>
    <x v="2"/>
    <x v="5"/>
    <s v="3-Seater Sofa"/>
    <n v="3"/>
    <n v="43521"/>
    <n v="0.12"/>
    <n v="114895.44"/>
    <n v="87572.71"/>
    <x v="0"/>
  </r>
  <r>
    <s v="ORD0838"/>
    <x v="493"/>
    <x v="1"/>
    <x v="12"/>
    <x v="1"/>
    <x v="1"/>
    <s v="Kids T-shirt"/>
    <n v="5"/>
    <n v="73109"/>
    <n v="0"/>
    <n v="365545"/>
    <n v="310711.65000000002"/>
    <x v="2"/>
  </r>
  <r>
    <s v="ORD0839"/>
    <x v="494"/>
    <x v="1"/>
    <x v="10"/>
    <x v="2"/>
    <x v="3"/>
    <s v="Study Table"/>
    <n v="4"/>
    <n v="46369"/>
    <n v="0"/>
    <n v="185476"/>
    <n v="139866.22"/>
    <x v="0"/>
  </r>
  <r>
    <s v="ORD0840"/>
    <x v="352"/>
    <x v="2"/>
    <x v="6"/>
    <x v="0"/>
    <x v="2"/>
    <s v="Samsung"/>
    <n v="3"/>
    <n v="43932"/>
    <n v="0.08"/>
    <n v="121252.32"/>
    <n v="97293.94"/>
    <x v="0"/>
  </r>
  <r>
    <s v="ORD0841"/>
    <x v="317"/>
    <x v="1"/>
    <x v="0"/>
    <x v="1"/>
    <x v="7"/>
    <s v="Saree"/>
    <n v="3"/>
    <n v="20241"/>
    <n v="0.05"/>
    <n v="57686.85"/>
    <n v="48813.43"/>
    <x v="1"/>
  </r>
  <r>
    <s v="ORD0842"/>
    <x v="495"/>
    <x v="2"/>
    <x v="6"/>
    <x v="2"/>
    <x v="5"/>
    <s v="L-Shaped Sofa"/>
    <n v="3"/>
    <n v="26355"/>
    <n v="0.05"/>
    <n v="75111.75"/>
    <n v="63410.73"/>
    <x v="1"/>
  </r>
  <r>
    <s v="ORD0843"/>
    <x v="254"/>
    <x v="3"/>
    <x v="6"/>
    <x v="1"/>
    <x v="6"/>
    <s v="Shirt"/>
    <n v="5"/>
    <n v="82545"/>
    <n v="0.08"/>
    <n v="379707"/>
    <n v="303285.19"/>
    <x v="2"/>
  </r>
  <r>
    <s v="ORD0844"/>
    <x v="343"/>
    <x v="2"/>
    <x v="10"/>
    <x v="1"/>
    <x v="6"/>
    <s v="Jacket"/>
    <n v="1"/>
    <n v="51315"/>
    <n v="0.15"/>
    <n v="43617.75"/>
    <n v="37642.31"/>
    <x v="1"/>
  </r>
  <r>
    <s v="ORD0845"/>
    <x v="101"/>
    <x v="3"/>
    <x v="5"/>
    <x v="1"/>
    <x v="7"/>
    <s v="Kurti"/>
    <n v="2"/>
    <n v="7481"/>
    <n v="0.1"/>
    <n v="13465.8"/>
    <n v="11858.17"/>
    <x v="0"/>
  </r>
  <r>
    <s v="ORD0846"/>
    <x v="296"/>
    <x v="1"/>
    <x v="5"/>
    <x v="0"/>
    <x v="4"/>
    <s v="Smart Watch"/>
    <n v="5"/>
    <n v="75241"/>
    <n v="0.05"/>
    <n v="357394.75"/>
    <n v="299417.44"/>
    <x v="1"/>
  </r>
  <r>
    <s v="ORD0847"/>
    <x v="496"/>
    <x v="2"/>
    <x v="0"/>
    <x v="2"/>
    <x v="5"/>
    <s v="3-Seater Sofa"/>
    <n v="3"/>
    <n v="1564"/>
    <n v="0"/>
    <n v="4692"/>
    <n v="3655.58"/>
    <x v="2"/>
  </r>
  <r>
    <s v="ORD0848"/>
    <x v="6"/>
    <x v="0"/>
    <x v="5"/>
    <x v="2"/>
    <x v="9"/>
    <s v="Wooden Chair"/>
    <n v="4"/>
    <n v="9217"/>
    <n v="0.12"/>
    <n v="32443.84"/>
    <n v="24603.16"/>
    <x v="2"/>
  </r>
  <r>
    <s v="ORD0849"/>
    <x v="364"/>
    <x v="1"/>
    <x v="6"/>
    <x v="0"/>
    <x v="4"/>
    <s v="Smart Watch"/>
    <n v="1"/>
    <n v="82593"/>
    <n v="0.08"/>
    <n v="75985.56"/>
    <n v="65119.96"/>
    <x v="2"/>
  </r>
  <r>
    <s v="ORD0850"/>
    <x v="188"/>
    <x v="1"/>
    <x v="10"/>
    <x v="0"/>
    <x v="0"/>
    <s v="Dell Inspiron"/>
    <n v="1"/>
    <n v="79612"/>
    <n v="0.15"/>
    <n v="67670.2"/>
    <n v="60003.06"/>
    <x v="0"/>
  </r>
  <r>
    <s v="ORD0851"/>
    <x v="497"/>
    <x v="3"/>
    <x v="13"/>
    <x v="0"/>
    <x v="4"/>
    <s v="Power Bank"/>
    <n v="4"/>
    <n v="13828"/>
    <n v="0.15"/>
    <n v="47015.199999999997"/>
    <n v="42211.4"/>
    <x v="2"/>
  </r>
  <r>
    <s v="ORD0852"/>
    <x v="498"/>
    <x v="2"/>
    <x v="3"/>
    <x v="0"/>
    <x v="4"/>
    <s v="Smart Watch"/>
    <n v="4"/>
    <n v="64365"/>
    <n v="0.12"/>
    <n v="226564.8"/>
    <n v="188495.81"/>
    <x v="2"/>
  </r>
  <r>
    <s v="ORD0853"/>
    <x v="209"/>
    <x v="2"/>
    <x v="2"/>
    <x v="1"/>
    <x v="1"/>
    <s v="Kids T-shirt"/>
    <n v="1"/>
    <n v="18080"/>
    <n v="0.08"/>
    <n v="16633.599999999999"/>
    <n v="12479.15"/>
    <x v="2"/>
  </r>
  <r>
    <s v="ORD0854"/>
    <x v="499"/>
    <x v="0"/>
    <x v="10"/>
    <x v="0"/>
    <x v="2"/>
    <s v="Oppo"/>
    <n v="4"/>
    <n v="62021"/>
    <n v="0.15"/>
    <n v="210871.4"/>
    <n v="186602.75"/>
    <x v="2"/>
  </r>
  <r>
    <s v="ORD0855"/>
    <x v="313"/>
    <x v="2"/>
    <x v="12"/>
    <x v="0"/>
    <x v="4"/>
    <s v="Bluetooth Earbuds"/>
    <n v="4"/>
    <n v="66621"/>
    <n v="0.1"/>
    <n v="239835.6"/>
    <n v="196462.05"/>
    <x v="2"/>
  </r>
  <r>
    <s v="ORD0856"/>
    <x v="337"/>
    <x v="2"/>
    <x v="1"/>
    <x v="2"/>
    <x v="9"/>
    <s v="Office Chair"/>
    <n v="5"/>
    <n v="71130"/>
    <n v="0.15"/>
    <n v="302302.5"/>
    <n v="245929.60000000001"/>
    <x v="2"/>
  </r>
  <r>
    <s v="ORD0857"/>
    <x v="99"/>
    <x v="3"/>
    <x v="5"/>
    <x v="1"/>
    <x v="7"/>
    <s v="Saree"/>
    <n v="3"/>
    <n v="56135"/>
    <n v="0"/>
    <n v="168405"/>
    <n v="133063.15"/>
    <x v="1"/>
  </r>
  <r>
    <s v="ORD0858"/>
    <x v="277"/>
    <x v="2"/>
    <x v="13"/>
    <x v="0"/>
    <x v="4"/>
    <s v="Bluetooth Earbuds"/>
    <n v="3"/>
    <n v="70687"/>
    <n v="0.05"/>
    <n v="201457.95"/>
    <n v="152294.25"/>
    <x v="2"/>
  </r>
  <r>
    <s v="ORD0859"/>
    <x v="156"/>
    <x v="2"/>
    <x v="8"/>
    <x v="1"/>
    <x v="7"/>
    <s v="Dress"/>
    <n v="1"/>
    <n v="17343"/>
    <n v="0.05"/>
    <n v="16475.849999999999"/>
    <n v="14267.81"/>
    <x v="0"/>
  </r>
  <r>
    <s v="ORD0860"/>
    <x v="500"/>
    <x v="0"/>
    <x v="2"/>
    <x v="2"/>
    <x v="3"/>
    <s v="Study Table"/>
    <n v="1"/>
    <n v="34444"/>
    <n v="0.12"/>
    <n v="30310.720000000001"/>
    <n v="25801.57"/>
    <x v="0"/>
  </r>
  <r>
    <s v="ORD0861"/>
    <x v="72"/>
    <x v="1"/>
    <x v="0"/>
    <x v="2"/>
    <x v="3"/>
    <s v="Coffee Table"/>
    <n v="3"/>
    <n v="45037"/>
    <n v="0.1"/>
    <n v="121599.9"/>
    <n v="94551.07"/>
    <x v="0"/>
  </r>
  <r>
    <s v="ORD0862"/>
    <x v="501"/>
    <x v="2"/>
    <x v="9"/>
    <x v="0"/>
    <x v="4"/>
    <s v="Power Bank"/>
    <n v="4"/>
    <n v="62589"/>
    <n v="0.15"/>
    <n v="212802.6"/>
    <n v="166328.62"/>
    <x v="2"/>
  </r>
  <r>
    <s v="ORD0863"/>
    <x v="269"/>
    <x v="1"/>
    <x v="6"/>
    <x v="2"/>
    <x v="3"/>
    <s v="Coffee Table"/>
    <n v="2"/>
    <n v="53014"/>
    <n v="0"/>
    <n v="106028"/>
    <n v="84338.34"/>
    <x v="0"/>
  </r>
  <r>
    <s v="ORD0864"/>
    <x v="502"/>
    <x v="3"/>
    <x v="11"/>
    <x v="2"/>
    <x v="8"/>
    <s v="Queen Bed"/>
    <n v="2"/>
    <n v="38144"/>
    <n v="0.1"/>
    <n v="68659.199999999997"/>
    <n v="54205.02"/>
    <x v="2"/>
  </r>
  <r>
    <s v="ORD0865"/>
    <x v="122"/>
    <x v="1"/>
    <x v="7"/>
    <x v="1"/>
    <x v="7"/>
    <s v="Dress"/>
    <n v="4"/>
    <n v="36031"/>
    <n v="0.15"/>
    <n v="122505.4"/>
    <n v="99733.68"/>
    <x v="1"/>
  </r>
  <r>
    <s v="ORD0866"/>
    <x v="382"/>
    <x v="3"/>
    <x v="2"/>
    <x v="1"/>
    <x v="1"/>
    <s v="Kids Jacket"/>
    <n v="2"/>
    <n v="51429"/>
    <n v="0.05"/>
    <n v="97715.1"/>
    <n v="75600.31"/>
    <x v="2"/>
  </r>
  <r>
    <s v="ORD0867"/>
    <x v="503"/>
    <x v="0"/>
    <x v="6"/>
    <x v="1"/>
    <x v="7"/>
    <s v="Dress"/>
    <n v="2"/>
    <n v="19708"/>
    <n v="0.12"/>
    <n v="34686.080000000002"/>
    <n v="29466.400000000001"/>
    <x v="2"/>
  </r>
  <r>
    <s v="ORD0868"/>
    <x v="504"/>
    <x v="1"/>
    <x v="2"/>
    <x v="1"/>
    <x v="1"/>
    <s v="Kids T-shirt"/>
    <n v="4"/>
    <n v="74367"/>
    <n v="0.05"/>
    <n v="282594.59999999998"/>
    <n v="215652.51"/>
    <x v="1"/>
  </r>
  <r>
    <s v="ORD0869"/>
    <x v="127"/>
    <x v="3"/>
    <x v="10"/>
    <x v="1"/>
    <x v="6"/>
    <s v="Jeans"/>
    <n v="1"/>
    <n v="50766"/>
    <n v="0.08"/>
    <n v="46704.72"/>
    <n v="38344.660000000003"/>
    <x v="2"/>
  </r>
  <r>
    <s v="ORD0870"/>
    <x v="259"/>
    <x v="3"/>
    <x v="7"/>
    <x v="2"/>
    <x v="3"/>
    <s v="Coffee Table"/>
    <n v="1"/>
    <n v="39830"/>
    <n v="0.1"/>
    <n v="35847"/>
    <n v="29154.92"/>
    <x v="1"/>
  </r>
  <r>
    <s v="ORD0871"/>
    <x v="479"/>
    <x v="3"/>
    <x v="3"/>
    <x v="2"/>
    <x v="8"/>
    <s v="King Size Bed"/>
    <n v="4"/>
    <n v="55923"/>
    <n v="0"/>
    <n v="223692"/>
    <n v="185668.22"/>
    <x v="0"/>
  </r>
  <r>
    <s v="ORD0872"/>
    <x v="505"/>
    <x v="3"/>
    <x v="12"/>
    <x v="1"/>
    <x v="7"/>
    <s v="Dress"/>
    <n v="2"/>
    <n v="65154"/>
    <n v="0.15"/>
    <n v="110761.8"/>
    <n v="94284.28"/>
    <x v="0"/>
  </r>
  <r>
    <s v="ORD0873"/>
    <x v="303"/>
    <x v="0"/>
    <x v="3"/>
    <x v="0"/>
    <x v="4"/>
    <s v="Power Bank"/>
    <n v="2"/>
    <n v="18582"/>
    <n v="0.12"/>
    <n v="32704.32"/>
    <n v="26019.45"/>
    <x v="1"/>
  </r>
  <r>
    <s v="ORD0874"/>
    <x v="506"/>
    <x v="3"/>
    <x v="5"/>
    <x v="0"/>
    <x v="2"/>
    <s v="Vivo"/>
    <n v="1"/>
    <n v="64320"/>
    <n v="0.15"/>
    <n v="54672"/>
    <n v="46054.71"/>
    <x v="2"/>
  </r>
  <r>
    <s v="ORD0875"/>
    <x v="485"/>
    <x v="3"/>
    <x v="8"/>
    <x v="0"/>
    <x v="4"/>
    <s v="Smart Watch"/>
    <n v="3"/>
    <n v="7837"/>
    <n v="0.15"/>
    <n v="19984.349999999999"/>
    <n v="17085.830000000002"/>
    <x v="0"/>
  </r>
  <r>
    <s v="ORD0876"/>
    <x v="507"/>
    <x v="3"/>
    <x v="10"/>
    <x v="2"/>
    <x v="3"/>
    <s v="Study Table"/>
    <n v="2"/>
    <n v="17377"/>
    <n v="0.15"/>
    <n v="29540.9"/>
    <n v="26169.7"/>
    <x v="1"/>
  </r>
  <r>
    <s v="ORD0877"/>
    <x v="508"/>
    <x v="3"/>
    <x v="8"/>
    <x v="0"/>
    <x v="0"/>
    <s v="Lenovo IdeaPad"/>
    <n v="5"/>
    <n v="4855"/>
    <n v="0.15"/>
    <n v="20633.75"/>
    <n v="16869.310000000001"/>
    <x v="0"/>
  </r>
  <r>
    <s v="ORD0878"/>
    <x v="164"/>
    <x v="3"/>
    <x v="6"/>
    <x v="1"/>
    <x v="1"/>
    <s v="Kids Jacket"/>
    <n v="2"/>
    <n v="74546"/>
    <n v="0.1"/>
    <n v="134182.79999999999"/>
    <n v="102725.45"/>
    <x v="2"/>
  </r>
  <r>
    <s v="ORD0879"/>
    <x v="349"/>
    <x v="0"/>
    <x v="9"/>
    <x v="0"/>
    <x v="0"/>
    <s v="Asus VivoBook"/>
    <n v="2"/>
    <n v="74005"/>
    <n v="0.08"/>
    <n v="136169.20000000001"/>
    <n v="118530.75"/>
    <x v="1"/>
  </r>
  <r>
    <s v="ORD0880"/>
    <x v="509"/>
    <x v="3"/>
    <x v="3"/>
    <x v="1"/>
    <x v="1"/>
    <s v="Kids T-shirt"/>
    <n v="2"/>
    <n v="16971"/>
    <n v="0.12"/>
    <n v="29868.959999999999"/>
    <n v="23273.200000000001"/>
    <x v="0"/>
  </r>
  <r>
    <s v="ORD0881"/>
    <x v="510"/>
    <x v="0"/>
    <x v="7"/>
    <x v="2"/>
    <x v="3"/>
    <s v="Study Table"/>
    <n v="3"/>
    <n v="39950"/>
    <n v="0.05"/>
    <n v="113857.5"/>
    <n v="100535.8"/>
    <x v="0"/>
  </r>
  <r>
    <s v="ORD0882"/>
    <x v="511"/>
    <x v="1"/>
    <x v="1"/>
    <x v="0"/>
    <x v="4"/>
    <s v="Smart Watch"/>
    <n v="2"/>
    <n v="77664"/>
    <n v="0.15"/>
    <n v="132028.79999999999"/>
    <n v="100359.07"/>
    <x v="0"/>
  </r>
  <r>
    <s v="ORD0883"/>
    <x v="512"/>
    <x v="0"/>
    <x v="3"/>
    <x v="1"/>
    <x v="6"/>
    <s v="Shirt"/>
    <n v="4"/>
    <n v="15785"/>
    <n v="0.12"/>
    <n v="55563.199999999997"/>
    <n v="47589.440000000002"/>
    <x v="0"/>
  </r>
  <r>
    <s v="ORD0884"/>
    <x v="153"/>
    <x v="0"/>
    <x v="2"/>
    <x v="2"/>
    <x v="9"/>
    <s v="Wooden Chair"/>
    <n v="5"/>
    <n v="6348"/>
    <n v="0"/>
    <n v="31740"/>
    <n v="27787.59"/>
    <x v="0"/>
  </r>
  <r>
    <s v="ORD0885"/>
    <x v="513"/>
    <x v="1"/>
    <x v="12"/>
    <x v="0"/>
    <x v="2"/>
    <s v="OnePlus"/>
    <n v="3"/>
    <n v="49661"/>
    <n v="0.15"/>
    <n v="126635.55"/>
    <n v="107136.88"/>
    <x v="2"/>
  </r>
  <r>
    <s v="ORD0886"/>
    <x v="77"/>
    <x v="0"/>
    <x v="1"/>
    <x v="1"/>
    <x v="6"/>
    <s v="Jeans"/>
    <n v="1"/>
    <n v="27662"/>
    <n v="0.15"/>
    <n v="23512.7"/>
    <n v="18974.21"/>
    <x v="0"/>
  </r>
  <r>
    <s v="ORD0887"/>
    <x v="406"/>
    <x v="1"/>
    <x v="9"/>
    <x v="2"/>
    <x v="3"/>
    <s v="Study Table"/>
    <n v="1"/>
    <n v="22541"/>
    <n v="0.05"/>
    <n v="21413.95"/>
    <n v="16275.19"/>
    <x v="0"/>
  </r>
  <r>
    <s v="ORD0888"/>
    <x v="514"/>
    <x v="2"/>
    <x v="5"/>
    <x v="0"/>
    <x v="4"/>
    <s v="Power Bank"/>
    <n v="1"/>
    <n v="84903"/>
    <n v="0.12"/>
    <n v="74714.64"/>
    <n v="65828.36"/>
    <x v="2"/>
  </r>
  <r>
    <s v="ORD0889"/>
    <x v="151"/>
    <x v="3"/>
    <x v="2"/>
    <x v="0"/>
    <x v="0"/>
    <s v="HP Pavilion"/>
    <n v="2"/>
    <n v="42764"/>
    <n v="0"/>
    <n v="85528"/>
    <n v="69597.27"/>
    <x v="2"/>
  </r>
  <r>
    <s v="ORD0890"/>
    <x v="163"/>
    <x v="0"/>
    <x v="4"/>
    <x v="2"/>
    <x v="8"/>
    <s v="King Size Bed"/>
    <n v="3"/>
    <n v="40337"/>
    <n v="0.1"/>
    <n v="108909.9"/>
    <n v="96350.09"/>
    <x v="2"/>
  </r>
  <r>
    <s v="ORD0891"/>
    <x v="114"/>
    <x v="1"/>
    <x v="3"/>
    <x v="2"/>
    <x v="8"/>
    <s v="Queen Bed"/>
    <n v="4"/>
    <n v="73387"/>
    <n v="0.08"/>
    <n v="270064.15999999997"/>
    <n v="217198.25"/>
    <x v="1"/>
  </r>
  <r>
    <s v="ORD0892"/>
    <x v="515"/>
    <x v="2"/>
    <x v="7"/>
    <x v="0"/>
    <x v="0"/>
    <s v="Lenovo IdeaPad"/>
    <n v="1"/>
    <n v="61529"/>
    <n v="0.08"/>
    <n v="56606.68"/>
    <n v="43385.99"/>
    <x v="2"/>
  </r>
  <r>
    <s v="ORD0893"/>
    <x v="516"/>
    <x v="2"/>
    <x v="5"/>
    <x v="0"/>
    <x v="2"/>
    <s v="Oppo"/>
    <n v="1"/>
    <n v="71164"/>
    <n v="0.08"/>
    <n v="65470.879999999997"/>
    <n v="53373.15"/>
    <x v="2"/>
  </r>
  <r>
    <s v="ORD0894"/>
    <x v="502"/>
    <x v="3"/>
    <x v="4"/>
    <x v="0"/>
    <x v="2"/>
    <s v="iPhone"/>
    <n v="5"/>
    <n v="71122"/>
    <n v="0"/>
    <n v="355610"/>
    <n v="300797.81"/>
    <x v="1"/>
  </r>
  <r>
    <s v="ORD0895"/>
    <x v="194"/>
    <x v="1"/>
    <x v="7"/>
    <x v="1"/>
    <x v="6"/>
    <s v="Jacket"/>
    <n v="3"/>
    <n v="67681"/>
    <n v="0.08"/>
    <n v="186799.56"/>
    <n v="161066.66"/>
    <x v="0"/>
  </r>
  <r>
    <s v="ORD0896"/>
    <x v="517"/>
    <x v="1"/>
    <x v="1"/>
    <x v="2"/>
    <x v="5"/>
    <s v="3-Seater Sofa"/>
    <n v="1"/>
    <n v="6501"/>
    <n v="0.08"/>
    <n v="5980.92"/>
    <n v="4939.59"/>
    <x v="0"/>
  </r>
  <r>
    <s v="ORD0897"/>
    <x v="504"/>
    <x v="3"/>
    <x v="6"/>
    <x v="2"/>
    <x v="3"/>
    <s v="Study Table"/>
    <n v="2"/>
    <n v="69480"/>
    <n v="0.15"/>
    <n v="118116"/>
    <n v="89334.34"/>
    <x v="0"/>
  </r>
  <r>
    <s v="ORD0898"/>
    <x v="328"/>
    <x v="3"/>
    <x v="4"/>
    <x v="1"/>
    <x v="7"/>
    <s v="Saree"/>
    <n v="3"/>
    <n v="63309"/>
    <n v="0.1"/>
    <n v="170934.3"/>
    <n v="138843.68"/>
    <x v="1"/>
  </r>
  <r>
    <s v="ORD0899"/>
    <x v="50"/>
    <x v="2"/>
    <x v="11"/>
    <x v="2"/>
    <x v="3"/>
    <s v="Coffee Table"/>
    <n v="5"/>
    <n v="24327"/>
    <n v="0.1"/>
    <n v="109471.5"/>
    <n v="95737.16"/>
    <x v="1"/>
  </r>
  <r>
    <s v="ORD0900"/>
    <x v="98"/>
    <x v="1"/>
    <x v="3"/>
    <x v="2"/>
    <x v="5"/>
    <s v="3-Seater Sofa"/>
    <n v="1"/>
    <n v="64518"/>
    <n v="0.05"/>
    <n v="61292.1"/>
    <n v="51335.9"/>
    <x v="0"/>
  </r>
  <r>
    <s v="ORD0901"/>
    <x v="424"/>
    <x v="1"/>
    <x v="7"/>
    <x v="1"/>
    <x v="7"/>
    <s v="Saree"/>
    <n v="5"/>
    <n v="80622"/>
    <n v="0.15"/>
    <n v="342643.5"/>
    <n v="262493.69"/>
    <x v="0"/>
  </r>
  <r>
    <s v="ORD0902"/>
    <x v="250"/>
    <x v="0"/>
    <x v="1"/>
    <x v="1"/>
    <x v="6"/>
    <s v="Jacket"/>
    <n v="1"/>
    <n v="89442"/>
    <n v="0.1"/>
    <n v="80497.8"/>
    <n v="67061.02"/>
    <x v="0"/>
  </r>
  <r>
    <s v="ORD0903"/>
    <x v="461"/>
    <x v="2"/>
    <x v="0"/>
    <x v="0"/>
    <x v="0"/>
    <s v="HP Pavilion"/>
    <n v="2"/>
    <n v="62271"/>
    <n v="0.08"/>
    <n v="114578.64"/>
    <n v="93476.18"/>
    <x v="0"/>
  </r>
  <r>
    <s v="ORD0904"/>
    <x v="518"/>
    <x v="0"/>
    <x v="9"/>
    <x v="0"/>
    <x v="2"/>
    <s v="Samsung"/>
    <n v="2"/>
    <n v="87243"/>
    <n v="0.15"/>
    <n v="148313.1"/>
    <n v="124202.75"/>
    <x v="2"/>
  </r>
  <r>
    <s v="ORD0905"/>
    <x v="62"/>
    <x v="0"/>
    <x v="7"/>
    <x v="1"/>
    <x v="7"/>
    <s v="Saree"/>
    <n v="2"/>
    <n v="32791"/>
    <n v="0.08"/>
    <n v="60335.44"/>
    <n v="53741.13"/>
    <x v="1"/>
  </r>
  <r>
    <s v="ORD0906"/>
    <x v="195"/>
    <x v="0"/>
    <x v="10"/>
    <x v="2"/>
    <x v="8"/>
    <s v="Queen Bed"/>
    <n v="1"/>
    <n v="1112"/>
    <n v="0.05"/>
    <n v="1056.4000000000001"/>
    <n v="923.15"/>
    <x v="2"/>
  </r>
  <r>
    <s v="ORD0907"/>
    <x v="519"/>
    <x v="2"/>
    <x v="8"/>
    <x v="2"/>
    <x v="8"/>
    <s v="King Size Bed"/>
    <n v="4"/>
    <n v="72266"/>
    <n v="0.08"/>
    <n v="265938.88"/>
    <n v="211003.88"/>
    <x v="1"/>
  </r>
  <r>
    <s v="ORD0908"/>
    <x v="116"/>
    <x v="0"/>
    <x v="8"/>
    <x v="1"/>
    <x v="1"/>
    <s v="Kids Jacket"/>
    <n v="1"/>
    <n v="72225"/>
    <n v="0.15"/>
    <n v="61391.25"/>
    <n v="54531.34"/>
    <x v="2"/>
  </r>
  <r>
    <s v="ORD0909"/>
    <x v="209"/>
    <x v="1"/>
    <x v="7"/>
    <x v="1"/>
    <x v="6"/>
    <s v="Jacket"/>
    <n v="5"/>
    <n v="18276"/>
    <n v="0.1"/>
    <n v="82242"/>
    <n v="69840.62"/>
    <x v="2"/>
  </r>
  <r>
    <s v="ORD0910"/>
    <x v="520"/>
    <x v="2"/>
    <x v="8"/>
    <x v="0"/>
    <x v="4"/>
    <s v="Power Bank"/>
    <n v="2"/>
    <n v="42575"/>
    <n v="0.05"/>
    <n v="80892.5"/>
    <n v="72017.83"/>
    <x v="2"/>
  </r>
  <r>
    <s v="ORD0911"/>
    <x v="521"/>
    <x v="1"/>
    <x v="4"/>
    <x v="2"/>
    <x v="8"/>
    <s v="Queen Bed"/>
    <n v="3"/>
    <n v="10561"/>
    <n v="0.12"/>
    <n v="27881.040000000001"/>
    <n v="23957.8"/>
    <x v="0"/>
  </r>
  <r>
    <s v="ORD0912"/>
    <x v="522"/>
    <x v="0"/>
    <x v="0"/>
    <x v="1"/>
    <x v="7"/>
    <s v="Dress"/>
    <n v="4"/>
    <n v="12593"/>
    <n v="0.15"/>
    <n v="42816.2"/>
    <n v="37842.97"/>
    <x v="2"/>
  </r>
  <r>
    <s v="ORD0913"/>
    <x v="265"/>
    <x v="3"/>
    <x v="13"/>
    <x v="2"/>
    <x v="3"/>
    <s v="Study Table"/>
    <n v="4"/>
    <n v="65456"/>
    <n v="0.05"/>
    <n v="248732.79999999999"/>
    <n v="191206.25"/>
    <x v="1"/>
  </r>
  <r>
    <s v="ORD0914"/>
    <x v="267"/>
    <x v="0"/>
    <x v="4"/>
    <x v="0"/>
    <x v="2"/>
    <s v="iPhone"/>
    <n v="1"/>
    <n v="19778"/>
    <n v="0.1"/>
    <n v="17800.2"/>
    <n v="15606.02"/>
    <x v="2"/>
  </r>
  <r>
    <s v="ORD0915"/>
    <x v="317"/>
    <x v="2"/>
    <x v="10"/>
    <x v="1"/>
    <x v="1"/>
    <s v="Kids T-shirt"/>
    <n v="4"/>
    <n v="30010"/>
    <n v="0.05"/>
    <n v="114038"/>
    <n v="90218.39"/>
    <x v="0"/>
  </r>
  <r>
    <s v="ORD0916"/>
    <x v="502"/>
    <x v="0"/>
    <x v="4"/>
    <x v="0"/>
    <x v="4"/>
    <s v="Bluetooth Earbuds"/>
    <n v="1"/>
    <n v="79128"/>
    <n v="0.1"/>
    <n v="71215.199999999997"/>
    <n v="55943.15"/>
    <x v="0"/>
  </r>
  <r>
    <s v="ORD0917"/>
    <x v="137"/>
    <x v="1"/>
    <x v="1"/>
    <x v="2"/>
    <x v="8"/>
    <s v="King Size Bed"/>
    <n v="5"/>
    <n v="38034"/>
    <n v="0.05"/>
    <n v="180661.5"/>
    <n v="135705.01"/>
    <x v="0"/>
  </r>
  <r>
    <s v="ORD0918"/>
    <x v="305"/>
    <x v="0"/>
    <x v="0"/>
    <x v="1"/>
    <x v="1"/>
    <s v="Kids T-shirt"/>
    <n v="3"/>
    <n v="78011"/>
    <n v="0.08"/>
    <n v="215310.36"/>
    <n v="169231.38"/>
    <x v="2"/>
  </r>
  <r>
    <s v="ORD0919"/>
    <x v="98"/>
    <x v="2"/>
    <x v="3"/>
    <x v="2"/>
    <x v="9"/>
    <s v="Office Chair"/>
    <n v="4"/>
    <n v="80886"/>
    <n v="0.12"/>
    <n v="284718.71999999997"/>
    <n v="254127.64"/>
    <x v="2"/>
  </r>
  <r>
    <s v="ORD0920"/>
    <x v="523"/>
    <x v="3"/>
    <x v="1"/>
    <x v="0"/>
    <x v="4"/>
    <s v="Power Bank"/>
    <n v="5"/>
    <n v="47225"/>
    <n v="0.1"/>
    <n v="212512.5"/>
    <n v="182988.89"/>
    <x v="0"/>
  </r>
  <r>
    <s v="ORD0921"/>
    <x v="270"/>
    <x v="0"/>
    <x v="3"/>
    <x v="1"/>
    <x v="6"/>
    <s v="Jeans"/>
    <n v="2"/>
    <n v="53676"/>
    <n v="0.12"/>
    <n v="94469.759999999995"/>
    <n v="77483.820000000007"/>
    <x v="0"/>
  </r>
  <r>
    <s v="ORD0922"/>
    <x v="177"/>
    <x v="2"/>
    <x v="5"/>
    <x v="2"/>
    <x v="5"/>
    <s v="3-Seater Sofa"/>
    <n v="2"/>
    <n v="1290"/>
    <n v="0.05"/>
    <n v="2451"/>
    <n v="2072.15"/>
    <x v="0"/>
  </r>
  <r>
    <s v="ORD0923"/>
    <x v="524"/>
    <x v="0"/>
    <x v="3"/>
    <x v="0"/>
    <x v="4"/>
    <s v="Power Bank"/>
    <n v="4"/>
    <n v="77678"/>
    <n v="0"/>
    <n v="310712"/>
    <n v="234999.66"/>
    <x v="2"/>
  </r>
  <r>
    <s v="ORD0924"/>
    <x v="45"/>
    <x v="3"/>
    <x v="11"/>
    <x v="0"/>
    <x v="4"/>
    <s v="Smart Watch"/>
    <n v="4"/>
    <n v="83963"/>
    <n v="0.12"/>
    <n v="295549.76"/>
    <n v="262645.73"/>
    <x v="2"/>
  </r>
  <r>
    <s v="ORD0925"/>
    <x v="47"/>
    <x v="2"/>
    <x v="0"/>
    <x v="0"/>
    <x v="4"/>
    <s v="Bluetooth Earbuds"/>
    <n v="4"/>
    <n v="30033"/>
    <n v="0"/>
    <n v="120132"/>
    <n v="98110.73"/>
    <x v="0"/>
  </r>
  <r>
    <s v="ORD0926"/>
    <x v="462"/>
    <x v="0"/>
    <x v="3"/>
    <x v="2"/>
    <x v="8"/>
    <s v="King Size Bed"/>
    <n v="1"/>
    <n v="38558"/>
    <n v="0.05"/>
    <n v="36630.1"/>
    <n v="30649.91"/>
    <x v="1"/>
  </r>
  <r>
    <s v="ORD0927"/>
    <x v="410"/>
    <x v="0"/>
    <x v="7"/>
    <x v="0"/>
    <x v="4"/>
    <s v="Smart Watch"/>
    <n v="3"/>
    <n v="66692"/>
    <n v="0.05"/>
    <n v="190072.2"/>
    <n v="155923.21"/>
    <x v="0"/>
  </r>
  <r>
    <s v="ORD0928"/>
    <x v="207"/>
    <x v="3"/>
    <x v="11"/>
    <x v="2"/>
    <x v="9"/>
    <s v="Office Chair"/>
    <n v="2"/>
    <n v="70890"/>
    <n v="0"/>
    <n v="141780"/>
    <n v="115720.68"/>
    <x v="0"/>
  </r>
  <r>
    <s v="ORD0929"/>
    <x v="525"/>
    <x v="0"/>
    <x v="4"/>
    <x v="1"/>
    <x v="6"/>
    <s v="Jeans"/>
    <n v="5"/>
    <n v="27510"/>
    <n v="0.1"/>
    <n v="123795"/>
    <n v="98251.07"/>
    <x v="0"/>
  </r>
  <r>
    <s v="ORD0930"/>
    <x v="526"/>
    <x v="3"/>
    <x v="7"/>
    <x v="0"/>
    <x v="4"/>
    <s v="Bluetooth Earbuds"/>
    <n v="2"/>
    <n v="83450"/>
    <n v="0.12"/>
    <n v="146872"/>
    <n v="114549.29"/>
    <x v="2"/>
  </r>
  <r>
    <s v="ORD0931"/>
    <x v="419"/>
    <x v="2"/>
    <x v="11"/>
    <x v="1"/>
    <x v="7"/>
    <s v="Kurti"/>
    <n v="2"/>
    <n v="26505"/>
    <n v="0"/>
    <n v="53010"/>
    <n v="44001.82"/>
    <x v="2"/>
  </r>
  <r>
    <s v="ORD0932"/>
    <x v="483"/>
    <x v="2"/>
    <x v="9"/>
    <x v="1"/>
    <x v="1"/>
    <s v="Kids Jacket"/>
    <n v="3"/>
    <n v="3996"/>
    <n v="0"/>
    <n v="11988"/>
    <n v="9502.33"/>
    <x v="0"/>
  </r>
  <r>
    <s v="ORD0933"/>
    <x v="79"/>
    <x v="0"/>
    <x v="6"/>
    <x v="1"/>
    <x v="6"/>
    <s v="Jacket"/>
    <n v="2"/>
    <n v="47931"/>
    <n v="0.05"/>
    <n v="91068.9"/>
    <n v="79052.81"/>
    <x v="0"/>
  </r>
  <r>
    <s v="ORD0934"/>
    <x v="236"/>
    <x v="1"/>
    <x v="6"/>
    <x v="1"/>
    <x v="1"/>
    <s v="Kids T-shirt"/>
    <n v="1"/>
    <n v="69193"/>
    <n v="0.05"/>
    <n v="65733.350000000006"/>
    <n v="52507.24"/>
    <x v="0"/>
  </r>
  <r>
    <s v="ORD0935"/>
    <x v="154"/>
    <x v="2"/>
    <x v="11"/>
    <x v="2"/>
    <x v="9"/>
    <s v="Office Chair"/>
    <n v="5"/>
    <n v="32273"/>
    <n v="0.05"/>
    <n v="153296.75"/>
    <n v="124128.42"/>
    <x v="1"/>
  </r>
  <r>
    <s v="ORD0936"/>
    <x v="405"/>
    <x v="1"/>
    <x v="0"/>
    <x v="0"/>
    <x v="4"/>
    <s v="Smart Watch"/>
    <n v="1"/>
    <n v="58883"/>
    <n v="0.05"/>
    <n v="55938.85"/>
    <n v="46703.81"/>
    <x v="0"/>
  </r>
  <r>
    <s v="ORD0937"/>
    <x v="198"/>
    <x v="3"/>
    <x v="11"/>
    <x v="0"/>
    <x v="2"/>
    <s v="Vivo"/>
    <n v="4"/>
    <n v="85038"/>
    <n v="0.1"/>
    <n v="306136.8"/>
    <n v="238814.17"/>
    <x v="0"/>
  </r>
  <r>
    <s v="ORD0938"/>
    <x v="293"/>
    <x v="2"/>
    <x v="6"/>
    <x v="0"/>
    <x v="4"/>
    <s v="Power Bank"/>
    <n v="3"/>
    <n v="62874"/>
    <n v="0"/>
    <n v="188622"/>
    <n v="150450.57999999999"/>
    <x v="1"/>
  </r>
  <r>
    <s v="ORD0939"/>
    <x v="350"/>
    <x v="2"/>
    <x v="5"/>
    <x v="0"/>
    <x v="4"/>
    <s v="Power Bank"/>
    <n v="1"/>
    <n v="85547"/>
    <n v="0.1"/>
    <n v="76992.3"/>
    <n v="59326.61"/>
    <x v="1"/>
  </r>
  <r>
    <s v="ORD0940"/>
    <x v="472"/>
    <x v="3"/>
    <x v="10"/>
    <x v="2"/>
    <x v="8"/>
    <s v="Queen Bed"/>
    <n v="5"/>
    <n v="11512"/>
    <n v="0.15"/>
    <n v="48926"/>
    <n v="36872.43"/>
    <x v="1"/>
  </r>
  <r>
    <s v="ORD0941"/>
    <x v="527"/>
    <x v="2"/>
    <x v="12"/>
    <x v="2"/>
    <x v="8"/>
    <s v="King Size Bed"/>
    <n v="4"/>
    <n v="73633"/>
    <n v="0.08"/>
    <n v="270969.44"/>
    <n v="236023.22"/>
    <x v="1"/>
  </r>
  <r>
    <s v="ORD0942"/>
    <x v="107"/>
    <x v="0"/>
    <x v="8"/>
    <x v="1"/>
    <x v="6"/>
    <s v="Jeans"/>
    <n v="1"/>
    <n v="50363"/>
    <n v="0.12"/>
    <n v="44319.44"/>
    <n v="39804.18"/>
    <x v="0"/>
  </r>
  <r>
    <s v="ORD0943"/>
    <x v="13"/>
    <x v="0"/>
    <x v="3"/>
    <x v="2"/>
    <x v="9"/>
    <s v="Office Chair"/>
    <n v="2"/>
    <n v="23381"/>
    <n v="0.15"/>
    <n v="39747.699999999997"/>
    <n v="35457.31"/>
    <x v="2"/>
  </r>
  <r>
    <s v="ORD0944"/>
    <x v="492"/>
    <x v="3"/>
    <x v="13"/>
    <x v="1"/>
    <x v="6"/>
    <s v="Jacket"/>
    <n v="3"/>
    <n v="55606"/>
    <n v="0"/>
    <n v="166818"/>
    <n v="139334.24"/>
    <x v="2"/>
  </r>
  <r>
    <s v="ORD0945"/>
    <x v="8"/>
    <x v="2"/>
    <x v="12"/>
    <x v="2"/>
    <x v="3"/>
    <s v="Study Table"/>
    <n v="5"/>
    <n v="15972"/>
    <n v="0.1"/>
    <n v="71874"/>
    <n v="61969.8"/>
    <x v="2"/>
  </r>
  <r>
    <s v="ORD0946"/>
    <x v="281"/>
    <x v="1"/>
    <x v="13"/>
    <x v="1"/>
    <x v="6"/>
    <s v="Jacket"/>
    <n v="4"/>
    <n v="34682"/>
    <n v="0.12"/>
    <n v="122080.64"/>
    <n v="94239.86"/>
    <x v="2"/>
  </r>
  <r>
    <s v="ORD0947"/>
    <x v="22"/>
    <x v="1"/>
    <x v="3"/>
    <x v="0"/>
    <x v="0"/>
    <s v="Dell Inspiron"/>
    <n v="5"/>
    <n v="28431"/>
    <n v="0.1"/>
    <n v="127939.5"/>
    <n v="112076.67"/>
    <x v="0"/>
  </r>
  <r>
    <s v="ORD0948"/>
    <x v="528"/>
    <x v="0"/>
    <x v="8"/>
    <x v="0"/>
    <x v="0"/>
    <s v="Lenovo IdeaPad"/>
    <n v="4"/>
    <n v="35178"/>
    <n v="0.1"/>
    <n v="126640.8"/>
    <n v="108540.43"/>
    <x v="2"/>
  </r>
  <r>
    <s v="ORD0949"/>
    <x v="529"/>
    <x v="0"/>
    <x v="2"/>
    <x v="1"/>
    <x v="7"/>
    <s v="Saree"/>
    <n v="3"/>
    <n v="73574"/>
    <n v="0.08"/>
    <n v="203064.24"/>
    <n v="157757.49"/>
    <x v="2"/>
  </r>
  <r>
    <s v="ORD0950"/>
    <x v="266"/>
    <x v="0"/>
    <x v="4"/>
    <x v="1"/>
    <x v="7"/>
    <s v="Saree"/>
    <n v="5"/>
    <n v="37879"/>
    <n v="0"/>
    <n v="189395"/>
    <n v="149141.99"/>
    <x v="2"/>
  </r>
  <r>
    <s v="ORD0951"/>
    <x v="218"/>
    <x v="0"/>
    <x v="10"/>
    <x v="1"/>
    <x v="7"/>
    <s v="Kurti"/>
    <n v="2"/>
    <n v="82241"/>
    <n v="0.12"/>
    <n v="144744.16"/>
    <n v="109243.69"/>
    <x v="1"/>
  </r>
  <r>
    <s v="ORD0952"/>
    <x v="383"/>
    <x v="1"/>
    <x v="8"/>
    <x v="1"/>
    <x v="7"/>
    <s v="Kurti"/>
    <n v="4"/>
    <n v="11870"/>
    <n v="0.12"/>
    <n v="41782.400000000001"/>
    <n v="35392.559999999998"/>
    <x v="0"/>
  </r>
  <r>
    <s v="ORD0953"/>
    <x v="262"/>
    <x v="1"/>
    <x v="6"/>
    <x v="0"/>
    <x v="4"/>
    <s v="Smart Watch"/>
    <n v="5"/>
    <n v="70317"/>
    <n v="0.08"/>
    <n v="323458.2"/>
    <n v="266127.84000000003"/>
    <x v="1"/>
  </r>
  <r>
    <s v="ORD0954"/>
    <x v="8"/>
    <x v="3"/>
    <x v="2"/>
    <x v="0"/>
    <x v="2"/>
    <s v="OnePlus"/>
    <n v="1"/>
    <n v="63832"/>
    <n v="0"/>
    <n v="63832"/>
    <n v="51322.8"/>
    <x v="2"/>
  </r>
  <r>
    <s v="ORD0955"/>
    <x v="311"/>
    <x v="3"/>
    <x v="9"/>
    <x v="0"/>
    <x v="4"/>
    <s v="Smart Watch"/>
    <n v="1"/>
    <n v="7963"/>
    <n v="0.05"/>
    <n v="7564.85"/>
    <n v="6615.16"/>
    <x v="1"/>
  </r>
  <r>
    <s v="ORD0956"/>
    <x v="530"/>
    <x v="1"/>
    <x v="0"/>
    <x v="1"/>
    <x v="6"/>
    <s v="Shirt"/>
    <n v="4"/>
    <n v="14196"/>
    <n v="0.1"/>
    <n v="51105.599999999999"/>
    <n v="41907.839999999997"/>
    <x v="2"/>
  </r>
  <r>
    <s v="ORD0957"/>
    <x v="531"/>
    <x v="0"/>
    <x v="7"/>
    <x v="1"/>
    <x v="1"/>
    <s v="Kids Jacket"/>
    <n v="5"/>
    <n v="18614"/>
    <n v="0"/>
    <n v="93070"/>
    <n v="72298.62"/>
    <x v="1"/>
  </r>
  <r>
    <s v="ORD0958"/>
    <x v="146"/>
    <x v="3"/>
    <x v="10"/>
    <x v="0"/>
    <x v="2"/>
    <s v="Samsung"/>
    <n v="4"/>
    <n v="26186"/>
    <n v="0"/>
    <n v="104744"/>
    <n v="84800.15"/>
    <x v="2"/>
  </r>
  <r>
    <s v="ORD0959"/>
    <x v="277"/>
    <x v="0"/>
    <x v="7"/>
    <x v="1"/>
    <x v="7"/>
    <s v="Saree"/>
    <n v="5"/>
    <n v="12920"/>
    <n v="0.08"/>
    <n v="59432"/>
    <n v="53139.06"/>
    <x v="0"/>
  </r>
  <r>
    <s v="ORD0960"/>
    <x v="49"/>
    <x v="1"/>
    <x v="10"/>
    <x v="0"/>
    <x v="0"/>
    <s v="Dell Inspiron"/>
    <n v="3"/>
    <n v="44567"/>
    <n v="0.1"/>
    <n v="120330.9"/>
    <n v="105105.21"/>
    <x v="1"/>
  </r>
  <r>
    <s v="ORD0961"/>
    <x v="486"/>
    <x v="3"/>
    <x v="5"/>
    <x v="2"/>
    <x v="3"/>
    <s v="Study Table"/>
    <n v="5"/>
    <n v="5500"/>
    <n v="0.08"/>
    <n v="25300"/>
    <n v="20861.919999999998"/>
    <x v="2"/>
  </r>
  <r>
    <s v="ORD0962"/>
    <x v="93"/>
    <x v="0"/>
    <x v="6"/>
    <x v="1"/>
    <x v="6"/>
    <s v="Shirt"/>
    <n v="3"/>
    <n v="27305"/>
    <n v="0.1"/>
    <n v="73723.5"/>
    <n v="62308.35"/>
    <x v="2"/>
  </r>
  <r>
    <s v="ORD0963"/>
    <x v="532"/>
    <x v="1"/>
    <x v="10"/>
    <x v="0"/>
    <x v="2"/>
    <s v="OnePlus"/>
    <n v="3"/>
    <n v="63844"/>
    <n v="0.12"/>
    <n v="168548.16"/>
    <n v="145589.04999999999"/>
    <x v="2"/>
  </r>
  <r>
    <s v="ORD0964"/>
    <x v="312"/>
    <x v="1"/>
    <x v="1"/>
    <x v="2"/>
    <x v="8"/>
    <s v="Queen Bed"/>
    <n v="2"/>
    <n v="60359"/>
    <n v="0.05"/>
    <n v="114682.1"/>
    <n v="86130.42"/>
    <x v="1"/>
  </r>
  <r>
    <s v="ORD0965"/>
    <x v="533"/>
    <x v="1"/>
    <x v="9"/>
    <x v="2"/>
    <x v="5"/>
    <s v="L-Shaped Sofa"/>
    <n v="1"/>
    <n v="39415"/>
    <n v="0.08"/>
    <n v="36261.800000000003"/>
    <n v="29181.88"/>
    <x v="1"/>
  </r>
  <r>
    <s v="ORD0966"/>
    <x v="122"/>
    <x v="0"/>
    <x v="12"/>
    <x v="2"/>
    <x v="3"/>
    <s v="Study Table"/>
    <n v="4"/>
    <n v="5266"/>
    <n v="0.1"/>
    <n v="18957.599999999999"/>
    <n v="15831.23"/>
    <x v="2"/>
  </r>
  <r>
    <s v="ORD0967"/>
    <x v="329"/>
    <x v="1"/>
    <x v="11"/>
    <x v="2"/>
    <x v="8"/>
    <s v="King Size Bed"/>
    <n v="2"/>
    <n v="48675"/>
    <n v="0.08"/>
    <n v="89562"/>
    <n v="72627.89"/>
    <x v="0"/>
  </r>
  <r>
    <s v="ORD0968"/>
    <x v="490"/>
    <x v="3"/>
    <x v="6"/>
    <x v="1"/>
    <x v="1"/>
    <s v="Kids Jacket"/>
    <n v="1"/>
    <n v="57771"/>
    <n v="0.12"/>
    <n v="50838.48"/>
    <n v="40478.54"/>
    <x v="1"/>
  </r>
  <r>
    <s v="ORD0969"/>
    <x v="534"/>
    <x v="2"/>
    <x v="1"/>
    <x v="2"/>
    <x v="3"/>
    <s v="Study Table"/>
    <n v="2"/>
    <n v="24019"/>
    <n v="0.15"/>
    <n v="40832.300000000003"/>
    <n v="30940.69"/>
    <x v="2"/>
  </r>
  <r>
    <s v="ORD0970"/>
    <x v="535"/>
    <x v="2"/>
    <x v="7"/>
    <x v="0"/>
    <x v="4"/>
    <s v="Power Bank"/>
    <n v="4"/>
    <n v="67721"/>
    <n v="0.12"/>
    <n v="238377.92"/>
    <n v="210172.78"/>
    <x v="1"/>
  </r>
  <r>
    <s v="ORD0971"/>
    <x v="173"/>
    <x v="1"/>
    <x v="10"/>
    <x v="0"/>
    <x v="2"/>
    <s v="Samsung"/>
    <n v="5"/>
    <n v="40277"/>
    <n v="0.12"/>
    <n v="177218.8"/>
    <n v="157526.71"/>
    <x v="2"/>
  </r>
  <r>
    <s v="ORD0972"/>
    <x v="536"/>
    <x v="1"/>
    <x v="4"/>
    <x v="2"/>
    <x v="8"/>
    <s v="King Size Bed"/>
    <n v="2"/>
    <n v="19869"/>
    <n v="0.05"/>
    <n v="37751.1"/>
    <n v="29346.81"/>
    <x v="2"/>
  </r>
  <r>
    <s v="ORD0973"/>
    <x v="452"/>
    <x v="3"/>
    <x v="3"/>
    <x v="1"/>
    <x v="1"/>
    <s v="Kids Jacket"/>
    <n v="1"/>
    <n v="17665"/>
    <n v="0.1"/>
    <n v="15898.5"/>
    <n v="13851.06"/>
    <x v="0"/>
  </r>
  <r>
    <s v="ORD0974"/>
    <x v="530"/>
    <x v="2"/>
    <x v="10"/>
    <x v="1"/>
    <x v="7"/>
    <s v="Dress"/>
    <n v="4"/>
    <n v="45326"/>
    <n v="0.05"/>
    <n v="172238.8"/>
    <n v="145944.62"/>
    <x v="2"/>
  </r>
  <r>
    <s v="ORD0975"/>
    <x v="197"/>
    <x v="2"/>
    <x v="8"/>
    <x v="1"/>
    <x v="1"/>
    <s v="Kids Jacket"/>
    <n v="4"/>
    <n v="55399"/>
    <n v="0.15"/>
    <n v="188356.6"/>
    <n v="151989.70000000001"/>
    <x v="0"/>
  </r>
  <r>
    <s v="ORD0976"/>
    <x v="30"/>
    <x v="0"/>
    <x v="2"/>
    <x v="1"/>
    <x v="6"/>
    <s v="Jeans"/>
    <n v="1"/>
    <n v="10180"/>
    <n v="0.1"/>
    <n v="9162"/>
    <n v="8180.23"/>
    <x v="0"/>
  </r>
  <r>
    <s v="ORD0977"/>
    <x v="349"/>
    <x v="3"/>
    <x v="3"/>
    <x v="1"/>
    <x v="6"/>
    <s v="Jeans"/>
    <n v="4"/>
    <n v="62225"/>
    <n v="0.12"/>
    <n v="219032"/>
    <n v="174287.26"/>
    <x v="1"/>
  </r>
  <r>
    <s v="ORD0978"/>
    <x v="537"/>
    <x v="2"/>
    <x v="3"/>
    <x v="2"/>
    <x v="8"/>
    <s v="King Size Bed"/>
    <n v="5"/>
    <n v="60403"/>
    <n v="0.15"/>
    <n v="256712.75"/>
    <n v="202931.94"/>
    <x v="0"/>
  </r>
  <r>
    <s v="ORD0979"/>
    <x v="538"/>
    <x v="3"/>
    <x v="7"/>
    <x v="0"/>
    <x v="2"/>
    <s v="iPhone"/>
    <n v="5"/>
    <n v="34455"/>
    <n v="0.15"/>
    <n v="146433.75"/>
    <n v="113585.2"/>
    <x v="1"/>
  </r>
  <r>
    <s v="ORD0980"/>
    <x v="539"/>
    <x v="3"/>
    <x v="12"/>
    <x v="1"/>
    <x v="7"/>
    <s v="Kurti"/>
    <n v="4"/>
    <n v="64218"/>
    <n v="0.08"/>
    <n v="236322.24"/>
    <n v="186374.75"/>
    <x v="1"/>
  </r>
  <r>
    <s v="ORD0981"/>
    <x v="540"/>
    <x v="0"/>
    <x v="1"/>
    <x v="1"/>
    <x v="1"/>
    <s v="Kids T-shirt"/>
    <n v="1"/>
    <n v="2730"/>
    <n v="0"/>
    <n v="2730"/>
    <n v="2409.52"/>
    <x v="0"/>
  </r>
  <r>
    <s v="ORD0982"/>
    <x v="449"/>
    <x v="3"/>
    <x v="13"/>
    <x v="2"/>
    <x v="9"/>
    <s v="Wooden Chair"/>
    <n v="5"/>
    <n v="27128"/>
    <n v="0.15"/>
    <n v="115294"/>
    <n v="89948.06"/>
    <x v="1"/>
  </r>
  <r>
    <s v="ORD0983"/>
    <x v="332"/>
    <x v="2"/>
    <x v="9"/>
    <x v="1"/>
    <x v="6"/>
    <s v="Shirt"/>
    <n v="1"/>
    <n v="86133"/>
    <n v="0.15"/>
    <n v="73213.05"/>
    <n v="62033.41"/>
    <x v="0"/>
  </r>
  <r>
    <s v="ORD0984"/>
    <x v="313"/>
    <x v="1"/>
    <x v="4"/>
    <x v="0"/>
    <x v="4"/>
    <s v="Bluetooth Earbuds"/>
    <n v="4"/>
    <n v="70739"/>
    <n v="0.05"/>
    <n v="268808.2"/>
    <n v="233555.49"/>
    <x v="1"/>
  </r>
  <r>
    <s v="ORD0985"/>
    <x v="537"/>
    <x v="3"/>
    <x v="11"/>
    <x v="1"/>
    <x v="6"/>
    <s v="Jacket"/>
    <n v="1"/>
    <n v="19560"/>
    <n v="0.05"/>
    <n v="18582"/>
    <n v="15769.12"/>
    <x v="2"/>
  </r>
  <r>
    <s v="ORD0986"/>
    <x v="490"/>
    <x v="1"/>
    <x v="10"/>
    <x v="1"/>
    <x v="6"/>
    <s v="Shirt"/>
    <n v="3"/>
    <n v="67092"/>
    <n v="0"/>
    <n v="201276"/>
    <n v="177945.58"/>
    <x v="0"/>
  </r>
  <r>
    <s v="ORD0987"/>
    <x v="219"/>
    <x v="3"/>
    <x v="10"/>
    <x v="2"/>
    <x v="9"/>
    <s v="Office Chair"/>
    <n v="2"/>
    <n v="17446"/>
    <n v="0.08"/>
    <n v="32100.639999999999"/>
    <n v="26776.75"/>
    <x v="0"/>
  </r>
  <r>
    <s v="ORD0988"/>
    <x v="66"/>
    <x v="0"/>
    <x v="9"/>
    <x v="1"/>
    <x v="6"/>
    <s v="Jacket"/>
    <n v="4"/>
    <n v="11589"/>
    <n v="0.15"/>
    <n v="39402.6"/>
    <n v="31480.7"/>
    <x v="1"/>
  </r>
  <r>
    <s v="ORD0989"/>
    <x v="541"/>
    <x v="2"/>
    <x v="8"/>
    <x v="0"/>
    <x v="2"/>
    <s v="Samsung"/>
    <n v="3"/>
    <n v="16084"/>
    <n v="0.12"/>
    <n v="42461.760000000002"/>
    <n v="32000.89"/>
    <x v="1"/>
  </r>
  <r>
    <s v="ORD0990"/>
    <x v="505"/>
    <x v="1"/>
    <x v="10"/>
    <x v="0"/>
    <x v="4"/>
    <s v="Bluetooth Earbuds"/>
    <n v="3"/>
    <n v="79003"/>
    <n v="0.08"/>
    <n v="218048.28"/>
    <n v="190943.87"/>
    <x v="0"/>
  </r>
  <r>
    <s v="ORD0991"/>
    <x v="542"/>
    <x v="3"/>
    <x v="8"/>
    <x v="1"/>
    <x v="7"/>
    <s v="Dress"/>
    <n v="2"/>
    <n v="10424"/>
    <n v="0.08"/>
    <n v="19180.16"/>
    <n v="16940.95"/>
    <x v="2"/>
  </r>
  <r>
    <s v="ORD0992"/>
    <x v="82"/>
    <x v="1"/>
    <x v="11"/>
    <x v="2"/>
    <x v="5"/>
    <s v="3-Seater Sofa"/>
    <n v="1"/>
    <n v="88843"/>
    <n v="0.15"/>
    <n v="75516.55"/>
    <n v="64685.25"/>
    <x v="1"/>
  </r>
  <r>
    <s v="ORD0993"/>
    <x v="106"/>
    <x v="2"/>
    <x v="12"/>
    <x v="2"/>
    <x v="3"/>
    <s v="Coffee Table"/>
    <n v="3"/>
    <n v="81865"/>
    <n v="0.12"/>
    <n v="216123.6"/>
    <n v="174783.96"/>
    <x v="1"/>
  </r>
  <r>
    <s v="ORD0994"/>
    <x v="456"/>
    <x v="3"/>
    <x v="12"/>
    <x v="2"/>
    <x v="9"/>
    <s v="Office Chair"/>
    <n v="1"/>
    <n v="85254"/>
    <n v="0.05"/>
    <n v="80991.3"/>
    <n v="70942.3"/>
    <x v="0"/>
  </r>
  <r>
    <s v="ORD0995"/>
    <x v="76"/>
    <x v="1"/>
    <x v="2"/>
    <x v="0"/>
    <x v="0"/>
    <s v="HP Pavilion"/>
    <n v="1"/>
    <n v="75323"/>
    <n v="0.08"/>
    <n v="69297.16"/>
    <n v="58065.29"/>
    <x v="1"/>
  </r>
  <r>
    <s v="ORD0996"/>
    <x v="543"/>
    <x v="2"/>
    <x v="7"/>
    <x v="0"/>
    <x v="2"/>
    <s v="iPhone"/>
    <n v="3"/>
    <n v="60188"/>
    <n v="0"/>
    <n v="180564"/>
    <n v="156761.15"/>
    <x v="1"/>
  </r>
  <r>
    <s v="ORD0997"/>
    <x v="544"/>
    <x v="2"/>
    <x v="7"/>
    <x v="0"/>
    <x v="0"/>
    <s v="Lenovo IdeaPad"/>
    <n v="1"/>
    <n v="70114"/>
    <n v="0"/>
    <n v="70114"/>
    <n v="59173.51"/>
    <x v="2"/>
  </r>
  <r>
    <s v="ORD0998"/>
    <x v="41"/>
    <x v="2"/>
    <x v="9"/>
    <x v="0"/>
    <x v="4"/>
    <s v="Power Bank"/>
    <n v="1"/>
    <n v="57548"/>
    <n v="0.05"/>
    <n v="54670.6"/>
    <n v="47641.02"/>
    <x v="0"/>
  </r>
  <r>
    <s v="ORD0999"/>
    <x v="197"/>
    <x v="1"/>
    <x v="7"/>
    <x v="2"/>
    <x v="8"/>
    <s v="King Size Bed"/>
    <n v="3"/>
    <n v="3512"/>
    <n v="0.1"/>
    <n v="9482.4"/>
    <n v="7656.69"/>
    <x v="1"/>
  </r>
  <r>
    <s v="ORD1000"/>
    <x v="393"/>
    <x v="1"/>
    <x v="12"/>
    <x v="1"/>
    <x v="7"/>
    <s v="Saree"/>
    <n v="1"/>
    <n v="41623"/>
    <n v="0.08"/>
    <n v="38293.160000000003"/>
    <n v="31327.85"/>
    <x v="2"/>
  </r>
  <r>
    <s v="ORD1001"/>
    <x v="230"/>
    <x v="2"/>
    <x v="4"/>
    <x v="2"/>
    <x v="8"/>
    <s v="Queen Bed"/>
    <n v="2"/>
    <n v="61466"/>
    <n v="0.15"/>
    <n v="104492.2"/>
    <n v="83896.45"/>
    <x v="1"/>
  </r>
  <r>
    <s v="ORD1002"/>
    <x v="390"/>
    <x v="1"/>
    <x v="10"/>
    <x v="1"/>
    <x v="7"/>
    <s v="Saree"/>
    <n v="3"/>
    <n v="56866"/>
    <n v="0.15"/>
    <n v="145008.29999999999"/>
    <n v="120319.55"/>
    <x v="0"/>
  </r>
  <r>
    <s v="ORD1003"/>
    <x v="225"/>
    <x v="0"/>
    <x v="5"/>
    <x v="2"/>
    <x v="8"/>
    <s v="King Size Bed"/>
    <n v="3"/>
    <n v="86558"/>
    <n v="0.05"/>
    <n v="246690.3"/>
    <n v="194091.35"/>
    <x v="0"/>
  </r>
  <r>
    <s v="ORD1004"/>
    <x v="447"/>
    <x v="1"/>
    <x v="8"/>
    <x v="1"/>
    <x v="1"/>
    <s v="Kids Jacket"/>
    <n v="5"/>
    <n v="84257"/>
    <n v="0.08"/>
    <n v="387582.2"/>
    <n v="308955.5"/>
    <x v="2"/>
  </r>
  <r>
    <s v="ORD1005"/>
    <x v="545"/>
    <x v="3"/>
    <x v="10"/>
    <x v="0"/>
    <x v="2"/>
    <s v="OnePlus"/>
    <n v="2"/>
    <n v="83653"/>
    <n v="0.05"/>
    <n v="158940.70000000001"/>
    <n v="119404.9"/>
    <x v="2"/>
  </r>
  <r>
    <s v="ORD1006"/>
    <x v="515"/>
    <x v="3"/>
    <x v="13"/>
    <x v="1"/>
    <x v="7"/>
    <s v="Saree"/>
    <n v="5"/>
    <n v="76467"/>
    <n v="0.15"/>
    <n v="324984.75"/>
    <n v="280567.95"/>
    <x v="0"/>
  </r>
  <r>
    <s v="ORD1007"/>
    <x v="385"/>
    <x v="1"/>
    <x v="0"/>
    <x v="2"/>
    <x v="9"/>
    <s v="Office Chair"/>
    <n v="5"/>
    <n v="63314"/>
    <n v="0"/>
    <n v="316570"/>
    <n v="241103.93"/>
    <x v="2"/>
  </r>
  <r>
    <s v="ORD1008"/>
    <x v="226"/>
    <x v="0"/>
    <x v="1"/>
    <x v="0"/>
    <x v="4"/>
    <s v="Smart Watch"/>
    <n v="4"/>
    <n v="66569"/>
    <n v="0.15"/>
    <n v="226334.6"/>
    <n v="183030.76"/>
    <x v="2"/>
  </r>
  <r>
    <s v="ORD1009"/>
    <x v="146"/>
    <x v="3"/>
    <x v="0"/>
    <x v="1"/>
    <x v="7"/>
    <s v="Dress"/>
    <n v="4"/>
    <n v="35228"/>
    <n v="0.05"/>
    <n v="133866.4"/>
    <n v="112636.58"/>
    <x v="0"/>
  </r>
  <r>
    <s v="ORD1010"/>
    <x v="546"/>
    <x v="0"/>
    <x v="2"/>
    <x v="0"/>
    <x v="0"/>
    <s v="Asus VivoBook"/>
    <n v="4"/>
    <n v="71373"/>
    <n v="0.15"/>
    <n v="242668.2"/>
    <n v="190132.43"/>
    <x v="1"/>
  </r>
  <r>
    <s v="ORD1011"/>
    <x v="387"/>
    <x v="1"/>
    <x v="11"/>
    <x v="2"/>
    <x v="5"/>
    <s v="3-Seater Sofa"/>
    <n v="2"/>
    <n v="31888"/>
    <n v="0.15"/>
    <n v="54209.599999999999"/>
    <n v="44051.59"/>
    <x v="2"/>
  </r>
  <r>
    <s v="ORD1012"/>
    <x v="235"/>
    <x v="0"/>
    <x v="4"/>
    <x v="2"/>
    <x v="3"/>
    <s v="Coffee Table"/>
    <n v="1"/>
    <n v="31194"/>
    <n v="0.05"/>
    <n v="29634.3"/>
    <n v="24374.880000000001"/>
    <x v="1"/>
  </r>
  <r>
    <s v="ORD1013"/>
    <x v="238"/>
    <x v="1"/>
    <x v="11"/>
    <x v="0"/>
    <x v="0"/>
    <s v="Lenovo IdeaPad"/>
    <n v="4"/>
    <n v="38777"/>
    <n v="0.08"/>
    <n v="142699.35999999999"/>
    <n v="108914.1"/>
    <x v="1"/>
  </r>
  <r>
    <s v="ORD1014"/>
    <x v="265"/>
    <x v="2"/>
    <x v="10"/>
    <x v="0"/>
    <x v="2"/>
    <s v="Vivo"/>
    <n v="4"/>
    <n v="57888"/>
    <n v="0.08"/>
    <n v="213027.84"/>
    <n v="189154.5"/>
    <x v="0"/>
  </r>
  <r>
    <s v="ORD1015"/>
    <x v="313"/>
    <x v="2"/>
    <x v="8"/>
    <x v="1"/>
    <x v="6"/>
    <s v="Shirt"/>
    <n v="1"/>
    <n v="72512"/>
    <n v="0.05"/>
    <n v="68886.399999999994"/>
    <n v="61614.15"/>
    <x v="1"/>
  </r>
  <r>
    <s v="ORD1016"/>
    <x v="0"/>
    <x v="2"/>
    <x v="0"/>
    <x v="2"/>
    <x v="3"/>
    <s v="Coffee Table"/>
    <n v="4"/>
    <n v="89195"/>
    <n v="0"/>
    <n v="356780"/>
    <n v="270873.61"/>
    <x v="1"/>
  </r>
  <r>
    <s v="ORD1017"/>
    <x v="245"/>
    <x v="3"/>
    <x v="11"/>
    <x v="1"/>
    <x v="6"/>
    <s v="Jeans"/>
    <n v="1"/>
    <n v="18846"/>
    <n v="0.05"/>
    <n v="17903.7"/>
    <n v="13944.66"/>
    <x v="1"/>
  </r>
  <r>
    <s v="ORD1018"/>
    <x v="425"/>
    <x v="1"/>
    <x v="5"/>
    <x v="1"/>
    <x v="7"/>
    <s v="Kurti"/>
    <n v="3"/>
    <n v="45227"/>
    <n v="0.15"/>
    <n v="115328.85"/>
    <n v="101749.5"/>
    <x v="1"/>
  </r>
  <r>
    <s v="ORD1019"/>
    <x v="88"/>
    <x v="3"/>
    <x v="3"/>
    <x v="1"/>
    <x v="6"/>
    <s v="Jacket"/>
    <n v="2"/>
    <n v="40803"/>
    <n v="0.1"/>
    <n v="73445.399999999994"/>
    <n v="63998.85"/>
    <x v="2"/>
  </r>
  <r>
    <s v="ORD1020"/>
    <x v="52"/>
    <x v="2"/>
    <x v="2"/>
    <x v="0"/>
    <x v="0"/>
    <s v="Asus VivoBook"/>
    <n v="4"/>
    <n v="35591"/>
    <n v="0.1"/>
    <n v="128127.6"/>
    <n v="111720.17"/>
    <x v="2"/>
  </r>
  <r>
    <s v="ORD1021"/>
    <x v="259"/>
    <x v="1"/>
    <x v="4"/>
    <x v="0"/>
    <x v="4"/>
    <s v="Smart Watch"/>
    <n v="4"/>
    <n v="63987"/>
    <n v="0"/>
    <n v="255948"/>
    <n v="213305.57"/>
    <x v="0"/>
  </r>
  <r>
    <s v="ORD1022"/>
    <x v="148"/>
    <x v="3"/>
    <x v="10"/>
    <x v="1"/>
    <x v="1"/>
    <s v="Kids Jacket"/>
    <n v="3"/>
    <n v="2201"/>
    <n v="0.15"/>
    <n v="5612.55"/>
    <n v="4909.18"/>
    <x v="1"/>
  </r>
  <r>
    <s v="ORD1023"/>
    <x v="400"/>
    <x v="3"/>
    <x v="5"/>
    <x v="1"/>
    <x v="6"/>
    <s v="Jeans"/>
    <n v="4"/>
    <n v="47967"/>
    <n v="0.05"/>
    <n v="182274.6"/>
    <n v="153364.29999999999"/>
    <x v="0"/>
  </r>
  <r>
    <s v="ORD1024"/>
    <x v="337"/>
    <x v="1"/>
    <x v="7"/>
    <x v="1"/>
    <x v="7"/>
    <s v="Saree"/>
    <n v="5"/>
    <n v="70116"/>
    <n v="0.05"/>
    <n v="333051"/>
    <n v="267632.57"/>
    <x v="0"/>
  </r>
  <r>
    <s v="ORD1025"/>
    <x v="304"/>
    <x v="1"/>
    <x v="8"/>
    <x v="2"/>
    <x v="9"/>
    <s v="Office Chair"/>
    <n v="1"/>
    <n v="75452"/>
    <n v="0.05"/>
    <n v="71679.399999999994"/>
    <n v="55497.49"/>
    <x v="2"/>
  </r>
  <r>
    <s v="ORD1026"/>
    <x v="1"/>
    <x v="3"/>
    <x v="6"/>
    <x v="2"/>
    <x v="3"/>
    <s v="Study Table"/>
    <n v="3"/>
    <n v="52254"/>
    <n v="0.15"/>
    <n v="133247.70000000001"/>
    <n v="105609.66"/>
    <x v="1"/>
  </r>
  <r>
    <s v="ORD1027"/>
    <x v="4"/>
    <x v="3"/>
    <x v="6"/>
    <x v="0"/>
    <x v="2"/>
    <s v="Oppo"/>
    <n v="2"/>
    <n v="85404"/>
    <n v="0.05"/>
    <n v="162267.6"/>
    <n v="123240.28"/>
    <x v="0"/>
  </r>
  <r>
    <s v="ORD1028"/>
    <x v="547"/>
    <x v="3"/>
    <x v="9"/>
    <x v="0"/>
    <x v="4"/>
    <s v="Bluetooth Earbuds"/>
    <n v="2"/>
    <n v="16638"/>
    <n v="0.08"/>
    <n v="30613.919999999998"/>
    <n v="26604.09"/>
    <x v="2"/>
  </r>
  <r>
    <s v="ORD1029"/>
    <x v="159"/>
    <x v="1"/>
    <x v="11"/>
    <x v="0"/>
    <x v="2"/>
    <s v="OnePlus"/>
    <n v="4"/>
    <n v="39294"/>
    <n v="0.05"/>
    <n v="149317.20000000001"/>
    <n v="115288.39"/>
    <x v="2"/>
  </r>
  <r>
    <s v="ORD1030"/>
    <x v="548"/>
    <x v="0"/>
    <x v="13"/>
    <x v="0"/>
    <x v="2"/>
    <s v="Oppo"/>
    <n v="2"/>
    <n v="83261"/>
    <n v="0"/>
    <n v="166522"/>
    <n v="136473.92000000001"/>
    <x v="1"/>
  </r>
  <r>
    <s v="ORD1031"/>
    <x v="549"/>
    <x v="2"/>
    <x v="2"/>
    <x v="2"/>
    <x v="9"/>
    <s v="Office Chair"/>
    <n v="4"/>
    <n v="19227"/>
    <n v="0.15"/>
    <n v="65371.8"/>
    <n v="51561.11"/>
    <x v="1"/>
  </r>
  <r>
    <s v="ORD1032"/>
    <x v="509"/>
    <x v="0"/>
    <x v="10"/>
    <x v="2"/>
    <x v="3"/>
    <s v="Coffee Table"/>
    <n v="5"/>
    <n v="16769"/>
    <n v="0"/>
    <n v="83845"/>
    <n v="75356.649999999994"/>
    <x v="2"/>
  </r>
  <r>
    <s v="ORD1033"/>
    <x v="482"/>
    <x v="1"/>
    <x v="0"/>
    <x v="1"/>
    <x v="7"/>
    <s v="Saree"/>
    <n v="2"/>
    <n v="10202"/>
    <n v="0.12"/>
    <n v="17955.52"/>
    <n v="13826.78"/>
    <x v="0"/>
  </r>
  <r>
    <s v="ORD1034"/>
    <x v="3"/>
    <x v="1"/>
    <x v="9"/>
    <x v="0"/>
    <x v="0"/>
    <s v="Lenovo IdeaPad"/>
    <n v="1"/>
    <n v="25044"/>
    <n v="0.1"/>
    <n v="22539.599999999999"/>
    <n v="19624.46"/>
    <x v="2"/>
  </r>
  <r>
    <s v="ORD1035"/>
    <x v="407"/>
    <x v="2"/>
    <x v="6"/>
    <x v="2"/>
    <x v="3"/>
    <s v="Coffee Table"/>
    <n v="3"/>
    <n v="51588"/>
    <n v="0.08"/>
    <n v="142382.88"/>
    <n v="118003.55"/>
    <x v="0"/>
  </r>
  <r>
    <s v="ORD1036"/>
    <x v="28"/>
    <x v="3"/>
    <x v="4"/>
    <x v="1"/>
    <x v="6"/>
    <s v="Jeans"/>
    <n v="1"/>
    <n v="61121"/>
    <n v="0.15"/>
    <n v="51952.85"/>
    <n v="44345.32"/>
    <x v="1"/>
  </r>
  <r>
    <s v="ORD1037"/>
    <x v="550"/>
    <x v="0"/>
    <x v="1"/>
    <x v="0"/>
    <x v="4"/>
    <s v="Bluetooth Earbuds"/>
    <n v="2"/>
    <n v="47932"/>
    <n v="0.15"/>
    <n v="81484.399999999994"/>
    <n v="70578.13"/>
    <x v="1"/>
  </r>
  <r>
    <s v="ORD1038"/>
    <x v="551"/>
    <x v="1"/>
    <x v="11"/>
    <x v="1"/>
    <x v="6"/>
    <s v="Jeans"/>
    <n v="4"/>
    <n v="48059"/>
    <n v="0.15"/>
    <n v="163400.6"/>
    <n v="133360.29"/>
    <x v="0"/>
  </r>
  <r>
    <s v="ORD1039"/>
    <x v="194"/>
    <x v="2"/>
    <x v="8"/>
    <x v="1"/>
    <x v="7"/>
    <s v="Dress"/>
    <n v="5"/>
    <n v="74527"/>
    <n v="0.05"/>
    <n v="354003.25"/>
    <n v="267607.92"/>
    <x v="0"/>
  </r>
  <r>
    <s v="ORD1040"/>
    <x v="298"/>
    <x v="3"/>
    <x v="5"/>
    <x v="0"/>
    <x v="4"/>
    <s v="Power Bank"/>
    <n v="4"/>
    <n v="11370"/>
    <n v="0.08"/>
    <n v="41841.599999999999"/>
    <n v="37394.480000000003"/>
    <x v="2"/>
  </r>
  <r>
    <s v="ORD1041"/>
    <x v="372"/>
    <x v="2"/>
    <x v="0"/>
    <x v="2"/>
    <x v="5"/>
    <s v="L-Shaped Sofa"/>
    <n v="5"/>
    <n v="28657"/>
    <n v="0.12"/>
    <n v="126090.8"/>
    <n v="108593.3"/>
    <x v="1"/>
  </r>
  <r>
    <s v="ORD1042"/>
    <x v="246"/>
    <x v="2"/>
    <x v="6"/>
    <x v="2"/>
    <x v="8"/>
    <s v="King Size Bed"/>
    <n v="2"/>
    <n v="6055"/>
    <n v="0.05"/>
    <n v="11504.5"/>
    <n v="9031.7999999999993"/>
    <x v="1"/>
  </r>
  <r>
    <s v="ORD1043"/>
    <x v="327"/>
    <x v="1"/>
    <x v="3"/>
    <x v="1"/>
    <x v="7"/>
    <s v="Kurti"/>
    <n v="2"/>
    <n v="73176"/>
    <n v="0"/>
    <n v="146352"/>
    <n v="129572.68"/>
    <x v="0"/>
  </r>
  <r>
    <s v="ORD1044"/>
    <x v="10"/>
    <x v="1"/>
    <x v="6"/>
    <x v="1"/>
    <x v="1"/>
    <s v="Kids Jacket"/>
    <n v="1"/>
    <n v="49078"/>
    <n v="0"/>
    <n v="49078"/>
    <n v="38523.78"/>
    <x v="2"/>
  </r>
  <r>
    <s v="ORD1045"/>
    <x v="171"/>
    <x v="0"/>
    <x v="13"/>
    <x v="2"/>
    <x v="3"/>
    <s v="Coffee Table"/>
    <n v="4"/>
    <n v="29024"/>
    <n v="0.08"/>
    <n v="106808.32000000001"/>
    <n v="93314.05"/>
    <x v="1"/>
  </r>
  <r>
    <s v="ORD1046"/>
    <x v="96"/>
    <x v="3"/>
    <x v="4"/>
    <x v="0"/>
    <x v="4"/>
    <s v="Bluetooth Earbuds"/>
    <n v="3"/>
    <n v="39189"/>
    <n v="0"/>
    <n v="117567"/>
    <n v="88780.81"/>
    <x v="0"/>
  </r>
  <r>
    <s v="ORD1047"/>
    <x v="502"/>
    <x v="0"/>
    <x v="10"/>
    <x v="1"/>
    <x v="6"/>
    <s v="Shirt"/>
    <n v="2"/>
    <n v="29079"/>
    <n v="0.1"/>
    <n v="52342.2"/>
    <n v="42440.74"/>
    <x v="2"/>
  </r>
  <r>
    <s v="ORD1048"/>
    <x v="298"/>
    <x v="2"/>
    <x v="1"/>
    <x v="0"/>
    <x v="4"/>
    <s v="Power Bank"/>
    <n v="1"/>
    <n v="70663"/>
    <n v="0.05"/>
    <n v="67129.850000000006"/>
    <n v="50997.81"/>
    <x v="1"/>
  </r>
  <r>
    <s v="ORD1049"/>
    <x v="135"/>
    <x v="0"/>
    <x v="12"/>
    <x v="0"/>
    <x v="2"/>
    <s v="Oppo"/>
    <n v="2"/>
    <n v="45983"/>
    <n v="0.15"/>
    <n v="78171.100000000006"/>
    <n v="61543.66"/>
    <x v="0"/>
  </r>
  <r>
    <s v="ORD1050"/>
    <x v="355"/>
    <x v="0"/>
    <x v="9"/>
    <x v="0"/>
    <x v="2"/>
    <s v="Oppo"/>
    <n v="2"/>
    <n v="34633"/>
    <n v="0.12"/>
    <n v="60954.080000000002"/>
    <n v="47128.17"/>
    <x v="0"/>
  </r>
  <r>
    <s v="ORD1051"/>
    <x v="552"/>
    <x v="3"/>
    <x v="10"/>
    <x v="0"/>
    <x v="4"/>
    <s v="Bluetooth Earbuds"/>
    <n v="3"/>
    <n v="6034"/>
    <n v="0.08"/>
    <n v="16653.84"/>
    <n v="14821.2"/>
    <x v="1"/>
  </r>
  <r>
    <s v="ORD1052"/>
    <x v="553"/>
    <x v="0"/>
    <x v="0"/>
    <x v="1"/>
    <x v="6"/>
    <s v="Jacket"/>
    <n v="2"/>
    <n v="69389"/>
    <n v="0.05"/>
    <n v="131839.1"/>
    <n v="118456.25"/>
    <x v="2"/>
  </r>
  <r>
    <s v="ORD1053"/>
    <x v="220"/>
    <x v="2"/>
    <x v="4"/>
    <x v="1"/>
    <x v="6"/>
    <s v="Shirt"/>
    <n v="5"/>
    <n v="18934"/>
    <n v="0.05"/>
    <n v="89936.5"/>
    <n v="75409.97"/>
    <x v="0"/>
  </r>
  <r>
    <s v="ORD1054"/>
    <x v="554"/>
    <x v="0"/>
    <x v="8"/>
    <x v="1"/>
    <x v="6"/>
    <s v="Jeans"/>
    <n v="5"/>
    <n v="1647"/>
    <n v="0.1"/>
    <n v="7411.5"/>
    <n v="5649.62"/>
    <x v="2"/>
  </r>
  <r>
    <s v="ORD1055"/>
    <x v="359"/>
    <x v="2"/>
    <x v="2"/>
    <x v="2"/>
    <x v="3"/>
    <s v="Coffee Table"/>
    <n v="1"/>
    <n v="8674"/>
    <n v="0.12"/>
    <n v="7633.12"/>
    <n v="6820.88"/>
    <x v="1"/>
  </r>
  <r>
    <s v="ORD1056"/>
    <x v="324"/>
    <x v="0"/>
    <x v="13"/>
    <x v="1"/>
    <x v="7"/>
    <s v="Kurti"/>
    <n v="5"/>
    <n v="69637"/>
    <n v="0.15"/>
    <n v="295957.25"/>
    <n v="228902.85"/>
    <x v="0"/>
  </r>
  <r>
    <s v="ORD1057"/>
    <x v="73"/>
    <x v="0"/>
    <x v="1"/>
    <x v="1"/>
    <x v="1"/>
    <s v="Kids Jacket"/>
    <n v="1"/>
    <n v="53693"/>
    <n v="0.08"/>
    <n v="49397.56"/>
    <n v="39531.64"/>
    <x v="2"/>
  </r>
  <r>
    <s v="ORD1058"/>
    <x v="475"/>
    <x v="2"/>
    <x v="5"/>
    <x v="0"/>
    <x v="4"/>
    <s v="Smart Watch"/>
    <n v="1"/>
    <n v="38611"/>
    <n v="0.12"/>
    <n v="33977.68"/>
    <n v="27517.68"/>
    <x v="2"/>
  </r>
  <r>
    <s v="ORD1059"/>
    <x v="545"/>
    <x v="2"/>
    <x v="3"/>
    <x v="2"/>
    <x v="5"/>
    <s v="L-Shaped Sofa"/>
    <n v="1"/>
    <n v="36313"/>
    <n v="0.1"/>
    <n v="32681.7"/>
    <n v="27081.27"/>
    <x v="0"/>
  </r>
  <r>
    <s v="ORD1060"/>
    <x v="428"/>
    <x v="0"/>
    <x v="1"/>
    <x v="0"/>
    <x v="0"/>
    <s v="Lenovo IdeaPad"/>
    <n v="5"/>
    <n v="43545"/>
    <n v="0.12"/>
    <n v="191598"/>
    <n v="157239.38"/>
    <x v="1"/>
  </r>
  <r>
    <s v="ORD1061"/>
    <x v="314"/>
    <x v="0"/>
    <x v="3"/>
    <x v="2"/>
    <x v="8"/>
    <s v="King Size Bed"/>
    <n v="3"/>
    <n v="36561"/>
    <n v="0"/>
    <n v="109683"/>
    <n v="94519.46"/>
    <x v="1"/>
  </r>
  <r>
    <s v="ORD1062"/>
    <x v="555"/>
    <x v="0"/>
    <x v="5"/>
    <x v="1"/>
    <x v="1"/>
    <s v="Kids T-shirt"/>
    <n v="2"/>
    <n v="7318"/>
    <n v="0.12"/>
    <n v="12879.68"/>
    <n v="10694.01"/>
    <x v="0"/>
  </r>
  <r>
    <s v="ORD1063"/>
    <x v="318"/>
    <x v="3"/>
    <x v="9"/>
    <x v="1"/>
    <x v="6"/>
    <s v="Jeans"/>
    <n v="5"/>
    <n v="78185"/>
    <n v="0"/>
    <n v="390925"/>
    <n v="294055.63"/>
    <x v="1"/>
  </r>
  <r>
    <s v="ORD1064"/>
    <x v="494"/>
    <x v="1"/>
    <x v="1"/>
    <x v="0"/>
    <x v="0"/>
    <s v="Dell Inspiron"/>
    <n v="2"/>
    <n v="18795"/>
    <n v="0.15"/>
    <n v="31951.5"/>
    <n v="25101.96"/>
    <x v="2"/>
  </r>
  <r>
    <s v="ORD1065"/>
    <x v="248"/>
    <x v="1"/>
    <x v="1"/>
    <x v="1"/>
    <x v="7"/>
    <s v="Dress"/>
    <n v="4"/>
    <n v="71683"/>
    <n v="0.1"/>
    <n v="258058.8"/>
    <n v="204901.38"/>
    <x v="2"/>
  </r>
  <r>
    <s v="ORD1066"/>
    <x v="376"/>
    <x v="0"/>
    <x v="2"/>
    <x v="1"/>
    <x v="6"/>
    <s v="Jacket"/>
    <n v="4"/>
    <n v="1925"/>
    <n v="0"/>
    <n v="7700"/>
    <n v="6222.61"/>
    <x v="1"/>
  </r>
  <r>
    <s v="ORD1067"/>
    <x v="23"/>
    <x v="3"/>
    <x v="2"/>
    <x v="1"/>
    <x v="1"/>
    <s v="Kids Jacket"/>
    <n v="1"/>
    <n v="73356"/>
    <n v="0.15"/>
    <n v="62352.6"/>
    <n v="50193.69"/>
    <x v="0"/>
  </r>
  <r>
    <s v="ORD1068"/>
    <x v="455"/>
    <x v="2"/>
    <x v="4"/>
    <x v="1"/>
    <x v="6"/>
    <s v="Jacket"/>
    <n v="2"/>
    <n v="21139"/>
    <n v="0.15"/>
    <n v="35936.300000000003"/>
    <n v="27288.97"/>
    <x v="2"/>
  </r>
  <r>
    <s v="ORD1069"/>
    <x v="236"/>
    <x v="0"/>
    <x v="12"/>
    <x v="2"/>
    <x v="5"/>
    <s v="3-Seater Sofa"/>
    <n v="4"/>
    <n v="75300"/>
    <n v="0.12"/>
    <n v="265056"/>
    <n v="208585.3"/>
    <x v="2"/>
  </r>
  <r>
    <s v="ORD1070"/>
    <x v="216"/>
    <x v="2"/>
    <x v="12"/>
    <x v="2"/>
    <x v="8"/>
    <s v="Queen Bed"/>
    <n v="5"/>
    <n v="3283"/>
    <n v="0.05"/>
    <n v="15594.25"/>
    <n v="13791.92"/>
    <x v="0"/>
  </r>
  <r>
    <s v="ORD1071"/>
    <x v="372"/>
    <x v="3"/>
    <x v="9"/>
    <x v="1"/>
    <x v="6"/>
    <s v="Jeans"/>
    <n v="4"/>
    <n v="5206"/>
    <n v="0.12"/>
    <n v="18325.12"/>
    <n v="15988.9"/>
    <x v="0"/>
  </r>
  <r>
    <s v="ORD1072"/>
    <x v="269"/>
    <x v="2"/>
    <x v="4"/>
    <x v="2"/>
    <x v="8"/>
    <s v="King Size Bed"/>
    <n v="4"/>
    <n v="54563"/>
    <n v="0.12"/>
    <n v="192061.76"/>
    <n v="154842.44"/>
    <x v="1"/>
  </r>
  <r>
    <s v="ORD1073"/>
    <x v="546"/>
    <x v="2"/>
    <x v="12"/>
    <x v="1"/>
    <x v="1"/>
    <s v="Kids T-shirt"/>
    <n v="3"/>
    <n v="39854"/>
    <n v="0.1"/>
    <n v="107605.8"/>
    <n v="90491.35"/>
    <x v="0"/>
  </r>
  <r>
    <s v="ORD1074"/>
    <x v="535"/>
    <x v="3"/>
    <x v="13"/>
    <x v="0"/>
    <x v="4"/>
    <s v="Smart Watch"/>
    <n v="5"/>
    <n v="19247"/>
    <n v="0.12"/>
    <n v="84686.8"/>
    <n v="75893.119999999995"/>
    <x v="1"/>
  </r>
  <r>
    <s v="ORD1075"/>
    <x v="256"/>
    <x v="2"/>
    <x v="7"/>
    <x v="2"/>
    <x v="5"/>
    <s v="L-Shaped Sofa"/>
    <n v="4"/>
    <n v="80250"/>
    <n v="0.05"/>
    <n v="304950"/>
    <n v="249294.73"/>
    <x v="1"/>
  </r>
  <r>
    <s v="ORD1076"/>
    <x v="160"/>
    <x v="0"/>
    <x v="9"/>
    <x v="1"/>
    <x v="1"/>
    <s v="Kids Jacket"/>
    <n v="3"/>
    <n v="64793"/>
    <n v="0.08"/>
    <n v="178828.68"/>
    <n v="138833.01"/>
    <x v="2"/>
  </r>
  <r>
    <s v="ORD1077"/>
    <x v="118"/>
    <x v="1"/>
    <x v="9"/>
    <x v="2"/>
    <x v="8"/>
    <s v="King Size Bed"/>
    <n v="5"/>
    <n v="11014"/>
    <n v="0.08"/>
    <n v="50664.4"/>
    <n v="38250.74"/>
    <x v="2"/>
  </r>
  <r>
    <s v="ORD1078"/>
    <x v="374"/>
    <x v="2"/>
    <x v="12"/>
    <x v="0"/>
    <x v="2"/>
    <s v="OnePlus"/>
    <n v="4"/>
    <n v="22934"/>
    <n v="0.1"/>
    <n v="82562.399999999994"/>
    <n v="66908.960000000006"/>
    <x v="2"/>
  </r>
  <r>
    <s v="ORD1079"/>
    <x v="355"/>
    <x v="1"/>
    <x v="1"/>
    <x v="0"/>
    <x v="0"/>
    <s v="Dell Inspiron"/>
    <n v="5"/>
    <n v="79550"/>
    <n v="0.15"/>
    <n v="338087.5"/>
    <n v="267393.44"/>
    <x v="0"/>
  </r>
  <r>
    <s v="ORD1080"/>
    <x v="159"/>
    <x v="2"/>
    <x v="13"/>
    <x v="1"/>
    <x v="1"/>
    <s v="Kids Jacket"/>
    <n v="1"/>
    <n v="23380"/>
    <n v="0.1"/>
    <n v="21042"/>
    <n v="17530.11"/>
    <x v="2"/>
  </r>
  <r>
    <s v="ORD1081"/>
    <x v="294"/>
    <x v="2"/>
    <x v="2"/>
    <x v="2"/>
    <x v="5"/>
    <s v="L-Shaped Sofa"/>
    <n v="3"/>
    <n v="69644"/>
    <n v="0.1"/>
    <n v="188038.8"/>
    <n v="156538.85999999999"/>
    <x v="0"/>
  </r>
  <r>
    <s v="ORD1082"/>
    <x v="164"/>
    <x v="0"/>
    <x v="8"/>
    <x v="1"/>
    <x v="1"/>
    <s v="Kids Jacket"/>
    <n v="5"/>
    <n v="67792"/>
    <n v="0.08"/>
    <n v="311843.20000000001"/>
    <n v="234778.45"/>
    <x v="2"/>
  </r>
  <r>
    <s v="ORD1083"/>
    <x v="3"/>
    <x v="2"/>
    <x v="1"/>
    <x v="1"/>
    <x v="7"/>
    <s v="Dress"/>
    <n v="5"/>
    <n v="62234"/>
    <n v="0.15"/>
    <n v="264494.5"/>
    <n v="214264.39"/>
    <x v="2"/>
  </r>
  <r>
    <s v="ORD1084"/>
    <x v="81"/>
    <x v="1"/>
    <x v="10"/>
    <x v="0"/>
    <x v="4"/>
    <s v="Power Bank"/>
    <n v="2"/>
    <n v="88161"/>
    <n v="0"/>
    <n v="176322"/>
    <n v="147414.76"/>
    <x v="1"/>
  </r>
  <r>
    <s v="ORD1085"/>
    <x v="535"/>
    <x v="2"/>
    <x v="12"/>
    <x v="1"/>
    <x v="7"/>
    <s v="Saree"/>
    <n v="3"/>
    <n v="58622"/>
    <n v="0.15"/>
    <n v="149486.1"/>
    <n v="118108.48"/>
    <x v="0"/>
  </r>
  <r>
    <s v="ORD1086"/>
    <x v="556"/>
    <x v="3"/>
    <x v="13"/>
    <x v="1"/>
    <x v="6"/>
    <s v="Jeans"/>
    <n v="2"/>
    <n v="45142"/>
    <n v="0.05"/>
    <n v="85769.8"/>
    <n v="73737.259999999995"/>
    <x v="2"/>
  </r>
  <r>
    <s v="ORD1087"/>
    <x v="475"/>
    <x v="2"/>
    <x v="13"/>
    <x v="2"/>
    <x v="5"/>
    <s v="L-Shaped Sofa"/>
    <n v="1"/>
    <n v="60233"/>
    <n v="0"/>
    <n v="60233"/>
    <n v="47856.11"/>
    <x v="2"/>
  </r>
  <r>
    <s v="ORD1088"/>
    <x v="99"/>
    <x v="1"/>
    <x v="1"/>
    <x v="0"/>
    <x v="0"/>
    <s v="HP Pavilion"/>
    <n v="4"/>
    <n v="35640"/>
    <n v="0.12"/>
    <n v="125452.8"/>
    <n v="97209.38"/>
    <x v="2"/>
  </r>
  <r>
    <s v="ORD1089"/>
    <x v="155"/>
    <x v="2"/>
    <x v="5"/>
    <x v="1"/>
    <x v="6"/>
    <s v="Shirt"/>
    <n v="3"/>
    <n v="87740"/>
    <n v="0.12"/>
    <n v="231633.6"/>
    <n v="184168.92"/>
    <x v="2"/>
  </r>
  <r>
    <s v="ORD1090"/>
    <x v="137"/>
    <x v="2"/>
    <x v="1"/>
    <x v="1"/>
    <x v="6"/>
    <s v="Jeans"/>
    <n v="1"/>
    <n v="38647"/>
    <n v="0.05"/>
    <n v="36714.65"/>
    <n v="27704.89"/>
    <x v="1"/>
  </r>
  <r>
    <s v="ORD1091"/>
    <x v="530"/>
    <x v="1"/>
    <x v="0"/>
    <x v="1"/>
    <x v="7"/>
    <s v="Kurti"/>
    <n v="5"/>
    <n v="26638"/>
    <n v="0.05"/>
    <n v="126530.5"/>
    <n v="95612.92"/>
    <x v="2"/>
  </r>
  <r>
    <s v="ORD1092"/>
    <x v="148"/>
    <x v="0"/>
    <x v="10"/>
    <x v="2"/>
    <x v="3"/>
    <s v="Coffee Table"/>
    <n v="3"/>
    <n v="47510"/>
    <n v="0.12"/>
    <n v="125426.4"/>
    <n v="95471.2"/>
    <x v="0"/>
  </r>
  <r>
    <s v="ORD1093"/>
    <x v="287"/>
    <x v="2"/>
    <x v="7"/>
    <x v="1"/>
    <x v="6"/>
    <s v="Jeans"/>
    <n v="4"/>
    <n v="59436"/>
    <n v="0.08"/>
    <n v="218724.48000000001"/>
    <n v="190716.48"/>
    <x v="1"/>
  </r>
  <r>
    <s v="ORD1094"/>
    <x v="382"/>
    <x v="2"/>
    <x v="13"/>
    <x v="2"/>
    <x v="9"/>
    <s v="Wooden Chair"/>
    <n v="2"/>
    <n v="5678"/>
    <n v="0.1"/>
    <n v="10220.4"/>
    <n v="8561.51"/>
    <x v="0"/>
  </r>
  <r>
    <s v="ORD1095"/>
    <x v="226"/>
    <x v="0"/>
    <x v="11"/>
    <x v="1"/>
    <x v="7"/>
    <s v="Saree"/>
    <n v="5"/>
    <n v="17911"/>
    <n v="0.15"/>
    <n v="76121.75"/>
    <n v="57883.05"/>
    <x v="1"/>
  </r>
  <r>
    <s v="ORD1096"/>
    <x v="549"/>
    <x v="2"/>
    <x v="5"/>
    <x v="1"/>
    <x v="7"/>
    <s v="Dress"/>
    <n v="4"/>
    <n v="66624"/>
    <n v="0"/>
    <n v="266496"/>
    <n v="220734.33"/>
    <x v="1"/>
  </r>
  <r>
    <s v="ORD1097"/>
    <x v="220"/>
    <x v="1"/>
    <x v="10"/>
    <x v="0"/>
    <x v="0"/>
    <s v="HP Pavilion"/>
    <n v="1"/>
    <n v="55553"/>
    <n v="0.1"/>
    <n v="49997.7"/>
    <n v="38570.76"/>
    <x v="2"/>
  </r>
  <r>
    <s v="ORD1098"/>
    <x v="324"/>
    <x v="0"/>
    <x v="0"/>
    <x v="1"/>
    <x v="6"/>
    <s v="Jeans"/>
    <n v="1"/>
    <n v="59651"/>
    <n v="0.1"/>
    <n v="53685.9"/>
    <n v="46335.66"/>
    <x v="1"/>
  </r>
  <r>
    <s v="ORD1099"/>
    <x v="101"/>
    <x v="0"/>
    <x v="8"/>
    <x v="1"/>
    <x v="7"/>
    <s v="Kurti"/>
    <n v="3"/>
    <n v="3320"/>
    <n v="0.15"/>
    <n v="8466"/>
    <n v="7563.45"/>
    <x v="2"/>
  </r>
  <r>
    <s v="ORD1100"/>
    <x v="506"/>
    <x v="3"/>
    <x v="6"/>
    <x v="0"/>
    <x v="0"/>
    <s v="Asus VivoBook"/>
    <n v="4"/>
    <n v="39759"/>
    <n v="0.05"/>
    <n v="151084.20000000001"/>
    <n v="124243.34"/>
    <x v="1"/>
  </r>
  <r>
    <s v="ORD1101"/>
    <x v="134"/>
    <x v="3"/>
    <x v="2"/>
    <x v="2"/>
    <x v="3"/>
    <s v="Coffee Table"/>
    <n v="4"/>
    <n v="76371"/>
    <n v="0"/>
    <n v="305484"/>
    <n v="254046.17"/>
    <x v="2"/>
  </r>
  <r>
    <s v="ORD1102"/>
    <x v="557"/>
    <x v="2"/>
    <x v="5"/>
    <x v="0"/>
    <x v="2"/>
    <s v="Oppo"/>
    <n v="2"/>
    <n v="86541"/>
    <n v="0.12"/>
    <n v="152312.16"/>
    <n v="120784.46"/>
    <x v="2"/>
  </r>
  <r>
    <s v="ORD1103"/>
    <x v="349"/>
    <x v="3"/>
    <x v="2"/>
    <x v="1"/>
    <x v="1"/>
    <s v="Kids Jacket"/>
    <n v="1"/>
    <n v="58497"/>
    <n v="0.12"/>
    <n v="51477.36"/>
    <n v="40209.07"/>
    <x v="0"/>
  </r>
  <r>
    <s v="ORD1104"/>
    <x v="200"/>
    <x v="1"/>
    <x v="13"/>
    <x v="0"/>
    <x v="0"/>
    <s v="Dell Inspiron"/>
    <n v="4"/>
    <n v="76428"/>
    <n v="0.15"/>
    <n v="259855.2"/>
    <n v="231996.84"/>
    <x v="1"/>
  </r>
  <r>
    <s v="ORD1105"/>
    <x v="17"/>
    <x v="0"/>
    <x v="11"/>
    <x v="1"/>
    <x v="1"/>
    <s v="Kids T-shirt"/>
    <n v="1"/>
    <n v="27717"/>
    <n v="0.15"/>
    <n v="23559.45"/>
    <n v="18968.189999999999"/>
    <x v="0"/>
  </r>
  <r>
    <s v="ORD1106"/>
    <x v="558"/>
    <x v="2"/>
    <x v="11"/>
    <x v="1"/>
    <x v="7"/>
    <s v="Kurti"/>
    <n v="1"/>
    <n v="72925"/>
    <n v="0.08"/>
    <n v="67091"/>
    <n v="57392.49"/>
    <x v="2"/>
  </r>
  <r>
    <s v="ORD1107"/>
    <x v="33"/>
    <x v="0"/>
    <x v="9"/>
    <x v="1"/>
    <x v="7"/>
    <s v="Saree"/>
    <n v="4"/>
    <n v="46051"/>
    <n v="0.15"/>
    <n v="156573.4"/>
    <n v="130387.29"/>
    <x v="0"/>
  </r>
  <r>
    <s v="ORD1108"/>
    <x v="559"/>
    <x v="3"/>
    <x v="7"/>
    <x v="1"/>
    <x v="7"/>
    <s v="Saree"/>
    <n v="3"/>
    <n v="79108"/>
    <n v="0.05"/>
    <n v="225457.8"/>
    <n v="184346.5"/>
    <x v="1"/>
  </r>
  <r>
    <s v="ORD1109"/>
    <x v="389"/>
    <x v="1"/>
    <x v="9"/>
    <x v="1"/>
    <x v="7"/>
    <s v="Saree"/>
    <n v="3"/>
    <n v="60588"/>
    <n v="0.08"/>
    <n v="167222.88"/>
    <n v="147810.73000000001"/>
    <x v="1"/>
  </r>
  <r>
    <s v="ORD1110"/>
    <x v="312"/>
    <x v="2"/>
    <x v="10"/>
    <x v="0"/>
    <x v="4"/>
    <s v="Power Bank"/>
    <n v="1"/>
    <n v="68190"/>
    <n v="0.05"/>
    <n v="64780.5"/>
    <n v="53330.39"/>
    <x v="1"/>
  </r>
  <r>
    <s v="ORD1111"/>
    <x v="36"/>
    <x v="1"/>
    <x v="10"/>
    <x v="2"/>
    <x v="5"/>
    <s v="L-Shaped Sofa"/>
    <n v="1"/>
    <n v="14933"/>
    <n v="0.12"/>
    <n v="13141.04"/>
    <n v="10914.32"/>
    <x v="0"/>
  </r>
  <r>
    <s v="ORD1112"/>
    <x v="298"/>
    <x v="2"/>
    <x v="5"/>
    <x v="1"/>
    <x v="6"/>
    <s v="Shirt"/>
    <n v="4"/>
    <n v="61001"/>
    <n v="0.05"/>
    <n v="231803.8"/>
    <n v="193178.08"/>
    <x v="2"/>
  </r>
  <r>
    <s v="ORD1113"/>
    <x v="154"/>
    <x v="3"/>
    <x v="3"/>
    <x v="0"/>
    <x v="0"/>
    <s v="Dell Inspiron"/>
    <n v="1"/>
    <n v="61107"/>
    <n v="0.12"/>
    <n v="53774.16"/>
    <n v="45449.42"/>
    <x v="1"/>
  </r>
  <r>
    <s v="ORD1114"/>
    <x v="58"/>
    <x v="2"/>
    <x v="4"/>
    <x v="2"/>
    <x v="5"/>
    <s v="3-Seater Sofa"/>
    <n v="3"/>
    <n v="39265"/>
    <n v="0.12"/>
    <n v="103659.6"/>
    <n v="83715.350000000006"/>
    <x v="1"/>
  </r>
  <r>
    <s v="ORD1115"/>
    <x v="104"/>
    <x v="1"/>
    <x v="12"/>
    <x v="1"/>
    <x v="6"/>
    <s v="Shirt"/>
    <n v="4"/>
    <n v="33967"/>
    <n v="0.15"/>
    <n v="115487.8"/>
    <n v="100998"/>
    <x v="0"/>
  </r>
  <r>
    <s v="ORD1116"/>
    <x v="560"/>
    <x v="1"/>
    <x v="9"/>
    <x v="1"/>
    <x v="1"/>
    <s v="Kids Jacket"/>
    <n v="4"/>
    <n v="65437"/>
    <n v="0"/>
    <n v="261748"/>
    <n v="227424.23"/>
    <x v="1"/>
  </r>
  <r>
    <s v="ORD1117"/>
    <x v="561"/>
    <x v="2"/>
    <x v="0"/>
    <x v="1"/>
    <x v="7"/>
    <s v="Dress"/>
    <n v="4"/>
    <n v="8234"/>
    <n v="0.08"/>
    <n v="30301.119999999999"/>
    <n v="25842.94"/>
    <x v="0"/>
  </r>
  <r>
    <s v="ORD1118"/>
    <x v="306"/>
    <x v="2"/>
    <x v="7"/>
    <x v="0"/>
    <x v="4"/>
    <s v="Power Bank"/>
    <n v="2"/>
    <n v="8249"/>
    <n v="0.08"/>
    <n v="15178.16"/>
    <n v="12444.87"/>
    <x v="2"/>
  </r>
  <r>
    <s v="ORD1119"/>
    <x v="562"/>
    <x v="2"/>
    <x v="9"/>
    <x v="0"/>
    <x v="2"/>
    <s v="Vivo"/>
    <n v="5"/>
    <n v="37396"/>
    <n v="0.08"/>
    <n v="172021.6"/>
    <n v="148963.79999999999"/>
    <x v="2"/>
  </r>
  <r>
    <s v="ORD1120"/>
    <x v="422"/>
    <x v="0"/>
    <x v="10"/>
    <x v="0"/>
    <x v="4"/>
    <s v="Smart Watch"/>
    <n v="3"/>
    <n v="7121"/>
    <n v="0.08"/>
    <n v="19653.96"/>
    <n v="16932.41"/>
    <x v="0"/>
  </r>
  <r>
    <s v="ORD1121"/>
    <x v="433"/>
    <x v="0"/>
    <x v="3"/>
    <x v="1"/>
    <x v="6"/>
    <s v="Jacket"/>
    <n v="5"/>
    <n v="56529"/>
    <n v="0"/>
    <n v="282645"/>
    <n v="222769.32"/>
    <x v="1"/>
  </r>
  <r>
    <s v="ORD1122"/>
    <x v="188"/>
    <x v="0"/>
    <x v="3"/>
    <x v="1"/>
    <x v="7"/>
    <s v="Dress"/>
    <n v="2"/>
    <n v="55688"/>
    <n v="0.05"/>
    <n v="105807.2"/>
    <n v="89638.84"/>
    <x v="0"/>
  </r>
  <r>
    <s v="ORD1123"/>
    <x v="548"/>
    <x v="3"/>
    <x v="2"/>
    <x v="0"/>
    <x v="2"/>
    <s v="iPhone"/>
    <n v="4"/>
    <n v="12657"/>
    <n v="0.15"/>
    <n v="43033.8"/>
    <n v="35480.33"/>
    <x v="1"/>
  </r>
  <r>
    <s v="ORD1124"/>
    <x v="563"/>
    <x v="2"/>
    <x v="7"/>
    <x v="1"/>
    <x v="1"/>
    <s v="Kids T-shirt"/>
    <n v="1"/>
    <n v="17859"/>
    <n v="0.12"/>
    <n v="15715.92"/>
    <n v="13199.2"/>
    <x v="1"/>
  </r>
  <r>
    <s v="ORD1125"/>
    <x v="223"/>
    <x v="3"/>
    <x v="1"/>
    <x v="2"/>
    <x v="3"/>
    <s v="Study Table"/>
    <n v="4"/>
    <n v="47051"/>
    <n v="0.05"/>
    <n v="178793.8"/>
    <n v="139129.95000000001"/>
    <x v="0"/>
  </r>
  <r>
    <s v="ORD1126"/>
    <x v="141"/>
    <x v="1"/>
    <x v="1"/>
    <x v="2"/>
    <x v="5"/>
    <s v="L-Shaped Sofa"/>
    <n v="2"/>
    <n v="8505"/>
    <n v="0.12"/>
    <n v="14968.8"/>
    <n v="12521.17"/>
    <x v="1"/>
  </r>
  <r>
    <s v="ORD1127"/>
    <x v="318"/>
    <x v="3"/>
    <x v="9"/>
    <x v="2"/>
    <x v="9"/>
    <s v="Office Chair"/>
    <n v="4"/>
    <n v="21438"/>
    <n v="0.15"/>
    <n v="72889.2"/>
    <n v="60991.92"/>
    <x v="1"/>
  </r>
  <r>
    <s v="ORD1128"/>
    <x v="422"/>
    <x v="2"/>
    <x v="4"/>
    <x v="0"/>
    <x v="4"/>
    <s v="Smart Watch"/>
    <n v="1"/>
    <n v="89297"/>
    <n v="0.05"/>
    <n v="84832.15"/>
    <n v="66037.5"/>
    <x v="0"/>
  </r>
  <r>
    <s v="ORD1129"/>
    <x v="374"/>
    <x v="2"/>
    <x v="11"/>
    <x v="0"/>
    <x v="2"/>
    <s v="OnePlus"/>
    <n v="4"/>
    <n v="38603"/>
    <n v="0.05"/>
    <n v="146691.4"/>
    <n v="126816.76"/>
    <x v="1"/>
  </r>
  <r>
    <s v="ORD1130"/>
    <x v="392"/>
    <x v="3"/>
    <x v="7"/>
    <x v="2"/>
    <x v="5"/>
    <s v="3-Seater Sofa"/>
    <n v="5"/>
    <n v="67537"/>
    <n v="0.08"/>
    <n v="310670.2"/>
    <n v="271296.90999999997"/>
    <x v="1"/>
  </r>
  <r>
    <s v="ORD1131"/>
    <x v="564"/>
    <x v="0"/>
    <x v="3"/>
    <x v="2"/>
    <x v="9"/>
    <s v="Wooden Chair"/>
    <n v="5"/>
    <n v="41429"/>
    <n v="0"/>
    <n v="207145"/>
    <n v="167939.09"/>
    <x v="0"/>
  </r>
  <r>
    <s v="ORD1132"/>
    <x v="394"/>
    <x v="2"/>
    <x v="12"/>
    <x v="2"/>
    <x v="9"/>
    <s v="Wooden Chair"/>
    <n v="4"/>
    <n v="59495"/>
    <n v="0.05"/>
    <n v="226081"/>
    <n v="187285.9"/>
    <x v="0"/>
  </r>
  <r>
    <s v="ORD1133"/>
    <x v="442"/>
    <x v="0"/>
    <x v="13"/>
    <x v="0"/>
    <x v="4"/>
    <s v="Bluetooth Earbuds"/>
    <n v="4"/>
    <n v="47810"/>
    <n v="0"/>
    <n v="191240"/>
    <n v="158399.43"/>
    <x v="1"/>
  </r>
  <r>
    <s v="ORD1134"/>
    <x v="247"/>
    <x v="3"/>
    <x v="8"/>
    <x v="1"/>
    <x v="6"/>
    <s v="Shirt"/>
    <n v="2"/>
    <n v="71773"/>
    <n v="0.12"/>
    <n v="126320.48"/>
    <n v="107530.97"/>
    <x v="0"/>
  </r>
  <r>
    <s v="ORD1135"/>
    <x v="500"/>
    <x v="2"/>
    <x v="8"/>
    <x v="0"/>
    <x v="4"/>
    <s v="Power Bank"/>
    <n v="4"/>
    <n v="62878"/>
    <n v="0"/>
    <n v="251512"/>
    <n v="205375.7"/>
    <x v="0"/>
  </r>
  <r>
    <s v="ORD1136"/>
    <x v="441"/>
    <x v="1"/>
    <x v="7"/>
    <x v="0"/>
    <x v="0"/>
    <s v="Lenovo IdeaPad"/>
    <n v="5"/>
    <n v="27608"/>
    <n v="0.05"/>
    <n v="131138"/>
    <n v="104281.34"/>
    <x v="1"/>
  </r>
  <r>
    <s v="ORD1137"/>
    <x v="555"/>
    <x v="0"/>
    <x v="3"/>
    <x v="2"/>
    <x v="3"/>
    <s v="Study Table"/>
    <n v="4"/>
    <n v="16706"/>
    <n v="0.05"/>
    <n v="63482.8"/>
    <n v="54106.79"/>
    <x v="1"/>
  </r>
  <r>
    <s v="ORD1138"/>
    <x v="545"/>
    <x v="0"/>
    <x v="5"/>
    <x v="1"/>
    <x v="6"/>
    <s v="Jeans"/>
    <n v="4"/>
    <n v="35195"/>
    <n v="0.05"/>
    <n v="133741"/>
    <n v="107846.13"/>
    <x v="2"/>
  </r>
  <r>
    <s v="ORD1139"/>
    <x v="238"/>
    <x v="2"/>
    <x v="8"/>
    <x v="2"/>
    <x v="8"/>
    <s v="Queen Bed"/>
    <n v="1"/>
    <n v="6003"/>
    <n v="0.1"/>
    <n v="5402.7"/>
    <n v="4489.96"/>
    <x v="2"/>
  </r>
  <r>
    <s v="ORD1140"/>
    <x v="116"/>
    <x v="1"/>
    <x v="5"/>
    <x v="2"/>
    <x v="8"/>
    <s v="Queen Bed"/>
    <n v="3"/>
    <n v="76489"/>
    <n v="0.08"/>
    <n v="211109.64"/>
    <n v="187812.02"/>
    <x v="1"/>
  </r>
  <r>
    <s v="ORD1141"/>
    <x v="565"/>
    <x v="3"/>
    <x v="1"/>
    <x v="2"/>
    <x v="3"/>
    <s v="Study Table"/>
    <n v="5"/>
    <n v="27294"/>
    <n v="0.05"/>
    <n v="129646.5"/>
    <n v="108958.87"/>
    <x v="0"/>
  </r>
  <r>
    <s v="ORD1142"/>
    <x v="254"/>
    <x v="2"/>
    <x v="12"/>
    <x v="0"/>
    <x v="0"/>
    <s v="HP Pavilion"/>
    <n v="4"/>
    <n v="32271"/>
    <n v="0"/>
    <n v="129084"/>
    <n v="98358.33"/>
    <x v="1"/>
  </r>
  <r>
    <s v="ORD1143"/>
    <x v="398"/>
    <x v="0"/>
    <x v="8"/>
    <x v="1"/>
    <x v="6"/>
    <s v="Jeans"/>
    <n v="2"/>
    <n v="24391"/>
    <n v="0.12"/>
    <n v="42928.160000000003"/>
    <n v="34245.15"/>
    <x v="2"/>
  </r>
  <r>
    <s v="ORD1144"/>
    <x v="96"/>
    <x v="2"/>
    <x v="12"/>
    <x v="2"/>
    <x v="3"/>
    <s v="Coffee Table"/>
    <n v="5"/>
    <n v="2693"/>
    <n v="0"/>
    <n v="13465"/>
    <n v="11050.83"/>
    <x v="2"/>
  </r>
  <r>
    <s v="ORD1145"/>
    <x v="328"/>
    <x v="1"/>
    <x v="13"/>
    <x v="0"/>
    <x v="0"/>
    <s v="HP Pavilion"/>
    <n v="5"/>
    <n v="31553"/>
    <n v="0.1"/>
    <n v="141988.5"/>
    <n v="119936.34"/>
    <x v="0"/>
  </r>
  <r>
    <s v="ORD1146"/>
    <x v="506"/>
    <x v="2"/>
    <x v="13"/>
    <x v="1"/>
    <x v="1"/>
    <s v="Kids T-shirt"/>
    <n v="2"/>
    <n v="60259"/>
    <n v="0.15"/>
    <n v="102440.3"/>
    <n v="90428.800000000003"/>
    <x v="2"/>
  </r>
  <r>
    <s v="ORD1147"/>
    <x v="453"/>
    <x v="1"/>
    <x v="4"/>
    <x v="2"/>
    <x v="3"/>
    <s v="Coffee Table"/>
    <n v="2"/>
    <n v="86621"/>
    <n v="0.05"/>
    <n v="164579.9"/>
    <n v="136819.38"/>
    <x v="0"/>
  </r>
  <r>
    <s v="ORD1148"/>
    <x v="566"/>
    <x v="0"/>
    <x v="2"/>
    <x v="0"/>
    <x v="2"/>
    <s v="iPhone"/>
    <n v="5"/>
    <n v="57200"/>
    <n v="0.1"/>
    <n v="257400"/>
    <n v="204443.86"/>
    <x v="1"/>
  </r>
  <r>
    <s v="ORD1149"/>
    <x v="201"/>
    <x v="1"/>
    <x v="1"/>
    <x v="1"/>
    <x v="7"/>
    <s v="Dress"/>
    <n v="2"/>
    <n v="9166"/>
    <n v="0.08"/>
    <n v="16865.439999999999"/>
    <n v="13302.45"/>
    <x v="0"/>
  </r>
  <r>
    <s v="ORD1150"/>
    <x v="567"/>
    <x v="3"/>
    <x v="10"/>
    <x v="2"/>
    <x v="5"/>
    <s v="L-Shaped Sofa"/>
    <n v="4"/>
    <n v="46911"/>
    <n v="0.05"/>
    <n v="178261.8"/>
    <n v="152241.01999999999"/>
    <x v="2"/>
  </r>
  <r>
    <s v="ORD1151"/>
    <x v="0"/>
    <x v="1"/>
    <x v="12"/>
    <x v="1"/>
    <x v="6"/>
    <s v="Jacket"/>
    <n v="3"/>
    <n v="59045"/>
    <n v="0.12"/>
    <n v="155878.79999999999"/>
    <n v="134935.37"/>
    <x v="1"/>
  </r>
  <r>
    <s v="ORD1152"/>
    <x v="543"/>
    <x v="1"/>
    <x v="7"/>
    <x v="0"/>
    <x v="2"/>
    <s v="Oppo"/>
    <n v="2"/>
    <n v="13137"/>
    <n v="0.12"/>
    <n v="23121.119999999999"/>
    <n v="20474.650000000001"/>
    <x v="1"/>
  </r>
  <r>
    <s v="ORD1153"/>
    <x v="180"/>
    <x v="3"/>
    <x v="7"/>
    <x v="0"/>
    <x v="2"/>
    <s v="Vivo"/>
    <n v="1"/>
    <n v="33596"/>
    <n v="0"/>
    <n v="33596"/>
    <n v="25956.22"/>
    <x v="1"/>
  </r>
  <r>
    <s v="ORD1154"/>
    <x v="283"/>
    <x v="3"/>
    <x v="7"/>
    <x v="2"/>
    <x v="9"/>
    <s v="Wooden Chair"/>
    <n v="4"/>
    <n v="20810"/>
    <n v="0.15"/>
    <n v="70754"/>
    <n v="57317.08"/>
    <x v="2"/>
  </r>
  <r>
    <s v="ORD1155"/>
    <x v="481"/>
    <x v="0"/>
    <x v="0"/>
    <x v="0"/>
    <x v="0"/>
    <s v="Dell Inspiron"/>
    <n v="3"/>
    <n v="48485"/>
    <n v="0.12"/>
    <n v="128000.4"/>
    <n v="108833.16"/>
    <x v="0"/>
  </r>
  <r>
    <s v="ORD1156"/>
    <x v="126"/>
    <x v="0"/>
    <x v="7"/>
    <x v="2"/>
    <x v="8"/>
    <s v="Queen Bed"/>
    <n v="2"/>
    <n v="84647"/>
    <n v="0.15"/>
    <n v="143899.9"/>
    <n v="120930.75"/>
    <x v="0"/>
  </r>
  <r>
    <s v="ORD1157"/>
    <x v="181"/>
    <x v="3"/>
    <x v="4"/>
    <x v="1"/>
    <x v="6"/>
    <s v="Jeans"/>
    <n v="1"/>
    <n v="77869"/>
    <n v="0.1"/>
    <n v="70082.100000000006"/>
    <n v="54288.83"/>
    <x v="0"/>
  </r>
  <r>
    <s v="ORD1158"/>
    <x v="396"/>
    <x v="2"/>
    <x v="10"/>
    <x v="0"/>
    <x v="2"/>
    <s v="iPhone"/>
    <n v="5"/>
    <n v="28573"/>
    <n v="0.08"/>
    <n v="131435.79999999999"/>
    <n v="101768.25"/>
    <x v="2"/>
  </r>
  <r>
    <s v="ORD1159"/>
    <x v="68"/>
    <x v="2"/>
    <x v="0"/>
    <x v="2"/>
    <x v="3"/>
    <s v="Coffee Table"/>
    <n v="1"/>
    <n v="49833"/>
    <n v="0.12"/>
    <n v="43853.04"/>
    <n v="36144.129999999997"/>
    <x v="2"/>
  </r>
  <r>
    <s v="ORD1160"/>
    <x v="456"/>
    <x v="1"/>
    <x v="13"/>
    <x v="0"/>
    <x v="0"/>
    <s v="Asus VivoBook"/>
    <n v="4"/>
    <n v="15046"/>
    <n v="0.08"/>
    <n v="55369.279999999999"/>
    <n v="41761.800000000003"/>
    <x v="1"/>
  </r>
  <r>
    <s v="ORD1161"/>
    <x v="11"/>
    <x v="0"/>
    <x v="6"/>
    <x v="0"/>
    <x v="4"/>
    <s v="Power Bank"/>
    <n v="4"/>
    <n v="44765"/>
    <n v="0.15"/>
    <n v="152201"/>
    <n v="134055"/>
    <x v="0"/>
  </r>
  <r>
    <s v="ORD1162"/>
    <x v="546"/>
    <x v="0"/>
    <x v="10"/>
    <x v="2"/>
    <x v="8"/>
    <s v="Queen Bed"/>
    <n v="1"/>
    <n v="3625"/>
    <n v="0.15"/>
    <n v="3081.25"/>
    <n v="2489.77"/>
    <x v="2"/>
  </r>
  <r>
    <s v="ORD1163"/>
    <x v="293"/>
    <x v="0"/>
    <x v="4"/>
    <x v="0"/>
    <x v="2"/>
    <s v="OnePlus"/>
    <n v="2"/>
    <n v="68468"/>
    <n v="0.05"/>
    <n v="130089.2"/>
    <n v="112679.41"/>
    <x v="1"/>
  </r>
  <r>
    <s v="ORD1164"/>
    <x v="239"/>
    <x v="0"/>
    <x v="4"/>
    <x v="0"/>
    <x v="0"/>
    <s v="Asus VivoBook"/>
    <n v="1"/>
    <n v="24967"/>
    <n v="0.1"/>
    <n v="22470.3"/>
    <n v="17600.39"/>
    <x v="1"/>
  </r>
  <r>
    <s v="ORD1165"/>
    <x v="549"/>
    <x v="2"/>
    <x v="2"/>
    <x v="1"/>
    <x v="1"/>
    <s v="Kids T-shirt"/>
    <n v="4"/>
    <n v="70072"/>
    <n v="0.05"/>
    <n v="266273.59999999998"/>
    <n v="205400.45"/>
    <x v="2"/>
  </r>
  <r>
    <s v="ORD1166"/>
    <x v="482"/>
    <x v="1"/>
    <x v="6"/>
    <x v="0"/>
    <x v="4"/>
    <s v="Power Bank"/>
    <n v="5"/>
    <n v="89979"/>
    <n v="0.08"/>
    <n v="413903.4"/>
    <n v="320672.67"/>
    <x v="2"/>
  </r>
  <r>
    <s v="ORD1167"/>
    <x v="416"/>
    <x v="0"/>
    <x v="6"/>
    <x v="2"/>
    <x v="8"/>
    <s v="Queen Bed"/>
    <n v="4"/>
    <n v="37831"/>
    <n v="0.05"/>
    <n v="143757.79999999999"/>
    <n v="115324.28"/>
    <x v="1"/>
  </r>
  <r>
    <s v="ORD1168"/>
    <x v="129"/>
    <x v="0"/>
    <x v="13"/>
    <x v="0"/>
    <x v="0"/>
    <s v="Asus VivoBook"/>
    <n v="1"/>
    <n v="79312"/>
    <n v="0"/>
    <n v="79312"/>
    <n v="71277.63"/>
    <x v="1"/>
  </r>
  <r>
    <s v="ORD1169"/>
    <x v="349"/>
    <x v="1"/>
    <x v="4"/>
    <x v="1"/>
    <x v="1"/>
    <s v="Kids Jacket"/>
    <n v="3"/>
    <n v="80569"/>
    <n v="0.1"/>
    <n v="217536.3"/>
    <n v="194063.3"/>
    <x v="0"/>
  </r>
  <r>
    <s v="ORD1170"/>
    <x v="118"/>
    <x v="3"/>
    <x v="8"/>
    <x v="0"/>
    <x v="2"/>
    <s v="Samsung"/>
    <n v="2"/>
    <n v="19154"/>
    <n v="0.15"/>
    <n v="32561.8"/>
    <n v="25663.32"/>
    <x v="1"/>
  </r>
  <r>
    <s v="ORD1171"/>
    <x v="185"/>
    <x v="0"/>
    <x v="12"/>
    <x v="0"/>
    <x v="0"/>
    <s v="HP Pavilion"/>
    <n v="5"/>
    <n v="72786"/>
    <n v="0"/>
    <n v="363930"/>
    <n v="303328.14"/>
    <x v="2"/>
  </r>
  <r>
    <s v="ORD1172"/>
    <x v="209"/>
    <x v="1"/>
    <x v="1"/>
    <x v="2"/>
    <x v="3"/>
    <s v="Coffee Table"/>
    <n v="3"/>
    <n v="68492"/>
    <n v="0"/>
    <n v="205476"/>
    <n v="177220.13"/>
    <x v="0"/>
  </r>
  <r>
    <s v="ORD1173"/>
    <x v="231"/>
    <x v="0"/>
    <x v="10"/>
    <x v="2"/>
    <x v="3"/>
    <s v="Study Table"/>
    <n v="5"/>
    <n v="80384"/>
    <n v="0.05"/>
    <n v="381824"/>
    <n v="311865.89"/>
    <x v="2"/>
  </r>
  <r>
    <s v="ORD1174"/>
    <x v="100"/>
    <x v="1"/>
    <x v="6"/>
    <x v="0"/>
    <x v="2"/>
    <s v="Samsung"/>
    <n v="1"/>
    <n v="23609"/>
    <n v="0.1"/>
    <n v="21248.1"/>
    <n v="16111.75"/>
    <x v="0"/>
  </r>
  <r>
    <s v="ORD1175"/>
    <x v="568"/>
    <x v="0"/>
    <x v="13"/>
    <x v="0"/>
    <x v="2"/>
    <s v="Samsung"/>
    <n v="4"/>
    <n v="6406"/>
    <n v="0.05"/>
    <n v="24342.799999999999"/>
    <n v="18498.419999999998"/>
    <x v="2"/>
  </r>
  <r>
    <s v="ORD1176"/>
    <x v="449"/>
    <x v="1"/>
    <x v="3"/>
    <x v="0"/>
    <x v="4"/>
    <s v="Smart Watch"/>
    <n v="5"/>
    <n v="36770"/>
    <n v="0.08"/>
    <n v="169142"/>
    <n v="148736.9"/>
    <x v="2"/>
  </r>
  <r>
    <s v="ORD1177"/>
    <x v="569"/>
    <x v="2"/>
    <x v="2"/>
    <x v="0"/>
    <x v="2"/>
    <s v="Vivo"/>
    <n v="4"/>
    <n v="53072"/>
    <n v="0.1"/>
    <n v="191059.20000000001"/>
    <n v="170608.64000000001"/>
    <x v="1"/>
  </r>
  <r>
    <s v="ORD1178"/>
    <x v="231"/>
    <x v="1"/>
    <x v="0"/>
    <x v="1"/>
    <x v="6"/>
    <s v="Jacket"/>
    <n v="4"/>
    <n v="2569"/>
    <n v="0.12"/>
    <n v="9042.8799999999992"/>
    <n v="7867.38"/>
    <x v="1"/>
  </r>
  <r>
    <s v="ORD1179"/>
    <x v="468"/>
    <x v="1"/>
    <x v="10"/>
    <x v="1"/>
    <x v="6"/>
    <s v="Jacket"/>
    <n v="5"/>
    <n v="24568"/>
    <n v="0.1"/>
    <n v="110556"/>
    <n v="93359.45"/>
    <x v="2"/>
  </r>
  <r>
    <s v="ORD1180"/>
    <x v="308"/>
    <x v="0"/>
    <x v="10"/>
    <x v="1"/>
    <x v="1"/>
    <s v="Kids T-shirt"/>
    <n v="2"/>
    <n v="33885"/>
    <n v="0.05"/>
    <n v="64381.5"/>
    <n v="48716.61"/>
    <x v="1"/>
  </r>
  <r>
    <s v="ORD1181"/>
    <x v="309"/>
    <x v="3"/>
    <x v="7"/>
    <x v="0"/>
    <x v="4"/>
    <s v="Power Bank"/>
    <n v="2"/>
    <n v="7220"/>
    <n v="0.1"/>
    <n v="12996"/>
    <n v="10367.64"/>
    <x v="0"/>
  </r>
  <r>
    <s v="ORD1182"/>
    <x v="442"/>
    <x v="0"/>
    <x v="9"/>
    <x v="1"/>
    <x v="6"/>
    <s v="Jeans"/>
    <n v="1"/>
    <n v="86593"/>
    <n v="0"/>
    <n v="86593"/>
    <n v="67938.820000000007"/>
    <x v="2"/>
  </r>
  <r>
    <s v="ORD1183"/>
    <x v="448"/>
    <x v="2"/>
    <x v="13"/>
    <x v="0"/>
    <x v="0"/>
    <s v="Dell Inspiron"/>
    <n v="4"/>
    <n v="32282"/>
    <n v="0.12"/>
    <n v="113632.64"/>
    <n v="98117.94"/>
    <x v="2"/>
  </r>
  <r>
    <s v="ORD1184"/>
    <x v="87"/>
    <x v="3"/>
    <x v="12"/>
    <x v="1"/>
    <x v="6"/>
    <s v="Jeans"/>
    <n v="2"/>
    <n v="16542"/>
    <n v="0.12"/>
    <n v="29113.919999999998"/>
    <n v="22147.83"/>
    <x v="1"/>
  </r>
  <r>
    <s v="ORD1185"/>
    <x v="18"/>
    <x v="0"/>
    <x v="5"/>
    <x v="1"/>
    <x v="6"/>
    <s v="Jeans"/>
    <n v="2"/>
    <n v="63488"/>
    <n v="0.05"/>
    <n v="120627.2"/>
    <n v="100364.57"/>
    <x v="1"/>
  </r>
  <r>
    <s v="ORD1186"/>
    <x v="189"/>
    <x v="1"/>
    <x v="2"/>
    <x v="0"/>
    <x v="4"/>
    <s v="Bluetooth Earbuds"/>
    <n v="3"/>
    <n v="37724"/>
    <n v="0.15"/>
    <n v="96196.2"/>
    <n v="77770.7"/>
    <x v="1"/>
  </r>
  <r>
    <s v="ORD1187"/>
    <x v="468"/>
    <x v="2"/>
    <x v="10"/>
    <x v="0"/>
    <x v="0"/>
    <s v="HP Pavilion"/>
    <n v="5"/>
    <n v="4789"/>
    <n v="0.12"/>
    <n v="21071.599999999999"/>
    <n v="18180.88"/>
    <x v="2"/>
  </r>
  <r>
    <s v="ORD1188"/>
    <x v="274"/>
    <x v="1"/>
    <x v="5"/>
    <x v="2"/>
    <x v="9"/>
    <s v="Office Chair"/>
    <n v="2"/>
    <n v="75743"/>
    <n v="0"/>
    <n v="151486"/>
    <n v="131845.73000000001"/>
    <x v="0"/>
  </r>
  <r>
    <s v="ORD1189"/>
    <x v="235"/>
    <x v="0"/>
    <x v="5"/>
    <x v="0"/>
    <x v="2"/>
    <s v="OnePlus"/>
    <n v="4"/>
    <n v="56462"/>
    <n v="0.12"/>
    <n v="198746.23999999999"/>
    <n v="171490.12"/>
    <x v="0"/>
  </r>
  <r>
    <s v="ORD1190"/>
    <x v="296"/>
    <x v="1"/>
    <x v="13"/>
    <x v="2"/>
    <x v="8"/>
    <s v="Queen Bed"/>
    <n v="4"/>
    <n v="71017"/>
    <n v="0"/>
    <n v="284068"/>
    <n v="227587.02"/>
    <x v="2"/>
  </r>
  <r>
    <s v="ORD1191"/>
    <x v="377"/>
    <x v="1"/>
    <x v="3"/>
    <x v="0"/>
    <x v="4"/>
    <s v="Smart Watch"/>
    <n v="1"/>
    <n v="81234"/>
    <n v="0"/>
    <n v="81234"/>
    <n v="62463.26"/>
    <x v="2"/>
  </r>
  <r>
    <s v="ORD1192"/>
    <x v="60"/>
    <x v="2"/>
    <x v="8"/>
    <x v="1"/>
    <x v="7"/>
    <s v="Dress"/>
    <n v="3"/>
    <n v="66943"/>
    <n v="0"/>
    <n v="200829"/>
    <n v="166980.20000000001"/>
    <x v="0"/>
  </r>
  <r>
    <s v="ORD1193"/>
    <x v="570"/>
    <x v="2"/>
    <x v="3"/>
    <x v="1"/>
    <x v="1"/>
    <s v="Kids T-shirt"/>
    <n v="5"/>
    <n v="74083"/>
    <n v="0.1"/>
    <n v="333373.5"/>
    <n v="259477.47"/>
    <x v="1"/>
  </r>
  <r>
    <s v="ORD1194"/>
    <x v="531"/>
    <x v="1"/>
    <x v="3"/>
    <x v="0"/>
    <x v="0"/>
    <s v="HP Pavilion"/>
    <n v="4"/>
    <n v="23180"/>
    <n v="0.15"/>
    <n v="78812"/>
    <n v="69418.45"/>
    <x v="1"/>
  </r>
  <r>
    <s v="ORD1195"/>
    <x v="571"/>
    <x v="1"/>
    <x v="11"/>
    <x v="2"/>
    <x v="9"/>
    <s v="Office Chair"/>
    <n v="5"/>
    <n v="79815"/>
    <n v="0"/>
    <n v="399075"/>
    <n v="344140.48"/>
    <x v="1"/>
  </r>
  <r>
    <s v="ORD1196"/>
    <x v="17"/>
    <x v="0"/>
    <x v="3"/>
    <x v="2"/>
    <x v="5"/>
    <s v="L-Shaped Sofa"/>
    <n v="3"/>
    <n v="35441"/>
    <n v="0.05"/>
    <n v="101006.85"/>
    <n v="88516.87"/>
    <x v="0"/>
  </r>
  <r>
    <s v="ORD1197"/>
    <x v="417"/>
    <x v="1"/>
    <x v="1"/>
    <x v="1"/>
    <x v="1"/>
    <s v="Kids T-shirt"/>
    <n v="2"/>
    <n v="9945"/>
    <n v="0"/>
    <n v="19890"/>
    <n v="17490.439999999999"/>
    <x v="0"/>
  </r>
  <r>
    <s v="ORD1198"/>
    <x v="419"/>
    <x v="0"/>
    <x v="8"/>
    <x v="1"/>
    <x v="7"/>
    <s v="Kurti"/>
    <n v="1"/>
    <n v="58136"/>
    <n v="0.15"/>
    <n v="49415.6"/>
    <n v="37884.61"/>
    <x v="1"/>
  </r>
  <r>
    <s v="ORD1199"/>
    <x v="297"/>
    <x v="0"/>
    <x v="13"/>
    <x v="1"/>
    <x v="1"/>
    <s v="Kids Jacket"/>
    <n v="1"/>
    <n v="6207"/>
    <n v="0.15"/>
    <n v="5275.95"/>
    <n v="4666.12"/>
    <x v="0"/>
  </r>
  <r>
    <s v="ORD1200"/>
    <x v="25"/>
    <x v="0"/>
    <x v="9"/>
    <x v="1"/>
    <x v="7"/>
    <s v="Dress"/>
    <n v="2"/>
    <n v="85375"/>
    <n v="0.12"/>
    <n v="150260"/>
    <n v="133580.85"/>
    <x v="0"/>
  </r>
  <r>
    <s v="ORD1201"/>
    <x v="288"/>
    <x v="3"/>
    <x v="7"/>
    <x v="2"/>
    <x v="3"/>
    <s v="Study Table"/>
    <n v="5"/>
    <n v="44240"/>
    <n v="0.08"/>
    <n v="203504"/>
    <n v="162244.26999999999"/>
    <x v="1"/>
  </r>
  <r>
    <s v="ORD1202"/>
    <x v="47"/>
    <x v="0"/>
    <x v="10"/>
    <x v="0"/>
    <x v="0"/>
    <s v="Lenovo IdeaPad"/>
    <n v="3"/>
    <n v="80081"/>
    <n v="0.08"/>
    <n v="221023.56"/>
    <n v="179568.04"/>
    <x v="0"/>
  </r>
  <r>
    <s v="ORD1203"/>
    <x v="96"/>
    <x v="3"/>
    <x v="7"/>
    <x v="2"/>
    <x v="3"/>
    <s v="Study Table"/>
    <n v="2"/>
    <n v="37218"/>
    <n v="0.12"/>
    <n v="65503.68"/>
    <n v="49620.62"/>
    <x v="0"/>
  </r>
  <r>
    <s v="ORD1204"/>
    <x v="152"/>
    <x v="2"/>
    <x v="8"/>
    <x v="0"/>
    <x v="0"/>
    <s v="HP Pavilion"/>
    <n v="3"/>
    <n v="6448"/>
    <n v="0.05"/>
    <n v="18376.8"/>
    <n v="15917.97"/>
    <x v="1"/>
  </r>
  <r>
    <s v="ORD1205"/>
    <x v="208"/>
    <x v="0"/>
    <x v="0"/>
    <x v="1"/>
    <x v="6"/>
    <s v="Jeans"/>
    <n v="5"/>
    <n v="69523"/>
    <n v="0.12"/>
    <n v="305901.2"/>
    <n v="272685.64"/>
    <x v="1"/>
  </r>
  <r>
    <s v="ORD1206"/>
    <x v="572"/>
    <x v="2"/>
    <x v="12"/>
    <x v="2"/>
    <x v="9"/>
    <s v="Office Chair"/>
    <n v="4"/>
    <n v="75096"/>
    <n v="0"/>
    <n v="300384"/>
    <n v="247221.48"/>
    <x v="1"/>
  </r>
  <r>
    <s v="ORD1207"/>
    <x v="436"/>
    <x v="3"/>
    <x v="13"/>
    <x v="2"/>
    <x v="9"/>
    <s v="Office Chair"/>
    <n v="3"/>
    <n v="25852"/>
    <n v="0.05"/>
    <n v="73678.2"/>
    <n v="63968.42"/>
    <x v="1"/>
  </r>
  <r>
    <s v="ORD1208"/>
    <x v="223"/>
    <x v="1"/>
    <x v="3"/>
    <x v="0"/>
    <x v="4"/>
    <s v="Smart Watch"/>
    <n v="5"/>
    <n v="36612"/>
    <n v="0.12"/>
    <n v="161092.79999999999"/>
    <n v="136869.60999999999"/>
    <x v="0"/>
  </r>
  <r>
    <s v="ORD1209"/>
    <x v="573"/>
    <x v="1"/>
    <x v="9"/>
    <x v="2"/>
    <x v="3"/>
    <s v="Coffee Table"/>
    <n v="2"/>
    <n v="33865"/>
    <n v="0.12"/>
    <n v="59602.400000000001"/>
    <n v="49265.56"/>
    <x v="1"/>
  </r>
  <r>
    <s v="ORD1210"/>
    <x v="460"/>
    <x v="2"/>
    <x v="2"/>
    <x v="0"/>
    <x v="0"/>
    <s v="Lenovo IdeaPad"/>
    <n v="1"/>
    <n v="33897"/>
    <n v="0"/>
    <n v="33897"/>
    <n v="27167.4"/>
    <x v="1"/>
  </r>
  <r>
    <s v="ORD1211"/>
    <x v="379"/>
    <x v="2"/>
    <x v="7"/>
    <x v="1"/>
    <x v="1"/>
    <s v="Kids T-shirt"/>
    <n v="4"/>
    <n v="29664"/>
    <n v="0.08"/>
    <n v="109163.52"/>
    <n v="94590.13"/>
    <x v="0"/>
  </r>
  <r>
    <s v="ORD1212"/>
    <x v="574"/>
    <x v="1"/>
    <x v="0"/>
    <x v="1"/>
    <x v="7"/>
    <s v="Dress"/>
    <n v="3"/>
    <n v="31665"/>
    <n v="0.15"/>
    <n v="80745.75"/>
    <n v="64670.23"/>
    <x v="0"/>
  </r>
  <r>
    <s v="ORD1213"/>
    <x v="226"/>
    <x v="3"/>
    <x v="8"/>
    <x v="0"/>
    <x v="4"/>
    <s v="Smart Watch"/>
    <n v="3"/>
    <n v="67257"/>
    <n v="0.1"/>
    <n v="181593.9"/>
    <n v="145839.26"/>
    <x v="2"/>
  </r>
  <r>
    <s v="ORD1214"/>
    <x v="415"/>
    <x v="2"/>
    <x v="13"/>
    <x v="1"/>
    <x v="6"/>
    <s v="Shirt"/>
    <n v="3"/>
    <n v="18967"/>
    <n v="0.12"/>
    <n v="50072.88"/>
    <n v="42096.31"/>
    <x v="0"/>
  </r>
  <r>
    <s v="ORD1215"/>
    <x v="575"/>
    <x v="2"/>
    <x v="1"/>
    <x v="0"/>
    <x v="4"/>
    <s v="Bluetooth Earbuds"/>
    <n v="2"/>
    <n v="59110"/>
    <n v="0.12"/>
    <n v="104033.60000000001"/>
    <n v="92268.79"/>
    <x v="2"/>
  </r>
  <r>
    <s v="ORD1216"/>
    <x v="354"/>
    <x v="3"/>
    <x v="3"/>
    <x v="2"/>
    <x v="9"/>
    <s v="Wooden Chair"/>
    <n v="4"/>
    <n v="11056"/>
    <n v="0.1"/>
    <n v="39801.599999999999"/>
    <n v="33902.83"/>
    <x v="2"/>
  </r>
  <r>
    <s v="ORD1217"/>
    <x v="464"/>
    <x v="3"/>
    <x v="6"/>
    <x v="0"/>
    <x v="4"/>
    <s v="Bluetooth Earbuds"/>
    <n v="4"/>
    <n v="4945"/>
    <n v="0.05"/>
    <n v="18791"/>
    <n v="14851"/>
    <x v="1"/>
  </r>
  <r>
    <s v="ORD1218"/>
    <x v="546"/>
    <x v="2"/>
    <x v="2"/>
    <x v="1"/>
    <x v="1"/>
    <s v="Kids Jacket"/>
    <n v="4"/>
    <n v="23772"/>
    <n v="0"/>
    <n v="95088"/>
    <n v="73190.080000000002"/>
    <x v="1"/>
  </r>
  <r>
    <s v="ORD1219"/>
    <x v="167"/>
    <x v="3"/>
    <x v="4"/>
    <x v="1"/>
    <x v="6"/>
    <s v="Shirt"/>
    <n v="1"/>
    <n v="8010"/>
    <n v="0.08"/>
    <n v="7369.2"/>
    <n v="6227.13"/>
    <x v="2"/>
  </r>
  <r>
    <s v="ORD1220"/>
    <x v="10"/>
    <x v="1"/>
    <x v="8"/>
    <x v="1"/>
    <x v="1"/>
    <s v="Kids T-shirt"/>
    <n v="1"/>
    <n v="71291"/>
    <n v="0.05"/>
    <n v="67726.45"/>
    <n v="58643.99"/>
    <x v="2"/>
  </r>
  <r>
    <s v="ORD1221"/>
    <x v="328"/>
    <x v="0"/>
    <x v="4"/>
    <x v="1"/>
    <x v="7"/>
    <s v="Dress"/>
    <n v="2"/>
    <n v="31855"/>
    <n v="0.1"/>
    <n v="57339"/>
    <n v="50466.22"/>
    <x v="2"/>
  </r>
  <r>
    <s v="ORD1222"/>
    <x v="23"/>
    <x v="0"/>
    <x v="13"/>
    <x v="0"/>
    <x v="0"/>
    <s v="HP Pavilion"/>
    <n v="3"/>
    <n v="73734"/>
    <n v="0.15"/>
    <n v="188021.7"/>
    <n v="144206.23000000001"/>
    <x v="1"/>
  </r>
  <r>
    <s v="ORD1223"/>
    <x v="35"/>
    <x v="1"/>
    <x v="2"/>
    <x v="1"/>
    <x v="6"/>
    <s v="Jeans"/>
    <n v="5"/>
    <n v="45585"/>
    <n v="0.15"/>
    <n v="193736.25"/>
    <n v="164663.92000000001"/>
    <x v="0"/>
  </r>
  <r>
    <s v="ORD1224"/>
    <x v="576"/>
    <x v="1"/>
    <x v="7"/>
    <x v="0"/>
    <x v="4"/>
    <s v="Power Bank"/>
    <n v="2"/>
    <n v="22760"/>
    <n v="0.1"/>
    <n v="40968"/>
    <n v="36544.870000000003"/>
    <x v="2"/>
  </r>
  <r>
    <s v="ORD1225"/>
    <x v="572"/>
    <x v="2"/>
    <x v="9"/>
    <x v="0"/>
    <x v="2"/>
    <s v="iPhone"/>
    <n v="5"/>
    <n v="77680"/>
    <n v="0.08"/>
    <n v="357328"/>
    <n v="297247.23"/>
    <x v="2"/>
  </r>
  <r>
    <s v="ORD1226"/>
    <x v="443"/>
    <x v="1"/>
    <x v="1"/>
    <x v="0"/>
    <x v="4"/>
    <s v="Smart Watch"/>
    <n v="1"/>
    <n v="1268"/>
    <n v="0.08"/>
    <n v="1166.56"/>
    <n v="880.31"/>
    <x v="2"/>
  </r>
  <r>
    <s v="ORD1227"/>
    <x v="137"/>
    <x v="2"/>
    <x v="3"/>
    <x v="1"/>
    <x v="6"/>
    <s v="Jeans"/>
    <n v="2"/>
    <n v="2132"/>
    <n v="0.1"/>
    <n v="3837.6"/>
    <n v="3284.17"/>
    <x v="2"/>
  </r>
  <r>
    <s v="ORD1228"/>
    <x v="27"/>
    <x v="1"/>
    <x v="12"/>
    <x v="1"/>
    <x v="6"/>
    <s v="Shirt"/>
    <n v="3"/>
    <n v="54992"/>
    <n v="0.08"/>
    <n v="151777.92000000001"/>
    <n v="119062.71"/>
    <x v="2"/>
  </r>
  <r>
    <s v="ORD1229"/>
    <x v="556"/>
    <x v="0"/>
    <x v="9"/>
    <x v="1"/>
    <x v="6"/>
    <s v="Jacket"/>
    <n v="4"/>
    <n v="26499"/>
    <n v="0.08"/>
    <n v="97516.32"/>
    <n v="73349.53"/>
    <x v="2"/>
  </r>
  <r>
    <s v="ORD1230"/>
    <x v="233"/>
    <x v="2"/>
    <x v="13"/>
    <x v="1"/>
    <x v="6"/>
    <s v="Jacket"/>
    <n v="1"/>
    <n v="42907"/>
    <n v="0.12"/>
    <n v="37758.160000000003"/>
    <n v="29861.23"/>
    <x v="0"/>
  </r>
  <r>
    <s v="ORD1231"/>
    <x v="298"/>
    <x v="1"/>
    <x v="13"/>
    <x v="1"/>
    <x v="7"/>
    <s v="Kurti"/>
    <n v="3"/>
    <n v="17503"/>
    <n v="0.12"/>
    <n v="46207.92"/>
    <n v="40283.65"/>
    <x v="1"/>
  </r>
  <r>
    <s v="ORD1232"/>
    <x v="521"/>
    <x v="0"/>
    <x v="5"/>
    <x v="2"/>
    <x v="9"/>
    <s v="Wooden Chair"/>
    <n v="5"/>
    <n v="47501"/>
    <n v="0.15"/>
    <n v="201879.25"/>
    <n v="156740.69"/>
    <x v="0"/>
  </r>
  <r>
    <s v="ORD1233"/>
    <x v="153"/>
    <x v="3"/>
    <x v="13"/>
    <x v="1"/>
    <x v="1"/>
    <s v="Kids T-shirt"/>
    <n v="2"/>
    <n v="79576"/>
    <n v="0.08"/>
    <n v="146419.84"/>
    <n v="112271.66"/>
    <x v="0"/>
  </r>
  <r>
    <s v="ORD1234"/>
    <x v="577"/>
    <x v="2"/>
    <x v="5"/>
    <x v="0"/>
    <x v="2"/>
    <s v="Vivo"/>
    <n v="3"/>
    <n v="70286"/>
    <n v="0.05"/>
    <n v="200315.1"/>
    <n v="167866.77"/>
    <x v="0"/>
  </r>
  <r>
    <s v="ORD1235"/>
    <x v="578"/>
    <x v="3"/>
    <x v="2"/>
    <x v="1"/>
    <x v="1"/>
    <s v="Kids Jacket"/>
    <n v="5"/>
    <n v="40557"/>
    <n v="0.1"/>
    <n v="182506.5"/>
    <n v="151875.60999999999"/>
    <x v="0"/>
  </r>
  <r>
    <s v="ORD1236"/>
    <x v="536"/>
    <x v="1"/>
    <x v="8"/>
    <x v="1"/>
    <x v="7"/>
    <s v="Saree"/>
    <n v="1"/>
    <n v="45543"/>
    <n v="0.05"/>
    <n v="43265.85"/>
    <n v="37132.92"/>
    <x v="2"/>
  </r>
  <r>
    <s v="ORD1237"/>
    <x v="92"/>
    <x v="1"/>
    <x v="9"/>
    <x v="0"/>
    <x v="0"/>
    <s v="Asus VivoBook"/>
    <n v="4"/>
    <n v="36596"/>
    <n v="0.15"/>
    <n v="124426.4"/>
    <n v="95918.720000000001"/>
    <x v="2"/>
  </r>
  <r>
    <s v="ORD1238"/>
    <x v="131"/>
    <x v="1"/>
    <x v="7"/>
    <x v="2"/>
    <x v="9"/>
    <s v="Wooden Chair"/>
    <n v="2"/>
    <n v="1531"/>
    <n v="0.08"/>
    <n v="2817.04"/>
    <n v="2364.54"/>
    <x v="1"/>
  </r>
  <r>
    <s v="ORD1239"/>
    <x v="579"/>
    <x v="3"/>
    <x v="12"/>
    <x v="2"/>
    <x v="5"/>
    <s v="3-Seater Sofa"/>
    <n v="5"/>
    <n v="49801"/>
    <n v="0"/>
    <n v="249005"/>
    <n v="205418.83"/>
    <x v="2"/>
  </r>
  <r>
    <s v="ORD1240"/>
    <x v="185"/>
    <x v="1"/>
    <x v="1"/>
    <x v="2"/>
    <x v="9"/>
    <s v="Office Chair"/>
    <n v="3"/>
    <n v="8057"/>
    <n v="0.05"/>
    <n v="22962.45"/>
    <n v="19572.240000000002"/>
    <x v="0"/>
  </r>
  <r>
    <s v="ORD1241"/>
    <x v="494"/>
    <x v="2"/>
    <x v="6"/>
    <x v="2"/>
    <x v="5"/>
    <s v="L-Shaped Sofa"/>
    <n v="3"/>
    <n v="50369"/>
    <n v="0.15"/>
    <n v="128440.95"/>
    <n v="105592.74"/>
    <x v="2"/>
  </r>
  <r>
    <s v="ORD1242"/>
    <x v="439"/>
    <x v="3"/>
    <x v="8"/>
    <x v="2"/>
    <x v="3"/>
    <s v="Study Table"/>
    <n v="5"/>
    <n v="84714"/>
    <n v="0.1"/>
    <n v="381213"/>
    <n v="304103.59000000003"/>
    <x v="1"/>
  </r>
  <r>
    <s v="ORD1243"/>
    <x v="426"/>
    <x v="1"/>
    <x v="1"/>
    <x v="1"/>
    <x v="1"/>
    <s v="Kids T-shirt"/>
    <n v="2"/>
    <n v="40621"/>
    <n v="0.1"/>
    <n v="73117.8"/>
    <n v="64200.51"/>
    <x v="0"/>
  </r>
  <r>
    <s v="ORD1244"/>
    <x v="238"/>
    <x v="1"/>
    <x v="11"/>
    <x v="0"/>
    <x v="0"/>
    <s v="Lenovo IdeaPad"/>
    <n v="1"/>
    <n v="13305"/>
    <n v="0.08"/>
    <n v="12240.6"/>
    <n v="9818.51"/>
    <x v="2"/>
  </r>
  <r>
    <s v="ORD1245"/>
    <x v="491"/>
    <x v="0"/>
    <x v="8"/>
    <x v="0"/>
    <x v="4"/>
    <s v="Smart Watch"/>
    <n v="3"/>
    <n v="26812"/>
    <n v="0.1"/>
    <n v="72392.399999999994"/>
    <n v="55168.35"/>
    <x v="0"/>
  </r>
  <r>
    <s v="ORD1246"/>
    <x v="409"/>
    <x v="3"/>
    <x v="4"/>
    <x v="2"/>
    <x v="9"/>
    <s v="Wooden Chair"/>
    <n v="1"/>
    <n v="34936"/>
    <n v="0.08"/>
    <n v="32141.119999999999"/>
    <n v="25267.86"/>
    <x v="2"/>
  </r>
  <r>
    <s v="ORD1247"/>
    <x v="580"/>
    <x v="0"/>
    <x v="8"/>
    <x v="1"/>
    <x v="1"/>
    <s v="Kids Jacket"/>
    <n v="2"/>
    <n v="11264"/>
    <n v="0.08"/>
    <n v="20725.759999999998"/>
    <n v="17370.580000000002"/>
    <x v="2"/>
  </r>
  <r>
    <s v="ORD1248"/>
    <x v="221"/>
    <x v="3"/>
    <x v="9"/>
    <x v="2"/>
    <x v="3"/>
    <s v="Coffee Table"/>
    <n v="1"/>
    <n v="25633"/>
    <n v="0.05"/>
    <n v="24351.35"/>
    <n v="19111.61"/>
    <x v="1"/>
  </r>
  <r>
    <s v="ORD1249"/>
    <x v="149"/>
    <x v="2"/>
    <x v="2"/>
    <x v="1"/>
    <x v="7"/>
    <s v="Kurti"/>
    <n v="2"/>
    <n v="39937"/>
    <n v="0"/>
    <n v="79874"/>
    <n v="66198.2"/>
    <x v="2"/>
  </r>
  <r>
    <s v="ORD1250"/>
    <x v="581"/>
    <x v="2"/>
    <x v="5"/>
    <x v="1"/>
    <x v="1"/>
    <s v="Kids T-shirt"/>
    <n v="3"/>
    <n v="25950"/>
    <n v="0.1"/>
    <n v="70065"/>
    <n v="59220.57"/>
    <x v="2"/>
  </r>
  <r>
    <s v="ORD1251"/>
    <x v="7"/>
    <x v="0"/>
    <x v="12"/>
    <x v="1"/>
    <x v="6"/>
    <s v="Shirt"/>
    <n v="2"/>
    <n v="17236"/>
    <n v="0.12"/>
    <n v="30335.360000000001"/>
    <n v="25482.93"/>
    <x v="0"/>
  </r>
  <r>
    <s v="ORD1252"/>
    <x v="582"/>
    <x v="0"/>
    <x v="9"/>
    <x v="0"/>
    <x v="0"/>
    <s v="Lenovo IdeaPad"/>
    <n v="5"/>
    <n v="35153"/>
    <n v="0.05"/>
    <n v="166976.75"/>
    <n v="142149.87"/>
    <x v="0"/>
  </r>
  <r>
    <s v="ORD1253"/>
    <x v="44"/>
    <x v="3"/>
    <x v="13"/>
    <x v="1"/>
    <x v="6"/>
    <s v="Jeans"/>
    <n v="1"/>
    <n v="87346"/>
    <n v="0"/>
    <n v="87346"/>
    <n v="77238.92"/>
    <x v="1"/>
  </r>
  <r>
    <s v="ORD1254"/>
    <x v="156"/>
    <x v="0"/>
    <x v="10"/>
    <x v="1"/>
    <x v="1"/>
    <s v="Kids T-shirt"/>
    <n v="5"/>
    <n v="68857"/>
    <n v="0.08"/>
    <n v="316742.2"/>
    <n v="263680.96999999997"/>
    <x v="2"/>
  </r>
  <r>
    <s v="ORD1255"/>
    <x v="325"/>
    <x v="3"/>
    <x v="7"/>
    <x v="1"/>
    <x v="1"/>
    <s v="Kids Jacket"/>
    <n v="1"/>
    <n v="88774"/>
    <n v="0.12"/>
    <n v="78121.119999999995"/>
    <n v="66229.27"/>
    <x v="0"/>
  </r>
  <r>
    <s v="ORD1256"/>
    <x v="335"/>
    <x v="0"/>
    <x v="12"/>
    <x v="1"/>
    <x v="7"/>
    <s v="Saree"/>
    <n v="3"/>
    <n v="15181"/>
    <n v="0.05"/>
    <n v="43265.85"/>
    <n v="33295.339999999997"/>
    <x v="0"/>
  </r>
  <r>
    <s v="ORD1257"/>
    <x v="583"/>
    <x v="0"/>
    <x v="11"/>
    <x v="0"/>
    <x v="0"/>
    <s v="Asus VivoBook"/>
    <n v="2"/>
    <n v="39320"/>
    <n v="0"/>
    <n v="78640"/>
    <n v="68773.62"/>
    <x v="1"/>
  </r>
  <r>
    <s v="ORD1258"/>
    <x v="51"/>
    <x v="2"/>
    <x v="8"/>
    <x v="2"/>
    <x v="5"/>
    <s v="L-Shaped Sofa"/>
    <n v="2"/>
    <n v="60379"/>
    <n v="0"/>
    <n v="120758"/>
    <n v="93005.47"/>
    <x v="2"/>
  </r>
  <r>
    <s v="ORD1259"/>
    <x v="70"/>
    <x v="1"/>
    <x v="7"/>
    <x v="0"/>
    <x v="4"/>
    <s v="Smart Watch"/>
    <n v="2"/>
    <n v="21798"/>
    <n v="0.08"/>
    <n v="40108.32"/>
    <n v="35670.480000000003"/>
    <x v="2"/>
  </r>
  <r>
    <s v="ORD1260"/>
    <x v="225"/>
    <x v="2"/>
    <x v="0"/>
    <x v="0"/>
    <x v="0"/>
    <s v="Dell Inspiron"/>
    <n v="1"/>
    <n v="37943"/>
    <n v="0.15"/>
    <n v="32251.55"/>
    <n v="26929.4"/>
    <x v="2"/>
  </r>
  <r>
    <s v="ORD1261"/>
    <x v="584"/>
    <x v="0"/>
    <x v="5"/>
    <x v="1"/>
    <x v="6"/>
    <s v="Jeans"/>
    <n v="5"/>
    <n v="39718"/>
    <n v="0.1"/>
    <n v="178731"/>
    <n v="155931.4"/>
    <x v="0"/>
  </r>
  <r>
    <s v="ORD1262"/>
    <x v="269"/>
    <x v="3"/>
    <x v="4"/>
    <x v="2"/>
    <x v="8"/>
    <s v="King Size Bed"/>
    <n v="5"/>
    <n v="81989"/>
    <n v="0.1"/>
    <n v="368950.5"/>
    <n v="299895.21000000002"/>
    <x v="0"/>
  </r>
  <r>
    <s v="ORD1263"/>
    <x v="226"/>
    <x v="0"/>
    <x v="2"/>
    <x v="2"/>
    <x v="9"/>
    <s v="Wooden Chair"/>
    <n v="1"/>
    <n v="57633"/>
    <n v="0"/>
    <n v="57633"/>
    <n v="47609.47"/>
    <x v="0"/>
  </r>
  <r>
    <s v="ORD1264"/>
    <x v="480"/>
    <x v="2"/>
    <x v="1"/>
    <x v="0"/>
    <x v="0"/>
    <s v="Asus VivoBook"/>
    <n v="2"/>
    <n v="31539"/>
    <n v="0"/>
    <n v="63078"/>
    <n v="54921.760000000002"/>
    <x v="0"/>
  </r>
  <r>
    <s v="ORD1265"/>
    <x v="546"/>
    <x v="2"/>
    <x v="0"/>
    <x v="2"/>
    <x v="9"/>
    <s v="Wooden Chair"/>
    <n v="3"/>
    <n v="14948"/>
    <n v="0.08"/>
    <n v="41256.480000000003"/>
    <n v="36350.76"/>
    <x v="2"/>
  </r>
  <r>
    <s v="ORD1266"/>
    <x v="147"/>
    <x v="1"/>
    <x v="9"/>
    <x v="2"/>
    <x v="9"/>
    <s v="Office Chair"/>
    <n v="3"/>
    <n v="47840"/>
    <n v="0"/>
    <n v="143520"/>
    <n v="116570.97"/>
    <x v="2"/>
  </r>
  <r>
    <s v="ORD1267"/>
    <x v="386"/>
    <x v="0"/>
    <x v="5"/>
    <x v="2"/>
    <x v="3"/>
    <s v="Coffee Table"/>
    <n v="2"/>
    <n v="84681"/>
    <n v="0.08"/>
    <n v="155813.04"/>
    <n v="129952.63"/>
    <x v="0"/>
  </r>
  <r>
    <s v="ORD1268"/>
    <x v="281"/>
    <x v="0"/>
    <x v="8"/>
    <x v="2"/>
    <x v="5"/>
    <s v="3-Seater Sofa"/>
    <n v="2"/>
    <n v="49400"/>
    <n v="0.15"/>
    <n v="83980"/>
    <n v="64768.35"/>
    <x v="1"/>
  </r>
  <r>
    <s v="ORD1269"/>
    <x v="238"/>
    <x v="1"/>
    <x v="8"/>
    <x v="1"/>
    <x v="7"/>
    <s v="Dress"/>
    <n v="5"/>
    <n v="18348"/>
    <n v="0.08"/>
    <n v="84400.8"/>
    <n v="63381.3"/>
    <x v="0"/>
  </r>
  <r>
    <s v="ORD1270"/>
    <x v="518"/>
    <x v="0"/>
    <x v="8"/>
    <x v="1"/>
    <x v="6"/>
    <s v="Jacket"/>
    <n v="3"/>
    <n v="57476"/>
    <n v="0"/>
    <n v="172428"/>
    <n v="154284.57"/>
    <x v="1"/>
  </r>
  <r>
    <s v="ORD1271"/>
    <x v="266"/>
    <x v="0"/>
    <x v="0"/>
    <x v="2"/>
    <x v="5"/>
    <s v="3-Seater Sofa"/>
    <n v="5"/>
    <n v="83174"/>
    <n v="0.1"/>
    <n v="374283"/>
    <n v="319862.24"/>
    <x v="0"/>
  </r>
  <r>
    <s v="ORD1272"/>
    <x v="92"/>
    <x v="1"/>
    <x v="12"/>
    <x v="0"/>
    <x v="4"/>
    <s v="Smart Watch"/>
    <n v="3"/>
    <n v="80187"/>
    <n v="0.08"/>
    <n v="221316.12"/>
    <n v="194540.14"/>
    <x v="1"/>
  </r>
  <r>
    <s v="ORD1273"/>
    <x v="45"/>
    <x v="0"/>
    <x v="0"/>
    <x v="0"/>
    <x v="0"/>
    <s v="Lenovo IdeaPad"/>
    <n v="5"/>
    <n v="65581"/>
    <n v="0.15"/>
    <n v="278719.25"/>
    <n v="218162.06"/>
    <x v="1"/>
  </r>
  <r>
    <s v="ORD1274"/>
    <x v="585"/>
    <x v="3"/>
    <x v="0"/>
    <x v="2"/>
    <x v="8"/>
    <s v="King Size Bed"/>
    <n v="5"/>
    <n v="25927"/>
    <n v="0.1"/>
    <n v="116671.5"/>
    <n v="92515.19"/>
    <x v="0"/>
  </r>
  <r>
    <s v="ORD1275"/>
    <x v="585"/>
    <x v="2"/>
    <x v="10"/>
    <x v="2"/>
    <x v="3"/>
    <s v="Coffee Table"/>
    <n v="1"/>
    <n v="52794"/>
    <n v="0.1"/>
    <n v="47514.6"/>
    <n v="37922.720000000001"/>
    <x v="0"/>
  </r>
  <r>
    <s v="ORD1276"/>
    <x v="311"/>
    <x v="0"/>
    <x v="11"/>
    <x v="0"/>
    <x v="0"/>
    <s v="Dell Inspiron"/>
    <n v="3"/>
    <n v="36979"/>
    <n v="0.1"/>
    <n v="99843.3"/>
    <n v="78482.570000000007"/>
    <x v="0"/>
  </r>
  <r>
    <s v="ORD1277"/>
    <x v="201"/>
    <x v="3"/>
    <x v="0"/>
    <x v="2"/>
    <x v="8"/>
    <s v="Queen Bed"/>
    <n v="5"/>
    <n v="83371"/>
    <n v="0"/>
    <n v="416855"/>
    <n v="366445.54"/>
    <x v="0"/>
  </r>
  <r>
    <s v="ORD1278"/>
    <x v="586"/>
    <x v="3"/>
    <x v="2"/>
    <x v="0"/>
    <x v="2"/>
    <s v="Vivo"/>
    <n v="5"/>
    <n v="42105"/>
    <n v="0.15"/>
    <n v="178946.25"/>
    <n v="145025.85999999999"/>
    <x v="1"/>
  </r>
  <r>
    <s v="ORD1279"/>
    <x v="440"/>
    <x v="2"/>
    <x v="3"/>
    <x v="2"/>
    <x v="5"/>
    <s v="3-Seater Sofa"/>
    <n v="2"/>
    <n v="15919"/>
    <n v="0.08"/>
    <n v="29290.959999999999"/>
    <n v="24282.79"/>
    <x v="2"/>
  </r>
  <r>
    <s v="ORD1280"/>
    <x v="330"/>
    <x v="1"/>
    <x v="12"/>
    <x v="0"/>
    <x v="4"/>
    <s v="Smart Watch"/>
    <n v="5"/>
    <n v="71659"/>
    <n v="0.12"/>
    <n v="315299.59999999998"/>
    <n v="249853.64"/>
    <x v="1"/>
  </r>
  <r>
    <s v="ORD1281"/>
    <x v="587"/>
    <x v="0"/>
    <x v="6"/>
    <x v="1"/>
    <x v="1"/>
    <s v="Kids T-shirt"/>
    <n v="1"/>
    <n v="60048"/>
    <n v="0.15"/>
    <n v="51040.800000000003"/>
    <n v="41287.29"/>
    <x v="2"/>
  </r>
  <r>
    <s v="ORD1282"/>
    <x v="375"/>
    <x v="0"/>
    <x v="1"/>
    <x v="0"/>
    <x v="2"/>
    <s v="Vivo"/>
    <n v="1"/>
    <n v="85654"/>
    <n v="0.08"/>
    <n v="78801.679999999993"/>
    <n v="62319.37"/>
    <x v="0"/>
  </r>
  <r>
    <s v="ORD1283"/>
    <x v="282"/>
    <x v="3"/>
    <x v="11"/>
    <x v="0"/>
    <x v="4"/>
    <s v="Smart Watch"/>
    <n v="4"/>
    <n v="61912"/>
    <n v="0.08"/>
    <n v="227836.16"/>
    <n v="198672.98"/>
    <x v="2"/>
  </r>
  <r>
    <s v="ORD1284"/>
    <x v="520"/>
    <x v="2"/>
    <x v="4"/>
    <x v="2"/>
    <x v="3"/>
    <s v="Study Table"/>
    <n v="5"/>
    <n v="2497"/>
    <n v="0.12"/>
    <n v="10986.8"/>
    <n v="8732.26"/>
    <x v="1"/>
  </r>
  <r>
    <s v="ORD1285"/>
    <x v="374"/>
    <x v="0"/>
    <x v="3"/>
    <x v="1"/>
    <x v="7"/>
    <s v="Dress"/>
    <n v="2"/>
    <n v="46771"/>
    <n v="0.12"/>
    <n v="82316.960000000006"/>
    <n v="72714.69"/>
    <x v="1"/>
  </r>
  <r>
    <s v="ORD1286"/>
    <x v="29"/>
    <x v="2"/>
    <x v="2"/>
    <x v="1"/>
    <x v="7"/>
    <s v="Saree"/>
    <n v="4"/>
    <n v="25717"/>
    <n v="0.1"/>
    <n v="92581.2"/>
    <n v="74644.22"/>
    <x v="0"/>
  </r>
  <r>
    <s v="ORD1287"/>
    <x v="365"/>
    <x v="1"/>
    <x v="9"/>
    <x v="1"/>
    <x v="1"/>
    <s v="Kids T-shirt"/>
    <n v="3"/>
    <n v="89920"/>
    <n v="0.1"/>
    <n v="242784"/>
    <n v="202498.38"/>
    <x v="1"/>
  </r>
  <r>
    <s v="ORD1288"/>
    <x v="407"/>
    <x v="0"/>
    <x v="1"/>
    <x v="0"/>
    <x v="0"/>
    <s v="HP Pavilion"/>
    <n v="1"/>
    <n v="55894"/>
    <n v="0.05"/>
    <n v="53099.3"/>
    <n v="45218.83"/>
    <x v="0"/>
  </r>
  <r>
    <s v="ORD1289"/>
    <x v="467"/>
    <x v="1"/>
    <x v="4"/>
    <x v="0"/>
    <x v="4"/>
    <s v="Bluetooth Earbuds"/>
    <n v="3"/>
    <n v="6420"/>
    <n v="0.1"/>
    <n v="17334"/>
    <n v="13682.56"/>
    <x v="0"/>
  </r>
  <r>
    <s v="ORD1290"/>
    <x v="328"/>
    <x v="0"/>
    <x v="7"/>
    <x v="0"/>
    <x v="2"/>
    <s v="Oppo"/>
    <n v="5"/>
    <n v="63936"/>
    <n v="0.08"/>
    <n v="294105.59999999998"/>
    <n v="252248.43"/>
    <x v="2"/>
  </r>
  <r>
    <s v="ORD1291"/>
    <x v="306"/>
    <x v="0"/>
    <x v="11"/>
    <x v="0"/>
    <x v="2"/>
    <s v="Oppo"/>
    <n v="3"/>
    <n v="78540"/>
    <n v="0.15"/>
    <n v="200277"/>
    <n v="158544.4"/>
    <x v="2"/>
  </r>
  <r>
    <s v="ORD1292"/>
    <x v="319"/>
    <x v="1"/>
    <x v="2"/>
    <x v="2"/>
    <x v="8"/>
    <s v="King Size Bed"/>
    <n v="4"/>
    <n v="21426"/>
    <n v="0.1"/>
    <n v="77133.600000000006"/>
    <n v="61793.58"/>
    <x v="1"/>
  </r>
  <r>
    <s v="ORD1293"/>
    <x v="426"/>
    <x v="1"/>
    <x v="3"/>
    <x v="2"/>
    <x v="5"/>
    <s v="L-Shaped Sofa"/>
    <n v="1"/>
    <n v="49172"/>
    <n v="0"/>
    <n v="49172"/>
    <n v="42098.080000000002"/>
    <x v="2"/>
  </r>
  <r>
    <s v="ORD1294"/>
    <x v="327"/>
    <x v="0"/>
    <x v="4"/>
    <x v="0"/>
    <x v="2"/>
    <s v="Oppo"/>
    <n v="2"/>
    <n v="70777"/>
    <n v="0.08"/>
    <n v="130229.68"/>
    <n v="109532.6"/>
    <x v="0"/>
  </r>
  <r>
    <s v="ORD1295"/>
    <x v="588"/>
    <x v="1"/>
    <x v="1"/>
    <x v="1"/>
    <x v="1"/>
    <s v="Kids T-shirt"/>
    <n v="1"/>
    <n v="25244"/>
    <n v="0.05"/>
    <n v="23981.8"/>
    <n v="21023.54"/>
    <x v="0"/>
  </r>
  <r>
    <s v="ORD1296"/>
    <x v="20"/>
    <x v="2"/>
    <x v="4"/>
    <x v="1"/>
    <x v="7"/>
    <s v="Kurti"/>
    <n v="2"/>
    <n v="2064"/>
    <n v="0.12"/>
    <n v="3632.64"/>
    <n v="3100.95"/>
    <x v="2"/>
  </r>
  <r>
    <s v="ORD1297"/>
    <x v="394"/>
    <x v="3"/>
    <x v="9"/>
    <x v="0"/>
    <x v="0"/>
    <s v="Dell Inspiron"/>
    <n v="2"/>
    <n v="37987"/>
    <n v="0.15"/>
    <n v="64577.9"/>
    <n v="51580.68"/>
    <x v="0"/>
  </r>
  <r>
    <s v="ORD1298"/>
    <x v="559"/>
    <x v="2"/>
    <x v="1"/>
    <x v="1"/>
    <x v="6"/>
    <s v="Jacket"/>
    <n v="5"/>
    <n v="76214"/>
    <n v="0.1"/>
    <n v="342963"/>
    <n v="285566.11"/>
    <x v="1"/>
  </r>
  <r>
    <s v="ORD1299"/>
    <x v="451"/>
    <x v="0"/>
    <x v="2"/>
    <x v="2"/>
    <x v="9"/>
    <s v="Wooden Chair"/>
    <n v="2"/>
    <n v="29289"/>
    <n v="0.08"/>
    <n v="53891.76"/>
    <n v="45894.14"/>
    <x v="2"/>
  </r>
  <r>
    <s v="ORD1300"/>
    <x v="29"/>
    <x v="0"/>
    <x v="1"/>
    <x v="0"/>
    <x v="4"/>
    <s v="Bluetooth Earbuds"/>
    <n v="3"/>
    <n v="15853"/>
    <n v="0.12"/>
    <n v="41851.919999999998"/>
    <n v="35644.980000000003"/>
    <x v="1"/>
  </r>
  <r>
    <s v="ORD1301"/>
    <x v="249"/>
    <x v="1"/>
    <x v="3"/>
    <x v="0"/>
    <x v="2"/>
    <s v="iPhone"/>
    <n v="4"/>
    <n v="71542"/>
    <n v="0"/>
    <n v="286168"/>
    <n v="222179.48"/>
    <x v="2"/>
  </r>
  <r>
    <s v="ORD1302"/>
    <x v="258"/>
    <x v="3"/>
    <x v="2"/>
    <x v="2"/>
    <x v="8"/>
    <s v="King Size Bed"/>
    <n v="1"/>
    <n v="61531"/>
    <n v="0.1"/>
    <n v="55377.9"/>
    <n v="44079.14"/>
    <x v="2"/>
  </r>
  <r>
    <s v="ORD1303"/>
    <x v="589"/>
    <x v="2"/>
    <x v="10"/>
    <x v="2"/>
    <x v="5"/>
    <s v="3-Seater Sofa"/>
    <n v="5"/>
    <n v="28522"/>
    <n v="0.1"/>
    <n v="128349"/>
    <n v="102018.06"/>
    <x v="0"/>
  </r>
  <r>
    <s v="ORD1304"/>
    <x v="176"/>
    <x v="0"/>
    <x v="1"/>
    <x v="2"/>
    <x v="3"/>
    <s v="Study Table"/>
    <n v="4"/>
    <n v="83868"/>
    <n v="0.15"/>
    <n v="285151.2"/>
    <n v="236454.04"/>
    <x v="0"/>
  </r>
  <r>
    <s v="ORD1305"/>
    <x v="375"/>
    <x v="3"/>
    <x v="12"/>
    <x v="0"/>
    <x v="4"/>
    <s v="Bluetooth Earbuds"/>
    <n v="5"/>
    <n v="6185"/>
    <n v="0"/>
    <n v="30925"/>
    <n v="23250.77"/>
    <x v="1"/>
  </r>
  <r>
    <s v="ORD1306"/>
    <x v="184"/>
    <x v="1"/>
    <x v="0"/>
    <x v="1"/>
    <x v="1"/>
    <s v="Kids T-shirt"/>
    <n v="4"/>
    <n v="68979"/>
    <n v="0.15"/>
    <n v="234528.6"/>
    <n v="194941.55"/>
    <x v="1"/>
  </r>
  <r>
    <s v="ORD1307"/>
    <x v="74"/>
    <x v="2"/>
    <x v="12"/>
    <x v="1"/>
    <x v="6"/>
    <s v="Jacket"/>
    <n v="3"/>
    <n v="12706"/>
    <n v="0.12"/>
    <n v="33543.839999999997"/>
    <n v="29409.14"/>
    <x v="1"/>
  </r>
  <r>
    <s v="ORD1308"/>
    <x v="166"/>
    <x v="1"/>
    <x v="9"/>
    <x v="0"/>
    <x v="2"/>
    <s v="Samsung"/>
    <n v="1"/>
    <n v="67139"/>
    <n v="0"/>
    <n v="67139"/>
    <n v="55696.69"/>
    <x v="1"/>
  </r>
  <r>
    <s v="ORD1309"/>
    <x v="532"/>
    <x v="1"/>
    <x v="2"/>
    <x v="2"/>
    <x v="3"/>
    <s v="Coffee Table"/>
    <n v="5"/>
    <n v="26553"/>
    <n v="0.15"/>
    <n v="112850.25"/>
    <n v="89750.04"/>
    <x v="2"/>
  </r>
  <r>
    <s v="ORD1310"/>
    <x v="266"/>
    <x v="3"/>
    <x v="7"/>
    <x v="0"/>
    <x v="4"/>
    <s v="Bluetooth Earbuds"/>
    <n v="5"/>
    <n v="87782"/>
    <n v="0.12"/>
    <n v="386240.8"/>
    <n v="311919.67"/>
    <x v="0"/>
  </r>
  <r>
    <s v="ORD1311"/>
    <x v="133"/>
    <x v="1"/>
    <x v="10"/>
    <x v="0"/>
    <x v="0"/>
    <s v="Lenovo IdeaPad"/>
    <n v="1"/>
    <n v="13994"/>
    <n v="0"/>
    <n v="13994"/>
    <n v="10528.13"/>
    <x v="2"/>
  </r>
  <r>
    <s v="ORD1312"/>
    <x v="590"/>
    <x v="0"/>
    <x v="5"/>
    <x v="0"/>
    <x v="4"/>
    <s v="Bluetooth Earbuds"/>
    <n v="4"/>
    <n v="16269"/>
    <n v="0.08"/>
    <n v="59869.919999999998"/>
    <n v="52710.32"/>
    <x v="1"/>
  </r>
  <r>
    <s v="ORD1313"/>
    <x v="351"/>
    <x v="3"/>
    <x v="9"/>
    <x v="2"/>
    <x v="8"/>
    <s v="King Size Bed"/>
    <n v="4"/>
    <n v="5101"/>
    <n v="0.08"/>
    <n v="18771.68"/>
    <n v="15447.83"/>
    <x v="2"/>
  </r>
  <r>
    <s v="ORD1314"/>
    <x v="347"/>
    <x v="3"/>
    <x v="1"/>
    <x v="1"/>
    <x v="1"/>
    <s v="Kids Jacket"/>
    <n v="1"/>
    <n v="28469"/>
    <n v="0.05"/>
    <n v="27045.55"/>
    <n v="21885.82"/>
    <x v="0"/>
  </r>
  <r>
    <s v="ORD1315"/>
    <x v="447"/>
    <x v="2"/>
    <x v="2"/>
    <x v="0"/>
    <x v="4"/>
    <s v="Power Bank"/>
    <n v="3"/>
    <n v="28774"/>
    <n v="0.12"/>
    <n v="75963.360000000001"/>
    <n v="58605.65"/>
    <x v="2"/>
  </r>
  <r>
    <s v="ORD1316"/>
    <x v="124"/>
    <x v="3"/>
    <x v="13"/>
    <x v="0"/>
    <x v="4"/>
    <s v="Bluetooth Earbuds"/>
    <n v="2"/>
    <n v="1587"/>
    <n v="0"/>
    <n v="3174"/>
    <n v="2656.51"/>
    <x v="2"/>
  </r>
  <r>
    <s v="ORD1317"/>
    <x v="98"/>
    <x v="3"/>
    <x v="1"/>
    <x v="2"/>
    <x v="9"/>
    <s v="Office Chair"/>
    <n v="1"/>
    <n v="61224"/>
    <n v="0.15"/>
    <n v="52040.4"/>
    <n v="43100.88"/>
    <x v="1"/>
  </r>
  <r>
    <s v="ORD1318"/>
    <x v="307"/>
    <x v="0"/>
    <x v="4"/>
    <x v="2"/>
    <x v="9"/>
    <s v="Wooden Chair"/>
    <n v="2"/>
    <n v="65608"/>
    <n v="0.15"/>
    <n v="111533.6"/>
    <n v="97785.43"/>
    <x v="0"/>
  </r>
  <r>
    <s v="ORD1319"/>
    <x v="164"/>
    <x v="1"/>
    <x v="6"/>
    <x v="0"/>
    <x v="4"/>
    <s v="Power Bank"/>
    <n v="5"/>
    <n v="70453"/>
    <n v="0.15"/>
    <n v="299425.25"/>
    <n v="233944.37"/>
    <x v="1"/>
  </r>
  <r>
    <s v="ORD1320"/>
    <x v="327"/>
    <x v="2"/>
    <x v="2"/>
    <x v="0"/>
    <x v="0"/>
    <s v="Dell Inspiron"/>
    <n v="3"/>
    <n v="46368"/>
    <n v="0.1"/>
    <n v="125193.60000000001"/>
    <n v="97222.59"/>
    <x v="0"/>
  </r>
  <r>
    <s v="ORD1321"/>
    <x v="390"/>
    <x v="2"/>
    <x v="12"/>
    <x v="0"/>
    <x v="2"/>
    <s v="Vivo"/>
    <n v="3"/>
    <n v="89577"/>
    <n v="0"/>
    <n v="268731"/>
    <n v="236453.31"/>
    <x v="2"/>
  </r>
  <r>
    <s v="ORD1322"/>
    <x v="387"/>
    <x v="0"/>
    <x v="7"/>
    <x v="2"/>
    <x v="3"/>
    <s v="Study Table"/>
    <n v="4"/>
    <n v="71280"/>
    <n v="0.1"/>
    <n v="256608"/>
    <n v="215699.65"/>
    <x v="0"/>
  </r>
  <r>
    <s v="ORD1323"/>
    <x v="296"/>
    <x v="1"/>
    <x v="12"/>
    <x v="2"/>
    <x v="5"/>
    <s v="L-Shaped Sofa"/>
    <n v="1"/>
    <n v="14055"/>
    <n v="0.1"/>
    <n v="12649.5"/>
    <n v="10118.540000000001"/>
    <x v="1"/>
  </r>
  <r>
    <s v="ORD1324"/>
    <x v="423"/>
    <x v="3"/>
    <x v="8"/>
    <x v="0"/>
    <x v="4"/>
    <s v="Power Bank"/>
    <n v="1"/>
    <n v="79333"/>
    <n v="0.05"/>
    <n v="75366.350000000006"/>
    <n v="62940.92"/>
    <x v="0"/>
  </r>
  <r>
    <s v="ORD1325"/>
    <x v="456"/>
    <x v="0"/>
    <x v="4"/>
    <x v="2"/>
    <x v="3"/>
    <s v="Study Table"/>
    <n v="3"/>
    <n v="64939"/>
    <n v="0"/>
    <n v="194817"/>
    <n v="169765.03"/>
    <x v="2"/>
  </r>
  <r>
    <s v="ORD1326"/>
    <x v="352"/>
    <x v="1"/>
    <x v="0"/>
    <x v="1"/>
    <x v="6"/>
    <s v="Jeans"/>
    <n v="5"/>
    <n v="79042"/>
    <n v="0.12"/>
    <n v="347784.8"/>
    <n v="268381.23"/>
    <x v="1"/>
  </r>
  <r>
    <s v="ORD1327"/>
    <x v="512"/>
    <x v="2"/>
    <x v="4"/>
    <x v="1"/>
    <x v="1"/>
    <s v="Kids Jacket"/>
    <n v="5"/>
    <n v="49533"/>
    <n v="0.05"/>
    <n v="235281.75"/>
    <n v="182500.98"/>
    <x v="2"/>
  </r>
  <r>
    <s v="ORD1328"/>
    <x v="524"/>
    <x v="2"/>
    <x v="7"/>
    <x v="0"/>
    <x v="4"/>
    <s v="Bluetooth Earbuds"/>
    <n v="5"/>
    <n v="71083"/>
    <n v="0.08"/>
    <n v="326981.8"/>
    <n v="259112.52"/>
    <x v="0"/>
  </r>
  <r>
    <s v="ORD1329"/>
    <x v="101"/>
    <x v="2"/>
    <x v="5"/>
    <x v="2"/>
    <x v="5"/>
    <s v="L-Shaped Sofa"/>
    <n v="2"/>
    <n v="77123"/>
    <n v="0"/>
    <n v="154246"/>
    <n v="129137.09"/>
    <x v="2"/>
  </r>
  <r>
    <s v="ORD1330"/>
    <x v="120"/>
    <x v="3"/>
    <x v="0"/>
    <x v="1"/>
    <x v="7"/>
    <s v="Kurti"/>
    <n v="2"/>
    <n v="35139"/>
    <n v="0.05"/>
    <n v="66764.100000000006"/>
    <n v="58404.13"/>
    <x v="1"/>
  </r>
  <r>
    <s v="ORD1331"/>
    <x v="112"/>
    <x v="1"/>
    <x v="0"/>
    <x v="0"/>
    <x v="4"/>
    <s v="Smart Watch"/>
    <n v="4"/>
    <n v="48647"/>
    <n v="0.08"/>
    <n v="179020.96"/>
    <n v="139714.53"/>
    <x v="1"/>
  </r>
  <r>
    <s v="ORD1332"/>
    <x v="93"/>
    <x v="2"/>
    <x v="3"/>
    <x v="0"/>
    <x v="0"/>
    <s v="Lenovo IdeaPad"/>
    <n v="4"/>
    <n v="28308"/>
    <n v="0.1"/>
    <n v="101908.8"/>
    <n v="85346.6"/>
    <x v="0"/>
  </r>
  <r>
    <s v="ORD1333"/>
    <x v="553"/>
    <x v="3"/>
    <x v="11"/>
    <x v="1"/>
    <x v="6"/>
    <s v="Shirt"/>
    <n v="5"/>
    <n v="1718"/>
    <n v="0.05"/>
    <n v="8160.5"/>
    <n v="6523.16"/>
    <x v="1"/>
  </r>
  <r>
    <s v="ORD1334"/>
    <x v="288"/>
    <x v="0"/>
    <x v="11"/>
    <x v="1"/>
    <x v="6"/>
    <s v="Jeans"/>
    <n v="3"/>
    <n v="47491"/>
    <n v="0.1"/>
    <n v="128225.7"/>
    <n v="96193.62"/>
    <x v="2"/>
  </r>
  <r>
    <s v="ORD1335"/>
    <x v="405"/>
    <x v="3"/>
    <x v="10"/>
    <x v="0"/>
    <x v="0"/>
    <s v="Dell Inspiron"/>
    <n v="5"/>
    <n v="11368"/>
    <n v="0.05"/>
    <n v="53998"/>
    <n v="44604.959999999999"/>
    <x v="0"/>
  </r>
  <r>
    <s v="ORD1336"/>
    <x v="143"/>
    <x v="0"/>
    <x v="9"/>
    <x v="0"/>
    <x v="4"/>
    <s v="Smart Watch"/>
    <n v="4"/>
    <n v="86475"/>
    <n v="0"/>
    <n v="345900"/>
    <n v="299099.40999999997"/>
    <x v="0"/>
  </r>
  <r>
    <s v="ORD1337"/>
    <x v="424"/>
    <x v="0"/>
    <x v="10"/>
    <x v="0"/>
    <x v="4"/>
    <s v="Bluetooth Earbuds"/>
    <n v="5"/>
    <n v="5050"/>
    <n v="0.05"/>
    <n v="23987.5"/>
    <n v="18879.78"/>
    <x v="1"/>
  </r>
  <r>
    <s v="ORD1338"/>
    <x v="561"/>
    <x v="0"/>
    <x v="1"/>
    <x v="2"/>
    <x v="3"/>
    <s v="Study Table"/>
    <n v="4"/>
    <n v="16790"/>
    <n v="0.15"/>
    <n v="57086"/>
    <n v="51331.48"/>
    <x v="1"/>
  </r>
  <r>
    <s v="ORD1339"/>
    <x v="501"/>
    <x v="0"/>
    <x v="8"/>
    <x v="1"/>
    <x v="7"/>
    <s v="Kurti"/>
    <n v="1"/>
    <n v="42409"/>
    <n v="0.1"/>
    <n v="38168.1"/>
    <n v="32166.5"/>
    <x v="0"/>
  </r>
  <r>
    <s v="ORD1340"/>
    <x v="487"/>
    <x v="1"/>
    <x v="12"/>
    <x v="0"/>
    <x v="4"/>
    <s v="Bluetooth Earbuds"/>
    <n v="1"/>
    <n v="74410"/>
    <n v="0.12"/>
    <n v="65480.800000000003"/>
    <n v="58560.59"/>
    <x v="1"/>
  </r>
  <r>
    <s v="ORD1341"/>
    <x v="351"/>
    <x v="2"/>
    <x v="6"/>
    <x v="2"/>
    <x v="3"/>
    <s v="Study Table"/>
    <n v="1"/>
    <n v="70398"/>
    <n v="0.15"/>
    <n v="59838.3"/>
    <n v="48584.34"/>
    <x v="0"/>
  </r>
  <r>
    <s v="ORD1342"/>
    <x v="270"/>
    <x v="0"/>
    <x v="9"/>
    <x v="2"/>
    <x v="3"/>
    <s v="Coffee Table"/>
    <n v="5"/>
    <n v="29685"/>
    <n v="0.05"/>
    <n v="141003.75"/>
    <n v="117887.52"/>
    <x v="0"/>
  </r>
  <r>
    <s v="ORD1343"/>
    <x v="125"/>
    <x v="0"/>
    <x v="4"/>
    <x v="2"/>
    <x v="8"/>
    <s v="Queen Bed"/>
    <n v="4"/>
    <n v="4191"/>
    <n v="0.1"/>
    <n v="15087.6"/>
    <n v="11718.98"/>
    <x v="1"/>
  </r>
  <r>
    <s v="ORD1344"/>
    <x v="489"/>
    <x v="3"/>
    <x v="11"/>
    <x v="1"/>
    <x v="6"/>
    <s v="Jeans"/>
    <n v="5"/>
    <n v="23355"/>
    <n v="0.1"/>
    <n v="105097.5"/>
    <n v="85328.960000000006"/>
    <x v="0"/>
  </r>
  <r>
    <s v="ORD1345"/>
    <x v="307"/>
    <x v="3"/>
    <x v="13"/>
    <x v="2"/>
    <x v="8"/>
    <s v="Queen Bed"/>
    <n v="4"/>
    <n v="23250"/>
    <n v="0.05"/>
    <n v="88350"/>
    <n v="78737.62"/>
    <x v="1"/>
  </r>
  <r>
    <s v="ORD1346"/>
    <x v="591"/>
    <x v="3"/>
    <x v="11"/>
    <x v="2"/>
    <x v="8"/>
    <s v="Queen Bed"/>
    <n v="3"/>
    <n v="68290"/>
    <n v="0.12"/>
    <n v="180285.6"/>
    <n v="157410.44"/>
    <x v="0"/>
  </r>
  <r>
    <s v="ORD1347"/>
    <x v="592"/>
    <x v="3"/>
    <x v="12"/>
    <x v="2"/>
    <x v="5"/>
    <s v="3-Seater Sofa"/>
    <n v="3"/>
    <n v="11805"/>
    <n v="0.1"/>
    <n v="31873.5"/>
    <n v="25749.439999999999"/>
    <x v="0"/>
  </r>
  <r>
    <s v="ORD1348"/>
    <x v="235"/>
    <x v="0"/>
    <x v="4"/>
    <x v="1"/>
    <x v="1"/>
    <s v="Kids Jacket"/>
    <n v="3"/>
    <n v="1023"/>
    <n v="0"/>
    <n v="3069"/>
    <n v="2361.5700000000002"/>
    <x v="1"/>
  </r>
  <r>
    <s v="ORD1349"/>
    <x v="417"/>
    <x v="0"/>
    <x v="3"/>
    <x v="0"/>
    <x v="2"/>
    <s v="Samsung"/>
    <n v="5"/>
    <n v="86888"/>
    <n v="0"/>
    <n v="434440"/>
    <n v="367550.1"/>
    <x v="2"/>
  </r>
  <r>
    <s v="ORD1350"/>
    <x v="579"/>
    <x v="1"/>
    <x v="2"/>
    <x v="1"/>
    <x v="1"/>
    <s v="Kids Jacket"/>
    <n v="3"/>
    <n v="80749"/>
    <n v="0.1"/>
    <n v="218022.3"/>
    <n v="168948.53"/>
    <x v="0"/>
  </r>
  <r>
    <s v="ORD1351"/>
    <x v="342"/>
    <x v="0"/>
    <x v="10"/>
    <x v="2"/>
    <x v="9"/>
    <s v="Wooden Chair"/>
    <n v="2"/>
    <n v="54700"/>
    <n v="0.12"/>
    <n v="96272"/>
    <n v="80460.86"/>
    <x v="2"/>
  </r>
  <r>
    <s v="ORD1352"/>
    <x v="413"/>
    <x v="2"/>
    <x v="4"/>
    <x v="0"/>
    <x v="2"/>
    <s v="iPhone"/>
    <n v="5"/>
    <n v="26892"/>
    <n v="0.08"/>
    <n v="123703.2"/>
    <n v="97973.68"/>
    <x v="0"/>
  </r>
  <r>
    <s v="ORD1353"/>
    <x v="593"/>
    <x v="1"/>
    <x v="12"/>
    <x v="1"/>
    <x v="7"/>
    <s v="Saree"/>
    <n v="1"/>
    <n v="19724"/>
    <n v="0.08"/>
    <n v="18146.080000000002"/>
    <n v="15568.27"/>
    <x v="2"/>
  </r>
  <r>
    <s v="ORD1354"/>
    <x v="317"/>
    <x v="1"/>
    <x v="5"/>
    <x v="1"/>
    <x v="1"/>
    <s v="Kids Jacket"/>
    <n v="4"/>
    <n v="16851"/>
    <n v="0.05"/>
    <n v="64033.8"/>
    <n v="52788.51"/>
    <x v="1"/>
  </r>
  <r>
    <s v="ORD1355"/>
    <x v="412"/>
    <x v="1"/>
    <x v="6"/>
    <x v="2"/>
    <x v="5"/>
    <s v="L-Shaped Sofa"/>
    <n v="3"/>
    <n v="53398"/>
    <n v="0.15"/>
    <n v="136164.9"/>
    <n v="114704.03"/>
    <x v="2"/>
  </r>
  <r>
    <s v="ORD1356"/>
    <x v="312"/>
    <x v="1"/>
    <x v="11"/>
    <x v="2"/>
    <x v="9"/>
    <s v="Wooden Chair"/>
    <n v="1"/>
    <n v="77075"/>
    <n v="0.08"/>
    <n v="70909"/>
    <n v="57183.05"/>
    <x v="1"/>
  </r>
  <r>
    <s v="ORD1357"/>
    <x v="330"/>
    <x v="1"/>
    <x v="1"/>
    <x v="1"/>
    <x v="6"/>
    <s v="Jacket"/>
    <n v="1"/>
    <n v="14235"/>
    <n v="0.1"/>
    <n v="12811.5"/>
    <n v="11054.63"/>
    <x v="2"/>
  </r>
  <r>
    <s v="ORD1358"/>
    <x v="31"/>
    <x v="2"/>
    <x v="6"/>
    <x v="2"/>
    <x v="9"/>
    <s v="Office Chair"/>
    <n v="2"/>
    <n v="39237"/>
    <n v="0.08"/>
    <n v="72196.08"/>
    <n v="54214"/>
    <x v="1"/>
  </r>
  <r>
    <s v="ORD1359"/>
    <x v="594"/>
    <x v="2"/>
    <x v="12"/>
    <x v="0"/>
    <x v="0"/>
    <s v="Asus VivoBook"/>
    <n v="3"/>
    <n v="13370"/>
    <n v="0.15"/>
    <n v="34093.5"/>
    <n v="26745.18"/>
    <x v="0"/>
  </r>
  <r>
    <s v="ORD1360"/>
    <x v="213"/>
    <x v="0"/>
    <x v="7"/>
    <x v="1"/>
    <x v="7"/>
    <s v="Dress"/>
    <n v="3"/>
    <n v="43779"/>
    <n v="0.08"/>
    <n v="120830.04"/>
    <n v="101294.38"/>
    <x v="0"/>
  </r>
  <r>
    <s v="ORD1361"/>
    <x v="595"/>
    <x v="1"/>
    <x v="1"/>
    <x v="0"/>
    <x v="4"/>
    <s v="Power Bank"/>
    <n v="3"/>
    <n v="79966"/>
    <n v="0.1"/>
    <n v="215908.2"/>
    <n v="175960.37"/>
    <x v="2"/>
  </r>
  <r>
    <s v="ORD1362"/>
    <x v="596"/>
    <x v="1"/>
    <x v="13"/>
    <x v="2"/>
    <x v="9"/>
    <s v="Wooden Chair"/>
    <n v="2"/>
    <n v="36640"/>
    <n v="0.15"/>
    <n v="62288"/>
    <n v="47575.86"/>
    <x v="1"/>
  </r>
  <r>
    <s v="ORD1363"/>
    <x v="135"/>
    <x v="3"/>
    <x v="13"/>
    <x v="1"/>
    <x v="6"/>
    <s v="Shirt"/>
    <n v="3"/>
    <n v="55886"/>
    <n v="0"/>
    <n v="167658"/>
    <n v="135360.99"/>
    <x v="1"/>
  </r>
  <r>
    <s v="ORD1364"/>
    <x v="475"/>
    <x v="2"/>
    <x v="2"/>
    <x v="2"/>
    <x v="8"/>
    <s v="Queen Bed"/>
    <n v="5"/>
    <n v="85748"/>
    <n v="0.15"/>
    <n v="364429"/>
    <n v="275658.05"/>
    <x v="2"/>
  </r>
  <r>
    <s v="ORD1365"/>
    <x v="597"/>
    <x v="3"/>
    <x v="10"/>
    <x v="2"/>
    <x v="8"/>
    <s v="King Size Bed"/>
    <n v="5"/>
    <n v="71916"/>
    <n v="0.1"/>
    <n v="323622"/>
    <n v="249985.6"/>
    <x v="1"/>
  </r>
  <r>
    <s v="ORD1366"/>
    <x v="60"/>
    <x v="2"/>
    <x v="5"/>
    <x v="2"/>
    <x v="3"/>
    <s v="Coffee Table"/>
    <n v="4"/>
    <n v="30592"/>
    <n v="0.15"/>
    <n v="104012.8"/>
    <n v="82438.27"/>
    <x v="2"/>
  </r>
  <r>
    <s v="ORD1367"/>
    <x v="598"/>
    <x v="3"/>
    <x v="13"/>
    <x v="1"/>
    <x v="1"/>
    <s v="Kids T-shirt"/>
    <n v="2"/>
    <n v="88420"/>
    <n v="0.15"/>
    <n v="150314"/>
    <n v="114312.78"/>
    <x v="1"/>
  </r>
  <r>
    <s v="ORD1368"/>
    <x v="599"/>
    <x v="1"/>
    <x v="8"/>
    <x v="0"/>
    <x v="2"/>
    <s v="Oppo"/>
    <n v="3"/>
    <n v="24489"/>
    <n v="0.12"/>
    <n v="64650.96"/>
    <n v="54190.78"/>
    <x v="1"/>
  </r>
  <r>
    <s v="ORD1369"/>
    <x v="54"/>
    <x v="2"/>
    <x v="5"/>
    <x v="1"/>
    <x v="7"/>
    <s v="Kurti"/>
    <n v="2"/>
    <n v="44571"/>
    <n v="0"/>
    <n v="89142"/>
    <n v="72442.94"/>
    <x v="1"/>
  </r>
  <r>
    <s v="ORD1370"/>
    <x v="395"/>
    <x v="2"/>
    <x v="11"/>
    <x v="2"/>
    <x v="8"/>
    <s v="Queen Bed"/>
    <n v="1"/>
    <n v="45986"/>
    <n v="0"/>
    <n v="45986"/>
    <n v="37541.9"/>
    <x v="1"/>
  </r>
  <r>
    <s v="ORD1371"/>
    <x v="452"/>
    <x v="1"/>
    <x v="6"/>
    <x v="0"/>
    <x v="0"/>
    <s v="Dell Inspiron"/>
    <n v="5"/>
    <n v="57319"/>
    <n v="0.12"/>
    <n v="252203.6"/>
    <n v="200654.6"/>
    <x v="2"/>
  </r>
  <r>
    <s v="ORD1372"/>
    <x v="80"/>
    <x v="1"/>
    <x v="6"/>
    <x v="1"/>
    <x v="1"/>
    <s v="Kids Jacket"/>
    <n v="2"/>
    <n v="20331"/>
    <n v="0.15"/>
    <n v="34562.699999999997"/>
    <n v="27298.31"/>
    <x v="1"/>
  </r>
  <r>
    <s v="ORD1373"/>
    <x v="543"/>
    <x v="1"/>
    <x v="4"/>
    <x v="1"/>
    <x v="7"/>
    <s v="Kurti"/>
    <n v="2"/>
    <n v="53599"/>
    <n v="0.15"/>
    <n v="91118.3"/>
    <n v="73307.95"/>
    <x v="0"/>
  </r>
  <r>
    <s v="ORD1374"/>
    <x v="436"/>
    <x v="2"/>
    <x v="11"/>
    <x v="2"/>
    <x v="9"/>
    <s v="Wooden Chair"/>
    <n v="2"/>
    <n v="73163"/>
    <n v="0.08"/>
    <n v="134619.92000000001"/>
    <n v="104606.39"/>
    <x v="2"/>
  </r>
  <r>
    <s v="ORD1375"/>
    <x v="600"/>
    <x v="1"/>
    <x v="3"/>
    <x v="1"/>
    <x v="7"/>
    <s v="Saree"/>
    <n v="5"/>
    <n v="65464"/>
    <n v="0"/>
    <n v="327320"/>
    <n v="260826.34"/>
    <x v="0"/>
  </r>
  <r>
    <s v="ORD1376"/>
    <x v="7"/>
    <x v="0"/>
    <x v="1"/>
    <x v="1"/>
    <x v="7"/>
    <s v="Dress"/>
    <n v="3"/>
    <n v="78526"/>
    <n v="0.1"/>
    <n v="212020.2"/>
    <n v="178230.43"/>
    <x v="1"/>
  </r>
  <r>
    <s v="ORD1377"/>
    <x v="601"/>
    <x v="1"/>
    <x v="4"/>
    <x v="1"/>
    <x v="1"/>
    <s v="Kids Jacket"/>
    <n v="3"/>
    <n v="29422"/>
    <n v="0"/>
    <n v="88266"/>
    <n v="70720.39"/>
    <x v="0"/>
  </r>
  <r>
    <s v="ORD1378"/>
    <x v="61"/>
    <x v="3"/>
    <x v="13"/>
    <x v="2"/>
    <x v="8"/>
    <s v="King Size Bed"/>
    <n v="3"/>
    <n v="66450"/>
    <n v="0.08"/>
    <n v="183402"/>
    <n v="145649.10999999999"/>
    <x v="2"/>
  </r>
  <r>
    <s v="ORD1379"/>
    <x v="364"/>
    <x v="3"/>
    <x v="1"/>
    <x v="1"/>
    <x v="1"/>
    <s v="Kids T-shirt"/>
    <n v="1"/>
    <n v="21416"/>
    <n v="0.15"/>
    <n v="18203.599999999999"/>
    <n v="16256.3"/>
    <x v="2"/>
  </r>
  <r>
    <s v="ORD1380"/>
    <x v="337"/>
    <x v="0"/>
    <x v="6"/>
    <x v="2"/>
    <x v="9"/>
    <s v="Office Chair"/>
    <n v="1"/>
    <n v="54421"/>
    <n v="0"/>
    <n v="54421"/>
    <n v="46960.59"/>
    <x v="1"/>
  </r>
  <r>
    <s v="ORD1381"/>
    <x v="533"/>
    <x v="0"/>
    <x v="13"/>
    <x v="1"/>
    <x v="7"/>
    <s v="Dress"/>
    <n v="5"/>
    <n v="60557"/>
    <n v="0.12"/>
    <n v="266450.8"/>
    <n v="238045.34"/>
    <x v="2"/>
  </r>
  <r>
    <s v="ORD1382"/>
    <x v="514"/>
    <x v="0"/>
    <x v="0"/>
    <x v="1"/>
    <x v="6"/>
    <s v="Jacket"/>
    <n v="5"/>
    <n v="9733"/>
    <n v="0.1"/>
    <n v="43798.5"/>
    <n v="38393.86"/>
    <x v="2"/>
  </r>
  <r>
    <s v="ORD1383"/>
    <x v="602"/>
    <x v="2"/>
    <x v="7"/>
    <x v="1"/>
    <x v="6"/>
    <s v="Shirt"/>
    <n v="5"/>
    <n v="48400"/>
    <n v="0"/>
    <n v="242000"/>
    <n v="217253.28"/>
    <x v="1"/>
  </r>
  <r>
    <s v="ORD1384"/>
    <x v="280"/>
    <x v="3"/>
    <x v="3"/>
    <x v="0"/>
    <x v="2"/>
    <s v="Vivo"/>
    <n v="4"/>
    <n v="20479"/>
    <n v="0.1"/>
    <n v="73724.399999999994"/>
    <n v="60087.81"/>
    <x v="0"/>
  </r>
  <r>
    <s v="ORD1385"/>
    <x v="446"/>
    <x v="2"/>
    <x v="1"/>
    <x v="0"/>
    <x v="4"/>
    <s v="Power Bank"/>
    <n v="5"/>
    <n v="3498"/>
    <n v="0.15"/>
    <n v="14866.5"/>
    <n v="11918.53"/>
    <x v="2"/>
  </r>
  <r>
    <s v="ORD1386"/>
    <x v="441"/>
    <x v="1"/>
    <x v="1"/>
    <x v="2"/>
    <x v="8"/>
    <s v="King Size Bed"/>
    <n v="5"/>
    <n v="61572"/>
    <n v="0"/>
    <n v="307860"/>
    <n v="267698.86"/>
    <x v="0"/>
  </r>
  <r>
    <s v="ORD1387"/>
    <x v="558"/>
    <x v="1"/>
    <x v="8"/>
    <x v="2"/>
    <x v="5"/>
    <s v="3-Seater Sofa"/>
    <n v="2"/>
    <n v="23689"/>
    <n v="0"/>
    <n v="47378"/>
    <n v="39409.11"/>
    <x v="1"/>
  </r>
  <r>
    <s v="ORD1388"/>
    <x v="603"/>
    <x v="0"/>
    <x v="3"/>
    <x v="1"/>
    <x v="1"/>
    <s v="Kids Jacket"/>
    <n v="5"/>
    <n v="51045"/>
    <n v="0"/>
    <n v="255225"/>
    <n v="226553.54"/>
    <x v="0"/>
  </r>
  <r>
    <s v="ORD1389"/>
    <x v="116"/>
    <x v="1"/>
    <x v="1"/>
    <x v="1"/>
    <x v="6"/>
    <s v="Jacket"/>
    <n v="2"/>
    <n v="23608"/>
    <n v="0.08"/>
    <n v="43438.720000000001"/>
    <n v="38595.94"/>
    <x v="0"/>
  </r>
  <r>
    <s v="ORD1390"/>
    <x v="604"/>
    <x v="1"/>
    <x v="12"/>
    <x v="0"/>
    <x v="2"/>
    <s v="Vivo"/>
    <n v="4"/>
    <n v="66127"/>
    <n v="0.1"/>
    <n v="238057.2"/>
    <n v="194475.77"/>
    <x v="0"/>
  </r>
  <r>
    <s v="ORD1391"/>
    <x v="539"/>
    <x v="0"/>
    <x v="11"/>
    <x v="0"/>
    <x v="4"/>
    <s v="Power Bank"/>
    <n v="3"/>
    <n v="47539"/>
    <n v="0.05"/>
    <n v="135486.15"/>
    <n v="118242.76"/>
    <x v="0"/>
  </r>
  <r>
    <s v="ORD1392"/>
    <x v="259"/>
    <x v="1"/>
    <x v="5"/>
    <x v="2"/>
    <x v="3"/>
    <s v="Study Table"/>
    <n v="2"/>
    <n v="65130"/>
    <n v="0.1"/>
    <n v="117234"/>
    <n v="101277.27"/>
    <x v="0"/>
  </r>
  <r>
    <s v="ORD1393"/>
    <x v="471"/>
    <x v="2"/>
    <x v="2"/>
    <x v="1"/>
    <x v="7"/>
    <s v="Saree"/>
    <n v="1"/>
    <n v="24681"/>
    <n v="0"/>
    <n v="24681"/>
    <n v="21790.55"/>
    <x v="2"/>
  </r>
  <r>
    <s v="ORD1394"/>
    <x v="552"/>
    <x v="3"/>
    <x v="4"/>
    <x v="2"/>
    <x v="9"/>
    <s v="Office Chair"/>
    <n v="5"/>
    <n v="6434"/>
    <n v="0.12"/>
    <n v="28309.599999999999"/>
    <n v="21886.34"/>
    <x v="0"/>
  </r>
  <r>
    <s v="ORD1395"/>
    <x v="403"/>
    <x v="2"/>
    <x v="11"/>
    <x v="0"/>
    <x v="0"/>
    <s v="Lenovo IdeaPad"/>
    <n v="3"/>
    <n v="1770"/>
    <n v="0.12"/>
    <n v="4672.8"/>
    <n v="3911.26"/>
    <x v="1"/>
  </r>
  <r>
    <s v="ORD1396"/>
    <x v="605"/>
    <x v="3"/>
    <x v="4"/>
    <x v="0"/>
    <x v="0"/>
    <s v="Asus VivoBook"/>
    <n v="4"/>
    <n v="63439"/>
    <n v="0.05"/>
    <n v="241068.2"/>
    <n v="192123"/>
    <x v="0"/>
  </r>
  <r>
    <s v="ORD1397"/>
    <x v="191"/>
    <x v="3"/>
    <x v="1"/>
    <x v="2"/>
    <x v="3"/>
    <s v="Study Table"/>
    <n v="5"/>
    <n v="88309"/>
    <n v="0.1"/>
    <n v="397390.5"/>
    <n v="317908.59999999998"/>
    <x v="1"/>
  </r>
  <r>
    <s v="ORD1398"/>
    <x v="528"/>
    <x v="0"/>
    <x v="5"/>
    <x v="0"/>
    <x v="4"/>
    <s v="Power Bank"/>
    <n v="5"/>
    <n v="17408"/>
    <n v="0.08"/>
    <n v="80076.800000000003"/>
    <n v="62612.26"/>
    <x v="2"/>
  </r>
  <r>
    <s v="ORD1399"/>
    <x v="606"/>
    <x v="2"/>
    <x v="12"/>
    <x v="2"/>
    <x v="9"/>
    <s v="Office Chair"/>
    <n v="5"/>
    <n v="9218"/>
    <n v="0.05"/>
    <n v="43785.5"/>
    <n v="38221.94"/>
    <x v="0"/>
  </r>
  <r>
    <s v="ORD1400"/>
    <x v="7"/>
    <x v="0"/>
    <x v="7"/>
    <x v="1"/>
    <x v="6"/>
    <s v="Shirt"/>
    <n v="3"/>
    <n v="37073"/>
    <n v="0.15"/>
    <n v="94536.15"/>
    <n v="73548.88"/>
    <x v="1"/>
  </r>
  <r>
    <s v="ORD1401"/>
    <x v="607"/>
    <x v="0"/>
    <x v="2"/>
    <x v="0"/>
    <x v="0"/>
    <s v="HP Pavilion"/>
    <n v="2"/>
    <n v="38774"/>
    <n v="0.15"/>
    <n v="65915.8"/>
    <n v="58541.11"/>
    <x v="2"/>
  </r>
  <r>
    <s v="ORD1402"/>
    <x v="608"/>
    <x v="3"/>
    <x v="0"/>
    <x v="1"/>
    <x v="6"/>
    <s v="Shirt"/>
    <n v="4"/>
    <n v="71625"/>
    <n v="0"/>
    <n v="286500"/>
    <n v="253342.41"/>
    <x v="1"/>
  </r>
  <r>
    <s v="ORD1403"/>
    <x v="132"/>
    <x v="1"/>
    <x v="0"/>
    <x v="1"/>
    <x v="7"/>
    <s v="Saree"/>
    <n v="5"/>
    <n v="4876"/>
    <n v="0"/>
    <n v="24380"/>
    <n v="19499.060000000001"/>
    <x v="0"/>
  </r>
  <r>
    <s v="ORD1404"/>
    <x v="163"/>
    <x v="0"/>
    <x v="5"/>
    <x v="0"/>
    <x v="2"/>
    <s v="OnePlus"/>
    <n v="1"/>
    <n v="10847"/>
    <n v="0.08"/>
    <n v="9979.24"/>
    <n v="8653.75"/>
    <x v="1"/>
  </r>
  <r>
    <s v="ORD1405"/>
    <x v="53"/>
    <x v="1"/>
    <x v="3"/>
    <x v="1"/>
    <x v="6"/>
    <s v="Shirt"/>
    <n v="2"/>
    <n v="14251"/>
    <n v="0.12"/>
    <n v="25081.759999999998"/>
    <n v="22302.71"/>
    <x v="1"/>
  </r>
  <r>
    <s v="ORD1406"/>
    <x v="180"/>
    <x v="3"/>
    <x v="2"/>
    <x v="0"/>
    <x v="2"/>
    <s v="OnePlus"/>
    <n v="4"/>
    <n v="39379"/>
    <n v="0.1"/>
    <n v="141764.4"/>
    <n v="113264.82"/>
    <x v="2"/>
  </r>
  <r>
    <s v="ORD1407"/>
    <x v="609"/>
    <x v="0"/>
    <x v="11"/>
    <x v="2"/>
    <x v="3"/>
    <s v="Coffee Table"/>
    <n v="5"/>
    <n v="12019"/>
    <n v="0"/>
    <n v="60095"/>
    <n v="49040.18"/>
    <x v="1"/>
  </r>
  <r>
    <s v="ORD1408"/>
    <x v="610"/>
    <x v="2"/>
    <x v="5"/>
    <x v="2"/>
    <x v="8"/>
    <s v="King Size Bed"/>
    <n v="5"/>
    <n v="84878"/>
    <n v="0.05"/>
    <n v="403170.5"/>
    <n v="305625.40999999997"/>
    <x v="0"/>
  </r>
  <r>
    <s v="ORD1409"/>
    <x v="333"/>
    <x v="1"/>
    <x v="12"/>
    <x v="0"/>
    <x v="4"/>
    <s v="Smart Watch"/>
    <n v="5"/>
    <n v="30949"/>
    <n v="0.08"/>
    <n v="142365.4"/>
    <n v="108473.41"/>
    <x v="1"/>
  </r>
  <r>
    <s v="ORD1410"/>
    <x v="446"/>
    <x v="3"/>
    <x v="9"/>
    <x v="2"/>
    <x v="8"/>
    <s v="King Size Bed"/>
    <n v="2"/>
    <n v="75854"/>
    <n v="0.12"/>
    <n v="133503.04000000001"/>
    <n v="103940.05"/>
    <x v="1"/>
  </r>
  <r>
    <s v="ORD1411"/>
    <x v="457"/>
    <x v="0"/>
    <x v="10"/>
    <x v="2"/>
    <x v="8"/>
    <s v="King Size Bed"/>
    <n v="1"/>
    <n v="88780"/>
    <n v="0.15"/>
    <n v="75463"/>
    <n v="60357.51"/>
    <x v="0"/>
  </r>
  <r>
    <s v="ORD1412"/>
    <x v="198"/>
    <x v="3"/>
    <x v="6"/>
    <x v="2"/>
    <x v="5"/>
    <s v="3-Seater Sofa"/>
    <n v="1"/>
    <n v="27047"/>
    <n v="0.05"/>
    <n v="25694.65"/>
    <n v="20193.96"/>
    <x v="2"/>
  </r>
  <r>
    <s v="ORD1413"/>
    <x v="452"/>
    <x v="1"/>
    <x v="9"/>
    <x v="1"/>
    <x v="1"/>
    <s v="Kids Jacket"/>
    <n v="5"/>
    <n v="47147"/>
    <n v="0.1"/>
    <n v="212161.5"/>
    <n v="171983.1"/>
    <x v="0"/>
  </r>
  <r>
    <s v="ORD1414"/>
    <x v="142"/>
    <x v="1"/>
    <x v="9"/>
    <x v="2"/>
    <x v="8"/>
    <s v="Queen Bed"/>
    <n v="2"/>
    <n v="65833"/>
    <n v="0"/>
    <n v="131666"/>
    <n v="102551.24"/>
    <x v="0"/>
  </r>
  <r>
    <s v="ORD1415"/>
    <x v="104"/>
    <x v="1"/>
    <x v="2"/>
    <x v="0"/>
    <x v="2"/>
    <s v="Vivo"/>
    <n v="3"/>
    <n v="61930"/>
    <n v="0.08"/>
    <n v="170926.8"/>
    <n v="135470.34"/>
    <x v="1"/>
  </r>
  <r>
    <s v="ORD1416"/>
    <x v="553"/>
    <x v="0"/>
    <x v="2"/>
    <x v="0"/>
    <x v="2"/>
    <s v="Vivo"/>
    <n v="3"/>
    <n v="78292"/>
    <n v="0"/>
    <n v="234876"/>
    <n v="201644.63"/>
    <x v="0"/>
  </r>
  <r>
    <s v="ORD1417"/>
    <x v="611"/>
    <x v="0"/>
    <x v="1"/>
    <x v="2"/>
    <x v="5"/>
    <s v="3-Seater Sofa"/>
    <n v="4"/>
    <n v="35817"/>
    <n v="0.15"/>
    <n v="121777.8"/>
    <n v="104108.34"/>
    <x v="2"/>
  </r>
  <r>
    <s v="ORD1418"/>
    <x v="470"/>
    <x v="2"/>
    <x v="6"/>
    <x v="1"/>
    <x v="7"/>
    <s v="Dress"/>
    <n v="3"/>
    <n v="1611"/>
    <n v="0.12"/>
    <n v="4253.04"/>
    <n v="3656.34"/>
    <x v="1"/>
  </r>
  <r>
    <s v="ORD1419"/>
    <x v="102"/>
    <x v="0"/>
    <x v="11"/>
    <x v="0"/>
    <x v="4"/>
    <s v="Bluetooth Earbuds"/>
    <n v="3"/>
    <n v="68288"/>
    <n v="0.08"/>
    <n v="188474.88"/>
    <n v="147374.78"/>
    <x v="2"/>
  </r>
  <r>
    <s v="ORD1420"/>
    <x v="612"/>
    <x v="1"/>
    <x v="13"/>
    <x v="2"/>
    <x v="5"/>
    <s v="3-Seater Sofa"/>
    <n v="2"/>
    <n v="36794"/>
    <n v="0.05"/>
    <n v="69908.600000000006"/>
    <n v="55050.55"/>
    <x v="2"/>
  </r>
  <r>
    <s v="ORD1421"/>
    <x v="613"/>
    <x v="1"/>
    <x v="4"/>
    <x v="0"/>
    <x v="2"/>
    <s v="OnePlus"/>
    <n v="1"/>
    <n v="76604"/>
    <n v="0.05"/>
    <n v="72773.8"/>
    <n v="64841.26"/>
    <x v="1"/>
  </r>
  <r>
    <s v="ORD1422"/>
    <x v="517"/>
    <x v="2"/>
    <x v="13"/>
    <x v="0"/>
    <x v="0"/>
    <s v="Asus VivoBook"/>
    <n v="2"/>
    <n v="47574"/>
    <n v="0.1"/>
    <n v="85633.2"/>
    <n v="68484.97"/>
    <x v="0"/>
  </r>
  <r>
    <s v="ORD1423"/>
    <x v="614"/>
    <x v="1"/>
    <x v="1"/>
    <x v="2"/>
    <x v="3"/>
    <s v="Coffee Table"/>
    <n v="2"/>
    <n v="27246"/>
    <n v="0.15"/>
    <n v="46318.2"/>
    <n v="37967.550000000003"/>
    <x v="2"/>
  </r>
  <r>
    <s v="ORD1424"/>
    <x v="245"/>
    <x v="1"/>
    <x v="13"/>
    <x v="0"/>
    <x v="2"/>
    <s v="iPhone"/>
    <n v="2"/>
    <n v="8924"/>
    <n v="0.12"/>
    <n v="15706.24"/>
    <n v="12257.07"/>
    <x v="0"/>
  </r>
  <r>
    <s v="ORD1425"/>
    <x v="238"/>
    <x v="1"/>
    <x v="0"/>
    <x v="0"/>
    <x v="2"/>
    <s v="Oppo"/>
    <n v="5"/>
    <n v="9640"/>
    <n v="0.1"/>
    <n v="43380"/>
    <n v="36382.25"/>
    <x v="0"/>
  </r>
  <r>
    <s v="ORD1426"/>
    <x v="122"/>
    <x v="2"/>
    <x v="8"/>
    <x v="2"/>
    <x v="8"/>
    <s v="King Size Bed"/>
    <n v="1"/>
    <n v="85448"/>
    <n v="0.1"/>
    <n v="76903.199999999997"/>
    <n v="62059.360000000001"/>
    <x v="0"/>
  </r>
  <r>
    <s v="ORD1427"/>
    <x v="615"/>
    <x v="0"/>
    <x v="12"/>
    <x v="1"/>
    <x v="7"/>
    <s v="Dress"/>
    <n v="1"/>
    <n v="82260"/>
    <n v="0.05"/>
    <n v="78147"/>
    <n v="62517.54"/>
    <x v="1"/>
  </r>
  <r>
    <s v="ORD1428"/>
    <x v="548"/>
    <x v="3"/>
    <x v="2"/>
    <x v="2"/>
    <x v="8"/>
    <s v="King Size Bed"/>
    <n v="3"/>
    <n v="33287"/>
    <n v="0.1"/>
    <n v="89874.9"/>
    <n v="71334.960000000006"/>
    <x v="1"/>
  </r>
  <r>
    <s v="ORD1429"/>
    <x v="536"/>
    <x v="2"/>
    <x v="5"/>
    <x v="1"/>
    <x v="7"/>
    <s v="Kurti"/>
    <n v="4"/>
    <n v="63004"/>
    <n v="0.05"/>
    <n v="239415.2"/>
    <n v="191364.11"/>
    <x v="2"/>
  </r>
  <r>
    <s v="ORD1430"/>
    <x v="457"/>
    <x v="0"/>
    <x v="0"/>
    <x v="0"/>
    <x v="4"/>
    <s v="Bluetooth Earbuds"/>
    <n v="1"/>
    <n v="15913"/>
    <n v="0.05"/>
    <n v="15117.35"/>
    <n v="12500.62"/>
    <x v="2"/>
  </r>
  <r>
    <s v="ORD1431"/>
    <x v="494"/>
    <x v="1"/>
    <x v="8"/>
    <x v="1"/>
    <x v="6"/>
    <s v="Jacket"/>
    <n v="3"/>
    <n v="40824"/>
    <n v="0.05"/>
    <n v="116348.4"/>
    <n v="91737.49"/>
    <x v="2"/>
  </r>
  <r>
    <s v="ORD1432"/>
    <x v="297"/>
    <x v="0"/>
    <x v="6"/>
    <x v="1"/>
    <x v="7"/>
    <s v="Dress"/>
    <n v="4"/>
    <n v="82614"/>
    <n v="0"/>
    <n v="330456"/>
    <n v="272454.76"/>
    <x v="2"/>
  </r>
  <r>
    <s v="ORD1433"/>
    <x v="616"/>
    <x v="2"/>
    <x v="5"/>
    <x v="1"/>
    <x v="1"/>
    <s v="Kids Jacket"/>
    <n v="1"/>
    <n v="51611"/>
    <n v="0"/>
    <n v="51611"/>
    <n v="43431.1"/>
    <x v="2"/>
  </r>
  <r>
    <s v="ORD1434"/>
    <x v="150"/>
    <x v="0"/>
    <x v="13"/>
    <x v="0"/>
    <x v="4"/>
    <s v="Bluetooth Earbuds"/>
    <n v="2"/>
    <n v="49019"/>
    <n v="0.08"/>
    <n v="90194.96"/>
    <n v="80989.19"/>
    <x v="1"/>
  </r>
  <r>
    <s v="ORD1435"/>
    <x v="241"/>
    <x v="1"/>
    <x v="1"/>
    <x v="1"/>
    <x v="6"/>
    <s v="Jeans"/>
    <n v="4"/>
    <n v="76846"/>
    <n v="0.12"/>
    <n v="270497.91999999998"/>
    <n v="235169.82"/>
    <x v="2"/>
  </r>
  <r>
    <s v="ORD1436"/>
    <x v="447"/>
    <x v="1"/>
    <x v="6"/>
    <x v="2"/>
    <x v="8"/>
    <s v="King Size Bed"/>
    <n v="2"/>
    <n v="44037"/>
    <n v="0"/>
    <n v="88074"/>
    <n v="73683.570000000007"/>
    <x v="1"/>
  </r>
  <r>
    <s v="ORD1437"/>
    <x v="617"/>
    <x v="0"/>
    <x v="3"/>
    <x v="2"/>
    <x v="3"/>
    <s v="Coffee Table"/>
    <n v="1"/>
    <n v="26745"/>
    <n v="0"/>
    <n v="26745"/>
    <n v="23348.33"/>
    <x v="2"/>
  </r>
  <r>
    <s v="ORD1438"/>
    <x v="499"/>
    <x v="0"/>
    <x v="2"/>
    <x v="1"/>
    <x v="7"/>
    <s v="Kurti"/>
    <n v="2"/>
    <n v="14980"/>
    <n v="0.1"/>
    <n v="26964"/>
    <n v="20355.78"/>
    <x v="2"/>
  </r>
  <r>
    <s v="ORD1439"/>
    <x v="95"/>
    <x v="2"/>
    <x v="0"/>
    <x v="2"/>
    <x v="9"/>
    <s v="Wooden Chair"/>
    <n v="4"/>
    <n v="30931"/>
    <n v="0.05"/>
    <n v="117537.8"/>
    <n v="101223.02"/>
    <x v="1"/>
  </r>
  <r>
    <s v="ORD1440"/>
    <x v="453"/>
    <x v="1"/>
    <x v="8"/>
    <x v="1"/>
    <x v="7"/>
    <s v="Dress"/>
    <n v="1"/>
    <n v="66326"/>
    <n v="0.15"/>
    <n v="56377.1"/>
    <n v="42512.82"/>
    <x v="0"/>
  </r>
  <r>
    <s v="ORD1441"/>
    <x v="176"/>
    <x v="2"/>
    <x v="7"/>
    <x v="0"/>
    <x v="2"/>
    <s v="OnePlus"/>
    <n v="1"/>
    <n v="8225"/>
    <n v="0.12"/>
    <n v="7238"/>
    <n v="5464.25"/>
    <x v="2"/>
  </r>
  <r>
    <s v="ORD1442"/>
    <x v="337"/>
    <x v="2"/>
    <x v="11"/>
    <x v="0"/>
    <x v="2"/>
    <s v="iPhone"/>
    <n v="5"/>
    <n v="50759"/>
    <n v="0.08"/>
    <n v="233491.4"/>
    <n v="207502.16"/>
    <x v="1"/>
  </r>
  <r>
    <s v="ORD1443"/>
    <x v="618"/>
    <x v="0"/>
    <x v="5"/>
    <x v="1"/>
    <x v="6"/>
    <s v="Shirt"/>
    <n v="2"/>
    <n v="49362"/>
    <n v="0.05"/>
    <n v="93787.8"/>
    <n v="72558.53"/>
    <x v="2"/>
  </r>
  <r>
    <s v="ORD1444"/>
    <x v="619"/>
    <x v="1"/>
    <x v="7"/>
    <x v="0"/>
    <x v="0"/>
    <s v="Dell Inspiron"/>
    <n v="4"/>
    <n v="72407"/>
    <n v="0.08"/>
    <n v="266457.76"/>
    <n v="224443"/>
    <x v="1"/>
  </r>
  <r>
    <s v="ORD1445"/>
    <x v="610"/>
    <x v="1"/>
    <x v="6"/>
    <x v="2"/>
    <x v="5"/>
    <s v="L-Shaped Sofa"/>
    <n v="3"/>
    <n v="48458"/>
    <n v="0.1"/>
    <n v="130836.6"/>
    <n v="117088.48"/>
    <x v="0"/>
  </r>
  <r>
    <s v="ORD1446"/>
    <x v="620"/>
    <x v="0"/>
    <x v="13"/>
    <x v="2"/>
    <x v="3"/>
    <s v="Coffee Table"/>
    <n v="3"/>
    <n v="53205"/>
    <n v="0.08"/>
    <n v="146845.79999999999"/>
    <n v="121714.79"/>
    <x v="2"/>
  </r>
  <r>
    <s v="ORD1447"/>
    <x v="621"/>
    <x v="1"/>
    <x v="0"/>
    <x v="0"/>
    <x v="2"/>
    <s v="Samsung"/>
    <n v="5"/>
    <n v="63658"/>
    <n v="0.08"/>
    <n v="292826.8"/>
    <n v="249239.95"/>
    <x v="1"/>
  </r>
  <r>
    <s v="ORD1448"/>
    <x v="622"/>
    <x v="1"/>
    <x v="11"/>
    <x v="0"/>
    <x v="4"/>
    <s v="Power Bank"/>
    <n v="4"/>
    <n v="6081"/>
    <n v="0.15"/>
    <n v="20675.400000000001"/>
    <n v="16598.16"/>
    <x v="2"/>
  </r>
  <r>
    <s v="ORD1449"/>
    <x v="623"/>
    <x v="2"/>
    <x v="11"/>
    <x v="0"/>
    <x v="2"/>
    <s v="Oppo"/>
    <n v="3"/>
    <n v="32378"/>
    <n v="0.12"/>
    <n v="85477.92"/>
    <n v="64718.95"/>
    <x v="0"/>
  </r>
  <r>
    <s v="ORD1450"/>
    <x v="161"/>
    <x v="3"/>
    <x v="2"/>
    <x v="2"/>
    <x v="5"/>
    <s v="L-Shaped Sofa"/>
    <n v="1"/>
    <n v="4522"/>
    <n v="0.1"/>
    <n v="4069.8"/>
    <n v="3561.93"/>
    <x v="1"/>
  </r>
  <r>
    <s v="ORD1451"/>
    <x v="340"/>
    <x v="1"/>
    <x v="0"/>
    <x v="1"/>
    <x v="1"/>
    <s v="Kids Jacket"/>
    <n v="2"/>
    <n v="48548"/>
    <n v="0.08"/>
    <n v="89328.320000000007"/>
    <n v="78438"/>
    <x v="0"/>
  </r>
  <r>
    <s v="ORD1452"/>
    <x v="624"/>
    <x v="1"/>
    <x v="0"/>
    <x v="2"/>
    <x v="8"/>
    <s v="Queen Bed"/>
    <n v="1"/>
    <n v="53810"/>
    <n v="0"/>
    <n v="53810"/>
    <n v="44426.1"/>
    <x v="0"/>
  </r>
  <r>
    <s v="ORD1453"/>
    <x v="444"/>
    <x v="1"/>
    <x v="6"/>
    <x v="1"/>
    <x v="1"/>
    <s v="Kids Jacket"/>
    <n v="1"/>
    <n v="15686"/>
    <n v="0.15"/>
    <n v="13333.1"/>
    <n v="11428.85"/>
    <x v="0"/>
  </r>
  <r>
    <s v="ORD1454"/>
    <x v="625"/>
    <x v="3"/>
    <x v="13"/>
    <x v="2"/>
    <x v="9"/>
    <s v="Office Chair"/>
    <n v="3"/>
    <n v="14022"/>
    <n v="0.12"/>
    <n v="37018.080000000002"/>
    <n v="30387.34"/>
    <x v="1"/>
  </r>
  <r>
    <s v="ORD1455"/>
    <x v="212"/>
    <x v="3"/>
    <x v="8"/>
    <x v="2"/>
    <x v="9"/>
    <s v="Office Chair"/>
    <n v="1"/>
    <n v="86029"/>
    <n v="0.1"/>
    <n v="77426.100000000006"/>
    <n v="58861.05"/>
    <x v="2"/>
  </r>
  <r>
    <s v="ORD1456"/>
    <x v="123"/>
    <x v="0"/>
    <x v="3"/>
    <x v="0"/>
    <x v="0"/>
    <s v="HP Pavilion"/>
    <n v="4"/>
    <n v="29308"/>
    <n v="0"/>
    <n v="117232"/>
    <n v="105071.09"/>
    <x v="1"/>
  </r>
  <r>
    <s v="ORD1457"/>
    <x v="529"/>
    <x v="1"/>
    <x v="1"/>
    <x v="2"/>
    <x v="9"/>
    <s v="Office Chair"/>
    <n v="1"/>
    <n v="4937"/>
    <n v="0.05"/>
    <n v="4690.1499999999996"/>
    <n v="3591.7"/>
    <x v="0"/>
  </r>
  <r>
    <s v="ORD1458"/>
    <x v="326"/>
    <x v="3"/>
    <x v="11"/>
    <x v="2"/>
    <x v="9"/>
    <s v="Office Chair"/>
    <n v="1"/>
    <n v="79420"/>
    <n v="0.15"/>
    <n v="67507"/>
    <n v="51462.63"/>
    <x v="0"/>
  </r>
  <r>
    <s v="ORD1459"/>
    <x v="163"/>
    <x v="0"/>
    <x v="5"/>
    <x v="0"/>
    <x v="0"/>
    <s v="Dell Inspiron"/>
    <n v="4"/>
    <n v="80368"/>
    <n v="0.08"/>
    <n v="295754.23999999999"/>
    <n v="231130.69"/>
    <x v="1"/>
  </r>
  <r>
    <s v="ORD1460"/>
    <x v="315"/>
    <x v="3"/>
    <x v="5"/>
    <x v="1"/>
    <x v="1"/>
    <s v="Kids Jacket"/>
    <n v="3"/>
    <n v="18696"/>
    <n v="0.12"/>
    <n v="49357.440000000002"/>
    <n v="38942.1"/>
    <x v="0"/>
  </r>
  <r>
    <s v="ORD1461"/>
    <x v="473"/>
    <x v="3"/>
    <x v="8"/>
    <x v="1"/>
    <x v="7"/>
    <s v="Kurti"/>
    <n v="2"/>
    <n v="17183"/>
    <n v="0.12"/>
    <n v="30242.080000000002"/>
    <n v="26219.65"/>
    <x v="2"/>
  </r>
  <r>
    <s v="ORD1462"/>
    <x v="425"/>
    <x v="2"/>
    <x v="5"/>
    <x v="1"/>
    <x v="6"/>
    <s v="Jacket"/>
    <n v="1"/>
    <n v="75537"/>
    <n v="0.1"/>
    <n v="67983.3"/>
    <n v="57099.18"/>
    <x v="2"/>
  </r>
  <r>
    <s v="ORD1463"/>
    <x v="626"/>
    <x v="1"/>
    <x v="10"/>
    <x v="0"/>
    <x v="2"/>
    <s v="Oppo"/>
    <n v="4"/>
    <n v="25153"/>
    <n v="0.1"/>
    <n v="90550.8"/>
    <n v="74258.11"/>
    <x v="2"/>
  </r>
  <r>
    <s v="ORD1464"/>
    <x v="627"/>
    <x v="1"/>
    <x v="3"/>
    <x v="0"/>
    <x v="2"/>
    <s v="iPhone"/>
    <n v="2"/>
    <n v="84377"/>
    <n v="0.15"/>
    <n v="143440.9"/>
    <n v="107908.34"/>
    <x v="1"/>
  </r>
  <r>
    <s v="ORD1465"/>
    <x v="628"/>
    <x v="3"/>
    <x v="9"/>
    <x v="0"/>
    <x v="2"/>
    <s v="iPhone"/>
    <n v="3"/>
    <n v="87232"/>
    <n v="0"/>
    <n v="261696"/>
    <n v="206576.6"/>
    <x v="0"/>
  </r>
  <r>
    <s v="ORD1466"/>
    <x v="410"/>
    <x v="2"/>
    <x v="10"/>
    <x v="1"/>
    <x v="6"/>
    <s v="Jeans"/>
    <n v="4"/>
    <n v="26322"/>
    <n v="0.15"/>
    <n v="89494.8"/>
    <n v="67719.100000000006"/>
    <x v="0"/>
  </r>
  <r>
    <s v="ORD1467"/>
    <x v="629"/>
    <x v="1"/>
    <x v="13"/>
    <x v="1"/>
    <x v="1"/>
    <s v="Kids Jacket"/>
    <n v="1"/>
    <n v="4732"/>
    <n v="0"/>
    <n v="4732"/>
    <n v="3608.22"/>
    <x v="0"/>
  </r>
  <r>
    <s v="ORD1468"/>
    <x v="630"/>
    <x v="2"/>
    <x v="12"/>
    <x v="2"/>
    <x v="3"/>
    <s v="Coffee Table"/>
    <n v="1"/>
    <n v="65460"/>
    <n v="0.08"/>
    <n v="60223.199999999997"/>
    <n v="47811.62"/>
    <x v="1"/>
  </r>
  <r>
    <s v="ORD1469"/>
    <x v="328"/>
    <x v="2"/>
    <x v="10"/>
    <x v="2"/>
    <x v="9"/>
    <s v="Wooden Chair"/>
    <n v="4"/>
    <n v="64818"/>
    <n v="0"/>
    <n v="259272"/>
    <n v="220549.71"/>
    <x v="0"/>
  </r>
  <r>
    <s v="ORD1470"/>
    <x v="271"/>
    <x v="2"/>
    <x v="7"/>
    <x v="2"/>
    <x v="8"/>
    <s v="Queen Bed"/>
    <n v="1"/>
    <n v="45475"/>
    <n v="0.08"/>
    <n v="41837"/>
    <n v="35885.25"/>
    <x v="0"/>
  </r>
  <r>
    <s v="ORD1471"/>
    <x v="631"/>
    <x v="3"/>
    <x v="2"/>
    <x v="1"/>
    <x v="6"/>
    <s v="Jacket"/>
    <n v="3"/>
    <n v="89455"/>
    <n v="0.05"/>
    <n v="254946.75"/>
    <n v="225387.32"/>
    <x v="0"/>
  </r>
  <r>
    <s v="ORD1472"/>
    <x v="431"/>
    <x v="3"/>
    <x v="1"/>
    <x v="1"/>
    <x v="1"/>
    <s v="Kids T-shirt"/>
    <n v="2"/>
    <n v="15132"/>
    <n v="0.12"/>
    <n v="26632.32"/>
    <n v="21936.81"/>
    <x v="2"/>
  </r>
  <r>
    <s v="ORD1473"/>
    <x v="96"/>
    <x v="2"/>
    <x v="6"/>
    <x v="1"/>
    <x v="6"/>
    <s v="Jacket"/>
    <n v="2"/>
    <n v="56590"/>
    <n v="0.15"/>
    <n v="96203"/>
    <n v="86068.01"/>
    <x v="2"/>
  </r>
  <r>
    <s v="ORD1474"/>
    <x v="48"/>
    <x v="2"/>
    <x v="7"/>
    <x v="1"/>
    <x v="1"/>
    <s v="Kids T-shirt"/>
    <n v="2"/>
    <n v="5343"/>
    <n v="0.05"/>
    <n v="10151.700000000001"/>
    <n v="8551.81"/>
    <x v="2"/>
  </r>
  <r>
    <s v="ORD1475"/>
    <x v="632"/>
    <x v="3"/>
    <x v="9"/>
    <x v="1"/>
    <x v="1"/>
    <s v="Kids T-shirt"/>
    <n v="1"/>
    <n v="50385"/>
    <n v="0.15"/>
    <n v="42827.25"/>
    <n v="35596.660000000003"/>
    <x v="0"/>
  </r>
  <r>
    <s v="ORD1476"/>
    <x v="334"/>
    <x v="2"/>
    <x v="0"/>
    <x v="1"/>
    <x v="7"/>
    <s v="Kurti"/>
    <n v="1"/>
    <n v="67340"/>
    <n v="0.1"/>
    <n v="60606"/>
    <n v="48171.62"/>
    <x v="1"/>
  </r>
  <r>
    <s v="ORD1477"/>
    <x v="633"/>
    <x v="3"/>
    <x v="6"/>
    <x v="2"/>
    <x v="8"/>
    <s v="King Size Bed"/>
    <n v="5"/>
    <n v="12211"/>
    <n v="0.1"/>
    <n v="54949.5"/>
    <n v="43861.58"/>
    <x v="2"/>
  </r>
  <r>
    <s v="ORD1478"/>
    <x v="634"/>
    <x v="1"/>
    <x v="13"/>
    <x v="1"/>
    <x v="7"/>
    <s v="Kurti"/>
    <n v="2"/>
    <n v="80582"/>
    <n v="0.1"/>
    <n v="145047.6"/>
    <n v="120806.88"/>
    <x v="0"/>
  </r>
  <r>
    <s v="ORD1479"/>
    <x v="366"/>
    <x v="3"/>
    <x v="1"/>
    <x v="1"/>
    <x v="1"/>
    <s v="Kids Jacket"/>
    <n v="1"/>
    <n v="74134"/>
    <n v="0"/>
    <n v="74134"/>
    <n v="56487.83"/>
    <x v="2"/>
  </r>
  <r>
    <s v="ORD1480"/>
    <x v="86"/>
    <x v="0"/>
    <x v="6"/>
    <x v="2"/>
    <x v="5"/>
    <s v="L-Shaped Sofa"/>
    <n v="5"/>
    <n v="65736"/>
    <n v="0.1"/>
    <n v="295812"/>
    <n v="224153.39"/>
    <x v="1"/>
  </r>
  <r>
    <s v="ORD1481"/>
    <x v="13"/>
    <x v="1"/>
    <x v="10"/>
    <x v="1"/>
    <x v="1"/>
    <s v="Kids Jacket"/>
    <n v="1"/>
    <n v="58092"/>
    <n v="0.15"/>
    <n v="49378.2"/>
    <n v="43989.42"/>
    <x v="2"/>
  </r>
  <r>
    <s v="ORD1482"/>
    <x v="333"/>
    <x v="3"/>
    <x v="4"/>
    <x v="0"/>
    <x v="4"/>
    <s v="Bluetooth Earbuds"/>
    <n v="5"/>
    <n v="81902"/>
    <n v="0.1"/>
    <n v="368559"/>
    <n v="277654.11"/>
    <x v="1"/>
  </r>
  <r>
    <s v="ORD1483"/>
    <x v="617"/>
    <x v="2"/>
    <x v="3"/>
    <x v="1"/>
    <x v="1"/>
    <s v="Kids Jacket"/>
    <n v="2"/>
    <n v="82496"/>
    <n v="0.05"/>
    <n v="156742.39999999999"/>
    <n v="128976.73"/>
    <x v="0"/>
  </r>
  <r>
    <s v="ORD1484"/>
    <x v="359"/>
    <x v="1"/>
    <x v="5"/>
    <x v="0"/>
    <x v="4"/>
    <s v="Power Bank"/>
    <n v="4"/>
    <n v="85846"/>
    <n v="0.08"/>
    <n v="315913.28000000003"/>
    <n v="254641.12"/>
    <x v="1"/>
  </r>
  <r>
    <s v="ORD1485"/>
    <x v="530"/>
    <x v="2"/>
    <x v="9"/>
    <x v="0"/>
    <x v="4"/>
    <s v="Bluetooth Earbuds"/>
    <n v="3"/>
    <n v="11451"/>
    <n v="0"/>
    <n v="34353"/>
    <n v="26272.82"/>
    <x v="2"/>
  </r>
  <r>
    <s v="ORD1486"/>
    <x v="393"/>
    <x v="1"/>
    <x v="5"/>
    <x v="0"/>
    <x v="0"/>
    <s v="Lenovo IdeaPad"/>
    <n v="5"/>
    <n v="36380"/>
    <n v="0.15"/>
    <n v="154615"/>
    <n v="117330.8"/>
    <x v="0"/>
  </r>
  <r>
    <s v="ORD1487"/>
    <x v="635"/>
    <x v="1"/>
    <x v="4"/>
    <x v="1"/>
    <x v="7"/>
    <s v="Saree"/>
    <n v="5"/>
    <n v="12170"/>
    <n v="0.08"/>
    <n v="55982"/>
    <n v="49096"/>
    <x v="1"/>
  </r>
  <r>
    <s v="ORD1488"/>
    <x v="189"/>
    <x v="3"/>
    <x v="3"/>
    <x v="0"/>
    <x v="4"/>
    <s v="Bluetooth Earbuds"/>
    <n v="4"/>
    <n v="69036"/>
    <n v="0.15"/>
    <n v="234722.4"/>
    <n v="196311.09"/>
    <x v="1"/>
  </r>
  <r>
    <s v="ORD1489"/>
    <x v="636"/>
    <x v="2"/>
    <x v="10"/>
    <x v="0"/>
    <x v="0"/>
    <s v="Asus VivoBook"/>
    <n v="2"/>
    <n v="17372"/>
    <n v="0.15"/>
    <n v="29532.400000000001"/>
    <n v="25189.35"/>
    <x v="1"/>
  </r>
  <r>
    <s v="ORD1490"/>
    <x v="161"/>
    <x v="3"/>
    <x v="9"/>
    <x v="1"/>
    <x v="6"/>
    <s v="Jeans"/>
    <n v="4"/>
    <n v="15711"/>
    <n v="0.12"/>
    <n v="55302.720000000001"/>
    <n v="48663.360000000001"/>
    <x v="1"/>
  </r>
  <r>
    <s v="ORD1491"/>
    <x v="635"/>
    <x v="2"/>
    <x v="3"/>
    <x v="1"/>
    <x v="6"/>
    <s v="Jacket"/>
    <n v="2"/>
    <n v="1455"/>
    <n v="0.15"/>
    <n v="2473.5"/>
    <n v="2062.08"/>
    <x v="0"/>
  </r>
  <r>
    <s v="ORD1492"/>
    <x v="619"/>
    <x v="3"/>
    <x v="9"/>
    <x v="1"/>
    <x v="1"/>
    <s v="Kids Jacket"/>
    <n v="4"/>
    <n v="55809"/>
    <n v="0.1"/>
    <n v="200912.4"/>
    <n v="169248.02"/>
    <x v="0"/>
  </r>
  <r>
    <s v="ORD1493"/>
    <x v="24"/>
    <x v="3"/>
    <x v="5"/>
    <x v="2"/>
    <x v="5"/>
    <s v="3-Seater Sofa"/>
    <n v="5"/>
    <n v="18678"/>
    <n v="0.08"/>
    <n v="85918.8"/>
    <n v="70612.710000000006"/>
    <x v="2"/>
  </r>
  <r>
    <s v="ORD1494"/>
    <x v="54"/>
    <x v="0"/>
    <x v="13"/>
    <x v="0"/>
    <x v="0"/>
    <s v="HP Pavilion"/>
    <n v="5"/>
    <n v="58237"/>
    <n v="0.05"/>
    <n v="276625.75"/>
    <n v="236581.01"/>
    <x v="0"/>
  </r>
  <r>
    <s v="ORD1495"/>
    <x v="31"/>
    <x v="2"/>
    <x v="6"/>
    <x v="1"/>
    <x v="7"/>
    <s v="Dress"/>
    <n v="2"/>
    <n v="65672"/>
    <n v="0.05"/>
    <n v="124776.8"/>
    <n v="104730.36"/>
    <x v="1"/>
  </r>
  <r>
    <s v="ORD1496"/>
    <x v="637"/>
    <x v="1"/>
    <x v="10"/>
    <x v="2"/>
    <x v="8"/>
    <s v="Queen Bed"/>
    <n v="3"/>
    <n v="53606"/>
    <n v="0.05"/>
    <n v="152777.1"/>
    <n v="123809.92"/>
    <x v="2"/>
  </r>
  <r>
    <s v="ORD1497"/>
    <x v="336"/>
    <x v="0"/>
    <x v="0"/>
    <x v="2"/>
    <x v="9"/>
    <s v="Wooden Chair"/>
    <n v="2"/>
    <n v="69574"/>
    <n v="0.05"/>
    <n v="132190.6"/>
    <n v="104336.11"/>
    <x v="1"/>
  </r>
  <r>
    <s v="ORD1498"/>
    <x v="371"/>
    <x v="2"/>
    <x v="7"/>
    <x v="2"/>
    <x v="5"/>
    <s v="L-Shaped Sofa"/>
    <n v="3"/>
    <n v="55753"/>
    <n v="0.1"/>
    <n v="150533.1"/>
    <n v="128640.73"/>
    <x v="1"/>
  </r>
  <r>
    <s v="ORD1499"/>
    <x v="465"/>
    <x v="2"/>
    <x v="10"/>
    <x v="0"/>
    <x v="0"/>
    <s v="Dell Inspiron"/>
    <n v="5"/>
    <n v="10942"/>
    <n v="0.08"/>
    <n v="50333.2"/>
    <n v="39207.949999999997"/>
    <x v="1"/>
  </r>
  <r>
    <s v="ORD1500"/>
    <x v="603"/>
    <x v="2"/>
    <x v="6"/>
    <x v="2"/>
    <x v="9"/>
    <s v="Wooden Chair"/>
    <n v="5"/>
    <n v="21638"/>
    <n v="0"/>
    <n v="108190"/>
    <n v="86242.28"/>
    <x v="2"/>
  </r>
  <r>
    <s v="ORD1501"/>
    <x v="81"/>
    <x v="2"/>
    <x v="0"/>
    <x v="2"/>
    <x v="8"/>
    <s v="Queen Bed"/>
    <n v="5"/>
    <n v="68003"/>
    <n v="0.08"/>
    <n v="312813.8"/>
    <n v="238001.97"/>
    <x v="1"/>
  </r>
  <r>
    <s v="ORD1502"/>
    <x v="590"/>
    <x v="0"/>
    <x v="10"/>
    <x v="2"/>
    <x v="8"/>
    <s v="King Size Bed"/>
    <n v="5"/>
    <n v="81535"/>
    <n v="0.12"/>
    <n v="358754"/>
    <n v="306922.09000000003"/>
    <x v="2"/>
  </r>
  <r>
    <s v="ORD1503"/>
    <x v="638"/>
    <x v="2"/>
    <x v="9"/>
    <x v="0"/>
    <x v="4"/>
    <s v="Smart Watch"/>
    <n v="1"/>
    <n v="40755"/>
    <n v="0.15"/>
    <n v="34641.75"/>
    <n v="29332.9"/>
    <x v="2"/>
  </r>
  <r>
    <s v="ORD1504"/>
    <x v="441"/>
    <x v="2"/>
    <x v="11"/>
    <x v="0"/>
    <x v="0"/>
    <s v="Asus VivoBook"/>
    <n v="2"/>
    <n v="2508"/>
    <n v="0.12"/>
    <n v="4414.08"/>
    <n v="3614.74"/>
    <x v="1"/>
  </r>
  <r>
    <s v="ORD1505"/>
    <x v="639"/>
    <x v="3"/>
    <x v="8"/>
    <x v="2"/>
    <x v="5"/>
    <s v="L-Shaped Sofa"/>
    <n v="1"/>
    <n v="12254"/>
    <n v="0.1"/>
    <n v="11028.6"/>
    <n v="9373.5300000000007"/>
    <x v="1"/>
  </r>
  <r>
    <s v="ORD1506"/>
    <x v="288"/>
    <x v="0"/>
    <x v="1"/>
    <x v="1"/>
    <x v="7"/>
    <s v="Saree"/>
    <n v="5"/>
    <n v="63407"/>
    <n v="0"/>
    <n v="317035"/>
    <n v="278624.39"/>
    <x v="2"/>
  </r>
  <r>
    <s v="ORD1507"/>
    <x v="510"/>
    <x v="0"/>
    <x v="0"/>
    <x v="1"/>
    <x v="6"/>
    <s v="Jacket"/>
    <n v="5"/>
    <n v="31489"/>
    <n v="0.12"/>
    <n v="138551.6"/>
    <n v="122086.69"/>
    <x v="0"/>
  </r>
  <r>
    <s v="ORD1508"/>
    <x v="163"/>
    <x v="1"/>
    <x v="13"/>
    <x v="1"/>
    <x v="7"/>
    <s v="Dress"/>
    <n v="3"/>
    <n v="1593"/>
    <n v="0.08"/>
    <n v="4396.68"/>
    <n v="3380.85"/>
    <x v="1"/>
  </r>
  <r>
    <s v="ORD1509"/>
    <x v="199"/>
    <x v="0"/>
    <x v="0"/>
    <x v="2"/>
    <x v="8"/>
    <s v="King Size Bed"/>
    <n v="3"/>
    <n v="88260"/>
    <n v="0.15"/>
    <n v="225063"/>
    <n v="171773.05"/>
    <x v="2"/>
  </r>
  <r>
    <s v="ORD1510"/>
    <x v="561"/>
    <x v="0"/>
    <x v="5"/>
    <x v="0"/>
    <x v="0"/>
    <s v="Dell Inspiron"/>
    <n v="3"/>
    <n v="25022"/>
    <n v="0.08"/>
    <n v="69060.72"/>
    <n v="55877.39"/>
    <x v="0"/>
  </r>
  <r>
    <s v="ORD1511"/>
    <x v="75"/>
    <x v="1"/>
    <x v="12"/>
    <x v="2"/>
    <x v="8"/>
    <s v="Queen Bed"/>
    <n v="5"/>
    <n v="39595"/>
    <n v="0.05"/>
    <n v="188076.25"/>
    <n v="150914.74"/>
    <x v="2"/>
  </r>
  <r>
    <s v="ORD1512"/>
    <x v="640"/>
    <x v="2"/>
    <x v="13"/>
    <x v="2"/>
    <x v="9"/>
    <s v="Wooden Chair"/>
    <n v="2"/>
    <n v="63692"/>
    <n v="0"/>
    <n v="127384"/>
    <n v="102129.36"/>
    <x v="1"/>
  </r>
  <r>
    <s v="ORD1513"/>
    <x v="47"/>
    <x v="3"/>
    <x v="10"/>
    <x v="1"/>
    <x v="1"/>
    <s v="Kids T-shirt"/>
    <n v="1"/>
    <n v="87365"/>
    <n v="0.1"/>
    <n v="78628.5"/>
    <n v="62946.12"/>
    <x v="0"/>
  </r>
  <r>
    <s v="ORD1514"/>
    <x v="156"/>
    <x v="0"/>
    <x v="10"/>
    <x v="2"/>
    <x v="5"/>
    <s v="L-Shaped Sofa"/>
    <n v="4"/>
    <n v="20985"/>
    <n v="0.12"/>
    <n v="73867.199999999997"/>
    <n v="57959.23"/>
    <x v="1"/>
  </r>
  <r>
    <s v="ORD1515"/>
    <x v="630"/>
    <x v="3"/>
    <x v="2"/>
    <x v="2"/>
    <x v="3"/>
    <s v="Study Table"/>
    <n v="1"/>
    <n v="36799"/>
    <n v="0.15"/>
    <n v="31279.15"/>
    <n v="23896.71"/>
    <x v="1"/>
  </r>
  <r>
    <s v="ORD1516"/>
    <x v="374"/>
    <x v="1"/>
    <x v="11"/>
    <x v="2"/>
    <x v="8"/>
    <s v="Queen Bed"/>
    <n v="1"/>
    <n v="34168"/>
    <n v="0.12"/>
    <n v="30067.84"/>
    <n v="26706.11"/>
    <x v="1"/>
  </r>
  <r>
    <s v="ORD1517"/>
    <x v="641"/>
    <x v="1"/>
    <x v="9"/>
    <x v="2"/>
    <x v="8"/>
    <s v="King Size Bed"/>
    <n v="1"/>
    <n v="24142"/>
    <n v="0.12"/>
    <n v="21244.959999999999"/>
    <n v="18702"/>
    <x v="2"/>
  </r>
  <r>
    <s v="ORD1518"/>
    <x v="596"/>
    <x v="3"/>
    <x v="12"/>
    <x v="2"/>
    <x v="8"/>
    <s v="King Size Bed"/>
    <n v="1"/>
    <n v="81126"/>
    <n v="0.12"/>
    <n v="71390.880000000005"/>
    <n v="63217.49"/>
    <x v="0"/>
  </r>
  <r>
    <s v="ORD1519"/>
    <x v="249"/>
    <x v="1"/>
    <x v="10"/>
    <x v="1"/>
    <x v="6"/>
    <s v="Jacket"/>
    <n v="3"/>
    <n v="48820"/>
    <n v="0.1"/>
    <n v="131814"/>
    <n v="113865.72"/>
    <x v="1"/>
  </r>
  <r>
    <s v="ORD1520"/>
    <x v="633"/>
    <x v="2"/>
    <x v="7"/>
    <x v="2"/>
    <x v="9"/>
    <s v="Office Chair"/>
    <n v="3"/>
    <n v="35693"/>
    <n v="0.08"/>
    <n v="98512.68"/>
    <n v="79271.47"/>
    <x v="1"/>
  </r>
  <r>
    <s v="ORD1521"/>
    <x v="147"/>
    <x v="0"/>
    <x v="11"/>
    <x v="2"/>
    <x v="5"/>
    <s v="3-Seater Sofa"/>
    <n v="5"/>
    <n v="18440"/>
    <n v="0.08"/>
    <n v="84824"/>
    <n v="74084.320000000007"/>
    <x v="1"/>
  </r>
  <r>
    <s v="ORD1522"/>
    <x v="421"/>
    <x v="1"/>
    <x v="11"/>
    <x v="2"/>
    <x v="5"/>
    <s v="3-Seater Sofa"/>
    <n v="4"/>
    <n v="48773"/>
    <n v="0.08"/>
    <n v="179484.64"/>
    <n v="139742.07"/>
    <x v="1"/>
  </r>
  <r>
    <s v="ORD1523"/>
    <x v="483"/>
    <x v="3"/>
    <x v="7"/>
    <x v="0"/>
    <x v="4"/>
    <s v="Power Bank"/>
    <n v="4"/>
    <n v="59540"/>
    <n v="0.08"/>
    <n v="219107.20000000001"/>
    <n v="179978.83"/>
    <x v="0"/>
  </r>
  <r>
    <s v="ORD1524"/>
    <x v="151"/>
    <x v="2"/>
    <x v="12"/>
    <x v="1"/>
    <x v="1"/>
    <s v="Kids Jacket"/>
    <n v="3"/>
    <n v="59903"/>
    <n v="0.08"/>
    <n v="165332.28"/>
    <n v="140235.22"/>
    <x v="0"/>
  </r>
  <r>
    <s v="ORD1525"/>
    <x v="575"/>
    <x v="1"/>
    <x v="11"/>
    <x v="0"/>
    <x v="4"/>
    <s v="Power Bank"/>
    <n v="4"/>
    <n v="30159"/>
    <n v="0.08"/>
    <n v="110985.12"/>
    <n v="92814.99"/>
    <x v="0"/>
  </r>
  <r>
    <s v="ORD1526"/>
    <x v="60"/>
    <x v="0"/>
    <x v="6"/>
    <x v="2"/>
    <x v="5"/>
    <s v="3-Seater Sofa"/>
    <n v="5"/>
    <n v="69869"/>
    <n v="0"/>
    <n v="349345"/>
    <n v="291794.33"/>
    <x v="1"/>
  </r>
  <r>
    <s v="ORD1527"/>
    <x v="528"/>
    <x v="3"/>
    <x v="13"/>
    <x v="1"/>
    <x v="7"/>
    <s v="Kurti"/>
    <n v="3"/>
    <n v="11480"/>
    <n v="0.05"/>
    <n v="32718"/>
    <n v="28237.5"/>
    <x v="0"/>
  </r>
  <r>
    <s v="ORD1528"/>
    <x v="506"/>
    <x v="3"/>
    <x v="12"/>
    <x v="0"/>
    <x v="2"/>
    <s v="Oppo"/>
    <n v="2"/>
    <n v="26938"/>
    <n v="0.1"/>
    <n v="48488.4"/>
    <n v="41060.019999999997"/>
    <x v="0"/>
  </r>
  <r>
    <s v="ORD1529"/>
    <x v="505"/>
    <x v="3"/>
    <x v="13"/>
    <x v="0"/>
    <x v="4"/>
    <s v="Smart Watch"/>
    <n v="2"/>
    <n v="14747"/>
    <n v="0.05"/>
    <n v="28019.3"/>
    <n v="24424.31"/>
    <x v="0"/>
  </r>
  <r>
    <s v="ORD1530"/>
    <x v="299"/>
    <x v="0"/>
    <x v="5"/>
    <x v="0"/>
    <x v="0"/>
    <s v="HP Pavilion"/>
    <n v="5"/>
    <n v="70093"/>
    <n v="0.08"/>
    <n v="322427.8"/>
    <n v="245896.83"/>
    <x v="0"/>
  </r>
  <r>
    <s v="ORD1531"/>
    <x v="83"/>
    <x v="2"/>
    <x v="12"/>
    <x v="1"/>
    <x v="1"/>
    <s v="Kids Jacket"/>
    <n v="2"/>
    <n v="85878"/>
    <n v="0.05"/>
    <n v="163168.20000000001"/>
    <n v="145476.09"/>
    <x v="1"/>
  </r>
  <r>
    <s v="ORD1532"/>
    <x v="77"/>
    <x v="2"/>
    <x v="6"/>
    <x v="1"/>
    <x v="7"/>
    <s v="Kurti"/>
    <n v="4"/>
    <n v="14415"/>
    <n v="0.15"/>
    <n v="49011"/>
    <n v="39428.93"/>
    <x v="2"/>
  </r>
  <r>
    <s v="ORD1533"/>
    <x v="561"/>
    <x v="0"/>
    <x v="13"/>
    <x v="2"/>
    <x v="3"/>
    <s v="Study Table"/>
    <n v="4"/>
    <n v="79008"/>
    <n v="0.05"/>
    <n v="300230.40000000002"/>
    <n v="268356.21000000002"/>
    <x v="1"/>
  </r>
  <r>
    <s v="ORD1534"/>
    <x v="341"/>
    <x v="2"/>
    <x v="9"/>
    <x v="1"/>
    <x v="1"/>
    <s v="Kids T-shirt"/>
    <n v="3"/>
    <n v="21451"/>
    <n v="0.1"/>
    <n v="57917.7"/>
    <n v="51760.42"/>
    <x v="2"/>
  </r>
  <r>
    <s v="ORD1535"/>
    <x v="15"/>
    <x v="3"/>
    <x v="1"/>
    <x v="2"/>
    <x v="9"/>
    <s v="Wooden Chair"/>
    <n v="5"/>
    <n v="20778"/>
    <n v="0.1"/>
    <n v="93501"/>
    <n v="83752.34"/>
    <x v="1"/>
  </r>
  <r>
    <s v="ORD1536"/>
    <x v="262"/>
    <x v="3"/>
    <x v="1"/>
    <x v="1"/>
    <x v="6"/>
    <s v="Jeans"/>
    <n v="1"/>
    <n v="77068"/>
    <n v="0.12"/>
    <n v="67819.839999999997"/>
    <n v="54197.71"/>
    <x v="1"/>
  </r>
  <r>
    <s v="ORD1537"/>
    <x v="524"/>
    <x v="3"/>
    <x v="10"/>
    <x v="2"/>
    <x v="8"/>
    <s v="King Size Bed"/>
    <n v="5"/>
    <n v="42371"/>
    <n v="0.05"/>
    <n v="201262.25"/>
    <n v="169460.56"/>
    <x v="1"/>
  </r>
  <r>
    <s v="ORD1538"/>
    <x v="599"/>
    <x v="0"/>
    <x v="2"/>
    <x v="1"/>
    <x v="7"/>
    <s v="Kurti"/>
    <n v="3"/>
    <n v="89048"/>
    <n v="0.05"/>
    <n v="253786.8"/>
    <n v="223082.06"/>
    <x v="1"/>
  </r>
  <r>
    <s v="ORD1539"/>
    <x v="385"/>
    <x v="1"/>
    <x v="12"/>
    <x v="2"/>
    <x v="9"/>
    <s v="Wooden Chair"/>
    <n v="4"/>
    <n v="46307"/>
    <n v="0.08"/>
    <n v="170409.76"/>
    <n v="129770.08"/>
    <x v="1"/>
  </r>
  <r>
    <s v="ORD1540"/>
    <x v="642"/>
    <x v="2"/>
    <x v="9"/>
    <x v="0"/>
    <x v="0"/>
    <s v="Asus VivoBook"/>
    <n v="4"/>
    <n v="43186"/>
    <n v="0.12"/>
    <n v="152014.72"/>
    <n v="117133.87"/>
    <x v="2"/>
  </r>
  <r>
    <s v="ORD1541"/>
    <x v="499"/>
    <x v="2"/>
    <x v="13"/>
    <x v="2"/>
    <x v="3"/>
    <s v="Study Table"/>
    <n v="5"/>
    <n v="8144"/>
    <n v="0.15"/>
    <n v="34612"/>
    <n v="30898.01"/>
    <x v="0"/>
  </r>
  <r>
    <s v="ORD1542"/>
    <x v="643"/>
    <x v="0"/>
    <x v="2"/>
    <x v="0"/>
    <x v="0"/>
    <s v="Asus VivoBook"/>
    <n v="3"/>
    <n v="32339"/>
    <n v="0.08"/>
    <n v="89255.64"/>
    <n v="71446.36"/>
    <x v="1"/>
  </r>
  <r>
    <s v="ORD1543"/>
    <x v="130"/>
    <x v="0"/>
    <x v="1"/>
    <x v="0"/>
    <x v="0"/>
    <s v="HP Pavilion"/>
    <n v="1"/>
    <n v="35920"/>
    <n v="0.08"/>
    <n v="33046.400000000001"/>
    <n v="26843.06"/>
    <x v="1"/>
  </r>
  <r>
    <s v="ORD1544"/>
    <x v="627"/>
    <x v="2"/>
    <x v="11"/>
    <x v="2"/>
    <x v="3"/>
    <s v="Study Table"/>
    <n v="2"/>
    <n v="69063"/>
    <n v="0.05"/>
    <n v="131219.70000000001"/>
    <n v="106836.15"/>
    <x v="2"/>
  </r>
  <r>
    <s v="ORD1545"/>
    <x v="234"/>
    <x v="3"/>
    <x v="1"/>
    <x v="0"/>
    <x v="0"/>
    <s v="Lenovo IdeaPad"/>
    <n v="2"/>
    <n v="49838"/>
    <n v="0.1"/>
    <n v="89708.4"/>
    <n v="68284.52"/>
    <x v="1"/>
  </r>
  <r>
    <s v="ORD1546"/>
    <x v="644"/>
    <x v="3"/>
    <x v="6"/>
    <x v="2"/>
    <x v="5"/>
    <s v="L-Shaped Sofa"/>
    <n v="2"/>
    <n v="42483"/>
    <n v="0"/>
    <n v="84966"/>
    <n v="64557.95"/>
    <x v="0"/>
  </r>
  <r>
    <s v="ORD1547"/>
    <x v="635"/>
    <x v="3"/>
    <x v="2"/>
    <x v="2"/>
    <x v="5"/>
    <s v="L-Shaped Sofa"/>
    <n v="5"/>
    <n v="25669"/>
    <n v="0.15"/>
    <n v="109093.25"/>
    <n v="97539.23"/>
    <x v="2"/>
  </r>
  <r>
    <s v="ORD1548"/>
    <x v="187"/>
    <x v="2"/>
    <x v="1"/>
    <x v="0"/>
    <x v="0"/>
    <s v="HP Pavilion"/>
    <n v="3"/>
    <n v="76123"/>
    <n v="0.15"/>
    <n v="194113.65"/>
    <n v="166784.46"/>
    <x v="2"/>
  </r>
  <r>
    <s v="ORD1549"/>
    <x v="285"/>
    <x v="0"/>
    <x v="1"/>
    <x v="0"/>
    <x v="0"/>
    <s v="Asus VivoBook"/>
    <n v="5"/>
    <n v="62602"/>
    <n v="0.05"/>
    <n v="297359.5"/>
    <n v="255571.61"/>
    <x v="2"/>
  </r>
  <r>
    <s v="ORD1550"/>
    <x v="337"/>
    <x v="1"/>
    <x v="13"/>
    <x v="0"/>
    <x v="2"/>
    <s v="OnePlus"/>
    <n v="4"/>
    <n v="79980"/>
    <n v="0.12"/>
    <n v="281529.59999999998"/>
    <n v="229742.86"/>
    <x v="2"/>
  </r>
  <r>
    <s v="ORD1551"/>
    <x v="605"/>
    <x v="3"/>
    <x v="12"/>
    <x v="2"/>
    <x v="9"/>
    <s v="Wooden Chair"/>
    <n v="3"/>
    <n v="7837"/>
    <n v="0.05"/>
    <n v="22335.45"/>
    <n v="19126.12"/>
    <x v="1"/>
  </r>
  <r>
    <s v="ORD1552"/>
    <x v="35"/>
    <x v="1"/>
    <x v="8"/>
    <x v="0"/>
    <x v="4"/>
    <s v="Smart Watch"/>
    <n v="3"/>
    <n v="70672"/>
    <n v="0.12"/>
    <n v="186574.07999999999"/>
    <n v="153794.01"/>
    <x v="0"/>
  </r>
  <r>
    <s v="ORD1553"/>
    <x v="470"/>
    <x v="0"/>
    <x v="5"/>
    <x v="2"/>
    <x v="8"/>
    <s v="Queen Bed"/>
    <n v="4"/>
    <n v="87116"/>
    <n v="0"/>
    <n v="348464"/>
    <n v="295267.24"/>
    <x v="1"/>
  </r>
  <r>
    <s v="ORD1554"/>
    <x v="347"/>
    <x v="0"/>
    <x v="12"/>
    <x v="2"/>
    <x v="9"/>
    <s v="Office Chair"/>
    <n v="1"/>
    <n v="32710"/>
    <n v="0.05"/>
    <n v="31074.5"/>
    <n v="24845.68"/>
    <x v="2"/>
  </r>
  <r>
    <s v="ORD1555"/>
    <x v="477"/>
    <x v="1"/>
    <x v="5"/>
    <x v="2"/>
    <x v="5"/>
    <s v="L-Shaped Sofa"/>
    <n v="4"/>
    <n v="53361"/>
    <n v="0.05"/>
    <n v="202771.8"/>
    <n v="159218.76"/>
    <x v="2"/>
  </r>
  <r>
    <s v="ORD1556"/>
    <x v="645"/>
    <x v="3"/>
    <x v="4"/>
    <x v="0"/>
    <x v="4"/>
    <s v="Smart Watch"/>
    <n v="2"/>
    <n v="52312"/>
    <n v="0.15"/>
    <n v="88930.4"/>
    <n v="68434.09"/>
    <x v="0"/>
  </r>
  <r>
    <s v="ORD1557"/>
    <x v="271"/>
    <x v="2"/>
    <x v="5"/>
    <x v="2"/>
    <x v="3"/>
    <s v="Study Table"/>
    <n v="1"/>
    <n v="66931"/>
    <n v="0.05"/>
    <n v="63584.45"/>
    <n v="50576.800000000003"/>
    <x v="0"/>
  </r>
  <r>
    <s v="ORD1558"/>
    <x v="187"/>
    <x v="2"/>
    <x v="0"/>
    <x v="0"/>
    <x v="2"/>
    <s v="Samsung"/>
    <n v="1"/>
    <n v="53034"/>
    <n v="0"/>
    <n v="53034"/>
    <n v="46080.62"/>
    <x v="2"/>
  </r>
  <r>
    <s v="ORD1559"/>
    <x v="602"/>
    <x v="0"/>
    <x v="0"/>
    <x v="1"/>
    <x v="6"/>
    <s v="Jeans"/>
    <n v="1"/>
    <n v="36946"/>
    <n v="0.15"/>
    <n v="31404.1"/>
    <n v="25288.16"/>
    <x v="0"/>
  </r>
  <r>
    <s v="ORD1560"/>
    <x v="517"/>
    <x v="2"/>
    <x v="6"/>
    <x v="0"/>
    <x v="2"/>
    <s v="OnePlus"/>
    <n v="2"/>
    <n v="37109"/>
    <n v="0.15"/>
    <n v="63085.3"/>
    <n v="47491.44"/>
    <x v="2"/>
  </r>
  <r>
    <s v="ORD1561"/>
    <x v="445"/>
    <x v="1"/>
    <x v="6"/>
    <x v="2"/>
    <x v="8"/>
    <s v="Queen Bed"/>
    <n v="1"/>
    <n v="1473"/>
    <n v="0.1"/>
    <n v="1325.7"/>
    <n v="1032.9100000000001"/>
    <x v="0"/>
  </r>
  <r>
    <s v="ORD1562"/>
    <x v="368"/>
    <x v="3"/>
    <x v="12"/>
    <x v="1"/>
    <x v="7"/>
    <s v="Kurti"/>
    <n v="3"/>
    <n v="5239"/>
    <n v="0"/>
    <n v="15717"/>
    <n v="12473.08"/>
    <x v="2"/>
  </r>
  <r>
    <s v="ORD1563"/>
    <x v="572"/>
    <x v="1"/>
    <x v="8"/>
    <x v="2"/>
    <x v="9"/>
    <s v="Office Chair"/>
    <n v="1"/>
    <n v="40153"/>
    <n v="0"/>
    <n v="40153"/>
    <n v="31036.53"/>
    <x v="1"/>
  </r>
  <r>
    <s v="ORD1564"/>
    <x v="618"/>
    <x v="2"/>
    <x v="12"/>
    <x v="1"/>
    <x v="7"/>
    <s v="Saree"/>
    <n v="5"/>
    <n v="56735"/>
    <n v="0.12"/>
    <n v="249634"/>
    <n v="207501.23"/>
    <x v="1"/>
  </r>
  <r>
    <s v="ORD1565"/>
    <x v="152"/>
    <x v="2"/>
    <x v="12"/>
    <x v="2"/>
    <x v="3"/>
    <s v="Study Table"/>
    <n v="3"/>
    <n v="43435"/>
    <n v="0"/>
    <n v="130305"/>
    <n v="109922.53"/>
    <x v="1"/>
  </r>
  <r>
    <s v="ORD1566"/>
    <x v="646"/>
    <x v="2"/>
    <x v="1"/>
    <x v="1"/>
    <x v="7"/>
    <s v="Saree"/>
    <n v="4"/>
    <n v="67585"/>
    <n v="0.1"/>
    <n v="243306"/>
    <n v="183377.24"/>
    <x v="2"/>
  </r>
  <r>
    <s v="ORD1567"/>
    <x v="14"/>
    <x v="1"/>
    <x v="0"/>
    <x v="0"/>
    <x v="2"/>
    <s v="Oppo"/>
    <n v="2"/>
    <n v="2810"/>
    <n v="0.15"/>
    <n v="4777"/>
    <n v="3761.06"/>
    <x v="0"/>
  </r>
  <r>
    <s v="ORD1568"/>
    <x v="647"/>
    <x v="2"/>
    <x v="1"/>
    <x v="1"/>
    <x v="7"/>
    <s v="Saree"/>
    <n v="3"/>
    <n v="26871"/>
    <n v="0.15"/>
    <n v="68521.05"/>
    <n v="54347.78"/>
    <x v="0"/>
  </r>
  <r>
    <s v="ORD1569"/>
    <x v="227"/>
    <x v="3"/>
    <x v="12"/>
    <x v="1"/>
    <x v="1"/>
    <s v="Kids Jacket"/>
    <n v="4"/>
    <n v="13012"/>
    <n v="0.1"/>
    <n v="46843.199999999997"/>
    <n v="40813.089999999997"/>
    <x v="2"/>
  </r>
  <r>
    <s v="ORD1570"/>
    <x v="614"/>
    <x v="2"/>
    <x v="9"/>
    <x v="0"/>
    <x v="4"/>
    <s v="Bluetooth Earbuds"/>
    <n v="1"/>
    <n v="3270"/>
    <n v="0.15"/>
    <n v="2779.5"/>
    <n v="2494.89"/>
    <x v="2"/>
  </r>
  <r>
    <s v="ORD1571"/>
    <x v="74"/>
    <x v="3"/>
    <x v="2"/>
    <x v="0"/>
    <x v="2"/>
    <s v="OnePlus"/>
    <n v="4"/>
    <n v="39388"/>
    <n v="0.08"/>
    <n v="144947.84"/>
    <n v="116983.12"/>
    <x v="0"/>
  </r>
  <r>
    <s v="ORD1572"/>
    <x v="6"/>
    <x v="0"/>
    <x v="2"/>
    <x v="2"/>
    <x v="9"/>
    <s v="Office Chair"/>
    <n v="4"/>
    <n v="24683"/>
    <n v="0.12"/>
    <n v="86884.160000000003"/>
    <n v="73076.59"/>
    <x v="2"/>
  </r>
  <r>
    <s v="ORD1573"/>
    <x v="648"/>
    <x v="3"/>
    <x v="3"/>
    <x v="1"/>
    <x v="7"/>
    <s v="Dress"/>
    <n v="4"/>
    <n v="59739"/>
    <n v="0.08"/>
    <n v="219839.52"/>
    <n v="178630.6"/>
    <x v="0"/>
  </r>
  <r>
    <s v="ORD1574"/>
    <x v="649"/>
    <x v="1"/>
    <x v="7"/>
    <x v="0"/>
    <x v="2"/>
    <s v="Samsung"/>
    <n v="1"/>
    <n v="59594"/>
    <n v="0.05"/>
    <n v="56614.3"/>
    <n v="46094.01"/>
    <x v="1"/>
  </r>
  <r>
    <s v="ORD1575"/>
    <x v="159"/>
    <x v="3"/>
    <x v="8"/>
    <x v="1"/>
    <x v="6"/>
    <s v="Jacket"/>
    <n v="4"/>
    <n v="42525"/>
    <n v="0.15"/>
    <n v="144585"/>
    <n v="127569.74"/>
    <x v="1"/>
  </r>
  <r>
    <s v="ORD1576"/>
    <x v="297"/>
    <x v="2"/>
    <x v="13"/>
    <x v="1"/>
    <x v="1"/>
    <s v="Kids Jacket"/>
    <n v="4"/>
    <n v="63499"/>
    <n v="0.15"/>
    <n v="215896.6"/>
    <n v="184480.62"/>
    <x v="1"/>
  </r>
  <r>
    <s v="ORD1577"/>
    <x v="405"/>
    <x v="1"/>
    <x v="1"/>
    <x v="0"/>
    <x v="2"/>
    <s v="Vivo"/>
    <n v="1"/>
    <n v="52074"/>
    <n v="0.12"/>
    <n v="45825.120000000003"/>
    <n v="35980.76"/>
    <x v="2"/>
  </r>
  <r>
    <s v="ORD1578"/>
    <x v="97"/>
    <x v="1"/>
    <x v="2"/>
    <x v="2"/>
    <x v="8"/>
    <s v="King Size Bed"/>
    <n v="4"/>
    <n v="79983"/>
    <n v="0.15"/>
    <n v="271942.2"/>
    <n v="224751.03"/>
    <x v="1"/>
  </r>
  <r>
    <s v="ORD1579"/>
    <x v="415"/>
    <x v="0"/>
    <x v="13"/>
    <x v="0"/>
    <x v="4"/>
    <s v="Power Bank"/>
    <n v="3"/>
    <n v="88845"/>
    <n v="0"/>
    <n v="266535"/>
    <n v="232995.47"/>
    <x v="1"/>
  </r>
  <r>
    <s v="ORD1580"/>
    <x v="509"/>
    <x v="3"/>
    <x v="12"/>
    <x v="2"/>
    <x v="3"/>
    <s v="Study Table"/>
    <n v="5"/>
    <n v="61809"/>
    <n v="0.12"/>
    <n v="271959.59999999998"/>
    <n v="220614.42"/>
    <x v="0"/>
  </r>
  <r>
    <s v="ORD1581"/>
    <x v="631"/>
    <x v="2"/>
    <x v="3"/>
    <x v="0"/>
    <x v="0"/>
    <s v="Asus VivoBook"/>
    <n v="5"/>
    <n v="81943"/>
    <n v="0"/>
    <n v="409715"/>
    <n v="350380.55"/>
    <x v="2"/>
  </r>
  <r>
    <s v="ORD1582"/>
    <x v="555"/>
    <x v="0"/>
    <x v="0"/>
    <x v="1"/>
    <x v="6"/>
    <s v="Shirt"/>
    <n v="5"/>
    <n v="70438"/>
    <n v="0.05"/>
    <n v="334580.5"/>
    <n v="254008.31"/>
    <x v="0"/>
  </r>
  <r>
    <s v="ORD1583"/>
    <x v="257"/>
    <x v="1"/>
    <x v="1"/>
    <x v="2"/>
    <x v="5"/>
    <s v="3-Seater Sofa"/>
    <n v="5"/>
    <n v="41576"/>
    <n v="0.05"/>
    <n v="197486"/>
    <n v="162461.56"/>
    <x v="1"/>
  </r>
  <r>
    <s v="ORD1584"/>
    <x v="650"/>
    <x v="0"/>
    <x v="0"/>
    <x v="2"/>
    <x v="3"/>
    <s v="Coffee Table"/>
    <n v="4"/>
    <n v="50440"/>
    <n v="0.05"/>
    <n v="191672"/>
    <n v="144965.49"/>
    <x v="0"/>
  </r>
  <r>
    <s v="ORD1585"/>
    <x v="473"/>
    <x v="0"/>
    <x v="13"/>
    <x v="1"/>
    <x v="7"/>
    <s v="Dress"/>
    <n v="3"/>
    <n v="44147"/>
    <n v="0.15"/>
    <n v="112574.85"/>
    <n v="88728.55"/>
    <x v="2"/>
  </r>
  <r>
    <s v="ORD1586"/>
    <x v="147"/>
    <x v="2"/>
    <x v="9"/>
    <x v="0"/>
    <x v="0"/>
    <s v="Dell Inspiron"/>
    <n v="3"/>
    <n v="830"/>
    <n v="0.15"/>
    <n v="2116.5"/>
    <n v="1679.49"/>
    <x v="0"/>
  </r>
  <r>
    <s v="ORD1587"/>
    <x v="586"/>
    <x v="1"/>
    <x v="0"/>
    <x v="1"/>
    <x v="6"/>
    <s v="Jeans"/>
    <n v="2"/>
    <n v="5461"/>
    <n v="0.1"/>
    <n v="9829.7999999999993"/>
    <n v="7410.99"/>
    <x v="0"/>
  </r>
  <r>
    <s v="ORD1588"/>
    <x v="647"/>
    <x v="1"/>
    <x v="10"/>
    <x v="0"/>
    <x v="4"/>
    <s v="Smart Watch"/>
    <n v="5"/>
    <n v="89839"/>
    <n v="0.1"/>
    <n v="404275.5"/>
    <n v="359632.34"/>
    <x v="0"/>
  </r>
  <r>
    <s v="ORD1589"/>
    <x v="165"/>
    <x v="3"/>
    <x v="13"/>
    <x v="2"/>
    <x v="8"/>
    <s v="King Size Bed"/>
    <n v="4"/>
    <n v="22218"/>
    <n v="0"/>
    <n v="88872"/>
    <n v="79896.13"/>
    <x v="1"/>
  </r>
  <r>
    <s v="ORD1590"/>
    <x v="482"/>
    <x v="1"/>
    <x v="10"/>
    <x v="0"/>
    <x v="0"/>
    <s v="HP Pavilion"/>
    <n v="2"/>
    <n v="8113"/>
    <n v="0.05"/>
    <n v="15414.7"/>
    <n v="11972.17"/>
    <x v="2"/>
  </r>
  <r>
    <s v="ORD1591"/>
    <x v="651"/>
    <x v="2"/>
    <x v="7"/>
    <x v="0"/>
    <x v="4"/>
    <s v="Bluetooth Earbuds"/>
    <n v="4"/>
    <n v="70633"/>
    <n v="0"/>
    <n v="282532"/>
    <n v="248388.16"/>
    <x v="2"/>
  </r>
  <r>
    <s v="ORD1592"/>
    <x v="650"/>
    <x v="0"/>
    <x v="4"/>
    <x v="2"/>
    <x v="3"/>
    <s v="Coffee Table"/>
    <n v="4"/>
    <n v="39840"/>
    <n v="0.1"/>
    <n v="143424"/>
    <n v="117258.67"/>
    <x v="0"/>
  </r>
  <r>
    <s v="ORD1593"/>
    <x v="249"/>
    <x v="2"/>
    <x v="1"/>
    <x v="0"/>
    <x v="2"/>
    <s v="iPhone"/>
    <n v="5"/>
    <n v="34193"/>
    <n v="0.05"/>
    <n v="162416.75"/>
    <n v="142838.94"/>
    <x v="0"/>
  </r>
  <r>
    <s v="ORD1594"/>
    <x v="652"/>
    <x v="2"/>
    <x v="4"/>
    <x v="0"/>
    <x v="2"/>
    <s v="Samsung"/>
    <n v="5"/>
    <n v="20177"/>
    <n v="0.12"/>
    <n v="88778.8"/>
    <n v="71106.13"/>
    <x v="0"/>
  </r>
  <r>
    <s v="ORD1595"/>
    <x v="42"/>
    <x v="3"/>
    <x v="8"/>
    <x v="2"/>
    <x v="9"/>
    <s v="Wooden Chair"/>
    <n v="5"/>
    <n v="42172"/>
    <n v="0.05"/>
    <n v="200317"/>
    <n v="158316.82999999999"/>
    <x v="0"/>
  </r>
  <r>
    <s v="ORD1596"/>
    <x v="170"/>
    <x v="0"/>
    <x v="6"/>
    <x v="1"/>
    <x v="7"/>
    <s v="Saree"/>
    <n v="1"/>
    <n v="68196"/>
    <n v="0"/>
    <n v="68196"/>
    <n v="53849.23"/>
    <x v="1"/>
  </r>
  <r>
    <s v="ORD1597"/>
    <x v="569"/>
    <x v="0"/>
    <x v="7"/>
    <x v="0"/>
    <x v="4"/>
    <s v="Smart Watch"/>
    <n v="2"/>
    <n v="73491"/>
    <n v="0.08"/>
    <n v="135223.44"/>
    <n v="106809.48"/>
    <x v="2"/>
  </r>
  <r>
    <s v="ORD1598"/>
    <x v="627"/>
    <x v="0"/>
    <x v="10"/>
    <x v="0"/>
    <x v="2"/>
    <s v="iPhone"/>
    <n v="4"/>
    <n v="45332"/>
    <n v="0.08"/>
    <n v="166821.76000000001"/>
    <n v="138245.64000000001"/>
    <x v="0"/>
  </r>
  <r>
    <s v="ORD1599"/>
    <x v="480"/>
    <x v="2"/>
    <x v="2"/>
    <x v="1"/>
    <x v="7"/>
    <s v="Kurti"/>
    <n v="5"/>
    <n v="22469"/>
    <n v="0.12"/>
    <n v="98863.6"/>
    <n v="81045.78"/>
    <x v="2"/>
  </r>
  <r>
    <s v="ORD1600"/>
    <x v="48"/>
    <x v="1"/>
    <x v="10"/>
    <x v="2"/>
    <x v="8"/>
    <s v="King Size Bed"/>
    <n v="1"/>
    <n v="66346"/>
    <n v="0"/>
    <n v="66346"/>
    <n v="57048.77"/>
    <x v="2"/>
  </r>
  <r>
    <s v="ORD1601"/>
    <x v="100"/>
    <x v="3"/>
    <x v="8"/>
    <x v="1"/>
    <x v="6"/>
    <s v="Jacket"/>
    <n v="2"/>
    <n v="1691"/>
    <n v="0.08"/>
    <n v="3111.44"/>
    <n v="2537.69"/>
    <x v="0"/>
  </r>
  <r>
    <s v="ORD1602"/>
    <x v="116"/>
    <x v="2"/>
    <x v="8"/>
    <x v="1"/>
    <x v="7"/>
    <s v="Dress"/>
    <n v="3"/>
    <n v="50068"/>
    <n v="0.1"/>
    <n v="135183.6"/>
    <n v="113508.28"/>
    <x v="1"/>
  </r>
  <r>
    <s v="ORD1603"/>
    <x v="89"/>
    <x v="1"/>
    <x v="5"/>
    <x v="2"/>
    <x v="5"/>
    <s v="L-Shaped Sofa"/>
    <n v="2"/>
    <n v="89516"/>
    <n v="0.15"/>
    <n v="152177.20000000001"/>
    <n v="124120.33"/>
    <x v="0"/>
  </r>
  <r>
    <s v="ORD1604"/>
    <x v="231"/>
    <x v="1"/>
    <x v="3"/>
    <x v="1"/>
    <x v="6"/>
    <s v="Jacket"/>
    <n v="1"/>
    <n v="8624"/>
    <n v="0.05"/>
    <n v="8192.7999999999993"/>
    <n v="6734.84"/>
    <x v="2"/>
  </r>
  <r>
    <s v="ORD1605"/>
    <x v="313"/>
    <x v="1"/>
    <x v="6"/>
    <x v="1"/>
    <x v="1"/>
    <s v="Kids Jacket"/>
    <n v="5"/>
    <n v="74842"/>
    <n v="0.12"/>
    <n v="329304.8"/>
    <n v="276490.65999999997"/>
    <x v="1"/>
  </r>
  <r>
    <s v="ORD1606"/>
    <x v="103"/>
    <x v="0"/>
    <x v="3"/>
    <x v="2"/>
    <x v="5"/>
    <s v="3-Seater Sofa"/>
    <n v="2"/>
    <n v="5196"/>
    <n v="0.1"/>
    <n v="9352.7999999999993"/>
    <n v="7292.28"/>
    <x v="2"/>
  </r>
  <r>
    <s v="ORD1607"/>
    <x v="536"/>
    <x v="0"/>
    <x v="9"/>
    <x v="2"/>
    <x v="8"/>
    <s v="King Size Bed"/>
    <n v="4"/>
    <n v="10050"/>
    <n v="0.1"/>
    <n v="36180"/>
    <n v="30858"/>
    <x v="0"/>
  </r>
  <r>
    <s v="ORD1608"/>
    <x v="74"/>
    <x v="0"/>
    <x v="7"/>
    <x v="1"/>
    <x v="7"/>
    <s v="Dress"/>
    <n v="1"/>
    <n v="16136"/>
    <n v="0.05"/>
    <n v="15329.2"/>
    <n v="12063.05"/>
    <x v="2"/>
  </r>
  <r>
    <s v="ORD1609"/>
    <x v="7"/>
    <x v="0"/>
    <x v="7"/>
    <x v="0"/>
    <x v="0"/>
    <s v="Lenovo IdeaPad"/>
    <n v="5"/>
    <n v="79486"/>
    <n v="0.12"/>
    <n v="349738.4"/>
    <n v="290133.58"/>
    <x v="2"/>
  </r>
  <r>
    <s v="ORD1610"/>
    <x v="547"/>
    <x v="0"/>
    <x v="2"/>
    <x v="1"/>
    <x v="6"/>
    <s v="Jacket"/>
    <n v="5"/>
    <n v="55348"/>
    <n v="0.12"/>
    <n v="243531.2"/>
    <n v="196907.76"/>
    <x v="2"/>
  </r>
  <r>
    <s v="ORD1611"/>
    <x v="121"/>
    <x v="3"/>
    <x v="13"/>
    <x v="1"/>
    <x v="1"/>
    <s v="Kids T-shirt"/>
    <n v="2"/>
    <n v="57837"/>
    <n v="0.15"/>
    <n v="98322.9"/>
    <n v="83138.41"/>
    <x v="1"/>
  </r>
  <r>
    <s v="ORD1612"/>
    <x v="653"/>
    <x v="2"/>
    <x v="9"/>
    <x v="0"/>
    <x v="4"/>
    <s v="Smart Watch"/>
    <n v="5"/>
    <n v="47638"/>
    <n v="0"/>
    <n v="238190"/>
    <n v="202527.32"/>
    <x v="1"/>
  </r>
  <r>
    <s v="ORD1613"/>
    <x v="121"/>
    <x v="3"/>
    <x v="12"/>
    <x v="1"/>
    <x v="6"/>
    <s v="Shirt"/>
    <n v="2"/>
    <n v="55650"/>
    <n v="0.1"/>
    <n v="100170"/>
    <n v="87235.9"/>
    <x v="0"/>
  </r>
  <r>
    <s v="ORD1614"/>
    <x v="239"/>
    <x v="3"/>
    <x v="9"/>
    <x v="2"/>
    <x v="8"/>
    <s v="King Size Bed"/>
    <n v="2"/>
    <n v="4757"/>
    <n v="0.08"/>
    <n v="8752.8799999999992"/>
    <n v="7468.13"/>
    <x v="2"/>
  </r>
  <r>
    <s v="ORD1615"/>
    <x v="208"/>
    <x v="3"/>
    <x v="8"/>
    <x v="0"/>
    <x v="0"/>
    <s v="HP Pavilion"/>
    <n v="1"/>
    <n v="81192"/>
    <n v="0"/>
    <n v="81192"/>
    <n v="61630.44"/>
    <x v="0"/>
  </r>
  <r>
    <s v="ORD1616"/>
    <x v="236"/>
    <x v="1"/>
    <x v="2"/>
    <x v="2"/>
    <x v="9"/>
    <s v="Office Chair"/>
    <n v="3"/>
    <n v="76387"/>
    <n v="0.12"/>
    <n v="201661.68"/>
    <n v="169754.65"/>
    <x v="1"/>
  </r>
  <r>
    <s v="ORD1617"/>
    <x v="104"/>
    <x v="2"/>
    <x v="0"/>
    <x v="1"/>
    <x v="1"/>
    <s v="Kids T-shirt"/>
    <n v="3"/>
    <n v="6552"/>
    <n v="0.1"/>
    <n v="17690.400000000001"/>
    <n v="15135.72"/>
    <x v="1"/>
  </r>
  <r>
    <s v="ORD1618"/>
    <x v="74"/>
    <x v="1"/>
    <x v="12"/>
    <x v="1"/>
    <x v="7"/>
    <s v="Kurti"/>
    <n v="2"/>
    <n v="74852"/>
    <n v="0.15"/>
    <n v="127248.4"/>
    <n v="109411.11"/>
    <x v="2"/>
  </r>
  <r>
    <s v="ORD1619"/>
    <x v="596"/>
    <x v="3"/>
    <x v="8"/>
    <x v="0"/>
    <x v="2"/>
    <s v="iPhone"/>
    <n v="5"/>
    <n v="59440"/>
    <n v="0.1"/>
    <n v="267480"/>
    <n v="232212.45"/>
    <x v="1"/>
  </r>
  <r>
    <s v="ORD1620"/>
    <x v="219"/>
    <x v="2"/>
    <x v="10"/>
    <x v="0"/>
    <x v="2"/>
    <s v="Vivo"/>
    <n v="2"/>
    <n v="83634"/>
    <n v="0"/>
    <n v="167268"/>
    <n v="142680.21"/>
    <x v="2"/>
  </r>
  <r>
    <s v="ORD1621"/>
    <x v="506"/>
    <x v="0"/>
    <x v="8"/>
    <x v="2"/>
    <x v="3"/>
    <s v="Study Table"/>
    <n v="5"/>
    <n v="29915"/>
    <n v="0.15"/>
    <n v="127138.75"/>
    <n v="106213.86"/>
    <x v="1"/>
  </r>
  <r>
    <s v="ORD1622"/>
    <x v="380"/>
    <x v="0"/>
    <x v="4"/>
    <x v="0"/>
    <x v="0"/>
    <s v="Dell Inspiron"/>
    <n v="2"/>
    <n v="65554"/>
    <n v="0.05"/>
    <n v="124552.6"/>
    <n v="101382.08"/>
    <x v="1"/>
  </r>
  <r>
    <s v="ORD1623"/>
    <x v="84"/>
    <x v="3"/>
    <x v="5"/>
    <x v="2"/>
    <x v="5"/>
    <s v="3-Seater Sofa"/>
    <n v="5"/>
    <n v="31041"/>
    <n v="0.08"/>
    <n v="142788.6"/>
    <n v="108749.78"/>
    <x v="1"/>
  </r>
  <r>
    <s v="ORD1624"/>
    <x v="165"/>
    <x v="0"/>
    <x v="13"/>
    <x v="0"/>
    <x v="0"/>
    <s v="Asus VivoBook"/>
    <n v="3"/>
    <n v="43110"/>
    <n v="0"/>
    <n v="129330"/>
    <n v="97735.039999999994"/>
    <x v="2"/>
  </r>
  <r>
    <s v="ORD1625"/>
    <x v="654"/>
    <x v="0"/>
    <x v="10"/>
    <x v="2"/>
    <x v="8"/>
    <s v="King Size Bed"/>
    <n v="5"/>
    <n v="15915"/>
    <n v="0.15"/>
    <n v="67638.75"/>
    <n v="58456.81"/>
    <x v="2"/>
  </r>
  <r>
    <s v="ORD1626"/>
    <x v="544"/>
    <x v="1"/>
    <x v="7"/>
    <x v="0"/>
    <x v="4"/>
    <s v="Bluetooth Earbuds"/>
    <n v="4"/>
    <n v="57521"/>
    <n v="0.1"/>
    <n v="207075.6"/>
    <n v="184384.15"/>
    <x v="1"/>
  </r>
  <r>
    <s v="ORD1627"/>
    <x v="655"/>
    <x v="3"/>
    <x v="1"/>
    <x v="2"/>
    <x v="5"/>
    <s v="L-Shaped Sofa"/>
    <n v="4"/>
    <n v="66141"/>
    <n v="0.08"/>
    <n v="243398.88"/>
    <n v="217354.4"/>
    <x v="1"/>
  </r>
  <r>
    <s v="ORD1628"/>
    <x v="515"/>
    <x v="0"/>
    <x v="9"/>
    <x v="2"/>
    <x v="8"/>
    <s v="Queen Bed"/>
    <n v="2"/>
    <n v="15961"/>
    <n v="0.15"/>
    <n v="27133.7"/>
    <n v="22455.13"/>
    <x v="0"/>
  </r>
  <r>
    <s v="ORD1629"/>
    <x v="569"/>
    <x v="0"/>
    <x v="3"/>
    <x v="1"/>
    <x v="6"/>
    <s v="Jeans"/>
    <n v="1"/>
    <n v="49095"/>
    <n v="0.12"/>
    <n v="43203.6"/>
    <n v="32581.62"/>
    <x v="1"/>
  </r>
  <r>
    <s v="ORD1630"/>
    <x v="321"/>
    <x v="2"/>
    <x v="3"/>
    <x v="2"/>
    <x v="5"/>
    <s v="3-Seater Sofa"/>
    <n v="2"/>
    <n v="16850"/>
    <n v="0.12"/>
    <n v="29656"/>
    <n v="26403.1"/>
    <x v="0"/>
  </r>
  <r>
    <s v="ORD1631"/>
    <x v="350"/>
    <x v="1"/>
    <x v="13"/>
    <x v="1"/>
    <x v="6"/>
    <s v="Jacket"/>
    <n v="4"/>
    <n v="84750"/>
    <n v="0.12"/>
    <n v="298320"/>
    <n v="266347.57"/>
    <x v="1"/>
  </r>
  <r>
    <s v="ORD1632"/>
    <x v="246"/>
    <x v="2"/>
    <x v="0"/>
    <x v="0"/>
    <x v="0"/>
    <s v="HP Pavilion"/>
    <n v="5"/>
    <n v="44014"/>
    <n v="0.1"/>
    <n v="198063"/>
    <n v="170262.75"/>
    <x v="2"/>
  </r>
  <r>
    <s v="ORD1633"/>
    <x v="643"/>
    <x v="2"/>
    <x v="7"/>
    <x v="2"/>
    <x v="5"/>
    <s v="3-Seater Sofa"/>
    <n v="5"/>
    <n v="33233"/>
    <n v="0.05"/>
    <n v="157856.75"/>
    <n v="126423.66"/>
    <x v="0"/>
  </r>
  <r>
    <s v="ORD1634"/>
    <x v="429"/>
    <x v="2"/>
    <x v="11"/>
    <x v="2"/>
    <x v="5"/>
    <s v="L-Shaped Sofa"/>
    <n v="5"/>
    <n v="29194"/>
    <n v="0.12"/>
    <n v="128453.6"/>
    <n v="103872.05"/>
    <x v="0"/>
  </r>
  <r>
    <s v="ORD1635"/>
    <x v="450"/>
    <x v="3"/>
    <x v="3"/>
    <x v="1"/>
    <x v="6"/>
    <s v="Shirt"/>
    <n v="5"/>
    <n v="86119"/>
    <n v="0.15"/>
    <n v="366005.75"/>
    <n v="312303.15000000002"/>
    <x v="0"/>
  </r>
  <r>
    <s v="ORD1636"/>
    <x v="360"/>
    <x v="1"/>
    <x v="0"/>
    <x v="1"/>
    <x v="1"/>
    <s v="Kids T-shirt"/>
    <n v="1"/>
    <n v="29688"/>
    <n v="0.05"/>
    <n v="28203.599999999999"/>
    <n v="23216.18"/>
    <x v="2"/>
  </r>
  <r>
    <s v="ORD1637"/>
    <x v="394"/>
    <x v="2"/>
    <x v="10"/>
    <x v="1"/>
    <x v="7"/>
    <s v="Saree"/>
    <n v="4"/>
    <n v="88179"/>
    <n v="0"/>
    <n v="352716"/>
    <n v="294596.53999999998"/>
    <x v="1"/>
  </r>
  <r>
    <s v="ORD1638"/>
    <x v="574"/>
    <x v="0"/>
    <x v="8"/>
    <x v="0"/>
    <x v="4"/>
    <s v="Power Bank"/>
    <n v="5"/>
    <n v="50470"/>
    <n v="0.05"/>
    <n v="239732.5"/>
    <n v="197715.51"/>
    <x v="2"/>
  </r>
  <r>
    <s v="ORD1639"/>
    <x v="60"/>
    <x v="0"/>
    <x v="13"/>
    <x v="0"/>
    <x v="2"/>
    <s v="OnePlus"/>
    <n v="4"/>
    <n v="58049"/>
    <n v="0.05"/>
    <n v="220586.2"/>
    <n v="169656.69"/>
    <x v="1"/>
  </r>
  <r>
    <s v="ORD1640"/>
    <x v="138"/>
    <x v="2"/>
    <x v="7"/>
    <x v="0"/>
    <x v="0"/>
    <s v="Lenovo IdeaPad"/>
    <n v="5"/>
    <n v="5846"/>
    <n v="0.05"/>
    <n v="27768.5"/>
    <n v="23753.38"/>
    <x v="1"/>
  </r>
  <r>
    <s v="ORD1641"/>
    <x v="656"/>
    <x v="0"/>
    <x v="12"/>
    <x v="2"/>
    <x v="9"/>
    <s v="Office Chair"/>
    <n v="4"/>
    <n v="13514"/>
    <n v="0.08"/>
    <n v="49731.519999999997"/>
    <n v="42743.68"/>
    <x v="1"/>
  </r>
  <r>
    <s v="ORD1642"/>
    <x v="379"/>
    <x v="1"/>
    <x v="9"/>
    <x v="0"/>
    <x v="4"/>
    <s v="Power Bank"/>
    <n v="1"/>
    <n v="74731"/>
    <n v="0.15"/>
    <n v="63521.35"/>
    <n v="48925.82"/>
    <x v="2"/>
  </r>
  <r>
    <s v="ORD1643"/>
    <x v="635"/>
    <x v="2"/>
    <x v="5"/>
    <x v="1"/>
    <x v="1"/>
    <s v="Kids Jacket"/>
    <n v="2"/>
    <n v="12510"/>
    <n v="0.08"/>
    <n v="23018.400000000001"/>
    <n v="18601.71"/>
    <x v="2"/>
  </r>
  <r>
    <s v="ORD1644"/>
    <x v="218"/>
    <x v="0"/>
    <x v="3"/>
    <x v="1"/>
    <x v="6"/>
    <s v="Jeans"/>
    <n v="5"/>
    <n v="31300"/>
    <n v="0"/>
    <n v="156500"/>
    <n v="132586.72"/>
    <x v="1"/>
  </r>
  <r>
    <s v="ORD1645"/>
    <x v="54"/>
    <x v="0"/>
    <x v="10"/>
    <x v="0"/>
    <x v="4"/>
    <s v="Bluetooth Earbuds"/>
    <n v="1"/>
    <n v="35402"/>
    <n v="0.12"/>
    <n v="31153.759999999998"/>
    <n v="26471.81"/>
    <x v="1"/>
  </r>
  <r>
    <s v="ORD1646"/>
    <x v="128"/>
    <x v="2"/>
    <x v="5"/>
    <x v="0"/>
    <x v="2"/>
    <s v="Vivo"/>
    <n v="3"/>
    <n v="876"/>
    <n v="0.1"/>
    <n v="2365.1999999999998"/>
    <n v="2104.0300000000002"/>
    <x v="0"/>
  </r>
  <r>
    <s v="ORD1647"/>
    <x v="31"/>
    <x v="2"/>
    <x v="2"/>
    <x v="0"/>
    <x v="4"/>
    <s v="Power Bank"/>
    <n v="2"/>
    <n v="61538"/>
    <n v="0.08"/>
    <n v="113229.92"/>
    <n v="97105.37"/>
    <x v="2"/>
  </r>
  <r>
    <s v="ORD1648"/>
    <x v="261"/>
    <x v="3"/>
    <x v="9"/>
    <x v="0"/>
    <x v="2"/>
    <s v="OnePlus"/>
    <n v="4"/>
    <n v="61466"/>
    <n v="0.05"/>
    <n v="233570.8"/>
    <n v="187076.78"/>
    <x v="0"/>
  </r>
  <r>
    <s v="ORD1649"/>
    <x v="657"/>
    <x v="1"/>
    <x v="2"/>
    <x v="2"/>
    <x v="9"/>
    <s v="Office Chair"/>
    <n v="3"/>
    <n v="61544"/>
    <n v="0.08"/>
    <n v="169861.44"/>
    <n v="151454.28"/>
    <x v="2"/>
  </r>
  <r>
    <s v="ORD1650"/>
    <x v="195"/>
    <x v="3"/>
    <x v="8"/>
    <x v="2"/>
    <x v="9"/>
    <s v="Wooden Chair"/>
    <n v="4"/>
    <n v="8620"/>
    <n v="0.15"/>
    <n v="29308"/>
    <n v="25056.19"/>
    <x v="0"/>
  </r>
  <r>
    <s v="ORD1651"/>
    <x v="658"/>
    <x v="2"/>
    <x v="12"/>
    <x v="0"/>
    <x v="2"/>
    <s v="iPhone"/>
    <n v="5"/>
    <n v="21929"/>
    <n v="0.1"/>
    <n v="98680.5"/>
    <n v="77932.539999999994"/>
    <x v="2"/>
  </r>
  <r>
    <s v="ORD1652"/>
    <x v="307"/>
    <x v="2"/>
    <x v="0"/>
    <x v="2"/>
    <x v="3"/>
    <s v="Study Table"/>
    <n v="1"/>
    <n v="77529"/>
    <n v="0.05"/>
    <n v="73652.55"/>
    <n v="61149.87"/>
    <x v="1"/>
  </r>
  <r>
    <s v="ORD1653"/>
    <x v="657"/>
    <x v="0"/>
    <x v="4"/>
    <x v="0"/>
    <x v="2"/>
    <s v="iPhone"/>
    <n v="3"/>
    <n v="9930"/>
    <n v="0.08"/>
    <n v="27406.799999999999"/>
    <n v="23959.97"/>
    <x v="1"/>
  </r>
  <r>
    <s v="ORD1654"/>
    <x v="622"/>
    <x v="2"/>
    <x v="0"/>
    <x v="2"/>
    <x v="5"/>
    <s v="L-Shaped Sofa"/>
    <n v="2"/>
    <n v="89849"/>
    <n v="0.12"/>
    <n v="158134.24"/>
    <n v="136453.19"/>
    <x v="0"/>
  </r>
  <r>
    <s v="ORD1655"/>
    <x v="627"/>
    <x v="1"/>
    <x v="10"/>
    <x v="2"/>
    <x v="9"/>
    <s v="Wooden Chair"/>
    <n v="2"/>
    <n v="55332"/>
    <n v="0.1"/>
    <n v="99597.6"/>
    <n v="80174.38"/>
    <x v="2"/>
  </r>
  <r>
    <s v="ORD1656"/>
    <x v="398"/>
    <x v="3"/>
    <x v="5"/>
    <x v="2"/>
    <x v="8"/>
    <s v="King Size Bed"/>
    <n v="5"/>
    <n v="66896"/>
    <n v="0.05"/>
    <n v="317756"/>
    <n v="263612.06"/>
    <x v="1"/>
  </r>
  <r>
    <s v="ORD1657"/>
    <x v="455"/>
    <x v="3"/>
    <x v="0"/>
    <x v="2"/>
    <x v="5"/>
    <s v="3-Seater Sofa"/>
    <n v="1"/>
    <n v="29522"/>
    <n v="0.08"/>
    <n v="27160.240000000002"/>
    <n v="24222.93"/>
    <x v="0"/>
  </r>
  <r>
    <s v="ORD1658"/>
    <x v="618"/>
    <x v="3"/>
    <x v="8"/>
    <x v="2"/>
    <x v="5"/>
    <s v="3-Seater Sofa"/>
    <n v="2"/>
    <n v="66561"/>
    <n v="0.12"/>
    <n v="117147.36"/>
    <n v="101269.82"/>
    <x v="2"/>
  </r>
  <r>
    <s v="ORD1659"/>
    <x v="280"/>
    <x v="2"/>
    <x v="8"/>
    <x v="2"/>
    <x v="8"/>
    <s v="King Size Bed"/>
    <n v="1"/>
    <n v="76257"/>
    <n v="0"/>
    <n v="76257"/>
    <n v="58747.7"/>
    <x v="2"/>
  </r>
  <r>
    <s v="ORD1660"/>
    <x v="562"/>
    <x v="3"/>
    <x v="3"/>
    <x v="0"/>
    <x v="4"/>
    <s v="Smart Watch"/>
    <n v="5"/>
    <n v="26548"/>
    <n v="0.12"/>
    <n v="116811.2"/>
    <n v="91109.48"/>
    <x v="2"/>
  </r>
  <r>
    <s v="ORD1661"/>
    <x v="184"/>
    <x v="3"/>
    <x v="7"/>
    <x v="2"/>
    <x v="3"/>
    <s v="Coffee Table"/>
    <n v="2"/>
    <n v="79571"/>
    <n v="0.12"/>
    <n v="140044.96"/>
    <n v="109477.7"/>
    <x v="1"/>
  </r>
  <r>
    <s v="ORD1662"/>
    <x v="140"/>
    <x v="0"/>
    <x v="3"/>
    <x v="1"/>
    <x v="1"/>
    <s v="Kids Jacket"/>
    <n v="1"/>
    <n v="49865"/>
    <n v="0"/>
    <n v="49865"/>
    <n v="41172.269999999997"/>
    <x v="2"/>
  </r>
  <r>
    <s v="ORD1663"/>
    <x v="35"/>
    <x v="2"/>
    <x v="7"/>
    <x v="1"/>
    <x v="6"/>
    <s v="Jacket"/>
    <n v="3"/>
    <n v="34326"/>
    <n v="0.1"/>
    <n v="92680.2"/>
    <n v="74528.44"/>
    <x v="0"/>
  </r>
  <r>
    <s v="ORD1664"/>
    <x v="133"/>
    <x v="0"/>
    <x v="1"/>
    <x v="2"/>
    <x v="9"/>
    <s v="Wooden Chair"/>
    <n v="3"/>
    <n v="6005"/>
    <n v="0.08"/>
    <n v="16573.8"/>
    <n v="12594.79"/>
    <x v="0"/>
  </r>
  <r>
    <s v="ORD1665"/>
    <x v="364"/>
    <x v="0"/>
    <x v="12"/>
    <x v="1"/>
    <x v="1"/>
    <s v="Kids Jacket"/>
    <n v="4"/>
    <n v="18298"/>
    <n v="0"/>
    <n v="73192"/>
    <n v="57834.2"/>
    <x v="1"/>
  </r>
  <r>
    <s v="ORD1666"/>
    <x v="659"/>
    <x v="1"/>
    <x v="8"/>
    <x v="0"/>
    <x v="2"/>
    <s v="OnePlus"/>
    <n v="3"/>
    <n v="13904"/>
    <n v="0.1"/>
    <n v="37540.800000000003"/>
    <n v="33136.46"/>
    <x v="2"/>
  </r>
  <r>
    <s v="ORD1667"/>
    <x v="101"/>
    <x v="3"/>
    <x v="5"/>
    <x v="1"/>
    <x v="6"/>
    <s v="Jeans"/>
    <n v="3"/>
    <n v="6043"/>
    <n v="0.08"/>
    <n v="16678.68"/>
    <n v="14750.97"/>
    <x v="0"/>
  </r>
  <r>
    <s v="ORD1668"/>
    <x v="17"/>
    <x v="2"/>
    <x v="9"/>
    <x v="1"/>
    <x v="6"/>
    <s v="Shirt"/>
    <n v="5"/>
    <n v="26347"/>
    <n v="0.08"/>
    <n v="121196.2"/>
    <n v="100555.94"/>
    <x v="2"/>
  </r>
  <r>
    <s v="ORD1669"/>
    <x v="52"/>
    <x v="0"/>
    <x v="12"/>
    <x v="0"/>
    <x v="2"/>
    <s v="iPhone"/>
    <n v="2"/>
    <n v="50939"/>
    <n v="0"/>
    <n v="101878"/>
    <n v="88821.57"/>
    <x v="1"/>
  </r>
  <r>
    <s v="ORD1670"/>
    <x v="469"/>
    <x v="0"/>
    <x v="10"/>
    <x v="0"/>
    <x v="2"/>
    <s v="iPhone"/>
    <n v="5"/>
    <n v="13495"/>
    <n v="0.12"/>
    <n v="59378"/>
    <n v="50118.9"/>
    <x v="0"/>
  </r>
  <r>
    <s v="ORD1671"/>
    <x v="35"/>
    <x v="0"/>
    <x v="3"/>
    <x v="1"/>
    <x v="6"/>
    <s v="Jacket"/>
    <n v="5"/>
    <n v="24501"/>
    <n v="0.15"/>
    <n v="104129.25"/>
    <n v="80892.95"/>
    <x v="2"/>
  </r>
  <r>
    <s v="ORD1672"/>
    <x v="392"/>
    <x v="3"/>
    <x v="5"/>
    <x v="1"/>
    <x v="7"/>
    <s v="Dress"/>
    <n v="3"/>
    <n v="72980"/>
    <n v="0.08"/>
    <n v="201424.8"/>
    <n v="180001.67"/>
    <x v="0"/>
  </r>
  <r>
    <s v="ORD1673"/>
    <x v="538"/>
    <x v="1"/>
    <x v="3"/>
    <x v="1"/>
    <x v="1"/>
    <s v="Kids Jacket"/>
    <n v="1"/>
    <n v="55506"/>
    <n v="0.08"/>
    <n v="51065.52"/>
    <n v="45378.63"/>
    <x v="0"/>
  </r>
  <r>
    <s v="ORD1674"/>
    <x v="511"/>
    <x v="0"/>
    <x v="11"/>
    <x v="2"/>
    <x v="9"/>
    <s v="Office Chair"/>
    <n v="5"/>
    <n v="79474"/>
    <n v="0.12"/>
    <n v="349685.6"/>
    <n v="270776.71000000002"/>
    <x v="0"/>
  </r>
  <r>
    <s v="ORD1675"/>
    <x v="35"/>
    <x v="1"/>
    <x v="9"/>
    <x v="1"/>
    <x v="1"/>
    <s v="Kids Jacket"/>
    <n v="5"/>
    <n v="76047"/>
    <n v="0"/>
    <n v="380235"/>
    <n v="326495.21999999997"/>
    <x v="0"/>
  </r>
  <r>
    <s v="ORD1676"/>
    <x v="153"/>
    <x v="2"/>
    <x v="6"/>
    <x v="1"/>
    <x v="1"/>
    <s v="Kids Jacket"/>
    <n v="3"/>
    <n v="39237"/>
    <n v="0.1"/>
    <n v="105939.9"/>
    <n v="92291.96"/>
    <x v="1"/>
  </r>
  <r>
    <s v="ORD1677"/>
    <x v="401"/>
    <x v="0"/>
    <x v="11"/>
    <x v="2"/>
    <x v="3"/>
    <s v="Study Table"/>
    <n v="5"/>
    <n v="29538"/>
    <n v="0.12"/>
    <n v="129967.2"/>
    <n v="100001.18"/>
    <x v="2"/>
  </r>
  <r>
    <s v="ORD1678"/>
    <x v="376"/>
    <x v="1"/>
    <x v="11"/>
    <x v="2"/>
    <x v="8"/>
    <s v="Queen Bed"/>
    <n v="4"/>
    <n v="87479"/>
    <n v="0.05"/>
    <n v="332420.2"/>
    <n v="294273.26"/>
    <x v="1"/>
  </r>
  <r>
    <s v="ORD1679"/>
    <x v="78"/>
    <x v="3"/>
    <x v="9"/>
    <x v="2"/>
    <x v="9"/>
    <s v="Office Chair"/>
    <n v="5"/>
    <n v="9091"/>
    <n v="0.12"/>
    <n v="40000.400000000001"/>
    <n v="31158.15"/>
    <x v="1"/>
  </r>
  <r>
    <s v="ORD1680"/>
    <x v="571"/>
    <x v="3"/>
    <x v="8"/>
    <x v="2"/>
    <x v="5"/>
    <s v="3-Seater Sofa"/>
    <n v="3"/>
    <n v="80043"/>
    <n v="0.15"/>
    <n v="204109.65"/>
    <n v="181919.05"/>
    <x v="0"/>
  </r>
  <r>
    <s v="ORD1681"/>
    <x v="0"/>
    <x v="0"/>
    <x v="5"/>
    <x v="2"/>
    <x v="5"/>
    <s v="L-Shaped Sofa"/>
    <n v="4"/>
    <n v="37379"/>
    <n v="0.12"/>
    <n v="131574.07999999999"/>
    <n v="104027.29"/>
    <x v="0"/>
  </r>
  <r>
    <s v="ORD1682"/>
    <x v="252"/>
    <x v="2"/>
    <x v="2"/>
    <x v="0"/>
    <x v="0"/>
    <s v="Lenovo IdeaPad"/>
    <n v="3"/>
    <n v="43968"/>
    <n v="0"/>
    <n v="131904"/>
    <n v="110378.85"/>
    <x v="1"/>
  </r>
  <r>
    <s v="ORD1683"/>
    <x v="459"/>
    <x v="3"/>
    <x v="4"/>
    <x v="2"/>
    <x v="5"/>
    <s v="3-Seater Sofa"/>
    <n v="4"/>
    <n v="10986"/>
    <n v="0"/>
    <n v="43944"/>
    <n v="39347.17"/>
    <x v="1"/>
  </r>
  <r>
    <s v="ORD1684"/>
    <x v="559"/>
    <x v="3"/>
    <x v="12"/>
    <x v="2"/>
    <x v="5"/>
    <s v="3-Seater Sofa"/>
    <n v="3"/>
    <n v="76612"/>
    <n v="0"/>
    <n v="229836"/>
    <n v="202551.1"/>
    <x v="1"/>
  </r>
  <r>
    <s v="ORD1685"/>
    <x v="660"/>
    <x v="2"/>
    <x v="5"/>
    <x v="2"/>
    <x v="5"/>
    <s v="L-Shaped Sofa"/>
    <n v="1"/>
    <n v="28630"/>
    <n v="0.08"/>
    <n v="26339.599999999999"/>
    <n v="23484.01"/>
    <x v="1"/>
  </r>
  <r>
    <s v="ORD1686"/>
    <x v="281"/>
    <x v="1"/>
    <x v="0"/>
    <x v="0"/>
    <x v="2"/>
    <s v="Vivo"/>
    <n v="4"/>
    <n v="84016"/>
    <n v="0.12"/>
    <n v="295736.32000000001"/>
    <n v="244043.07"/>
    <x v="2"/>
  </r>
  <r>
    <s v="ORD1687"/>
    <x v="91"/>
    <x v="2"/>
    <x v="5"/>
    <x v="2"/>
    <x v="8"/>
    <s v="Queen Bed"/>
    <n v="5"/>
    <n v="54287"/>
    <n v="0"/>
    <n v="271435"/>
    <n v="209469.33"/>
    <x v="0"/>
  </r>
  <r>
    <s v="ORD1688"/>
    <x v="661"/>
    <x v="2"/>
    <x v="13"/>
    <x v="1"/>
    <x v="7"/>
    <s v="Kurti"/>
    <n v="3"/>
    <n v="2393"/>
    <n v="0.15"/>
    <n v="6102.15"/>
    <n v="4598.68"/>
    <x v="0"/>
  </r>
  <r>
    <s v="ORD1689"/>
    <x v="11"/>
    <x v="1"/>
    <x v="4"/>
    <x v="0"/>
    <x v="2"/>
    <s v="iPhone"/>
    <n v="2"/>
    <n v="22249"/>
    <n v="0"/>
    <n v="44498"/>
    <n v="38156.639999999999"/>
    <x v="2"/>
  </r>
  <r>
    <s v="ORD1690"/>
    <x v="662"/>
    <x v="0"/>
    <x v="2"/>
    <x v="1"/>
    <x v="1"/>
    <s v="Kids Jacket"/>
    <n v="5"/>
    <n v="57140"/>
    <n v="0.05"/>
    <n v="271415"/>
    <n v="241315.72"/>
    <x v="2"/>
  </r>
  <r>
    <s v="ORD1691"/>
    <x v="434"/>
    <x v="0"/>
    <x v="12"/>
    <x v="2"/>
    <x v="3"/>
    <s v="Coffee Table"/>
    <n v="5"/>
    <n v="88985"/>
    <n v="0.08"/>
    <n v="409331"/>
    <n v="346103.42"/>
    <x v="2"/>
  </r>
  <r>
    <s v="ORD1692"/>
    <x v="295"/>
    <x v="0"/>
    <x v="9"/>
    <x v="0"/>
    <x v="0"/>
    <s v="Dell Inspiron"/>
    <n v="1"/>
    <n v="66545"/>
    <n v="0.05"/>
    <n v="63217.75"/>
    <n v="55005.39"/>
    <x v="0"/>
  </r>
  <r>
    <s v="ORD1693"/>
    <x v="178"/>
    <x v="2"/>
    <x v="4"/>
    <x v="1"/>
    <x v="7"/>
    <s v="Saree"/>
    <n v="1"/>
    <n v="60987"/>
    <n v="0.15"/>
    <n v="51838.95"/>
    <n v="44309.73"/>
    <x v="0"/>
  </r>
  <r>
    <s v="ORD1694"/>
    <x v="663"/>
    <x v="0"/>
    <x v="11"/>
    <x v="1"/>
    <x v="1"/>
    <s v="Kids T-shirt"/>
    <n v="1"/>
    <n v="41957"/>
    <n v="0.08"/>
    <n v="38600.44"/>
    <n v="32833.07"/>
    <x v="2"/>
  </r>
  <r>
    <s v="ORD1695"/>
    <x v="428"/>
    <x v="3"/>
    <x v="6"/>
    <x v="0"/>
    <x v="0"/>
    <s v="HP Pavilion"/>
    <n v="5"/>
    <n v="48696"/>
    <n v="0.1"/>
    <n v="219132"/>
    <n v="184357.31"/>
    <x v="0"/>
  </r>
  <r>
    <s v="ORD1696"/>
    <x v="477"/>
    <x v="1"/>
    <x v="12"/>
    <x v="1"/>
    <x v="6"/>
    <s v="Jacket"/>
    <n v="3"/>
    <n v="15131"/>
    <n v="0.15"/>
    <n v="38584.050000000003"/>
    <n v="32071.43"/>
    <x v="0"/>
  </r>
  <r>
    <s v="ORD1697"/>
    <x v="330"/>
    <x v="1"/>
    <x v="3"/>
    <x v="1"/>
    <x v="6"/>
    <s v="Jeans"/>
    <n v="5"/>
    <n v="59901"/>
    <n v="0"/>
    <n v="299505"/>
    <n v="261139.22"/>
    <x v="2"/>
  </r>
  <r>
    <s v="ORD1698"/>
    <x v="612"/>
    <x v="2"/>
    <x v="0"/>
    <x v="2"/>
    <x v="5"/>
    <s v="3-Seater Sofa"/>
    <n v="5"/>
    <n v="32978"/>
    <n v="0"/>
    <n v="164890"/>
    <n v="129620.61"/>
    <x v="1"/>
  </r>
  <r>
    <s v="ORD1699"/>
    <x v="30"/>
    <x v="1"/>
    <x v="2"/>
    <x v="2"/>
    <x v="5"/>
    <s v="3-Seater Sofa"/>
    <n v="3"/>
    <n v="56672"/>
    <n v="0.12"/>
    <n v="149614.07999999999"/>
    <n v="119577.44"/>
    <x v="2"/>
  </r>
  <r>
    <s v="ORD1700"/>
    <x v="34"/>
    <x v="1"/>
    <x v="11"/>
    <x v="2"/>
    <x v="3"/>
    <s v="Coffee Table"/>
    <n v="5"/>
    <n v="2516"/>
    <n v="0.1"/>
    <n v="11322"/>
    <n v="9834.7000000000007"/>
    <x v="0"/>
  </r>
  <r>
    <s v="ORD1701"/>
    <x v="664"/>
    <x v="3"/>
    <x v="3"/>
    <x v="0"/>
    <x v="2"/>
    <s v="Samsung"/>
    <n v="3"/>
    <n v="58529"/>
    <n v="0.08"/>
    <n v="161540.04"/>
    <n v="125613.91"/>
    <x v="0"/>
  </r>
  <r>
    <s v="ORD1702"/>
    <x v="622"/>
    <x v="3"/>
    <x v="13"/>
    <x v="0"/>
    <x v="0"/>
    <s v="Lenovo IdeaPad"/>
    <n v="5"/>
    <n v="74095"/>
    <n v="0.1"/>
    <n v="333427.5"/>
    <n v="272039.52"/>
    <x v="2"/>
  </r>
  <r>
    <s v="ORD1703"/>
    <x v="665"/>
    <x v="0"/>
    <x v="7"/>
    <x v="2"/>
    <x v="5"/>
    <s v="L-Shaped Sofa"/>
    <n v="5"/>
    <n v="73491"/>
    <n v="0"/>
    <n v="367455"/>
    <n v="296309.90999999997"/>
    <x v="2"/>
  </r>
  <r>
    <s v="ORD1704"/>
    <x v="666"/>
    <x v="3"/>
    <x v="0"/>
    <x v="0"/>
    <x v="0"/>
    <s v="HP Pavilion"/>
    <n v="3"/>
    <n v="45350"/>
    <n v="0.05"/>
    <n v="129247.5"/>
    <n v="109223.74"/>
    <x v="0"/>
  </r>
  <r>
    <s v="ORD1705"/>
    <x v="667"/>
    <x v="1"/>
    <x v="11"/>
    <x v="0"/>
    <x v="2"/>
    <s v="iPhone"/>
    <n v="1"/>
    <n v="39502"/>
    <n v="0"/>
    <n v="39502"/>
    <n v="34050.879999999997"/>
    <x v="1"/>
  </r>
  <r>
    <s v="ORD1706"/>
    <x v="546"/>
    <x v="2"/>
    <x v="5"/>
    <x v="0"/>
    <x v="2"/>
    <s v="OnePlus"/>
    <n v="4"/>
    <n v="7313"/>
    <n v="0"/>
    <n v="29252"/>
    <n v="25077.15"/>
    <x v="2"/>
  </r>
  <r>
    <s v="ORD1707"/>
    <x v="42"/>
    <x v="0"/>
    <x v="5"/>
    <x v="0"/>
    <x v="2"/>
    <s v="Oppo"/>
    <n v="3"/>
    <n v="18700"/>
    <n v="0.08"/>
    <n v="51612"/>
    <n v="43211.37"/>
    <x v="1"/>
  </r>
  <r>
    <s v="ORD1708"/>
    <x v="437"/>
    <x v="1"/>
    <x v="11"/>
    <x v="0"/>
    <x v="2"/>
    <s v="Samsung"/>
    <n v="1"/>
    <n v="4755"/>
    <n v="0.15"/>
    <n v="4041.75"/>
    <n v="3154.07"/>
    <x v="2"/>
  </r>
  <r>
    <s v="ORD1709"/>
    <x v="534"/>
    <x v="0"/>
    <x v="7"/>
    <x v="1"/>
    <x v="7"/>
    <s v="Saree"/>
    <n v="5"/>
    <n v="44243"/>
    <n v="0.08"/>
    <n v="203517.8"/>
    <n v="153629.01999999999"/>
    <x v="1"/>
  </r>
  <r>
    <s v="ORD1710"/>
    <x v="373"/>
    <x v="0"/>
    <x v="8"/>
    <x v="2"/>
    <x v="3"/>
    <s v="Study Table"/>
    <n v="4"/>
    <n v="81662"/>
    <n v="0.15"/>
    <n v="277650.8"/>
    <n v="233481.57"/>
    <x v="1"/>
  </r>
  <r>
    <s v="ORD1711"/>
    <x v="544"/>
    <x v="0"/>
    <x v="11"/>
    <x v="0"/>
    <x v="2"/>
    <s v="Samsung"/>
    <n v="2"/>
    <n v="18714"/>
    <n v="0.05"/>
    <n v="35556.6"/>
    <n v="29160.25"/>
    <x v="0"/>
  </r>
  <r>
    <s v="ORD1712"/>
    <x v="393"/>
    <x v="0"/>
    <x v="10"/>
    <x v="0"/>
    <x v="0"/>
    <s v="HP Pavilion"/>
    <n v="2"/>
    <n v="11412"/>
    <n v="0.05"/>
    <n v="21682.799999999999"/>
    <n v="17330.02"/>
    <x v="0"/>
  </r>
  <r>
    <s v="ORD1713"/>
    <x v="122"/>
    <x v="2"/>
    <x v="2"/>
    <x v="2"/>
    <x v="5"/>
    <s v="3-Seater Sofa"/>
    <n v="4"/>
    <n v="49762"/>
    <n v="0.05"/>
    <n v="189095.6"/>
    <n v="154567.81"/>
    <x v="0"/>
  </r>
  <r>
    <s v="ORD1714"/>
    <x v="372"/>
    <x v="3"/>
    <x v="3"/>
    <x v="1"/>
    <x v="7"/>
    <s v="Kurti"/>
    <n v="4"/>
    <n v="24928"/>
    <n v="0"/>
    <n v="99712"/>
    <n v="84178.71"/>
    <x v="0"/>
  </r>
  <r>
    <s v="ORD1715"/>
    <x v="561"/>
    <x v="3"/>
    <x v="6"/>
    <x v="1"/>
    <x v="6"/>
    <s v="Jacket"/>
    <n v="5"/>
    <n v="35750"/>
    <n v="0.08"/>
    <n v="164450"/>
    <n v="129419.7"/>
    <x v="0"/>
  </r>
  <r>
    <s v="ORD1716"/>
    <x v="622"/>
    <x v="1"/>
    <x v="4"/>
    <x v="2"/>
    <x v="8"/>
    <s v="King Size Bed"/>
    <n v="2"/>
    <n v="19050"/>
    <n v="0.1"/>
    <n v="34290"/>
    <n v="26270.38"/>
    <x v="2"/>
  </r>
  <r>
    <s v="ORD1717"/>
    <x v="579"/>
    <x v="3"/>
    <x v="7"/>
    <x v="1"/>
    <x v="7"/>
    <s v="Kurti"/>
    <n v="1"/>
    <n v="28522"/>
    <n v="0.15"/>
    <n v="24243.7"/>
    <n v="18836.71"/>
    <x v="2"/>
  </r>
  <r>
    <s v="ORD1718"/>
    <x v="454"/>
    <x v="0"/>
    <x v="12"/>
    <x v="1"/>
    <x v="7"/>
    <s v="Saree"/>
    <n v="5"/>
    <n v="73553"/>
    <n v="0.1"/>
    <n v="330988.5"/>
    <n v="272178.19"/>
    <x v="2"/>
  </r>
  <r>
    <s v="ORD1719"/>
    <x v="478"/>
    <x v="0"/>
    <x v="4"/>
    <x v="0"/>
    <x v="4"/>
    <s v="Smart Watch"/>
    <n v="2"/>
    <n v="87587"/>
    <n v="0.12"/>
    <n v="154153.12"/>
    <n v="120113.01"/>
    <x v="2"/>
  </r>
  <r>
    <s v="ORD1720"/>
    <x v="54"/>
    <x v="2"/>
    <x v="12"/>
    <x v="1"/>
    <x v="6"/>
    <s v="Jeans"/>
    <n v="1"/>
    <n v="12760"/>
    <n v="0.08"/>
    <n v="11739.2"/>
    <n v="10506.16"/>
    <x v="2"/>
  </r>
  <r>
    <s v="ORD1721"/>
    <x v="668"/>
    <x v="1"/>
    <x v="13"/>
    <x v="0"/>
    <x v="4"/>
    <s v="Smart Watch"/>
    <n v="5"/>
    <n v="5578"/>
    <n v="0.05"/>
    <n v="26495.5"/>
    <n v="22169.97"/>
    <x v="0"/>
  </r>
  <r>
    <s v="ORD1722"/>
    <x v="620"/>
    <x v="0"/>
    <x v="12"/>
    <x v="0"/>
    <x v="4"/>
    <s v="Power Bank"/>
    <n v="3"/>
    <n v="29946"/>
    <n v="0.12"/>
    <n v="79057.440000000002"/>
    <n v="60465.22"/>
    <x v="0"/>
  </r>
  <r>
    <s v="ORD1723"/>
    <x v="82"/>
    <x v="3"/>
    <x v="8"/>
    <x v="0"/>
    <x v="2"/>
    <s v="OnePlus"/>
    <n v="2"/>
    <n v="18558"/>
    <n v="0"/>
    <n v="37116"/>
    <n v="29200.05"/>
    <x v="0"/>
  </r>
  <r>
    <s v="ORD1724"/>
    <x v="515"/>
    <x v="0"/>
    <x v="4"/>
    <x v="2"/>
    <x v="3"/>
    <s v="Coffee Table"/>
    <n v="5"/>
    <n v="23841"/>
    <n v="0.15"/>
    <n v="101324.25"/>
    <n v="76307.520000000004"/>
    <x v="1"/>
  </r>
  <r>
    <s v="ORD1725"/>
    <x v="647"/>
    <x v="1"/>
    <x v="3"/>
    <x v="0"/>
    <x v="4"/>
    <s v="Power Bank"/>
    <n v="5"/>
    <n v="72851"/>
    <n v="0.08"/>
    <n v="335114.59999999998"/>
    <n v="261265.32"/>
    <x v="0"/>
  </r>
  <r>
    <s v="ORD1726"/>
    <x v="401"/>
    <x v="3"/>
    <x v="5"/>
    <x v="2"/>
    <x v="3"/>
    <s v="Study Table"/>
    <n v="1"/>
    <n v="60672"/>
    <n v="0.12"/>
    <n v="53391.360000000001"/>
    <n v="45917.9"/>
    <x v="0"/>
  </r>
  <r>
    <s v="ORD1727"/>
    <x v="131"/>
    <x v="1"/>
    <x v="5"/>
    <x v="0"/>
    <x v="4"/>
    <s v="Power Bank"/>
    <n v="4"/>
    <n v="56593"/>
    <n v="0.08"/>
    <n v="208262.24"/>
    <n v="169098.38"/>
    <x v="0"/>
  </r>
  <r>
    <s v="ORD1728"/>
    <x v="669"/>
    <x v="3"/>
    <x v="3"/>
    <x v="0"/>
    <x v="2"/>
    <s v="Vivo"/>
    <n v="4"/>
    <n v="83633"/>
    <n v="0"/>
    <n v="334532"/>
    <n v="266765.09000000003"/>
    <x v="2"/>
  </r>
  <r>
    <s v="ORD1729"/>
    <x v="49"/>
    <x v="0"/>
    <x v="3"/>
    <x v="0"/>
    <x v="2"/>
    <s v="Oppo"/>
    <n v="2"/>
    <n v="31490"/>
    <n v="0.1"/>
    <n v="56682"/>
    <n v="42985.61"/>
    <x v="2"/>
  </r>
  <r>
    <s v="ORD1730"/>
    <x v="319"/>
    <x v="1"/>
    <x v="0"/>
    <x v="2"/>
    <x v="9"/>
    <s v="Office Chair"/>
    <n v="4"/>
    <n v="11324"/>
    <n v="0.05"/>
    <n v="43031.199999999997"/>
    <n v="34934.019999999997"/>
    <x v="2"/>
  </r>
  <r>
    <s v="ORD1731"/>
    <x v="0"/>
    <x v="2"/>
    <x v="5"/>
    <x v="0"/>
    <x v="2"/>
    <s v="Samsung"/>
    <n v="1"/>
    <n v="76171"/>
    <n v="0.05"/>
    <n v="72362.45"/>
    <n v="64062.89"/>
    <x v="1"/>
  </r>
  <r>
    <s v="ORD1732"/>
    <x v="244"/>
    <x v="1"/>
    <x v="5"/>
    <x v="2"/>
    <x v="9"/>
    <s v="Office Chair"/>
    <n v="5"/>
    <n v="36414"/>
    <n v="0.08"/>
    <n v="167504.4"/>
    <n v="147210.74"/>
    <x v="1"/>
  </r>
  <r>
    <s v="ORD1733"/>
    <x v="441"/>
    <x v="3"/>
    <x v="9"/>
    <x v="2"/>
    <x v="3"/>
    <s v="Study Table"/>
    <n v="1"/>
    <n v="63295"/>
    <n v="0.1"/>
    <n v="56965.5"/>
    <n v="46411.74"/>
    <x v="0"/>
  </r>
  <r>
    <s v="ORD1734"/>
    <x v="223"/>
    <x v="3"/>
    <x v="9"/>
    <x v="0"/>
    <x v="0"/>
    <s v="Dell Inspiron"/>
    <n v="1"/>
    <n v="69967"/>
    <n v="0.08"/>
    <n v="64369.64"/>
    <n v="55612.29"/>
    <x v="0"/>
  </r>
  <r>
    <s v="ORD1735"/>
    <x v="107"/>
    <x v="2"/>
    <x v="0"/>
    <x v="1"/>
    <x v="1"/>
    <s v="Kids T-shirt"/>
    <n v="4"/>
    <n v="80304"/>
    <n v="0.1"/>
    <n v="289094.40000000002"/>
    <n v="229438.12"/>
    <x v="2"/>
  </r>
  <r>
    <s v="ORD1736"/>
    <x v="356"/>
    <x v="0"/>
    <x v="10"/>
    <x v="1"/>
    <x v="6"/>
    <s v="Jacket"/>
    <n v="5"/>
    <n v="1172"/>
    <n v="0.15"/>
    <n v="4981"/>
    <n v="4296.09"/>
    <x v="1"/>
  </r>
  <r>
    <s v="ORD1737"/>
    <x v="267"/>
    <x v="2"/>
    <x v="0"/>
    <x v="0"/>
    <x v="4"/>
    <s v="Power Bank"/>
    <n v="1"/>
    <n v="40336"/>
    <n v="0"/>
    <n v="40336"/>
    <n v="30796.33"/>
    <x v="1"/>
  </r>
  <r>
    <s v="ORD1738"/>
    <x v="670"/>
    <x v="3"/>
    <x v="7"/>
    <x v="1"/>
    <x v="7"/>
    <s v="Dress"/>
    <n v="2"/>
    <n v="68754"/>
    <n v="0.08"/>
    <n v="126507.36"/>
    <n v="110921.44"/>
    <x v="1"/>
  </r>
  <r>
    <s v="ORD1739"/>
    <x v="226"/>
    <x v="2"/>
    <x v="10"/>
    <x v="0"/>
    <x v="2"/>
    <s v="Samsung"/>
    <n v="1"/>
    <n v="27016"/>
    <n v="0.1"/>
    <n v="24314.400000000001"/>
    <n v="21540.99"/>
    <x v="2"/>
  </r>
  <r>
    <s v="ORD1740"/>
    <x v="523"/>
    <x v="3"/>
    <x v="8"/>
    <x v="1"/>
    <x v="7"/>
    <s v="Kurti"/>
    <n v="2"/>
    <n v="78986"/>
    <n v="0.1"/>
    <n v="142174.79999999999"/>
    <n v="123287.24"/>
    <x v="0"/>
  </r>
  <r>
    <s v="ORD1741"/>
    <x v="94"/>
    <x v="3"/>
    <x v="6"/>
    <x v="2"/>
    <x v="8"/>
    <s v="Queen Bed"/>
    <n v="2"/>
    <n v="69495"/>
    <n v="0.12"/>
    <n v="122311.2"/>
    <n v="107521.39"/>
    <x v="1"/>
  </r>
  <r>
    <s v="ORD1742"/>
    <x v="328"/>
    <x v="0"/>
    <x v="3"/>
    <x v="1"/>
    <x v="1"/>
    <s v="Kids T-shirt"/>
    <n v="1"/>
    <n v="8587"/>
    <n v="0.12"/>
    <n v="7556.56"/>
    <n v="5791.18"/>
    <x v="0"/>
  </r>
  <r>
    <s v="ORD1743"/>
    <x v="145"/>
    <x v="3"/>
    <x v="5"/>
    <x v="1"/>
    <x v="6"/>
    <s v="Jacket"/>
    <n v="5"/>
    <n v="83934"/>
    <n v="0.08"/>
    <n v="386096.4"/>
    <n v="343107.65"/>
    <x v="2"/>
  </r>
  <r>
    <s v="ORD1744"/>
    <x v="66"/>
    <x v="1"/>
    <x v="3"/>
    <x v="1"/>
    <x v="7"/>
    <s v="Kurti"/>
    <n v="3"/>
    <n v="24968"/>
    <n v="0.08"/>
    <n v="68911.679999999993"/>
    <n v="60709.120000000003"/>
    <x v="2"/>
  </r>
  <r>
    <s v="ORD1745"/>
    <x v="671"/>
    <x v="3"/>
    <x v="13"/>
    <x v="1"/>
    <x v="6"/>
    <s v="Jeans"/>
    <n v="4"/>
    <n v="44507"/>
    <n v="0.12"/>
    <n v="156664.64000000001"/>
    <n v="140360.51999999999"/>
    <x v="0"/>
  </r>
  <r>
    <s v="ORD1746"/>
    <x v="437"/>
    <x v="2"/>
    <x v="5"/>
    <x v="2"/>
    <x v="8"/>
    <s v="King Size Bed"/>
    <n v="3"/>
    <n v="49039"/>
    <n v="0"/>
    <n v="147117"/>
    <n v="121104.43"/>
    <x v="0"/>
  </r>
  <r>
    <s v="ORD1747"/>
    <x v="618"/>
    <x v="0"/>
    <x v="6"/>
    <x v="2"/>
    <x v="3"/>
    <s v="Coffee Table"/>
    <n v="2"/>
    <n v="23651"/>
    <n v="0"/>
    <n v="47302"/>
    <n v="35917.440000000002"/>
    <x v="2"/>
  </r>
  <r>
    <s v="ORD1748"/>
    <x v="248"/>
    <x v="2"/>
    <x v="12"/>
    <x v="2"/>
    <x v="5"/>
    <s v="3-Seater Sofa"/>
    <n v="2"/>
    <n v="35237"/>
    <n v="0.15"/>
    <n v="59902.9"/>
    <n v="51155.81"/>
    <x v="0"/>
  </r>
  <r>
    <s v="ORD1749"/>
    <x v="52"/>
    <x v="0"/>
    <x v="6"/>
    <x v="1"/>
    <x v="1"/>
    <s v="Kids T-shirt"/>
    <n v="2"/>
    <n v="74742"/>
    <n v="0.15"/>
    <n v="127061.4"/>
    <n v="110037.25"/>
    <x v="2"/>
  </r>
  <r>
    <s v="ORD1750"/>
    <x v="79"/>
    <x v="2"/>
    <x v="1"/>
    <x v="2"/>
    <x v="8"/>
    <s v="King Size Bed"/>
    <n v="3"/>
    <n v="76176"/>
    <n v="0.05"/>
    <n v="217101.6"/>
    <n v="163760.04999999999"/>
    <x v="1"/>
  </r>
  <r>
    <s v="ORD1751"/>
    <x v="347"/>
    <x v="2"/>
    <x v="6"/>
    <x v="0"/>
    <x v="0"/>
    <s v="Dell Inspiron"/>
    <n v="2"/>
    <n v="33259"/>
    <n v="0.12"/>
    <n v="58535.839999999997"/>
    <n v="51902.05"/>
    <x v="2"/>
  </r>
  <r>
    <s v="ORD1752"/>
    <x v="83"/>
    <x v="3"/>
    <x v="6"/>
    <x v="1"/>
    <x v="1"/>
    <s v="Kids Jacket"/>
    <n v="2"/>
    <n v="50263"/>
    <n v="0.08"/>
    <n v="92483.92"/>
    <n v="83029.94"/>
    <x v="2"/>
  </r>
  <r>
    <s v="ORD1753"/>
    <x v="656"/>
    <x v="2"/>
    <x v="12"/>
    <x v="0"/>
    <x v="0"/>
    <s v="Asus VivoBook"/>
    <n v="4"/>
    <n v="66445"/>
    <n v="0.15"/>
    <n v="225913"/>
    <n v="170697.4"/>
    <x v="2"/>
  </r>
  <r>
    <s v="ORD1754"/>
    <x v="283"/>
    <x v="2"/>
    <x v="2"/>
    <x v="1"/>
    <x v="1"/>
    <s v="Kids T-shirt"/>
    <n v="2"/>
    <n v="70198"/>
    <n v="0.08"/>
    <n v="129164.32"/>
    <n v="97876.82"/>
    <x v="2"/>
  </r>
  <r>
    <s v="ORD1755"/>
    <x v="428"/>
    <x v="2"/>
    <x v="4"/>
    <x v="2"/>
    <x v="5"/>
    <s v="L-Shaped Sofa"/>
    <n v="2"/>
    <n v="43004"/>
    <n v="0"/>
    <n v="86008"/>
    <n v="68529.759999999995"/>
    <x v="0"/>
  </r>
  <r>
    <s v="ORD1756"/>
    <x v="418"/>
    <x v="3"/>
    <x v="10"/>
    <x v="0"/>
    <x v="2"/>
    <s v="Samsung"/>
    <n v="4"/>
    <n v="63998"/>
    <n v="0.15"/>
    <n v="217593.2"/>
    <n v="177360.35"/>
    <x v="0"/>
  </r>
  <r>
    <s v="ORD1757"/>
    <x v="178"/>
    <x v="2"/>
    <x v="9"/>
    <x v="2"/>
    <x v="5"/>
    <s v="L-Shaped Sofa"/>
    <n v="3"/>
    <n v="53959"/>
    <n v="0.12"/>
    <n v="142451.76"/>
    <n v="126349.62"/>
    <x v="2"/>
  </r>
  <r>
    <s v="ORD1758"/>
    <x v="186"/>
    <x v="0"/>
    <x v="4"/>
    <x v="0"/>
    <x v="2"/>
    <s v="Vivo"/>
    <n v="4"/>
    <n v="22621"/>
    <n v="0.15"/>
    <n v="76911.399999999994"/>
    <n v="62674.89"/>
    <x v="0"/>
  </r>
  <r>
    <s v="ORD1759"/>
    <x v="648"/>
    <x v="0"/>
    <x v="8"/>
    <x v="2"/>
    <x v="9"/>
    <s v="Office Chair"/>
    <n v="2"/>
    <n v="73515"/>
    <n v="0"/>
    <n v="147030"/>
    <n v="117818.11"/>
    <x v="2"/>
  </r>
  <r>
    <s v="ORD1760"/>
    <x v="672"/>
    <x v="3"/>
    <x v="3"/>
    <x v="1"/>
    <x v="7"/>
    <s v="Saree"/>
    <n v="4"/>
    <n v="31301"/>
    <n v="0.1"/>
    <n v="112683.6"/>
    <n v="92955.12"/>
    <x v="0"/>
  </r>
  <r>
    <s v="ORD1761"/>
    <x v="87"/>
    <x v="0"/>
    <x v="5"/>
    <x v="1"/>
    <x v="1"/>
    <s v="Kids Jacket"/>
    <n v="3"/>
    <n v="71518"/>
    <n v="0.15"/>
    <n v="182370.9"/>
    <n v="152698.1"/>
    <x v="1"/>
  </r>
  <r>
    <s v="ORD1762"/>
    <x v="449"/>
    <x v="2"/>
    <x v="8"/>
    <x v="1"/>
    <x v="1"/>
    <s v="Kids Jacket"/>
    <n v="4"/>
    <n v="68065"/>
    <n v="0.15"/>
    <n v="231421"/>
    <n v="182785.16"/>
    <x v="0"/>
  </r>
  <r>
    <s v="ORD1763"/>
    <x v="529"/>
    <x v="3"/>
    <x v="3"/>
    <x v="0"/>
    <x v="2"/>
    <s v="Samsung"/>
    <n v="2"/>
    <n v="55344"/>
    <n v="0.12"/>
    <n v="97405.440000000002"/>
    <n v="81958.25"/>
    <x v="1"/>
  </r>
  <r>
    <s v="ORD1764"/>
    <x v="239"/>
    <x v="3"/>
    <x v="2"/>
    <x v="1"/>
    <x v="7"/>
    <s v="Kurti"/>
    <n v="1"/>
    <n v="62105"/>
    <n v="0.15"/>
    <n v="52789.25"/>
    <n v="45846.71"/>
    <x v="2"/>
  </r>
  <r>
    <s v="ORD1765"/>
    <x v="591"/>
    <x v="2"/>
    <x v="9"/>
    <x v="1"/>
    <x v="6"/>
    <s v="Jeans"/>
    <n v="4"/>
    <n v="14990"/>
    <n v="0.08"/>
    <n v="55163.199999999997"/>
    <n v="49085.18"/>
    <x v="1"/>
  </r>
  <r>
    <s v="ORD1766"/>
    <x v="132"/>
    <x v="3"/>
    <x v="13"/>
    <x v="2"/>
    <x v="3"/>
    <s v="Coffee Table"/>
    <n v="3"/>
    <n v="44484"/>
    <n v="0.15"/>
    <n v="113434.2"/>
    <n v="90279.1"/>
    <x v="2"/>
  </r>
  <r>
    <s v="ORD1767"/>
    <x v="381"/>
    <x v="2"/>
    <x v="11"/>
    <x v="2"/>
    <x v="8"/>
    <s v="King Size Bed"/>
    <n v="1"/>
    <n v="20967"/>
    <n v="0.08"/>
    <n v="19289.64"/>
    <n v="14839.09"/>
    <x v="1"/>
  </r>
  <r>
    <s v="ORD1768"/>
    <x v="416"/>
    <x v="2"/>
    <x v="8"/>
    <x v="0"/>
    <x v="4"/>
    <s v="Bluetooth Earbuds"/>
    <n v="3"/>
    <n v="48203"/>
    <n v="0.05"/>
    <n v="137378.54999999999"/>
    <n v="119501.34"/>
    <x v="2"/>
  </r>
  <r>
    <s v="ORD1769"/>
    <x v="619"/>
    <x v="2"/>
    <x v="11"/>
    <x v="0"/>
    <x v="4"/>
    <s v="Smart Watch"/>
    <n v="2"/>
    <n v="76935"/>
    <n v="0.08"/>
    <n v="141560.4"/>
    <n v="118405.14"/>
    <x v="1"/>
  </r>
  <r>
    <s v="ORD1770"/>
    <x v="261"/>
    <x v="3"/>
    <x v="10"/>
    <x v="2"/>
    <x v="9"/>
    <s v="Wooden Chair"/>
    <n v="2"/>
    <n v="67355"/>
    <n v="0.1"/>
    <n v="121239"/>
    <n v="103566.56"/>
    <x v="0"/>
  </r>
  <r>
    <s v="ORD1771"/>
    <x v="476"/>
    <x v="1"/>
    <x v="2"/>
    <x v="0"/>
    <x v="2"/>
    <s v="Oppo"/>
    <n v="5"/>
    <n v="62002"/>
    <n v="0"/>
    <n v="310010"/>
    <n v="273659.86"/>
    <x v="1"/>
  </r>
  <r>
    <s v="ORD1772"/>
    <x v="147"/>
    <x v="3"/>
    <x v="4"/>
    <x v="0"/>
    <x v="2"/>
    <s v="Vivo"/>
    <n v="4"/>
    <n v="39498"/>
    <n v="0.1"/>
    <n v="142192.79999999999"/>
    <n v="121527.8"/>
    <x v="0"/>
  </r>
  <r>
    <s v="ORD1773"/>
    <x v="380"/>
    <x v="3"/>
    <x v="13"/>
    <x v="1"/>
    <x v="1"/>
    <s v="Kids Jacket"/>
    <n v="1"/>
    <n v="64926"/>
    <n v="0"/>
    <n v="64926"/>
    <n v="58381.37"/>
    <x v="0"/>
  </r>
  <r>
    <s v="ORD1774"/>
    <x v="337"/>
    <x v="3"/>
    <x v="4"/>
    <x v="0"/>
    <x v="4"/>
    <s v="Power Bank"/>
    <n v="5"/>
    <n v="32318"/>
    <n v="0.12"/>
    <n v="142199.20000000001"/>
    <n v="118030.32"/>
    <x v="1"/>
  </r>
  <r>
    <s v="ORD1775"/>
    <x v="307"/>
    <x v="3"/>
    <x v="8"/>
    <x v="2"/>
    <x v="8"/>
    <s v="Queen Bed"/>
    <n v="2"/>
    <n v="49120"/>
    <n v="0.1"/>
    <n v="88416"/>
    <n v="67566.850000000006"/>
    <x v="1"/>
  </r>
  <r>
    <s v="ORD1776"/>
    <x v="7"/>
    <x v="3"/>
    <x v="11"/>
    <x v="2"/>
    <x v="9"/>
    <s v="Office Chair"/>
    <n v="3"/>
    <n v="27907"/>
    <n v="0.1"/>
    <n v="75348.899999999994"/>
    <n v="66274.39"/>
    <x v="0"/>
  </r>
  <r>
    <s v="ORD1777"/>
    <x v="146"/>
    <x v="2"/>
    <x v="4"/>
    <x v="0"/>
    <x v="0"/>
    <s v="Dell Inspiron"/>
    <n v="1"/>
    <n v="64473"/>
    <n v="0.1"/>
    <n v="58025.7"/>
    <n v="45457.87"/>
    <x v="2"/>
  </r>
  <r>
    <s v="ORD1778"/>
    <x v="623"/>
    <x v="1"/>
    <x v="2"/>
    <x v="1"/>
    <x v="6"/>
    <s v="Jeans"/>
    <n v="4"/>
    <n v="3796"/>
    <n v="0.1"/>
    <n v="13665.6"/>
    <n v="10660.95"/>
    <x v="2"/>
  </r>
  <r>
    <s v="ORD1779"/>
    <x v="264"/>
    <x v="3"/>
    <x v="2"/>
    <x v="2"/>
    <x v="8"/>
    <s v="King Size Bed"/>
    <n v="2"/>
    <n v="45850"/>
    <n v="0.1"/>
    <n v="82530"/>
    <n v="62817.19"/>
    <x v="2"/>
  </r>
  <r>
    <s v="ORD1780"/>
    <x v="391"/>
    <x v="2"/>
    <x v="12"/>
    <x v="1"/>
    <x v="1"/>
    <s v="Kids T-shirt"/>
    <n v="3"/>
    <n v="19029"/>
    <n v="0.08"/>
    <n v="52520.04"/>
    <n v="45301.99"/>
    <x v="2"/>
  </r>
  <r>
    <s v="ORD1781"/>
    <x v="673"/>
    <x v="1"/>
    <x v="3"/>
    <x v="2"/>
    <x v="9"/>
    <s v="Office Chair"/>
    <n v="5"/>
    <n v="15483"/>
    <n v="0.1"/>
    <n v="69673.5"/>
    <n v="59907.48"/>
    <x v="2"/>
  </r>
  <r>
    <s v="ORD1782"/>
    <x v="271"/>
    <x v="2"/>
    <x v="9"/>
    <x v="2"/>
    <x v="8"/>
    <s v="Queen Bed"/>
    <n v="5"/>
    <n v="82161"/>
    <n v="0"/>
    <n v="410805"/>
    <n v="344613.97"/>
    <x v="2"/>
  </r>
  <r>
    <s v="ORD1783"/>
    <x v="36"/>
    <x v="0"/>
    <x v="3"/>
    <x v="0"/>
    <x v="4"/>
    <s v="Power Bank"/>
    <n v="3"/>
    <n v="72724"/>
    <n v="0.1"/>
    <n v="196354.8"/>
    <n v="153657.23000000001"/>
    <x v="2"/>
  </r>
  <r>
    <s v="ORD1784"/>
    <x v="440"/>
    <x v="3"/>
    <x v="2"/>
    <x v="1"/>
    <x v="1"/>
    <s v="Kids T-shirt"/>
    <n v="4"/>
    <n v="35819"/>
    <n v="0.08"/>
    <n v="131813.92000000001"/>
    <n v="104102.99"/>
    <x v="1"/>
  </r>
  <r>
    <s v="ORD1785"/>
    <x v="24"/>
    <x v="3"/>
    <x v="5"/>
    <x v="0"/>
    <x v="4"/>
    <s v="Power Bank"/>
    <n v="5"/>
    <n v="16949"/>
    <n v="0.15"/>
    <n v="72033.25"/>
    <n v="54338.720000000001"/>
    <x v="2"/>
  </r>
  <r>
    <s v="ORD1786"/>
    <x v="253"/>
    <x v="3"/>
    <x v="9"/>
    <x v="0"/>
    <x v="4"/>
    <s v="Bluetooth Earbuds"/>
    <n v="4"/>
    <n v="55195"/>
    <n v="0.15"/>
    <n v="187663"/>
    <n v="150489.65"/>
    <x v="1"/>
  </r>
  <r>
    <s v="ORD1787"/>
    <x v="573"/>
    <x v="1"/>
    <x v="8"/>
    <x v="1"/>
    <x v="6"/>
    <s v="Shirt"/>
    <n v="4"/>
    <n v="74721"/>
    <n v="0.1"/>
    <n v="268995.59999999998"/>
    <n v="210266.98"/>
    <x v="2"/>
  </r>
  <r>
    <s v="ORD1788"/>
    <x v="397"/>
    <x v="0"/>
    <x v="9"/>
    <x v="1"/>
    <x v="7"/>
    <s v="Kurti"/>
    <n v="5"/>
    <n v="72145"/>
    <n v="0.15"/>
    <n v="306616.25"/>
    <n v="240640.09"/>
    <x v="2"/>
  </r>
  <r>
    <s v="ORD1789"/>
    <x v="674"/>
    <x v="1"/>
    <x v="8"/>
    <x v="1"/>
    <x v="6"/>
    <s v="Shirt"/>
    <n v="2"/>
    <n v="27745"/>
    <n v="0"/>
    <n v="55490"/>
    <n v="42955.55"/>
    <x v="0"/>
  </r>
  <r>
    <s v="ORD1790"/>
    <x v="675"/>
    <x v="2"/>
    <x v="11"/>
    <x v="2"/>
    <x v="3"/>
    <s v="Coffee Table"/>
    <n v="1"/>
    <n v="23589"/>
    <n v="0.08"/>
    <n v="21701.88"/>
    <n v="16638.580000000002"/>
    <x v="0"/>
  </r>
  <r>
    <s v="ORD1791"/>
    <x v="86"/>
    <x v="0"/>
    <x v="10"/>
    <x v="0"/>
    <x v="2"/>
    <s v="Samsung"/>
    <n v="5"/>
    <n v="20555"/>
    <n v="0.12"/>
    <n v="90442"/>
    <n v="72096.97"/>
    <x v="2"/>
  </r>
  <r>
    <s v="ORD1792"/>
    <x v="144"/>
    <x v="0"/>
    <x v="4"/>
    <x v="0"/>
    <x v="0"/>
    <s v="Dell Inspiron"/>
    <n v="1"/>
    <n v="12028"/>
    <n v="0.12"/>
    <n v="10584.64"/>
    <n v="8283.81"/>
    <x v="0"/>
  </r>
  <r>
    <s v="ORD1793"/>
    <x v="349"/>
    <x v="0"/>
    <x v="4"/>
    <x v="0"/>
    <x v="2"/>
    <s v="OnePlus"/>
    <n v="2"/>
    <n v="17276"/>
    <n v="0.12"/>
    <n v="30405.759999999998"/>
    <n v="26192.37"/>
    <x v="2"/>
  </r>
  <r>
    <s v="ORD1794"/>
    <x v="478"/>
    <x v="2"/>
    <x v="2"/>
    <x v="2"/>
    <x v="9"/>
    <s v="Office Chair"/>
    <n v="4"/>
    <n v="60112"/>
    <n v="0.05"/>
    <n v="228425.60000000001"/>
    <n v="175260.47"/>
    <x v="2"/>
  </r>
  <r>
    <s v="ORD1795"/>
    <x v="100"/>
    <x v="1"/>
    <x v="1"/>
    <x v="0"/>
    <x v="0"/>
    <s v="Lenovo IdeaPad"/>
    <n v="4"/>
    <n v="74242"/>
    <n v="0.15"/>
    <n v="252422.8"/>
    <n v="214863.87"/>
    <x v="1"/>
  </r>
  <r>
    <s v="ORD1796"/>
    <x v="614"/>
    <x v="1"/>
    <x v="5"/>
    <x v="2"/>
    <x v="8"/>
    <s v="King Size Bed"/>
    <n v="1"/>
    <n v="43543"/>
    <n v="0.12"/>
    <n v="38317.839999999997"/>
    <n v="32804.300000000003"/>
    <x v="1"/>
  </r>
  <r>
    <s v="ORD1797"/>
    <x v="436"/>
    <x v="1"/>
    <x v="7"/>
    <x v="2"/>
    <x v="3"/>
    <s v="Study Table"/>
    <n v="5"/>
    <n v="11124"/>
    <n v="0.08"/>
    <n v="51170.400000000001"/>
    <n v="41164.42"/>
    <x v="1"/>
  </r>
  <r>
    <s v="ORD1798"/>
    <x v="7"/>
    <x v="2"/>
    <x v="11"/>
    <x v="1"/>
    <x v="1"/>
    <s v="Kids Jacket"/>
    <n v="5"/>
    <n v="45910"/>
    <n v="0"/>
    <n v="229550"/>
    <n v="205870.93"/>
    <x v="0"/>
  </r>
  <r>
    <s v="ORD1799"/>
    <x v="676"/>
    <x v="2"/>
    <x v="7"/>
    <x v="0"/>
    <x v="0"/>
    <s v="Asus VivoBook"/>
    <n v="3"/>
    <n v="27661"/>
    <n v="0.12"/>
    <n v="73025.039999999994"/>
    <n v="61460.43"/>
    <x v="2"/>
  </r>
  <r>
    <s v="ORD1800"/>
    <x v="256"/>
    <x v="3"/>
    <x v="4"/>
    <x v="2"/>
    <x v="5"/>
    <s v="3-Seater Sofa"/>
    <n v="4"/>
    <n v="2531"/>
    <n v="0.12"/>
    <n v="8909.1200000000008"/>
    <n v="7160.91"/>
    <x v="2"/>
  </r>
  <r>
    <s v="ORD1801"/>
    <x v="11"/>
    <x v="1"/>
    <x v="5"/>
    <x v="1"/>
    <x v="1"/>
    <s v="Kids Jacket"/>
    <n v="1"/>
    <n v="53145"/>
    <n v="0.15"/>
    <n v="45173.25"/>
    <n v="35355.54"/>
    <x v="0"/>
  </r>
  <r>
    <s v="ORD1802"/>
    <x v="393"/>
    <x v="1"/>
    <x v="7"/>
    <x v="0"/>
    <x v="0"/>
    <s v="Lenovo IdeaPad"/>
    <n v="1"/>
    <n v="89788"/>
    <n v="0.15"/>
    <n v="76319.8"/>
    <n v="60576.74"/>
    <x v="2"/>
  </r>
  <r>
    <s v="ORD1803"/>
    <x v="565"/>
    <x v="0"/>
    <x v="7"/>
    <x v="0"/>
    <x v="4"/>
    <s v="Power Bank"/>
    <n v="1"/>
    <n v="22638"/>
    <n v="0.08"/>
    <n v="20826.96"/>
    <n v="16280.97"/>
    <x v="1"/>
  </r>
  <r>
    <s v="ORD1804"/>
    <x v="257"/>
    <x v="1"/>
    <x v="1"/>
    <x v="1"/>
    <x v="7"/>
    <s v="Kurti"/>
    <n v="4"/>
    <n v="42449"/>
    <n v="0.12"/>
    <n v="149420.48000000001"/>
    <n v="116400.97"/>
    <x v="1"/>
  </r>
  <r>
    <s v="ORD1805"/>
    <x v="245"/>
    <x v="3"/>
    <x v="11"/>
    <x v="2"/>
    <x v="9"/>
    <s v="Office Chair"/>
    <n v="3"/>
    <n v="32219"/>
    <n v="0.12"/>
    <n v="85058.16"/>
    <n v="73903.02"/>
    <x v="1"/>
  </r>
  <r>
    <s v="ORD1806"/>
    <x v="77"/>
    <x v="0"/>
    <x v="0"/>
    <x v="1"/>
    <x v="6"/>
    <s v="Shirt"/>
    <n v="5"/>
    <n v="53176"/>
    <n v="0.05"/>
    <n v="252586"/>
    <n v="216506.88"/>
    <x v="2"/>
  </r>
  <r>
    <s v="ORD1807"/>
    <x v="677"/>
    <x v="3"/>
    <x v="7"/>
    <x v="0"/>
    <x v="2"/>
    <s v="OnePlus"/>
    <n v="5"/>
    <n v="86762"/>
    <n v="0.1"/>
    <n v="390429"/>
    <n v="319943.65000000002"/>
    <x v="0"/>
  </r>
  <r>
    <s v="ORD1808"/>
    <x v="668"/>
    <x v="1"/>
    <x v="1"/>
    <x v="2"/>
    <x v="8"/>
    <s v="King Size Bed"/>
    <n v="2"/>
    <n v="37963"/>
    <n v="0.08"/>
    <n v="69851.92"/>
    <n v="62401.18"/>
    <x v="1"/>
  </r>
  <r>
    <s v="ORD1809"/>
    <x v="11"/>
    <x v="2"/>
    <x v="8"/>
    <x v="2"/>
    <x v="5"/>
    <s v="3-Seater Sofa"/>
    <n v="2"/>
    <n v="40505"/>
    <n v="0.08"/>
    <n v="74529.2"/>
    <n v="58557.87"/>
    <x v="1"/>
  </r>
  <r>
    <s v="ORD1810"/>
    <x v="97"/>
    <x v="0"/>
    <x v="8"/>
    <x v="0"/>
    <x v="4"/>
    <s v="Power Bank"/>
    <n v="1"/>
    <n v="64430"/>
    <n v="0.1"/>
    <n v="57987"/>
    <n v="45462.36"/>
    <x v="0"/>
  </r>
  <r>
    <s v="ORD1811"/>
    <x v="263"/>
    <x v="3"/>
    <x v="0"/>
    <x v="0"/>
    <x v="4"/>
    <s v="Power Bank"/>
    <n v="2"/>
    <n v="53806"/>
    <n v="0.08"/>
    <n v="99003.04"/>
    <n v="77805.2"/>
    <x v="0"/>
  </r>
  <r>
    <s v="ORD1812"/>
    <x v="18"/>
    <x v="3"/>
    <x v="6"/>
    <x v="0"/>
    <x v="2"/>
    <s v="Oppo"/>
    <n v="1"/>
    <n v="29073"/>
    <n v="0.1"/>
    <n v="26165.7"/>
    <n v="20153.400000000001"/>
    <x v="2"/>
  </r>
  <r>
    <s v="ORD1813"/>
    <x v="451"/>
    <x v="0"/>
    <x v="3"/>
    <x v="2"/>
    <x v="3"/>
    <s v="Study Table"/>
    <n v="3"/>
    <n v="19157"/>
    <n v="0.1"/>
    <n v="51723.9"/>
    <n v="45739.839999999997"/>
    <x v="1"/>
  </r>
  <r>
    <s v="ORD1814"/>
    <x v="658"/>
    <x v="2"/>
    <x v="13"/>
    <x v="0"/>
    <x v="2"/>
    <s v="Oppo"/>
    <n v="5"/>
    <n v="29417"/>
    <n v="0.08"/>
    <n v="135318.20000000001"/>
    <n v="111061.87"/>
    <x v="2"/>
  </r>
  <r>
    <s v="ORD1815"/>
    <x v="151"/>
    <x v="2"/>
    <x v="6"/>
    <x v="2"/>
    <x v="5"/>
    <s v="3-Seater Sofa"/>
    <n v="4"/>
    <n v="77570"/>
    <n v="0"/>
    <n v="310280"/>
    <n v="235711.94"/>
    <x v="0"/>
  </r>
  <r>
    <s v="ORD1816"/>
    <x v="308"/>
    <x v="1"/>
    <x v="3"/>
    <x v="0"/>
    <x v="0"/>
    <s v="HP Pavilion"/>
    <n v="5"/>
    <n v="45981"/>
    <n v="0.08"/>
    <n v="211512.6"/>
    <n v="171019.08"/>
    <x v="1"/>
  </r>
  <r>
    <s v="ORD1817"/>
    <x v="130"/>
    <x v="0"/>
    <x v="0"/>
    <x v="2"/>
    <x v="3"/>
    <s v="Coffee Table"/>
    <n v="1"/>
    <n v="85020"/>
    <n v="0.12"/>
    <n v="74817.600000000006"/>
    <n v="61158.28"/>
    <x v="1"/>
  </r>
  <r>
    <s v="ORD1818"/>
    <x v="408"/>
    <x v="2"/>
    <x v="1"/>
    <x v="0"/>
    <x v="0"/>
    <s v="Lenovo IdeaPad"/>
    <n v="4"/>
    <n v="29723"/>
    <n v="0.08"/>
    <n v="109380.64"/>
    <n v="86668.41"/>
    <x v="2"/>
  </r>
  <r>
    <s v="ORD1819"/>
    <x v="318"/>
    <x v="1"/>
    <x v="11"/>
    <x v="2"/>
    <x v="3"/>
    <s v="Study Table"/>
    <n v="2"/>
    <n v="72770"/>
    <n v="0"/>
    <n v="145540"/>
    <n v="126096.48"/>
    <x v="2"/>
  </r>
  <r>
    <s v="ORD1820"/>
    <x v="329"/>
    <x v="3"/>
    <x v="5"/>
    <x v="2"/>
    <x v="8"/>
    <s v="King Size Bed"/>
    <n v="4"/>
    <n v="33178"/>
    <n v="0.15"/>
    <n v="112805.2"/>
    <n v="96990.47"/>
    <x v="0"/>
  </r>
  <r>
    <s v="ORD1821"/>
    <x v="7"/>
    <x v="2"/>
    <x v="0"/>
    <x v="2"/>
    <x v="3"/>
    <s v="Coffee Table"/>
    <n v="4"/>
    <n v="73150"/>
    <n v="0.15"/>
    <n v="248710"/>
    <n v="186843.83"/>
    <x v="2"/>
  </r>
  <r>
    <s v="ORD1822"/>
    <x v="465"/>
    <x v="1"/>
    <x v="3"/>
    <x v="0"/>
    <x v="0"/>
    <s v="Lenovo IdeaPad"/>
    <n v="3"/>
    <n v="1795"/>
    <n v="0.15"/>
    <n v="4577.25"/>
    <n v="3720.5"/>
    <x v="1"/>
  </r>
  <r>
    <s v="ORD1823"/>
    <x v="217"/>
    <x v="0"/>
    <x v="6"/>
    <x v="1"/>
    <x v="1"/>
    <s v="Kids Jacket"/>
    <n v="2"/>
    <n v="18056"/>
    <n v="0.05"/>
    <n v="34306.400000000001"/>
    <n v="29893.4"/>
    <x v="2"/>
  </r>
  <r>
    <s v="ORD1824"/>
    <x v="361"/>
    <x v="3"/>
    <x v="3"/>
    <x v="0"/>
    <x v="0"/>
    <s v="HP Pavilion"/>
    <n v="1"/>
    <n v="17197"/>
    <n v="0.08"/>
    <n v="15821.24"/>
    <n v="13974.7"/>
    <x v="0"/>
  </r>
  <r>
    <s v="ORD1825"/>
    <x v="258"/>
    <x v="3"/>
    <x v="1"/>
    <x v="0"/>
    <x v="0"/>
    <s v="Lenovo IdeaPad"/>
    <n v="1"/>
    <n v="82907"/>
    <n v="0.12"/>
    <n v="72958.16"/>
    <n v="60307.4"/>
    <x v="1"/>
  </r>
  <r>
    <s v="ORD1826"/>
    <x v="332"/>
    <x v="2"/>
    <x v="13"/>
    <x v="0"/>
    <x v="4"/>
    <s v="Smart Watch"/>
    <n v="2"/>
    <n v="76506"/>
    <n v="0.1"/>
    <n v="137710.79999999999"/>
    <n v="123200.74"/>
    <x v="2"/>
  </r>
  <r>
    <s v="ORD1827"/>
    <x v="142"/>
    <x v="1"/>
    <x v="0"/>
    <x v="2"/>
    <x v="8"/>
    <s v="King Size Bed"/>
    <n v="5"/>
    <n v="59577"/>
    <n v="0"/>
    <n v="297885"/>
    <n v="250725.93"/>
    <x v="2"/>
  </r>
  <r>
    <s v="ORD1828"/>
    <x v="7"/>
    <x v="3"/>
    <x v="7"/>
    <x v="0"/>
    <x v="0"/>
    <s v="Dell Inspiron"/>
    <n v="4"/>
    <n v="87864"/>
    <n v="0.08"/>
    <n v="323339.52000000002"/>
    <n v="272743.13"/>
    <x v="1"/>
  </r>
  <r>
    <s v="ORD1829"/>
    <x v="51"/>
    <x v="1"/>
    <x v="9"/>
    <x v="1"/>
    <x v="6"/>
    <s v="Shirt"/>
    <n v="2"/>
    <n v="48847"/>
    <n v="0.08"/>
    <n v="89878.48"/>
    <n v="77951.94"/>
    <x v="2"/>
  </r>
  <r>
    <s v="ORD1830"/>
    <x v="605"/>
    <x v="1"/>
    <x v="13"/>
    <x v="0"/>
    <x v="4"/>
    <s v="Smart Watch"/>
    <n v="1"/>
    <n v="67018"/>
    <n v="0.15"/>
    <n v="56965.3"/>
    <n v="49800.06"/>
    <x v="2"/>
  </r>
  <r>
    <s v="ORD1831"/>
    <x v="347"/>
    <x v="1"/>
    <x v="1"/>
    <x v="2"/>
    <x v="5"/>
    <s v="L-Shaped Sofa"/>
    <n v="1"/>
    <n v="19180"/>
    <n v="0.08"/>
    <n v="17645.599999999999"/>
    <n v="14605.65"/>
    <x v="1"/>
  </r>
  <r>
    <s v="ORD1832"/>
    <x v="515"/>
    <x v="0"/>
    <x v="10"/>
    <x v="0"/>
    <x v="2"/>
    <s v="Samsung"/>
    <n v="2"/>
    <n v="30374"/>
    <n v="0.12"/>
    <n v="53458.239999999998"/>
    <n v="44676.13"/>
    <x v="0"/>
  </r>
  <r>
    <s v="ORD1833"/>
    <x v="164"/>
    <x v="3"/>
    <x v="12"/>
    <x v="0"/>
    <x v="4"/>
    <s v="Smart Watch"/>
    <n v="5"/>
    <n v="25064"/>
    <n v="0.05"/>
    <n v="119054"/>
    <n v="102679.26"/>
    <x v="2"/>
  </r>
  <r>
    <s v="ORD1834"/>
    <x v="349"/>
    <x v="2"/>
    <x v="10"/>
    <x v="2"/>
    <x v="5"/>
    <s v="L-Shaped Sofa"/>
    <n v="4"/>
    <n v="65008"/>
    <n v="0.1"/>
    <n v="234028.79999999999"/>
    <n v="181501.66"/>
    <x v="2"/>
  </r>
  <r>
    <s v="ORD1835"/>
    <x v="380"/>
    <x v="1"/>
    <x v="0"/>
    <x v="1"/>
    <x v="7"/>
    <s v="Dress"/>
    <n v="1"/>
    <n v="31531"/>
    <n v="0.05"/>
    <n v="29954.45"/>
    <n v="24349.45"/>
    <x v="1"/>
  </r>
  <r>
    <s v="ORD1836"/>
    <x v="80"/>
    <x v="0"/>
    <x v="13"/>
    <x v="1"/>
    <x v="7"/>
    <s v="Dress"/>
    <n v="5"/>
    <n v="79968"/>
    <n v="0.05"/>
    <n v="379848"/>
    <n v="337567.69"/>
    <x v="2"/>
  </r>
  <r>
    <s v="ORD1837"/>
    <x v="551"/>
    <x v="0"/>
    <x v="7"/>
    <x v="2"/>
    <x v="9"/>
    <s v="Wooden Chair"/>
    <n v="1"/>
    <n v="68796"/>
    <n v="0.12"/>
    <n v="60540.480000000003"/>
    <n v="53997.15"/>
    <x v="0"/>
  </r>
  <r>
    <s v="ORD1838"/>
    <x v="454"/>
    <x v="2"/>
    <x v="8"/>
    <x v="1"/>
    <x v="6"/>
    <s v="Jeans"/>
    <n v="1"/>
    <n v="22516"/>
    <n v="0.08"/>
    <n v="20714.72"/>
    <n v="15969.19"/>
    <x v="2"/>
  </r>
  <r>
    <s v="ORD1839"/>
    <x v="425"/>
    <x v="1"/>
    <x v="2"/>
    <x v="1"/>
    <x v="1"/>
    <s v="Kids T-shirt"/>
    <n v="2"/>
    <n v="34828"/>
    <n v="0.1"/>
    <n v="62690.400000000001"/>
    <n v="51999.360000000001"/>
    <x v="2"/>
  </r>
  <r>
    <s v="ORD1840"/>
    <x v="511"/>
    <x v="3"/>
    <x v="9"/>
    <x v="0"/>
    <x v="2"/>
    <s v="Vivo"/>
    <n v="1"/>
    <n v="58248"/>
    <n v="0.12"/>
    <n v="51258.239999999998"/>
    <n v="44145.84"/>
    <x v="2"/>
  </r>
  <r>
    <s v="ORD1841"/>
    <x v="72"/>
    <x v="3"/>
    <x v="7"/>
    <x v="1"/>
    <x v="7"/>
    <s v="Saree"/>
    <n v="5"/>
    <n v="20471"/>
    <n v="0.12"/>
    <n v="90072.4"/>
    <n v="80026.8"/>
    <x v="1"/>
  </r>
  <r>
    <s v="ORD1842"/>
    <x v="312"/>
    <x v="0"/>
    <x v="4"/>
    <x v="1"/>
    <x v="1"/>
    <s v="Kids Jacket"/>
    <n v="4"/>
    <n v="75035"/>
    <n v="0.12"/>
    <n v="264123.2"/>
    <n v="208080.1"/>
    <x v="1"/>
  </r>
  <r>
    <s v="ORD1843"/>
    <x v="347"/>
    <x v="0"/>
    <x v="0"/>
    <x v="1"/>
    <x v="6"/>
    <s v="Shirt"/>
    <n v="5"/>
    <n v="57087"/>
    <n v="0.05"/>
    <n v="271163.25"/>
    <n v="231849.67"/>
    <x v="1"/>
  </r>
  <r>
    <s v="ORD1844"/>
    <x v="135"/>
    <x v="2"/>
    <x v="11"/>
    <x v="2"/>
    <x v="9"/>
    <s v="Wooden Chair"/>
    <n v="5"/>
    <n v="1202"/>
    <n v="0.05"/>
    <n v="5709.5"/>
    <n v="4607.82"/>
    <x v="1"/>
  </r>
  <r>
    <s v="ORD1845"/>
    <x v="349"/>
    <x v="2"/>
    <x v="5"/>
    <x v="1"/>
    <x v="6"/>
    <s v="Jacket"/>
    <n v="2"/>
    <n v="6103"/>
    <n v="0.12"/>
    <n v="10741.28"/>
    <n v="9042.57"/>
    <x v="1"/>
  </r>
  <r>
    <s v="ORD1846"/>
    <x v="429"/>
    <x v="3"/>
    <x v="10"/>
    <x v="2"/>
    <x v="5"/>
    <s v="3-Seater Sofa"/>
    <n v="4"/>
    <n v="13168"/>
    <n v="0.1"/>
    <n v="47404.800000000003"/>
    <n v="40367.230000000003"/>
    <x v="2"/>
  </r>
  <r>
    <s v="ORD1847"/>
    <x v="553"/>
    <x v="3"/>
    <x v="10"/>
    <x v="2"/>
    <x v="9"/>
    <s v="Wooden Chair"/>
    <n v="2"/>
    <n v="12229"/>
    <n v="0.05"/>
    <n v="23235.1"/>
    <n v="19868.87"/>
    <x v="0"/>
  </r>
  <r>
    <s v="ORD1848"/>
    <x v="178"/>
    <x v="2"/>
    <x v="1"/>
    <x v="0"/>
    <x v="4"/>
    <s v="Bluetooth Earbuds"/>
    <n v="3"/>
    <n v="10578"/>
    <n v="0"/>
    <n v="31734"/>
    <n v="25719.56"/>
    <x v="0"/>
  </r>
  <r>
    <s v="ORD1849"/>
    <x v="495"/>
    <x v="0"/>
    <x v="0"/>
    <x v="0"/>
    <x v="4"/>
    <s v="Smart Watch"/>
    <n v="3"/>
    <n v="40235"/>
    <n v="0.15"/>
    <n v="102599.25"/>
    <n v="78543.27"/>
    <x v="2"/>
  </r>
  <r>
    <s v="ORD1850"/>
    <x v="404"/>
    <x v="2"/>
    <x v="1"/>
    <x v="2"/>
    <x v="8"/>
    <s v="Queen Bed"/>
    <n v="3"/>
    <n v="65291"/>
    <n v="0.1"/>
    <n v="176285.7"/>
    <n v="134723"/>
    <x v="2"/>
  </r>
  <r>
    <s v="ORD1851"/>
    <x v="678"/>
    <x v="2"/>
    <x v="10"/>
    <x v="2"/>
    <x v="3"/>
    <s v="Study Table"/>
    <n v="3"/>
    <n v="77824"/>
    <n v="0.15"/>
    <n v="198451.20000000001"/>
    <n v="149268.51"/>
    <x v="0"/>
  </r>
  <r>
    <s v="ORD1852"/>
    <x v="435"/>
    <x v="3"/>
    <x v="0"/>
    <x v="2"/>
    <x v="3"/>
    <s v="Coffee Table"/>
    <n v="3"/>
    <n v="34482"/>
    <n v="0.05"/>
    <n v="98273.7"/>
    <n v="84681.85"/>
    <x v="0"/>
  </r>
  <r>
    <s v="ORD1853"/>
    <x v="221"/>
    <x v="2"/>
    <x v="2"/>
    <x v="0"/>
    <x v="4"/>
    <s v="Smart Watch"/>
    <n v="4"/>
    <n v="19677"/>
    <n v="0.12"/>
    <n v="69263.039999999994"/>
    <n v="60412"/>
    <x v="1"/>
  </r>
  <r>
    <s v="ORD1854"/>
    <x v="470"/>
    <x v="1"/>
    <x v="11"/>
    <x v="2"/>
    <x v="8"/>
    <s v="Queen Bed"/>
    <n v="2"/>
    <n v="16305"/>
    <n v="0"/>
    <n v="32610"/>
    <n v="27759.81"/>
    <x v="0"/>
  </r>
  <r>
    <s v="ORD1855"/>
    <x v="632"/>
    <x v="2"/>
    <x v="13"/>
    <x v="0"/>
    <x v="2"/>
    <s v="OnePlus"/>
    <n v="1"/>
    <n v="62309"/>
    <n v="0.12"/>
    <n v="54831.92"/>
    <n v="49288.34"/>
    <x v="2"/>
  </r>
  <r>
    <s v="ORD1856"/>
    <x v="16"/>
    <x v="2"/>
    <x v="5"/>
    <x v="0"/>
    <x v="4"/>
    <s v="Smart Watch"/>
    <n v="3"/>
    <n v="17731"/>
    <n v="0.05"/>
    <n v="50533.35"/>
    <n v="39695.57"/>
    <x v="1"/>
  </r>
  <r>
    <s v="ORD1857"/>
    <x v="563"/>
    <x v="3"/>
    <x v="2"/>
    <x v="0"/>
    <x v="2"/>
    <s v="Oppo"/>
    <n v="1"/>
    <n v="3194"/>
    <n v="0"/>
    <n v="3194"/>
    <n v="2537.11"/>
    <x v="1"/>
  </r>
  <r>
    <s v="ORD1858"/>
    <x v="229"/>
    <x v="1"/>
    <x v="1"/>
    <x v="2"/>
    <x v="5"/>
    <s v="L-Shaped Sofa"/>
    <n v="1"/>
    <n v="16939"/>
    <n v="0.08"/>
    <n v="15583.88"/>
    <n v="11705.06"/>
    <x v="0"/>
  </r>
  <r>
    <s v="ORD1859"/>
    <x v="100"/>
    <x v="2"/>
    <x v="1"/>
    <x v="0"/>
    <x v="0"/>
    <s v="Lenovo IdeaPad"/>
    <n v="2"/>
    <n v="73647"/>
    <n v="0.1"/>
    <n v="132564.6"/>
    <n v="102227.62"/>
    <x v="1"/>
  </r>
  <r>
    <s v="ORD1860"/>
    <x v="414"/>
    <x v="3"/>
    <x v="6"/>
    <x v="1"/>
    <x v="7"/>
    <s v="Kurti"/>
    <n v="4"/>
    <n v="71050"/>
    <n v="0.05"/>
    <n v="269990"/>
    <n v="225024.01"/>
    <x v="1"/>
  </r>
  <r>
    <s v="ORD1861"/>
    <x v="679"/>
    <x v="0"/>
    <x v="11"/>
    <x v="1"/>
    <x v="7"/>
    <s v="Saree"/>
    <n v="2"/>
    <n v="82335"/>
    <n v="0.12"/>
    <n v="144909.6"/>
    <n v="122982.07"/>
    <x v="0"/>
  </r>
  <r>
    <s v="ORD1862"/>
    <x v="1"/>
    <x v="3"/>
    <x v="6"/>
    <x v="0"/>
    <x v="0"/>
    <s v="HP Pavilion"/>
    <n v="4"/>
    <n v="18831"/>
    <n v="0.15"/>
    <n v="64025.4"/>
    <n v="50122.17"/>
    <x v="2"/>
  </r>
  <r>
    <s v="ORD1863"/>
    <x v="415"/>
    <x v="2"/>
    <x v="0"/>
    <x v="1"/>
    <x v="6"/>
    <s v="Jeans"/>
    <n v="5"/>
    <n v="42925"/>
    <n v="0.12"/>
    <n v="188870"/>
    <n v="148922.98000000001"/>
    <x v="1"/>
  </r>
  <r>
    <s v="ORD1864"/>
    <x v="550"/>
    <x v="2"/>
    <x v="2"/>
    <x v="2"/>
    <x v="8"/>
    <s v="Queen Bed"/>
    <n v="1"/>
    <n v="82577"/>
    <n v="0.05"/>
    <n v="78448.149999999994"/>
    <n v="62780.28"/>
    <x v="2"/>
  </r>
  <r>
    <s v="ORD1865"/>
    <x v="609"/>
    <x v="0"/>
    <x v="13"/>
    <x v="2"/>
    <x v="8"/>
    <s v="King Size Bed"/>
    <n v="5"/>
    <n v="84141"/>
    <n v="0"/>
    <n v="420705"/>
    <n v="356923.98"/>
    <x v="2"/>
  </r>
  <r>
    <s v="ORD1866"/>
    <x v="199"/>
    <x v="1"/>
    <x v="10"/>
    <x v="2"/>
    <x v="9"/>
    <s v="Office Chair"/>
    <n v="4"/>
    <n v="46605"/>
    <n v="0.08"/>
    <n v="171506.4"/>
    <n v="139909.98000000001"/>
    <x v="1"/>
  </r>
  <r>
    <s v="ORD1867"/>
    <x v="393"/>
    <x v="0"/>
    <x v="0"/>
    <x v="1"/>
    <x v="1"/>
    <s v="Kids Jacket"/>
    <n v="2"/>
    <n v="42474"/>
    <n v="0.15"/>
    <n v="72205.8"/>
    <n v="60294.81"/>
    <x v="2"/>
  </r>
  <r>
    <s v="ORD1868"/>
    <x v="290"/>
    <x v="3"/>
    <x v="10"/>
    <x v="1"/>
    <x v="7"/>
    <s v="Dress"/>
    <n v="2"/>
    <n v="36086"/>
    <n v="0.05"/>
    <n v="68563.399999999994"/>
    <n v="54176.3"/>
    <x v="0"/>
  </r>
  <r>
    <s v="ORD1869"/>
    <x v="680"/>
    <x v="1"/>
    <x v="10"/>
    <x v="0"/>
    <x v="2"/>
    <s v="iPhone"/>
    <n v="3"/>
    <n v="3470"/>
    <n v="0"/>
    <n v="10410"/>
    <n v="8554.3700000000008"/>
    <x v="0"/>
  </r>
  <r>
    <s v="ORD1870"/>
    <x v="109"/>
    <x v="1"/>
    <x v="13"/>
    <x v="1"/>
    <x v="6"/>
    <s v="Jacket"/>
    <n v="5"/>
    <n v="11520"/>
    <n v="0.15"/>
    <n v="48960"/>
    <n v="42843.96"/>
    <x v="0"/>
  </r>
  <r>
    <s v="ORD1871"/>
    <x v="292"/>
    <x v="1"/>
    <x v="12"/>
    <x v="1"/>
    <x v="6"/>
    <s v="Jacket"/>
    <n v="1"/>
    <n v="27494"/>
    <n v="0.15"/>
    <n v="23369.9"/>
    <n v="18585.53"/>
    <x v="1"/>
  </r>
  <r>
    <s v="ORD1872"/>
    <x v="82"/>
    <x v="1"/>
    <x v="5"/>
    <x v="2"/>
    <x v="9"/>
    <s v="Office Chair"/>
    <n v="2"/>
    <n v="83803"/>
    <n v="0.15"/>
    <n v="142465.1"/>
    <n v="119960.6"/>
    <x v="1"/>
  </r>
  <r>
    <s v="ORD1873"/>
    <x v="217"/>
    <x v="3"/>
    <x v="12"/>
    <x v="2"/>
    <x v="3"/>
    <s v="Coffee Table"/>
    <n v="5"/>
    <n v="19278"/>
    <n v="0.12"/>
    <n v="84823.2"/>
    <n v="68890.64"/>
    <x v="2"/>
  </r>
  <r>
    <s v="ORD1874"/>
    <x v="195"/>
    <x v="0"/>
    <x v="6"/>
    <x v="2"/>
    <x v="9"/>
    <s v="Office Chair"/>
    <n v="5"/>
    <n v="58740"/>
    <n v="0.12"/>
    <n v="258456"/>
    <n v="208361.26"/>
    <x v="1"/>
  </r>
  <r>
    <s v="ORD1875"/>
    <x v="506"/>
    <x v="3"/>
    <x v="0"/>
    <x v="0"/>
    <x v="2"/>
    <s v="Vivo"/>
    <n v="3"/>
    <n v="84395"/>
    <n v="0.05"/>
    <n v="240525.75"/>
    <n v="213025.29"/>
    <x v="0"/>
  </r>
  <r>
    <s v="ORD1876"/>
    <x v="382"/>
    <x v="0"/>
    <x v="10"/>
    <x v="2"/>
    <x v="5"/>
    <s v="L-Shaped Sofa"/>
    <n v="1"/>
    <n v="73705"/>
    <n v="0.12"/>
    <n v="64860.4"/>
    <n v="49266.91"/>
    <x v="0"/>
  </r>
  <r>
    <s v="ORD1877"/>
    <x v="681"/>
    <x v="2"/>
    <x v="7"/>
    <x v="0"/>
    <x v="2"/>
    <s v="iPhone"/>
    <n v="4"/>
    <n v="53874"/>
    <n v="0.05"/>
    <n v="204721.2"/>
    <n v="155543.29"/>
    <x v="2"/>
  </r>
  <r>
    <s v="ORD1878"/>
    <x v="363"/>
    <x v="3"/>
    <x v="0"/>
    <x v="0"/>
    <x v="2"/>
    <s v="Vivo"/>
    <n v="1"/>
    <n v="10779"/>
    <n v="0"/>
    <n v="10779"/>
    <n v="8333.7999999999993"/>
    <x v="1"/>
  </r>
  <r>
    <s v="ORD1879"/>
    <x v="496"/>
    <x v="1"/>
    <x v="8"/>
    <x v="2"/>
    <x v="3"/>
    <s v="Study Table"/>
    <n v="1"/>
    <n v="74774"/>
    <n v="0"/>
    <n v="74774"/>
    <n v="62008.77"/>
    <x v="0"/>
  </r>
  <r>
    <s v="ORD1880"/>
    <x v="295"/>
    <x v="2"/>
    <x v="10"/>
    <x v="2"/>
    <x v="9"/>
    <s v="Wooden Chair"/>
    <n v="3"/>
    <n v="70487"/>
    <n v="0"/>
    <n v="211461"/>
    <n v="177481.75"/>
    <x v="2"/>
  </r>
  <r>
    <s v="ORD1881"/>
    <x v="351"/>
    <x v="1"/>
    <x v="7"/>
    <x v="2"/>
    <x v="9"/>
    <s v="Wooden Chair"/>
    <n v="2"/>
    <n v="47641"/>
    <n v="0.15"/>
    <n v="80989.7"/>
    <n v="71764.149999999994"/>
    <x v="2"/>
  </r>
  <r>
    <s v="ORD1882"/>
    <x v="608"/>
    <x v="3"/>
    <x v="6"/>
    <x v="0"/>
    <x v="2"/>
    <s v="iPhone"/>
    <n v="3"/>
    <n v="20165"/>
    <n v="0.15"/>
    <n v="51420.75"/>
    <n v="38700.9"/>
    <x v="0"/>
  </r>
  <r>
    <s v="ORD1883"/>
    <x v="238"/>
    <x v="3"/>
    <x v="8"/>
    <x v="1"/>
    <x v="6"/>
    <s v="Shirt"/>
    <n v="1"/>
    <n v="58081"/>
    <n v="0.12"/>
    <n v="51111.28"/>
    <n v="42231.38"/>
    <x v="1"/>
  </r>
  <r>
    <s v="ORD1884"/>
    <x v="223"/>
    <x v="0"/>
    <x v="12"/>
    <x v="1"/>
    <x v="6"/>
    <s v="Jeans"/>
    <n v="1"/>
    <n v="21700"/>
    <n v="0.05"/>
    <n v="20615"/>
    <n v="15961.95"/>
    <x v="0"/>
  </r>
  <r>
    <s v="ORD1885"/>
    <x v="132"/>
    <x v="2"/>
    <x v="3"/>
    <x v="0"/>
    <x v="2"/>
    <s v="OnePlus"/>
    <n v="2"/>
    <n v="3039"/>
    <n v="0.15"/>
    <n v="5166.3"/>
    <n v="4581.67"/>
    <x v="2"/>
  </r>
  <r>
    <s v="ORD1886"/>
    <x v="74"/>
    <x v="0"/>
    <x v="4"/>
    <x v="0"/>
    <x v="2"/>
    <s v="iPhone"/>
    <n v="3"/>
    <n v="34213"/>
    <n v="0.08"/>
    <n v="94427.88"/>
    <n v="71155.710000000006"/>
    <x v="2"/>
  </r>
  <r>
    <s v="ORD1887"/>
    <x v="631"/>
    <x v="2"/>
    <x v="8"/>
    <x v="1"/>
    <x v="1"/>
    <s v="Kids T-shirt"/>
    <n v="1"/>
    <n v="23549"/>
    <n v="0.12"/>
    <n v="20723.12"/>
    <n v="16917.259999999998"/>
    <x v="0"/>
  </r>
  <r>
    <s v="ORD1888"/>
    <x v="571"/>
    <x v="1"/>
    <x v="13"/>
    <x v="0"/>
    <x v="4"/>
    <s v="Power Bank"/>
    <n v="1"/>
    <n v="32564"/>
    <n v="0.08"/>
    <n v="29958.880000000001"/>
    <n v="25511.77"/>
    <x v="2"/>
  </r>
  <r>
    <s v="ORD1889"/>
    <x v="682"/>
    <x v="2"/>
    <x v="1"/>
    <x v="0"/>
    <x v="0"/>
    <s v="Dell Inspiron"/>
    <n v="2"/>
    <n v="30283"/>
    <n v="0.15"/>
    <n v="51481.1"/>
    <n v="41973.65"/>
    <x v="2"/>
  </r>
  <r>
    <s v="ORD1890"/>
    <x v="234"/>
    <x v="0"/>
    <x v="11"/>
    <x v="2"/>
    <x v="8"/>
    <s v="Queen Bed"/>
    <n v="4"/>
    <n v="32394"/>
    <n v="0.12"/>
    <n v="114026.88"/>
    <n v="87793.32"/>
    <x v="0"/>
  </r>
  <r>
    <s v="ORD1891"/>
    <x v="683"/>
    <x v="1"/>
    <x v="11"/>
    <x v="0"/>
    <x v="0"/>
    <s v="Asus VivoBook"/>
    <n v="5"/>
    <n v="63580"/>
    <n v="0.08"/>
    <n v="292468"/>
    <n v="259675.78"/>
    <x v="0"/>
  </r>
  <r>
    <s v="ORD1892"/>
    <x v="72"/>
    <x v="1"/>
    <x v="13"/>
    <x v="2"/>
    <x v="3"/>
    <s v="Coffee Table"/>
    <n v="4"/>
    <n v="75082"/>
    <n v="0"/>
    <n v="300328"/>
    <n v="262508.15999999997"/>
    <x v="0"/>
  </r>
  <r>
    <s v="ORD1893"/>
    <x v="49"/>
    <x v="3"/>
    <x v="8"/>
    <x v="0"/>
    <x v="0"/>
    <s v="HP Pavilion"/>
    <n v="1"/>
    <n v="43939"/>
    <n v="0.15"/>
    <n v="37348.15"/>
    <n v="29426.5"/>
    <x v="0"/>
  </r>
  <r>
    <s v="ORD1894"/>
    <x v="314"/>
    <x v="1"/>
    <x v="8"/>
    <x v="1"/>
    <x v="1"/>
    <s v="Kids T-shirt"/>
    <n v="2"/>
    <n v="13375"/>
    <n v="0.15"/>
    <n v="22737.5"/>
    <n v="19495.009999999998"/>
    <x v="0"/>
  </r>
  <r>
    <s v="ORD1895"/>
    <x v="26"/>
    <x v="3"/>
    <x v="9"/>
    <x v="2"/>
    <x v="9"/>
    <s v="Office Chair"/>
    <n v="4"/>
    <n v="11810"/>
    <n v="0.1"/>
    <n v="42516"/>
    <n v="33004.629999999997"/>
    <x v="2"/>
  </r>
  <r>
    <s v="ORD1896"/>
    <x v="406"/>
    <x v="2"/>
    <x v="7"/>
    <x v="1"/>
    <x v="6"/>
    <s v="Jeans"/>
    <n v="4"/>
    <n v="50042"/>
    <n v="0.15"/>
    <n v="170142.8"/>
    <n v="141923.24"/>
    <x v="0"/>
  </r>
  <r>
    <s v="ORD1897"/>
    <x v="368"/>
    <x v="1"/>
    <x v="2"/>
    <x v="0"/>
    <x v="4"/>
    <s v="Smart Watch"/>
    <n v="4"/>
    <n v="55132"/>
    <n v="0.1"/>
    <n v="198475.2"/>
    <n v="153401.65"/>
    <x v="1"/>
  </r>
  <r>
    <s v="ORD1898"/>
    <x v="665"/>
    <x v="3"/>
    <x v="11"/>
    <x v="1"/>
    <x v="1"/>
    <s v="Kids Jacket"/>
    <n v="2"/>
    <n v="12193"/>
    <n v="0.1"/>
    <n v="21947.4"/>
    <n v="18443.900000000001"/>
    <x v="2"/>
  </r>
  <r>
    <s v="ORD1899"/>
    <x v="684"/>
    <x v="2"/>
    <x v="7"/>
    <x v="0"/>
    <x v="2"/>
    <s v="Samsung"/>
    <n v="2"/>
    <n v="56852"/>
    <n v="0.12"/>
    <n v="100059.52"/>
    <n v="78056.72"/>
    <x v="0"/>
  </r>
  <r>
    <s v="ORD1900"/>
    <x v="194"/>
    <x v="0"/>
    <x v="10"/>
    <x v="0"/>
    <x v="4"/>
    <s v="Bluetooth Earbuds"/>
    <n v="1"/>
    <n v="3340"/>
    <n v="0.05"/>
    <n v="3173"/>
    <n v="2739.61"/>
    <x v="0"/>
  </r>
  <r>
    <s v="ORD1901"/>
    <x v="297"/>
    <x v="3"/>
    <x v="6"/>
    <x v="1"/>
    <x v="6"/>
    <s v="Jeans"/>
    <n v="4"/>
    <n v="65173"/>
    <n v="0.15"/>
    <n v="221588.2"/>
    <n v="196210.9"/>
    <x v="0"/>
  </r>
  <r>
    <s v="ORD1902"/>
    <x v="139"/>
    <x v="2"/>
    <x v="2"/>
    <x v="1"/>
    <x v="1"/>
    <s v="Kids Jacket"/>
    <n v="2"/>
    <n v="12875"/>
    <n v="0.08"/>
    <n v="23690"/>
    <n v="17908.810000000001"/>
    <x v="2"/>
  </r>
  <r>
    <s v="ORD1903"/>
    <x v="567"/>
    <x v="1"/>
    <x v="3"/>
    <x v="0"/>
    <x v="0"/>
    <s v="Asus VivoBook"/>
    <n v="5"/>
    <n v="9622"/>
    <n v="0.1"/>
    <n v="43299"/>
    <n v="35924.050000000003"/>
    <x v="2"/>
  </r>
  <r>
    <s v="ORD1904"/>
    <x v="138"/>
    <x v="3"/>
    <x v="13"/>
    <x v="2"/>
    <x v="8"/>
    <s v="King Size Bed"/>
    <n v="2"/>
    <n v="42945"/>
    <n v="0.05"/>
    <n v="81595.5"/>
    <n v="69915.66"/>
    <x v="0"/>
  </r>
  <r>
    <s v="ORD1905"/>
    <x v="227"/>
    <x v="0"/>
    <x v="2"/>
    <x v="2"/>
    <x v="8"/>
    <s v="King Size Bed"/>
    <n v="1"/>
    <n v="47144"/>
    <n v="0.08"/>
    <n v="43372.480000000003"/>
    <n v="35926.35"/>
    <x v="1"/>
  </r>
  <r>
    <s v="ORD1906"/>
    <x v="194"/>
    <x v="3"/>
    <x v="5"/>
    <x v="2"/>
    <x v="5"/>
    <s v="3-Seater Sofa"/>
    <n v="4"/>
    <n v="51041"/>
    <n v="0.08"/>
    <n v="187830.88"/>
    <n v="168208.15"/>
    <x v="1"/>
  </r>
  <r>
    <s v="ORD1907"/>
    <x v="370"/>
    <x v="0"/>
    <x v="1"/>
    <x v="1"/>
    <x v="1"/>
    <s v="Kids Jacket"/>
    <n v="4"/>
    <n v="18876"/>
    <n v="0.12"/>
    <n v="66443.520000000004"/>
    <n v="57183.42"/>
    <x v="1"/>
  </r>
  <r>
    <s v="ORD1908"/>
    <x v="86"/>
    <x v="2"/>
    <x v="0"/>
    <x v="0"/>
    <x v="0"/>
    <s v="Lenovo IdeaPad"/>
    <n v="5"/>
    <n v="82783"/>
    <n v="0.08"/>
    <n v="380801.8"/>
    <n v="289115.90999999997"/>
    <x v="1"/>
  </r>
  <r>
    <s v="ORD1909"/>
    <x v="685"/>
    <x v="3"/>
    <x v="10"/>
    <x v="1"/>
    <x v="6"/>
    <s v="Shirt"/>
    <n v="5"/>
    <n v="6304"/>
    <n v="0.05"/>
    <n v="29944"/>
    <n v="26265.02"/>
    <x v="1"/>
  </r>
  <r>
    <s v="ORD1910"/>
    <x v="686"/>
    <x v="0"/>
    <x v="13"/>
    <x v="0"/>
    <x v="2"/>
    <s v="iPhone"/>
    <n v="3"/>
    <n v="14833"/>
    <n v="0.15"/>
    <n v="37824.15"/>
    <n v="29520.45"/>
    <x v="0"/>
  </r>
  <r>
    <s v="ORD1911"/>
    <x v="630"/>
    <x v="3"/>
    <x v="11"/>
    <x v="2"/>
    <x v="5"/>
    <s v="L-Shaped Sofa"/>
    <n v="3"/>
    <n v="78374"/>
    <n v="0.08"/>
    <n v="216312.24"/>
    <n v="167490.34"/>
    <x v="2"/>
  </r>
  <r>
    <s v="ORD1912"/>
    <x v="396"/>
    <x v="0"/>
    <x v="6"/>
    <x v="2"/>
    <x v="9"/>
    <s v="Office Chair"/>
    <n v="4"/>
    <n v="32090"/>
    <n v="0.12"/>
    <n v="112956.8"/>
    <n v="93036.28"/>
    <x v="1"/>
  </r>
  <r>
    <s v="ORD1913"/>
    <x v="9"/>
    <x v="2"/>
    <x v="6"/>
    <x v="2"/>
    <x v="9"/>
    <s v="Office Chair"/>
    <n v="1"/>
    <n v="1608"/>
    <n v="0.12"/>
    <n v="1415.04"/>
    <n v="1088.23"/>
    <x v="2"/>
  </r>
  <r>
    <s v="ORD1914"/>
    <x v="660"/>
    <x v="0"/>
    <x v="12"/>
    <x v="0"/>
    <x v="0"/>
    <s v="Lenovo IdeaPad"/>
    <n v="3"/>
    <n v="17665"/>
    <n v="0.1"/>
    <n v="47695.5"/>
    <n v="36888.67"/>
    <x v="2"/>
  </r>
  <r>
    <s v="ORD1915"/>
    <x v="421"/>
    <x v="2"/>
    <x v="8"/>
    <x v="2"/>
    <x v="8"/>
    <s v="Queen Bed"/>
    <n v="3"/>
    <n v="81155"/>
    <n v="0.1"/>
    <n v="219118.5"/>
    <n v="188551.31"/>
    <x v="1"/>
  </r>
  <r>
    <s v="ORD1916"/>
    <x v="61"/>
    <x v="0"/>
    <x v="1"/>
    <x v="2"/>
    <x v="9"/>
    <s v="Office Chair"/>
    <n v="5"/>
    <n v="53474"/>
    <n v="0.08"/>
    <n v="245980.4"/>
    <n v="202000.33"/>
    <x v="2"/>
  </r>
  <r>
    <s v="ORD1917"/>
    <x v="104"/>
    <x v="1"/>
    <x v="0"/>
    <x v="2"/>
    <x v="9"/>
    <s v="Office Chair"/>
    <n v="1"/>
    <n v="76194"/>
    <n v="0.1"/>
    <n v="68574.600000000006"/>
    <n v="52773.32"/>
    <x v="0"/>
  </r>
  <r>
    <s v="ORD1918"/>
    <x v="15"/>
    <x v="3"/>
    <x v="5"/>
    <x v="2"/>
    <x v="9"/>
    <s v="Office Chair"/>
    <n v="3"/>
    <n v="82065"/>
    <n v="0.08"/>
    <n v="226499.4"/>
    <n v="172148.02"/>
    <x v="0"/>
  </r>
  <r>
    <s v="ORD1919"/>
    <x v="638"/>
    <x v="1"/>
    <x v="8"/>
    <x v="0"/>
    <x v="0"/>
    <s v="HP Pavilion"/>
    <n v="3"/>
    <n v="47707"/>
    <n v="0.05"/>
    <n v="135964.95000000001"/>
    <n v="112910.96"/>
    <x v="2"/>
  </r>
  <r>
    <s v="ORD1920"/>
    <x v="573"/>
    <x v="3"/>
    <x v="11"/>
    <x v="2"/>
    <x v="5"/>
    <s v="3-Seater Sofa"/>
    <n v="2"/>
    <n v="29244"/>
    <n v="0.1"/>
    <n v="52639.199999999997"/>
    <n v="43829.17"/>
    <x v="2"/>
  </r>
  <r>
    <s v="ORD1921"/>
    <x v="687"/>
    <x v="3"/>
    <x v="4"/>
    <x v="1"/>
    <x v="7"/>
    <s v="Kurti"/>
    <n v="5"/>
    <n v="16363"/>
    <n v="0"/>
    <n v="81815"/>
    <n v="62326.73"/>
    <x v="1"/>
  </r>
  <r>
    <s v="ORD1922"/>
    <x v="323"/>
    <x v="2"/>
    <x v="1"/>
    <x v="1"/>
    <x v="6"/>
    <s v="Jacket"/>
    <n v="2"/>
    <n v="74807"/>
    <n v="0.08"/>
    <n v="137644.88"/>
    <n v="116935.01"/>
    <x v="1"/>
  </r>
  <r>
    <s v="ORD1923"/>
    <x v="688"/>
    <x v="1"/>
    <x v="11"/>
    <x v="1"/>
    <x v="6"/>
    <s v="Shirt"/>
    <n v="4"/>
    <n v="75645"/>
    <n v="0.08"/>
    <n v="278373.59999999998"/>
    <n v="237772.47"/>
    <x v="2"/>
  </r>
  <r>
    <s v="ORD1924"/>
    <x v="166"/>
    <x v="3"/>
    <x v="13"/>
    <x v="0"/>
    <x v="2"/>
    <s v="Vivo"/>
    <n v="1"/>
    <n v="9019"/>
    <n v="0.05"/>
    <n v="8568.0499999999993"/>
    <n v="6821.87"/>
    <x v="2"/>
  </r>
  <r>
    <s v="ORD1925"/>
    <x v="61"/>
    <x v="2"/>
    <x v="0"/>
    <x v="2"/>
    <x v="8"/>
    <s v="Queen Bed"/>
    <n v="4"/>
    <n v="71185"/>
    <n v="0.05"/>
    <n v="270503"/>
    <n v="230616.29"/>
    <x v="1"/>
  </r>
  <r>
    <s v="ORD1926"/>
    <x v="516"/>
    <x v="3"/>
    <x v="9"/>
    <x v="1"/>
    <x v="1"/>
    <s v="Kids T-shirt"/>
    <n v="1"/>
    <n v="50939"/>
    <n v="0.1"/>
    <n v="45845.1"/>
    <n v="37976.22"/>
    <x v="1"/>
  </r>
  <r>
    <s v="ORD1927"/>
    <x v="91"/>
    <x v="0"/>
    <x v="10"/>
    <x v="2"/>
    <x v="8"/>
    <s v="King Size Bed"/>
    <n v="1"/>
    <n v="67129"/>
    <n v="0.08"/>
    <n v="61758.68"/>
    <n v="49025.01"/>
    <x v="0"/>
  </r>
  <r>
    <s v="ORD1928"/>
    <x v="567"/>
    <x v="3"/>
    <x v="5"/>
    <x v="0"/>
    <x v="4"/>
    <s v="Bluetooth Earbuds"/>
    <n v="4"/>
    <n v="35552"/>
    <n v="0.08"/>
    <n v="130831.36"/>
    <n v="107172.42"/>
    <x v="1"/>
  </r>
  <r>
    <s v="ORD1929"/>
    <x v="20"/>
    <x v="0"/>
    <x v="0"/>
    <x v="1"/>
    <x v="7"/>
    <s v="Dress"/>
    <n v="4"/>
    <n v="84761"/>
    <n v="0.08"/>
    <n v="311920.48"/>
    <n v="254986.54"/>
    <x v="0"/>
  </r>
  <r>
    <s v="ORD1930"/>
    <x v="475"/>
    <x v="1"/>
    <x v="5"/>
    <x v="2"/>
    <x v="9"/>
    <s v="Wooden Chair"/>
    <n v="2"/>
    <n v="37967"/>
    <n v="0.15"/>
    <n v="64543.9"/>
    <n v="57120.59"/>
    <x v="2"/>
  </r>
  <r>
    <s v="ORD1931"/>
    <x v="230"/>
    <x v="1"/>
    <x v="13"/>
    <x v="0"/>
    <x v="4"/>
    <s v="Power Bank"/>
    <n v="1"/>
    <n v="58976"/>
    <n v="0"/>
    <n v="58976"/>
    <n v="50991.49"/>
    <x v="1"/>
  </r>
  <r>
    <s v="ORD1932"/>
    <x v="482"/>
    <x v="0"/>
    <x v="5"/>
    <x v="2"/>
    <x v="8"/>
    <s v="Queen Bed"/>
    <n v="4"/>
    <n v="55033"/>
    <n v="0.15"/>
    <n v="187112.2"/>
    <n v="147759.84"/>
    <x v="0"/>
  </r>
  <r>
    <s v="ORD1933"/>
    <x v="379"/>
    <x v="1"/>
    <x v="12"/>
    <x v="0"/>
    <x v="4"/>
    <s v="Smart Watch"/>
    <n v="1"/>
    <n v="82219"/>
    <n v="0.15"/>
    <n v="69886.149999999994"/>
    <n v="62833.5"/>
    <x v="2"/>
  </r>
  <r>
    <s v="ORD1934"/>
    <x v="254"/>
    <x v="1"/>
    <x v="0"/>
    <x v="2"/>
    <x v="3"/>
    <s v="Study Table"/>
    <n v="3"/>
    <n v="44213"/>
    <n v="0"/>
    <n v="132639"/>
    <n v="107220.76"/>
    <x v="1"/>
  </r>
  <r>
    <s v="ORD1935"/>
    <x v="521"/>
    <x v="2"/>
    <x v="4"/>
    <x v="2"/>
    <x v="3"/>
    <s v="Coffee Table"/>
    <n v="3"/>
    <n v="2321"/>
    <n v="0.15"/>
    <n v="5918.55"/>
    <n v="4942.2700000000004"/>
    <x v="2"/>
  </r>
  <r>
    <s v="ORD1936"/>
    <x v="573"/>
    <x v="2"/>
    <x v="10"/>
    <x v="0"/>
    <x v="0"/>
    <s v="Asus VivoBook"/>
    <n v="2"/>
    <n v="4490"/>
    <n v="0.05"/>
    <n v="8531"/>
    <n v="6662.56"/>
    <x v="1"/>
  </r>
  <r>
    <s v="ORD1937"/>
    <x v="203"/>
    <x v="2"/>
    <x v="0"/>
    <x v="2"/>
    <x v="9"/>
    <s v="Office Chair"/>
    <n v="5"/>
    <n v="25880"/>
    <n v="0.05"/>
    <n v="122930"/>
    <n v="108759.98"/>
    <x v="2"/>
  </r>
  <r>
    <s v="ORD1938"/>
    <x v="265"/>
    <x v="0"/>
    <x v="2"/>
    <x v="1"/>
    <x v="6"/>
    <s v="Shirt"/>
    <n v="2"/>
    <n v="4228"/>
    <n v="0.08"/>
    <n v="7779.52"/>
    <n v="6656.31"/>
    <x v="0"/>
  </r>
  <r>
    <s v="ORD1939"/>
    <x v="394"/>
    <x v="2"/>
    <x v="1"/>
    <x v="2"/>
    <x v="8"/>
    <s v="Queen Bed"/>
    <n v="3"/>
    <n v="60614"/>
    <n v="0.12"/>
    <n v="160020.96"/>
    <n v="120846.1"/>
    <x v="1"/>
  </r>
  <r>
    <s v="ORD1940"/>
    <x v="386"/>
    <x v="3"/>
    <x v="10"/>
    <x v="0"/>
    <x v="4"/>
    <s v="Smart Watch"/>
    <n v="3"/>
    <n v="58245"/>
    <n v="0"/>
    <n v="174735"/>
    <n v="148196.07"/>
    <x v="1"/>
  </r>
  <r>
    <s v="ORD1941"/>
    <x v="534"/>
    <x v="2"/>
    <x v="4"/>
    <x v="0"/>
    <x v="2"/>
    <s v="Oppo"/>
    <n v="3"/>
    <n v="78191"/>
    <n v="0.1"/>
    <n v="211115.7"/>
    <n v="173226.3"/>
    <x v="0"/>
  </r>
  <r>
    <s v="ORD1942"/>
    <x v="572"/>
    <x v="0"/>
    <x v="0"/>
    <x v="2"/>
    <x v="5"/>
    <s v="L-Shaped Sofa"/>
    <n v="3"/>
    <n v="64663"/>
    <n v="0.12"/>
    <n v="170710.32"/>
    <n v="133848.31"/>
    <x v="1"/>
  </r>
  <r>
    <s v="ORD1943"/>
    <x v="140"/>
    <x v="3"/>
    <x v="9"/>
    <x v="2"/>
    <x v="3"/>
    <s v="Coffee Table"/>
    <n v="4"/>
    <n v="31197"/>
    <n v="0.12"/>
    <n v="109813.44"/>
    <n v="85373.33"/>
    <x v="0"/>
  </r>
  <r>
    <s v="ORD1944"/>
    <x v="663"/>
    <x v="0"/>
    <x v="1"/>
    <x v="0"/>
    <x v="4"/>
    <s v="Power Bank"/>
    <n v="1"/>
    <n v="25735"/>
    <n v="0"/>
    <n v="25735"/>
    <n v="22195.45"/>
    <x v="2"/>
  </r>
  <r>
    <s v="ORD1945"/>
    <x v="689"/>
    <x v="0"/>
    <x v="7"/>
    <x v="1"/>
    <x v="6"/>
    <s v="Shirt"/>
    <n v="5"/>
    <n v="4106"/>
    <n v="0.05"/>
    <n v="19503.5"/>
    <n v="14722.89"/>
    <x v="2"/>
  </r>
  <r>
    <s v="ORD1946"/>
    <x v="527"/>
    <x v="1"/>
    <x v="11"/>
    <x v="1"/>
    <x v="6"/>
    <s v="Jacket"/>
    <n v="1"/>
    <n v="19851"/>
    <n v="0.08"/>
    <n v="18262.919999999998"/>
    <n v="16360.38"/>
    <x v="0"/>
  </r>
  <r>
    <s v="ORD1947"/>
    <x v="344"/>
    <x v="1"/>
    <x v="12"/>
    <x v="1"/>
    <x v="6"/>
    <s v="Jacket"/>
    <n v="2"/>
    <n v="28368"/>
    <n v="0.05"/>
    <n v="53899.199999999997"/>
    <n v="40820.46"/>
    <x v="2"/>
  </r>
  <r>
    <s v="ORD1948"/>
    <x v="530"/>
    <x v="1"/>
    <x v="6"/>
    <x v="1"/>
    <x v="6"/>
    <s v="Jeans"/>
    <n v="4"/>
    <n v="89263"/>
    <n v="0.15"/>
    <n v="303494.2"/>
    <n v="236246.07"/>
    <x v="1"/>
  </r>
  <r>
    <s v="ORD1949"/>
    <x v="190"/>
    <x v="3"/>
    <x v="0"/>
    <x v="2"/>
    <x v="5"/>
    <s v="L-Shaped Sofa"/>
    <n v="3"/>
    <n v="4271"/>
    <n v="0.08"/>
    <n v="11787.96"/>
    <n v="9442.34"/>
    <x v="0"/>
  </r>
  <r>
    <s v="ORD1950"/>
    <x v="405"/>
    <x v="0"/>
    <x v="0"/>
    <x v="2"/>
    <x v="9"/>
    <s v="Office Chair"/>
    <n v="4"/>
    <n v="29231"/>
    <n v="0.12"/>
    <n v="102893.12"/>
    <n v="84711.82"/>
    <x v="2"/>
  </r>
  <r>
    <s v="ORD1951"/>
    <x v="690"/>
    <x v="0"/>
    <x v="8"/>
    <x v="1"/>
    <x v="6"/>
    <s v="Shirt"/>
    <n v="2"/>
    <n v="44832"/>
    <n v="0.05"/>
    <n v="85180.800000000003"/>
    <n v="71134.009999999995"/>
    <x v="2"/>
  </r>
  <r>
    <s v="ORD1952"/>
    <x v="389"/>
    <x v="2"/>
    <x v="0"/>
    <x v="0"/>
    <x v="4"/>
    <s v="Smart Watch"/>
    <n v="5"/>
    <n v="74232"/>
    <n v="0.08"/>
    <n v="341467.2"/>
    <n v="270178.09999999998"/>
    <x v="1"/>
  </r>
  <r>
    <s v="ORD1953"/>
    <x v="598"/>
    <x v="2"/>
    <x v="7"/>
    <x v="2"/>
    <x v="8"/>
    <s v="King Size Bed"/>
    <n v="5"/>
    <n v="74769"/>
    <n v="0.12"/>
    <n v="328983.59999999998"/>
    <n v="259939.62"/>
    <x v="2"/>
  </r>
  <r>
    <s v="ORD1954"/>
    <x v="207"/>
    <x v="2"/>
    <x v="11"/>
    <x v="1"/>
    <x v="1"/>
    <s v="Kids Jacket"/>
    <n v="5"/>
    <n v="82793"/>
    <n v="0.15"/>
    <n v="351870.25"/>
    <n v="282270.81"/>
    <x v="2"/>
  </r>
  <r>
    <s v="ORD1955"/>
    <x v="132"/>
    <x v="0"/>
    <x v="5"/>
    <x v="0"/>
    <x v="4"/>
    <s v="Bluetooth Earbuds"/>
    <n v="5"/>
    <n v="12320"/>
    <n v="0"/>
    <n v="61600"/>
    <n v="51617.17"/>
    <x v="2"/>
  </r>
  <r>
    <s v="ORD1956"/>
    <x v="663"/>
    <x v="2"/>
    <x v="12"/>
    <x v="0"/>
    <x v="4"/>
    <s v="Smart Watch"/>
    <n v="2"/>
    <n v="62908"/>
    <n v="0.15"/>
    <n v="106943.6"/>
    <n v="86071.12"/>
    <x v="0"/>
  </r>
  <r>
    <s v="ORD1957"/>
    <x v="172"/>
    <x v="0"/>
    <x v="6"/>
    <x v="0"/>
    <x v="4"/>
    <s v="Power Bank"/>
    <n v="3"/>
    <n v="18632"/>
    <n v="0.08"/>
    <n v="51424.32"/>
    <n v="44312.31"/>
    <x v="0"/>
  </r>
  <r>
    <s v="ORD1958"/>
    <x v="298"/>
    <x v="0"/>
    <x v="7"/>
    <x v="0"/>
    <x v="4"/>
    <s v="Smart Watch"/>
    <n v="5"/>
    <n v="57506"/>
    <n v="0"/>
    <n v="287530"/>
    <n v="221322.12"/>
    <x v="1"/>
  </r>
  <r>
    <s v="ORD1959"/>
    <x v="514"/>
    <x v="2"/>
    <x v="1"/>
    <x v="2"/>
    <x v="3"/>
    <s v="Study Table"/>
    <n v="4"/>
    <n v="30417"/>
    <n v="0.12"/>
    <n v="107067.84"/>
    <n v="87259.91"/>
    <x v="2"/>
  </r>
  <r>
    <s v="ORD1960"/>
    <x v="225"/>
    <x v="2"/>
    <x v="2"/>
    <x v="1"/>
    <x v="6"/>
    <s v="Jeans"/>
    <n v="3"/>
    <n v="2775"/>
    <n v="0.15"/>
    <n v="7076.25"/>
    <n v="5725.82"/>
    <x v="2"/>
  </r>
  <r>
    <s v="ORD1961"/>
    <x v="195"/>
    <x v="3"/>
    <x v="5"/>
    <x v="0"/>
    <x v="4"/>
    <s v="Power Bank"/>
    <n v="1"/>
    <n v="12284"/>
    <n v="0.05"/>
    <n v="11669.8"/>
    <n v="9760.1"/>
    <x v="2"/>
  </r>
  <r>
    <s v="ORD1962"/>
    <x v="217"/>
    <x v="3"/>
    <x v="4"/>
    <x v="0"/>
    <x v="4"/>
    <s v="Bluetooth Earbuds"/>
    <n v="3"/>
    <n v="69953"/>
    <n v="0.1"/>
    <n v="188873.1"/>
    <n v="169082.45"/>
    <x v="0"/>
  </r>
  <r>
    <s v="ORD1963"/>
    <x v="307"/>
    <x v="3"/>
    <x v="8"/>
    <x v="2"/>
    <x v="8"/>
    <s v="King Size Bed"/>
    <n v="5"/>
    <n v="33612"/>
    <n v="0.05"/>
    <n v="159657"/>
    <n v="142085.5"/>
    <x v="1"/>
  </r>
  <r>
    <s v="ORD1964"/>
    <x v="436"/>
    <x v="0"/>
    <x v="10"/>
    <x v="1"/>
    <x v="6"/>
    <s v="Jeans"/>
    <n v="1"/>
    <n v="47878"/>
    <n v="0.15"/>
    <n v="40696.300000000003"/>
    <n v="30903.360000000001"/>
    <x v="1"/>
  </r>
  <r>
    <s v="ORD1965"/>
    <x v="244"/>
    <x v="1"/>
    <x v="9"/>
    <x v="0"/>
    <x v="0"/>
    <s v="Asus VivoBook"/>
    <n v="3"/>
    <n v="50756"/>
    <n v="0.08"/>
    <n v="140086.56"/>
    <n v="120316.16"/>
    <x v="0"/>
  </r>
  <r>
    <s v="ORD1966"/>
    <x v="112"/>
    <x v="0"/>
    <x v="3"/>
    <x v="1"/>
    <x v="6"/>
    <s v="Jeans"/>
    <n v="1"/>
    <n v="18003"/>
    <n v="0.05"/>
    <n v="17102.849999999999"/>
    <n v="15080.88"/>
    <x v="1"/>
  </r>
  <r>
    <s v="ORD1967"/>
    <x v="243"/>
    <x v="1"/>
    <x v="13"/>
    <x v="1"/>
    <x v="7"/>
    <s v="Kurti"/>
    <n v="4"/>
    <n v="59103"/>
    <n v="0.1"/>
    <n v="212770.8"/>
    <n v="167376.16"/>
    <x v="2"/>
  </r>
  <r>
    <s v="ORD1968"/>
    <x v="223"/>
    <x v="3"/>
    <x v="12"/>
    <x v="1"/>
    <x v="7"/>
    <s v="Dress"/>
    <n v="4"/>
    <n v="11699"/>
    <n v="0.05"/>
    <n v="44456.2"/>
    <n v="36937.69"/>
    <x v="1"/>
  </r>
  <r>
    <s v="ORD1969"/>
    <x v="691"/>
    <x v="0"/>
    <x v="2"/>
    <x v="2"/>
    <x v="3"/>
    <s v="Study Table"/>
    <n v="4"/>
    <n v="12660"/>
    <n v="0.05"/>
    <n v="48108"/>
    <n v="41547.599999999999"/>
    <x v="1"/>
  </r>
  <r>
    <s v="ORD1970"/>
    <x v="57"/>
    <x v="3"/>
    <x v="11"/>
    <x v="0"/>
    <x v="0"/>
    <s v="HP Pavilion"/>
    <n v="5"/>
    <n v="29067"/>
    <n v="0.12"/>
    <n v="127894.8"/>
    <n v="105073.06"/>
    <x v="1"/>
  </r>
  <r>
    <s v="ORD1971"/>
    <x v="178"/>
    <x v="3"/>
    <x v="4"/>
    <x v="2"/>
    <x v="9"/>
    <s v="Wooden Chair"/>
    <n v="4"/>
    <n v="33376"/>
    <n v="0"/>
    <n v="133504"/>
    <n v="115589.55"/>
    <x v="0"/>
  </r>
  <r>
    <s v="ORD1972"/>
    <x v="182"/>
    <x v="0"/>
    <x v="1"/>
    <x v="1"/>
    <x v="1"/>
    <s v="Kids T-shirt"/>
    <n v="4"/>
    <n v="89994"/>
    <n v="0.12"/>
    <n v="316778.88"/>
    <n v="277761"/>
    <x v="0"/>
  </r>
  <r>
    <s v="ORD1973"/>
    <x v="0"/>
    <x v="1"/>
    <x v="11"/>
    <x v="1"/>
    <x v="6"/>
    <s v="Jeans"/>
    <n v="1"/>
    <n v="49568"/>
    <n v="0.12"/>
    <n v="43619.839999999997"/>
    <n v="36187.74"/>
    <x v="1"/>
  </r>
  <r>
    <s v="ORD1974"/>
    <x v="469"/>
    <x v="3"/>
    <x v="11"/>
    <x v="1"/>
    <x v="7"/>
    <s v="Kurti"/>
    <n v="4"/>
    <n v="70627"/>
    <n v="0.12"/>
    <n v="248607.04"/>
    <n v="221699.27"/>
    <x v="1"/>
  </r>
  <r>
    <s v="ORD1975"/>
    <x v="326"/>
    <x v="1"/>
    <x v="7"/>
    <x v="1"/>
    <x v="1"/>
    <s v="Kids T-shirt"/>
    <n v="5"/>
    <n v="49207"/>
    <n v="0.08"/>
    <n v="226352.2"/>
    <n v="186450.44"/>
    <x v="2"/>
  </r>
  <r>
    <s v="ORD1976"/>
    <x v="382"/>
    <x v="1"/>
    <x v="4"/>
    <x v="1"/>
    <x v="7"/>
    <s v="Saree"/>
    <n v="2"/>
    <n v="61291"/>
    <n v="0.1"/>
    <n v="110323.8"/>
    <n v="86761.55"/>
    <x v="0"/>
  </r>
  <r>
    <s v="ORD1977"/>
    <x v="610"/>
    <x v="0"/>
    <x v="0"/>
    <x v="1"/>
    <x v="7"/>
    <s v="Kurti"/>
    <n v="3"/>
    <n v="16977"/>
    <n v="0.1"/>
    <n v="45837.9"/>
    <n v="36095.050000000003"/>
    <x v="2"/>
  </r>
  <r>
    <s v="ORD1978"/>
    <x v="451"/>
    <x v="1"/>
    <x v="11"/>
    <x v="0"/>
    <x v="0"/>
    <s v="Lenovo IdeaPad"/>
    <n v="4"/>
    <n v="34929"/>
    <n v="0"/>
    <n v="139716"/>
    <n v="122951.61"/>
    <x v="2"/>
  </r>
  <r>
    <s v="ORD1979"/>
    <x v="114"/>
    <x v="3"/>
    <x v="2"/>
    <x v="1"/>
    <x v="7"/>
    <s v="Dress"/>
    <n v="2"/>
    <n v="69829"/>
    <n v="0"/>
    <n v="139658"/>
    <n v="119980.65"/>
    <x v="0"/>
  </r>
  <r>
    <s v="ORD1980"/>
    <x v="614"/>
    <x v="1"/>
    <x v="7"/>
    <x v="0"/>
    <x v="2"/>
    <s v="Samsung"/>
    <n v="3"/>
    <n v="60512"/>
    <n v="0.12"/>
    <n v="159751.67999999999"/>
    <n v="132711.51"/>
    <x v="1"/>
  </r>
  <r>
    <s v="ORD1981"/>
    <x v="603"/>
    <x v="0"/>
    <x v="5"/>
    <x v="0"/>
    <x v="4"/>
    <s v="Smart Watch"/>
    <n v="4"/>
    <n v="79669"/>
    <n v="0"/>
    <n v="318676"/>
    <n v="246842.73"/>
    <x v="1"/>
  </r>
  <r>
    <s v="ORD1982"/>
    <x v="496"/>
    <x v="3"/>
    <x v="13"/>
    <x v="1"/>
    <x v="6"/>
    <s v="Shirt"/>
    <n v="4"/>
    <n v="87037"/>
    <n v="0.08"/>
    <n v="320296.15999999997"/>
    <n v="254166.43"/>
    <x v="2"/>
  </r>
  <r>
    <s v="ORD1983"/>
    <x v="631"/>
    <x v="0"/>
    <x v="5"/>
    <x v="2"/>
    <x v="3"/>
    <s v="Coffee Table"/>
    <n v="5"/>
    <n v="5076"/>
    <n v="0.15"/>
    <n v="21573"/>
    <n v="16223.24"/>
    <x v="0"/>
  </r>
  <r>
    <s v="ORD1984"/>
    <x v="370"/>
    <x v="0"/>
    <x v="8"/>
    <x v="0"/>
    <x v="4"/>
    <s v="Smart Watch"/>
    <n v="3"/>
    <n v="9221"/>
    <n v="0.15"/>
    <n v="23513.55"/>
    <n v="19527.87"/>
    <x v="0"/>
  </r>
  <r>
    <s v="ORD1985"/>
    <x v="432"/>
    <x v="0"/>
    <x v="6"/>
    <x v="2"/>
    <x v="8"/>
    <s v="Queen Bed"/>
    <n v="1"/>
    <n v="20669"/>
    <n v="0.12"/>
    <n v="18188.72"/>
    <n v="14724.68"/>
    <x v="0"/>
  </r>
  <r>
    <s v="ORD1986"/>
    <x v="449"/>
    <x v="2"/>
    <x v="4"/>
    <x v="1"/>
    <x v="6"/>
    <s v="Shirt"/>
    <n v="1"/>
    <n v="23009"/>
    <n v="0.1"/>
    <n v="20708.099999999999"/>
    <n v="16521.62"/>
    <x v="2"/>
  </r>
  <r>
    <s v="ORD1987"/>
    <x v="72"/>
    <x v="1"/>
    <x v="2"/>
    <x v="0"/>
    <x v="4"/>
    <s v="Bluetooth Earbuds"/>
    <n v="3"/>
    <n v="38402"/>
    <n v="0"/>
    <n v="115206"/>
    <n v="96737.73"/>
    <x v="2"/>
  </r>
  <r>
    <s v="ORD1988"/>
    <x v="502"/>
    <x v="2"/>
    <x v="8"/>
    <x v="0"/>
    <x v="0"/>
    <s v="Dell Inspiron"/>
    <n v="5"/>
    <n v="37400"/>
    <n v="0"/>
    <n v="187000"/>
    <n v="165144.4"/>
    <x v="1"/>
  </r>
  <r>
    <s v="ORD1989"/>
    <x v="42"/>
    <x v="1"/>
    <x v="1"/>
    <x v="1"/>
    <x v="7"/>
    <s v="Saree"/>
    <n v="4"/>
    <n v="7866"/>
    <n v="0.08"/>
    <n v="28946.880000000001"/>
    <n v="25869.759999999998"/>
    <x v="2"/>
  </r>
  <r>
    <s v="ORD1990"/>
    <x v="692"/>
    <x v="1"/>
    <x v="9"/>
    <x v="2"/>
    <x v="9"/>
    <s v="Office Chair"/>
    <n v="5"/>
    <n v="80200"/>
    <n v="0"/>
    <n v="401000"/>
    <n v="325677.01"/>
    <x v="1"/>
  </r>
  <r>
    <s v="ORD1991"/>
    <x v="692"/>
    <x v="2"/>
    <x v="12"/>
    <x v="0"/>
    <x v="0"/>
    <s v="Asus VivoBook"/>
    <n v="5"/>
    <n v="39282"/>
    <n v="0"/>
    <n v="196410"/>
    <n v="162429.10999999999"/>
    <x v="0"/>
  </r>
  <r>
    <s v="ORD1992"/>
    <x v="64"/>
    <x v="1"/>
    <x v="13"/>
    <x v="2"/>
    <x v="3"/>
    <s v="Study Table"/>
    <n v="1"/>
    <n v="78389"/>
    <n v="0.15"/>
    <n v="66630.649999999994"/>
    <n v="57773.06"/>
    <x v="2"/>
  </r>
  <r>
    <s v="ORD1993"/>
    <x v="642"/>
    <x v="3"/>
    <x v="13"/>
    <x v="2"/>
    <x v="9"/>
    <s v="Wooden Chair"/>
    <n v="3"/>
    <n v="9373"/>
    <n v="0.05"/>
    <n v="26713.05"/>
    <n v="23515.79"/>
    <x v="2"/>
  </r>
  <r>
    <s v="ORD1994"/>
    <x v="493"/>
    <x v="2"/>
    <x v="12"/>
    <x v="2"/>
    <x v="3"/>
    <s v="Coffee Table"/>
    <n v="5"/>
    <n v="18638"/>
    <n v="0.08"/>
    <n v="85734.8"/>
    <n v="76044.61"/>
    <x v="2"/>
  </r>
  <r>
    <s v="ORD1995"/>
    <x v="646"/>
    <x v="1"/>
    <x v="11"/>
    <x v="2"/>
    <x v="3"/>
    <s v="Coffee Table"/>
    <n v="2"/>
    <n v="71678"/>
    <n v="0"/>
    <n v="143356"/>
    <n v="125234.05"/>
    <x v="1"/>
  </r>
  <r>
    <s v="ORD1996"/>
    <x v="7"/>
    <x v="1"/>
    <x v="11"/>
    <x v="2"/>
    <x v="5"/>
    <s v="L-Shaped Sofa"/>
    <n v="2"/>
    <n v="27580"/>
    <n v="0.08"/>
    <n v="50747.199999999997"/>
    <n v="40964.03"/>
    <x v="0"/>
  </r>
  <r>
    <s v="ORD1997"/>
    <x v="496"/>
    <x v="0"/>
    <x v="7"/>
    <x v="1"/>
    <x v="1"/>
    <s v="Kids Jacket"/>
    <n v="4"/>
    <n v="32416"/>
    <n v="0.05"/>
    <n v="123180.8"/>
    <n v="94549.73"/>
    <x v="2"/>
  </r>
  <r>
    <s v="ORD1998"/>
    <x v="384"/>
    <x v="3"/>
    <x v="3"/>
    <x v="0"/>
    <x v="0"/>
    <s v="Dell Inspiron"/>
    <n v="3"/>
    <n v="70224"/>
    <n v="0.15"/>
    <n v="179071.2"/>
    <n v="151648.54999999999"/>
    <x v="1"/>
  </r>
  <r>
    <s v="ORD1999"/>
    <x v="318"/>
    <x v="0"/>
    <x v="11"/>
    <x v="1"/>
    <x v="7"/>
    <s v="Saree"/>
    <n v="4"/>
    <n v="47237"/>
    <n v="0.08"/>
    <n v="173832.16"/>
    <n v="148156.73000000001"/>
    <x v="2"/>
  </r>
  <r>
    <s v="ORD2000"/>
    <x v="693"/>
    <x v="0"/>
    <x v="2"/>
    <x v="1"/>
    <x v="7"/>
    <s v="Dress"/>
    <n v="4"/>
    <n v="57237"/>
    <n v="0"/>
    <n v="228948"/>
    <n v="183837.3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9593D5-6A2E-41F4-95F6-041A8ADF9B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22:H26"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axis="axisRow" showAll="0">
      <items count="4">
        <item x="1"/>
        <item x="0"/>
        <item x="2"/>
        <item t="default"/>
      </items>
    </pivotField>
    <pivotField showAll="0"/>
    <pivotField showAll="0"/>
    <pivotField showAll="0"/>
    <pivotField showAll="0"/>
    <pivotField numFmtId="9" showAll="0"/>
    <pivotField showAll="0"/>
    <pivotField showAll="0"/>
    <pivotField showAll="0">
      <items count="4">
        <item x="1"/>
        <item x="2"/>
        <item x="0"/>
        <item t="default"/>
      </items>
    </pivotField>
    <pivotField showAll="0"/>
    <pivotField showAll="0"/>
    <pivotField showAll="0">
      <items count="6">
        <item x="0"/>
        <item x="1"/>
        <item x="2"/>
        <item x="3"/>
        <item x="4"/>
        <item t="default"/>
      </items>
    </pivotField>
    <pivotField dataField="1" dragToRow="0" dragToCol="0" dragToPage="0" showAll="0" defaultSubtotal="0"/>
  </pivotFields>
  <rowFields count="1">
    <field x="4"/>
  </rowFields>
  <rowItems count="4">
    <i>
      <x/>
    </i>
    <i>
      <x v="1"/>
    </i>
    <i>
      <x v="2"/>
    </i>
    <i t="grand">
      <x/>
    </i>
  </rowItems>
  <colItems count="1">
    <i/>
  </colItems>
  <dataFields count="1">
    <dataField name="Sum of Profit" fld="16" baseField="0" baseItem="0"/>
  </dataFields>
  <formats count="13">
    <format dxfId="28">
      <pivotArea type="all" dataOnly="0" outline="0" fieldPosition="0"/>
    </format>
    <format dxfId="29">
      <pivotArea outline="0" collapsedLevelsAreSubtotals="1" fieldPosition="0"/>
    </format>
    <format dxfId="30">
      <pivotArea field="4" type="button" dataOnly="0" labelOnly="1" outline="0" axis="axisRow" fieldPosition="0"/>
    </format>
    <format dxfId="31">
      <pivotArea dataOnly="0" labelOnly="1" fieldPosition="0">
        <references count="1">
          <reference field="4" count="0"/>
        </references>
      </pivotArea>
    </format>
    <format dxfId="32">
      <pivotArea dataOnly="0" labelOnly="1" grandRow="1" outline="0" fieldPosition="0"/>
    </format>
    <format dxfId="33">
      <pivotArea dataOnly="0" labelOnly="1" outline="0" axis="axisValues" fieldPosition="0"/>
    </format>
    <format dxfId="34">
      <pivotArea type="all" dataOnly="0" outline="0" fieldPosition="0"/>
    </format>
    <format dxfId="35">
      <pivotArea outline="0" collapsedLevelsAreSubtotals="1" fieldPosition="0"/>
    </format>
    <format dxfId="36">
      <pivotArea dataOnly="0" labelOnly="1" fieldPosition="0">
        <references count="1">
          <reference field="4" count="0"/>
        </references>
      </pivotArea>
    </format>
    <format dxfId="37">
      <pivotArea grandRow="1" outline="0" collapsedLevelsAreSubtotals="1" fieldPosition="0"/>
    </format>
    <format dxfId="38">
      <pivotArea dataOnly="0" labelOnly="1" grandRow="1" outline="0" fieldPosition="0"/>
    </format>
    <format dxfId="39">
      <pivotArea field="4" type="button" dataOnly="0" labelOnly="1" outline="0" axis="axisRow" fieldPosition="0"/>
    </format>
    <format dxfId="40">
      <pivotArea dataOnly="0" labelOnly="1" outline="0" axis="axisValues" fieldPosition="0"/>
    </format>
  </formats>
  <chartFormats count="4">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74CBA1-B1EF-43A8-A2D8-7DA646C9B01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10:L11" firstHeaderRow="1" firstDataRow="1" firstDataCol="0"/>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showAll="0">
      <items count="4">
        <item x="1"/>
        <item x="0"/>
        <item x="2"/>
        <item t="default"/>
      </items>
    </pivotField>
    <pivotField showAll="0"/>
    <pivotField showAll="0"/>
    <pivotField showAll="0"/>
    <pivotField showAll="0"/>
    <pivotField numFmtId="9" showAll="0"/>
    <pivotField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ataField="1" dragToRow="0" dragToCol="0" dragToPage="0" showAll="0" defaultSubtotal="0"/>
  </pivotFields>
  <rowItems count="1">
    <i/>
  </rowItems>
  <colItems count="1">
    <i/>
  </colItems>
  <dataFields count="1">
    <dataField name="Sum of Profit" fld="16" baseField="0" baseItem="0"/>
  </dataFields>
  <formats count="9">
    <format dxfId="9">
      <pivotArea type="all" dataOnly="0" outline="0" fieldPosition="0"/>
    </format>
    <format dxfId="10">
      <pivotArea outline="0" collapsedLevelsAreSubtotals="1" fieldPosition="0"/>
    </format>
    <format dxfId="11">
      <pivotArea dataOnly="0" labelOnly="1" outline="0" axis="axisValues" fieldPosition="0"/>
    </format>
    <format dxfId="12">
      <pivotArea type="all" dataOnly="0" outline="0" fieldPosition="0"/>
    </format>
    <format dxfId="13">
      <pivotArea outline="0" collapsedLevelsAreSubtotals="1" fieldPosition="0"/>
    </format>
    <format dxfId="14">
      <pivotArea dataOnly="0" labelOnly="1" outline="0" axis="axisValues" fieldPosition="0"/>
    </format>
    <format dxfId="15">
      <pivotArea type="all" dataOnly="0" outline="0" fieldPosition="0"/>
    </format>
    <format dxfId="16">
      <pivotArea outline="0" collapsedLevelsAreSubtotals="1"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0562D3-168A-49C2-B1FB-516914C2EF9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5:L6" firstHeaderRow="1" firstDataRow="1" firstDataCol="0"/>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showAll="0">
      <items count="4">
        <item x="1"/>
        <item x="0"/>
        <item x="2"/>
        <item t="default"/>
      </items>
    </pivotField>
    <pivotField showAll="0"/>
    <pivotField showAll="0"/>
    <pivotField showAll="0"/>
    <pivotField showAll="0"/>
    <pivotField numFmtId="9" showAll="0"/>
    <pivotField dataField="1"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Sales" fld="10" baseField="0" baseItem="0"/>
  </dataFields>
  <formats count="10">
    <format dxfId="18">
      <pivotArea type="all" dataOnly="0" outline="0" fieldPosition="0"/>
    </format>
    <format dxfId="19">
      <pivotArea outline="0" collapsedLevelsAreSubtotals="1" fieldPosition="0"/>
    </format>
    <format dxfId="20">
      <pivotArea dataOnly="0" labelOnly="1" outline="0" axis="axisValues" fieldPosition="0"/>
    </format>
    <format dxfId="21">
      <pivotArea type="all" dataOnly="0" outline="0" fieldPosition="0"/>
    </format>
    <format dxfId="22">
      <pivotArea outline="0" collapsedLevelsAreSubtotals="1" fieldPosition="0"/>
    </format>
    <format dxfId="23">
      <pivotArea dataOnly="0" labelOnly="1" outline="0" axis="axisValues" fieldPosition="0"/>
    </format>
    <format dxfId="24">
      <pivotArea outline="0" collapsedLevelsAreSubtotals="1" fieldPosition="0"/>
    </format>
    <format dxfId="25">
      <pivotArea type="all" dataOnly="0" outline="0" fieldPosition="0"/>
    </format>
    <format dxfId="26">
      <pivotArea outline="0" collapsedLevelsAreSubtotals="1" fieldPosition="0"/>
    </format>
    <format dxfId="2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4956C6-9C85-4357-86CA-8BB0D8C8D2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E10"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axis="axisRow" showAll="0">
      <items count="5">
        <item x="0"/>
        <item x="3"/>
        <item x="2"/>
        <item x="1"/>
        <item t="default"/>
      </items>
    </pivotField>
    <pivotField showAll="0"/>
    <pivotField showAll="0">
      <items count="4">
        <item x="1"/>
        <item x="0"/>
        <item x="2"/>
        <item t="default"/>
      </items>
    </pivotField>
    <pivotField showAll="0"/>
    <pivotField showAll="0"/>
    <pivotField showAll="0"/>
    <pivotField showAll="0"/>
    <pivotField numFmtId="9" showAll="0"/>
    <pivotField dataField="1" showAll="0"/>
    <pivotField showAll="0"/>
    <pivotField showAll="0">
      <items count="4">
        <item x="1"/>
        <item x="2"/>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Sales" fld="10" baseField="0" baseItem="0"/>
  </dataFields>
  <formats count="13">
    <format dxfId="72">
      <pivotArea type="all" dataOnly="0" outline="0" fieldPosition="0"/>
    </format>
    <format dxfId="73">
      <pivotArea outline="0" collapsedLevelsAreSubtotals="1" fieldPosition="0"/>
    </format>
    <format dxfId="74">
      <pivotArea field="2" type="button" dataOnly="0" labelOnly="1" outline="0" axis="axisRow" fieldPosition="0"/>
    </format>
    <format dxfId="75">
      <pivotArea dataOnly="0" labelOnly="1" fieldPosition="0">
        <references count="1">
          <reference field="2" count="0"/>
        </references>
      </pivotArea>
    </format>
    <format dxfId="76">
      <pivotArea dataOnly="0" labelOnly="1" grandRow="1" outline="0" fieldPosition="0"/>
    </format>
    <format dxfId="77">
      <pivotArea dataOnly="0" labelOnly="1" outline="0" axis="axisValues" fieldPosition="0"/>
    </format>
    <format dxfId="78">
      <pivotArea type="all" dataOnly="0" outline="0" fieldPosition="0"/>
    </format>
    <format dxfId="79">
      <pivotArea outline="0" collapsedLevelsAreSubtotals="1" fieldPosition="0"/>
    </format>
    <format dxfId="80">
      <pivotArea dataOnly="0" labelOnly="1" fieldPosition="0">
        <references count="1">
          <reference field="2" count="0"/>
        </references>
      </pivotArea>
    </format>
    <format dxfId="81">
      <pivotArea dataOnly="0" labelOnly="1" grandRow="1" outline="0" fieldPosition="0"/>
    </format>
    <format dxfId="82">
      <pivotArea field="2" type="button" dataOnly="0" labelOnly="1" outline="0" axis="axisRow" fieldPosition="0"/>
    </format>
    <format dxfId="83">
      <pivotArea dataOnly="0" labelOnly="1" outline="0" axis="axisValues" fieldPosition="0"/>
    </format>
    <format dxfId="84">
      <pivotArea dataOnly="0" grandRow="1"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246BA3-CFCB-44CF-8E67-46153E681CE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location ref="D12:E27"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axis="axisRow" showAll="0">
      <items count="15">
        <item x="7"/>
        <item x="5"/>
        <item x="10"/>
        <item x="13"/>
        <item x="8"/>
        <item x="3"/>
        <item x="4"/>
        <item x="6"/>
        <item x="11"/>
        <item x="9"/>
        <item x="12"/>
        <item x="2"/>
        <item x="1"/>
        <item x="0"/>
        <item t="default"/>
      </items>
    </pivotField>
    <pivotField showAll="0">
      <items count="4">
        <item x="1"/>
        <item x="0"/>
        <item x="2"/>
        <item t="default"/>
      </items>
    </pivotField>
    <pivotField showAll="0"/>
    <pivotField showAll="0"/>
    <pivotField showAll="0"/>
    <pivotField showAll="0"/>
    <pivotField numFmtId="9" showAll="0"/>
    <pivotField dataField="1"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3"/>
  </rowFields>
  <rowItems count="15">
    <i>
      <x/>
    </i>
    <i>
      <x v="1"/>
    </i>
    <i>
      <x v="2"/>
    </i>
    <i>
      <x v="3"/>
    </i>
    <i>
      <x v="4"/>
    </i>
    <i>
      <x v="5"/>
    </i>
    <i>
      <x v="6"/>
    </i>
    <i>
      <x v="7"/>
    </i>
    <i>
      <x v="8"/>
    </i>
    <i>
      <x v="9"/>
    </i>
    <i>
      <x v="10"/>
    </i>
    <i>
      <x v="11"/>
    </i>
    <i>
      <x v="12"/>
    </i>
    <i>
      <x v="13"/>
    </i>
    <i t="grand">
      <x/>
    </i>
  </rowItems>
  <colItems count="1">
    <i/>
  </colItems>
  <dataFields count="1">
    <dataField name="Total Spent" fld="10" baseField="0" baseItem="0"/>
  </dataFields>
  <formats count="12">
    <format dxfId="60">
      <pivotArea type="all" dataOnly="0" outline="0" fieldPosition="0"/>
    </format>
    <format dxfId="61">
      <pivotArea outline="0" collapsedLevelsAreSubtotals="1" fieldPosition="0"/>
    </format>
    <format dxfId="62">
      <pivotArea field="4" type="button" dataOnly="0" labelOnly="1" outline="0"/>
    </format>
    <format dxfId="63">
      <pivotArea dataOnly="0" labelOnly="1" grandRow="1" outline="0" fieldPosition="0"/>
    </format>
    <format dxfId="64">
      <pivotArea dataOnly="0" labelOnly="1" outline="0" axis="axisValues" fieldPosition="0"/>
    </format>
    <format dxfId="65">
      <pivotArea type="all" dataOnly="0" outline="0" fieldPosition="0"/>
    </format>
    <format dxfId="66">
      <pivotArea outline="0" collapsedLevelsAreSubtotals="1" fieldPosition="0"/>
    </format>
    <format dxfId="67">
      <pivotArea dataOnly="0" labelOnly="1" fieldPosition="0">
        <references count="1">
          <reference field="3" count="0"/>
        </references>
      </pivotArea>
    </format>
    <format dxfId="68">
      <pivotArea field="3" type="button" dataOnly="0" labelOnly="1" outline="0" axis="axisRow" fieldPosition="0"/>
    </format>
    <format dxfId="69">
      <pivotArea dataOnly="0" labelOnly="1" outline="0" axis="axisValues" fieldPosition="0"/>
    </format>
    <format dxfId="70">
      <pivotArea grandRow="1" outline="0" collapsedLevelsAreSubtotals="1" fieldPosition="0"/>
    </format>
    <format dxfId="7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E0D35E-4B4D-47E6-A93D-E6E0D7275A4B}" name="PivotTable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rowHeaderCaption="Category">
  <location ref="G5:H19"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axis="axisRow" showAll="0">
      <items count="4">
        <item x="1"/>
        <item x="0"/>
        <item x="2"/>
        <item t="default"/>
      </items>
    </pivotField>
    <pivotField axis="axisRow" showAll="0">
      <items count="11">
        <item x="4"/>
        <item x="8"/>
        <item x="9"/>
        <item x="1"/>
        <item x="0"/>
        <item x="6"/>
        <item x="2"/>
        <item x="5"/>
        <item x="3"/>
        <item x="7"/>
        <item t="default"/>
      </items>
    </pivotField>
    <pivotField showAll="0"/>
    <pivotField showAll="0"/>
    <pivotField showAll="0"/>
    <pivotField numFmtId="9" showAll="0"/>
    <pivotField dataField="1"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2">
    <field x="4"/>
    <field x="5"/>
  </rowFields>
  <rowItems count="14">
    <i>
      <x/>
    </i>
    <i r="1">
      <x v="3"/>
    </i>
    <i r="1">
      <x v="5"/>
    </i>
    <i r="1">
      <x v="9"/>
    </i>
    <i>
      <x v="1"/>
    </i>
    <i r="1">
      <x/>
    </i>
    <i r="1">
      <x v="4"/>
    </i>
    <i r="1">
      <x v="6"/>
    </i>
    <i>
      <x v="2"/>
    </i>
    <i r="1">
      <x v="1"/>
    </i>
    <i r="1">
      <x v="2"/>
    </i>
    <i r="1">
      <x v="7"/>
    </i>
    <i r="1">
      <x v="8"/>
    </i>
    <i t="grand">
      <x/>
    </i>
  </rowItems>
  <colItems count="1">
    <i/>
  </colItems>
  <dataFields count="1">
    <dataField name="Sum of Sales" fld="10" baseField="0" baseItem="0"/>
  </dataFields>
  <formats count="19">
    <format dxfId="41">
      <pivotArea type="all" dataOnly="0" outline="0" fieldPosition="0"/>
    </format>
    <format dxfId="42">
      <pivotArea outline="0" collapsedLevelsAreSubtotals="1" fieldPosition="0"/>
    </format>
    <format dxfId="43">
      <pivotArea field="4" type="button" dataOnly="0" labelOnly="1" outline="0" axis="axisRow" fieldPosition="0"/>
    </format>
    <format dxfId="44">
      <pivotArea dataOnly="0" labelOnly="1" fieldPosition="0">
        <references count="1">
          <reference field="4" count="0"/>
        </references>
      </pivotArea>
    </format>
    <format dxfId="45">
      <pivotArea dataOnly="0" labelOnly="1" grandRow="1" outline="0" fieldPosition="0"/>
    </format>
    <format dxfId="46">
      <pivotArea dataOnly="0" labelOnly="1" fieldPosition="0">
        <references count="2">
          <reference field="4" count="1" selected="0">
            <x v="0"/>
          </reference>
          <reference field="5" count="3">
            <x v="3"/>
            <x v="5"/>
            <x v="9"/>
          </reference>
        </references>
      </pivotArea>
    </format>
    <format dxfId="47">
      <pivotArea dataOnly="0" labelOnly="1" fieldPosition="0">
        <references count="2">
          <reference field="4" count="1" selected="0">
            <x v="1"/>
          </reference>
          <reference field="5" count="3">
            <x v="0"/>
            <x v="4"/>
            <x v="6"/>
          </reference>
        </references>
      </pivotArea>
    </format>
    <format dxfId="48">
      <pivotArea dataOnly="0" labelOnly="1" fieldPosition="0">
        <references count="2">
          <reference field="4" count="1" selected="0">
            <x v="2"/>
          </reference>
          <reference field="5" count="4">
            <x v="1"/>
            <x v="2"/>
            <x v="7"/>
            <x v="8"/>
          </reference>
        </references>
      </pivotArea>
    </format>
    <format dxfId="49">
      <pivotArea dataOnly="0" labelOnly="1" outline="0" axis="axisValues" fieldPosition="0"/>
    </format>
    <format dxfId="50">
      <pivotArea type="all" dataOnly="0" outline="0" fieldPosition="0"/>
    </format>
    <format dxfId="51">
      <pivotArea outline="0" collapsedLevelsAreSubtotals="1" fieldPosition="0"/>
    </format>
    <format dxfId="52">
      <pivotArea dataOnly="0" labelOnly="1" fieldPosition="0">
        <references count="1">
          <reference field="4" count="0"/>
        </references>
      </pivotArea>
    </format>
    <format dxfId="53">
      <pivotArea dataOnly="0" labelOnly="1" grandRow="1" outline="0" fieldPosition="0"/>
    </format>
    <format dxfId="54">
      <pivotArea dataOnly="0" labelOnly="1" fieldPosition="0">
        <references count="2">
          <reference field="4" count="1" selected="0">
            <x v="0"/>
          </reference>
          <reference field="5" count="3">
            <x v="3"/>
            <x v="5"/>
            <x v="9"/>
          </reference>
        </references>
      </pivotArea>
    </format>
    <format dxfId="55">
      <pivotArea dataOnly="0" labelOnly="1" fieldPosition="0">
        <references count="2">
          <reference field="4" count="1" selected="0">
            <x v="1"/>
          </reference>
          <reference field="5" count="3">
            <x v="0"/>
            <x v="4"/>
            <x v="6"/>
          </reference>
        </references>
      </pivotArea>
    </format>
    <format dxfId="56">
      <pivotArea dataOnly="0" labelOnly="1" fieldPosition="0">
        <references count="2">
          <reference field="4" count="1" selected="0">
            <x v="2"/>
          </reference>
          <reference field="5" count="4">
            <x v="1"/>
            <x v="2"/>
            <x v="7"/>
            <x v="8"/>
          </reference>
        </references>
      </pivotArea>
    </format>
    <format dxfId="57">
      <pivotArea field="4" type="button" dataOnly="0" labelOnly="1" outline="0" axis="axisRow" fieldPosition="0"/>
    </format>
    <format dxfId="58">
      <pivotArea dataOnly="0" labelOnly="1" outline="0" axis="axisValues" fieldPosition="0"/>
    </format>
    <format dxfId="59">
      <pivotArea dataOnly="0" grandRow="1" axis="axisRow"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0013F7-9226-43C3-B4E0-C501D8F10ED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15:L16" firstHeaderRow="1" firstDataRow="1" firstDataCol="0"/>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showAll="0">
      <items count="4">
        <item x="1"/>
        <item x="0"/>
        <item x="2"/>
        <item t="default"/>
      </items>
    </pivotField>
    <pivotField showAll="0"/>
    <pivotField showAll="0"/>
    <pivotField dataField="1" showAll="0"/>
    <pivotField showAll="0"/>
    <pivotField numFmtId="9" showAll="0"/>
    <pivotField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Quantity" fld="7" baseField="0" baseItem="0"/>
  </dataFields>
  <formats count="9">
    <format dxfId="0">
      <pivotArea type="all" dataOnly="0" outline="0" fieldPosition="0"/>
    </format>
    <format dxfId="1">
      <pivotArea outline="0" collapsedLevelsAreSubtotals="1" fieldPosition="0"/>
    </format>
    <format dxfId="2">
      <pivotArea dataOnly="0" labelOnly="1" outline="0" axis="axisValues" fieldPosition="0"/>
    </format>
    <format dxfId="3">
      <pivotArea type="all" dataOnly="0" outline="0" fieldPosition="0"/>
    </format>
    <format dxfId="4">
      <pivotArea outline="0" collapsedLevelsAreSubtotals="1"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CF82C6-3152-4272-B658-F38461646A93}" name="sales_per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axis="axisRow" showAll="0">
      <items count="5">
        <item x="0"/>
        <item x="3"/>
        <item x="2"/>
        <item x="1"/>
        <item t="default"/>
      </items>
    </pivotField>
    <pivotField showAll="0"/>
    <pivotField showAll="0">
      <items count="4">
        <item x="1"/>
        <item x="0"/>
        <item x="2"/>
        <item t="default"/>
      </items>
    </pivotField>
    <pivotField showAll="0"/>
    <pivotField showAll="0"/>
    <pivotField showAll="0"/>
    <pivotField showAll="0"/>
    <pivotField numFmtId="9" showAll="0"/>
    <pivotField dataField="1" showAll="0"/>
    <pivotField showAll="0"/>
    <pivotField showAll="0">
      <items count="4">
        <item x="1"/>
        <item x="2"/>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7F7152-AB06-4350-888B-B2FB45C8EE9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A6:AA7" firstHeaderRow="1" firstDataRow="1" firstDataCol="0"/>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showAll="0">
      <items count="4">
        <item x="1"/>
        <item x="0"/>
        <item x="2"/>
        <item t="default"/>
      </items>
    </pivotField>
    <pivotField showAll="0"/>
    <pivotField showAll="0"/>
    <pivotField dataField="1" showAll="0"/>
    <pivotField showAll="0"/>
    <pivotField numFmtId="9" showAll="0"/>
    <pivotField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E154C4-7775-4D6F-8BDC-D2FFEB004A12}" name="profit_per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E7"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axis="axisRow" showAll="0">
      <items count="4">
        <item x="1"/>
        <item x="0"/>
        <item x="2"/>
        <item t="default"/>
      </items>
    </pivotField>
    <pivotField showAll="0"/>
    <pivotField showAll="0"/>
    <pivotField showAll="0"/>
    <pivotField showAll="0"/>
    <pivotField numFmtId="9" showAll="0"/>
    <pivotField showAll="0"/>
    <pivotField showAll="0"/>
    <pivotField showAll="0">
      <items count="4">
        <item x="1"/>
        <item x="2"/>
        <item x="0"/>
        <item t="default"/>
      </items>
    </pivotField>
    <pivotField showAll="0"/>
    <pivotField showAll="0"/>
    <pivotField showAll="0">
      <items count="6">
        <item x="0"/>
        <item x="1"/>
        <item x="2"/>
        <item x="3"/>
        <item x="4"/>
        <item t="default"/>
      </items>
    </pivotField>
    <pivotField dataField="1" dragToRow="0" dragToCol="0" dragToPage="0" showAll="0" defaultSubtotal="0"/>
  </pivotFields>
  <rowFields count="1">
    <field x="4"/>
  </rowFields>
  <rowItems count="4">
    <i>
      <x/>
    </i>
    <i>
      <x v="1"/>
    </i>
    <i>
      <x v="2"/>
    </i>
    <i t="grand">
      <x/>
    </i>
  </rowItems>
  <colItems count="1">
    <i/>
  </colItems>
  <dataFields count="1">
    <dataField name="Sum of Profit" fld="16" baseField="0" baseItem="0"/>
  </dataFields>
  <chartFormats count="4">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65250D-7291-4051-9DB4-2EE06BCAD7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U6:U7" firstHeaderRow="1" firstDataRow="1" firstDataCol="0"/>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showAll="0">
      <items count="4">
        <item x="1"/>
        <item x="0"/>
        <item x="2"/>
        <item t="default"/>
      </items>
    </pivotField>
    <pivotField showAll="0"/>
    <pivotField showAll="0"/>
    <pivotField showAll="0"/>
    <pivotField showAll="0"/>
    <pivotField numFmtId="9" showAll="0"/>
    <pivotField dataField="1"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9B4552-1A14-42A8-AC8E-0177DB8676FF}" name="sales_per_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17"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axis="axisRow" showAll="0">
      <items count="4">
        <item x="1"/>
        <item x="0"/>
        <item x="2"/>
        <item t="default"/>
      </items>
    </pivotField>
    <pivotField axis="axisRow" showAll="0">
      <items count="11">
        <item x="4"/>
        <item x="8"/>
        <item x="9"/>
        <item x="1"/>
        <item x="0"/>
        <item x="6"/>
        <item x="2"/>
        <item x="5"/>
        <item x="3"/>
        <item x="7"/>
        <item t="default"/>
      </items>
    </pivotField>
    <pivotField showAll="0"/>
    <pivotField showAll="0"/>
    <pivotField showAll="0"/>
    <pivotField numFmtId="9" showAll="0"/>
    <pivotField dataField="1"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2">
    <field x="4"/>
    <field x="5"/>
  </rowFields>
  <rowItems count="14">
    <i>
      <x/>
    </i>
    <i r="1">
      <x v="3"/>
    </i>
    <i r="1">
      <x v="5"/>
    </i>
    <i r="1">
      <x v="9"/>
    </i>
    <i>
      <x v="1"/>
    </i>
    <i r="1">
      <x/>
    </i>
    <i r="1">
      <x v="4"/>
    </i>
    <i r="1">
      <x v="6"/>
    </i>
    <i>
      <x v="2"/>
    </i>
    <i r="1">
      <x v="1"/>
    </i>
    <i r="1">
      <x v="2"/>
    </i>
    <i r="1">
      <x v="7"/>
    </i>
    <i r="1">
      <x v="8"/>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33013E-2334-42B4-9572-812E30611901}" name="sales_per_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J3:K16"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showAll="0">
      <items count="4">
        <item x="1"/>
        <item x="0"/>
        <item x="2"/>
        <item t="default"/>
      </items>
    </pivotField>
    <pivotField showAll="0"/>
    <pivotField showAll="0"/>
    <pivotField showAll="0"/>
    <pivotField showAll="0"/>
    <pivotField numFmtId="9" showAll="0"/>
    <pivotField dataField="1" showAll="0"/>
    <pivotField showAll="0"/>
    <pivotField showAll="0">
      <items count="4">
        <item x="1"/>
        <item x="2"/>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dragToRow="0" dragToCol="0" dragToPage="0" showAll="0" defaultSubtotal="0"/>
  </pivotFields>
  <rowFields count="1">
    <field x="13"/>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449D490-C13F-4D98-B00A-B02C734665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X6:X7" firstHeaderRow="1" firstDataRow="1" firstDataCol="0"/>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showAll="0">
      <items count="4">
        <item x="1"/>
        <item x="0"/>
        <item x="2"/>
        <item t="default"/>
      </items>
    </pivotField>
    <pivotField showAll="0"/>
    <pivotField showAll="0"/>
    <pivotField showAll="0"/>
    <pivotField showAll="0"/>
    <pivotField numFmtId="9" showAll="0"/>
    <pivotField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ataField="1" dragToRow="0" dragToCol="0" dragToPage="0" showAll="0" defaultSubtotal="0"/>
  </pivotFields>
  <rowItems count="1">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A68B61-22CF-4FA9-A896-85F9F6AF0A15}" name="sales_per_costu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8"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axis="axisRow" showAll="0">
      <items count="15">
        <item x="7"/>
        <item x="5"/>
        <item x="10"/>
        <item x="13"/>
        <item x="8"/>
        <item x="3"/>
        <item x="4"/>
        <item x="6"/>
        <item x="11"/>
        <item x="9"/>
        <item x="12"/>
        <item x="2"/>
        <item x="1"/>
        <item x="0"/>
        <item t="default"/>
      </items>
    </pivotField>
    <pivotField showAll="0">
      <items count="4">
        <item x="1"/>
        <item x="0"/>
        <item x="2"/>
        <item t="default"/>
      </items>
    </pivotField>
    <pivotField showAll="0"/>
    <pivotField showAll="0"/>
    <pivotField showAll="0"/>
    <pivotField showAll="0"/>
    <pivotField numFmtId="9" showAll="0"/>
    <pivotField dataField="1"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3"/>
  </rowFields>
  <rowItems count="15">
    <i>
      <x/>
    </i>
    <i>
      <x v="1"/>
    </i>
    <i>
      <x v="2"/>
    </i>
    <i>
      <x v="3"/>
    </i>
    <i>
      <x v="4"/>
    </i>
    <i>
      <x v="5"/>
    </i>
    <i>
      <x v="6"/>
    </i>
    <i>
      <x v="7"/>
    </i>
    <i>
      <x v="8"/>
    </i>
    <i>
      <x v="9"/>
    </i>
    <i>
      <x v="10"/>
    </i>
    <i>
      <x v="11"/>
    </i>
    <i>
      <x v="12"/>
    </i>
    <i>
      <x v="13"/>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0B7AC3-A5A6-46F4-9EA9-42D2D63E0B93}" sourceName="Region">
  <pivotTables>
    <pivotTable tabId="5" name="sales_per_region"/>
    <pivotTable tabId="5" name="profit_per_category"/>
    <pivotTable tabId="5" name="sales_per_costumer"/>
    <pivotTable tabId="5" name="sales_per_month"/>
    <pivotTable tabId="5" name="sales_per_sub-category"/>
    <pivotTable tabId="14" name="PivotTable4"/>
    <pivotTable tabId="14" name="PivotTable6"/>
    <pivotTable tabId="14" name="PivotTable7"/>
    <pivotTable tabId="14" name="PivotTable8"/>
    <pivotTable tabId="5" name="PivotTable1"/>
    <pivotTable tabId="5" name="PivotTable2"/>
    <pivotTable tabId="5" name="PivotTable3"/>
    <pivotTable tabId="14" name="PivotTable5"/>
    <pivotTable tabId="14" name="PivotTable9"/>
    <pivotTable tabId="14" name="PivotTable10"/>
  </pivotTables>
  <data>
    <tabular pivotCacheId="1756824874">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1DD6D09-A0D1-4724-8FF3-0F828D14E75C}" sourceName="Category">
  <pivotTables>
    <pivotTable tabId="5" name="sales_per_region"/>
    <pivotTable tabId="5" name="profit_per_category"/>
    <pivotTable tabId="5" name="sales_per_costumer"/>
    <pivotTable tabId="5" name="sales_per_month"/>
    <pivotTable tabId="5" name="sales_per_sub-category"/>
    <pivotTable tabId="14" name="PivotTable4"/>
    <pivotTable tabId="14" name="PivotTable6"/>
    <pivotTable tabId="14" name="PivotTable7"/>
    <pivotTable tabId="14" name="PivotTable8"/>
    <pivotTable tabId="5" name="PivotTable1"/>
    <pivotTable tabId="5" name="PivotTable2"/>
    <pivotTable tabId="5" name="PivotTable3"/>
    <pivotTable tabId="14" name="PivotTable5"/>
    <pivotTable tabId="14" name="PivotTable9"/>
    <pivotTable tabId="14" name="PivotTable10"/>
  </pivotTables>
  <data>
    <tabular pivotCacheId="175682487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8F495A9D-27EB-4043-9F76-994ADB500C3D}" sourceName="Payment Mode">
  <pivotTables>
    <pivotTable tabId="5" name="sales_per_region"/>
    <pivotTable tabId="5" name="profit_per_category"/>
    <pivotTable tabId="5" name="sales_per_costumer"/>
    <pivotTable tabId="5" name="sales_per_month"/>
    <pivotTable tabId="5" name="sales_per_sub-category"/>
    <pivotTable tabId="14" name="PivotTable4"/>
    <pivotTable tabId="14" name="PivotTable6"/>
    <pivotTable tabId="14" name="PivotTable7"/>
    <pivotTable tabId="14" name="PivotTable8"/>
    <pivotTable tabId="5" name="PivotTable1"/>
    <pivotTable tabId="5" name="PivotTable2"/>
    <pivotTable tabId="5" name="PivotTable3"/>
    <pivotTable tabId="14" name="PivotTable5"/>
    <pivotTable tabId="14" name="PivotTable9"/>
    <pivotTable tabId="14" name="PivotTable10"/>
  </pivotTables>
  <data>
    <tabular pivotCacheId="175682487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9E230DE-7659-4953-87F8-8C4513D49017}" cache="Slicer_Region" caption="Region" showCaption="0" rowHeight="360000"/>
  <slicer name="Category 3" xr10:uid="{7BA95F55-FFF3-4A4E-947D-6540016D262A}" cache="Slicer_Category1" caption="Category" showCaption="0" rowHeight="468000"/>
  <slicer name="Payment Mode 3" xr10:uid="{43D73A2D-F1BD-437D-BA3A-DBE501684D80}" cache="Slicer_Payment_Mode1" caption="Payment Mode" columnCount="3"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1B5AF4-5B25-4E26-896B-72A3A49706B7}" cache="Slicer_Region" caption="Region" rowHeight="234950"/>
  <slicer name="Category 1" xr10:uid="{D22208AA-3832-4CC8-8BCF-5FEDCF403430}" cache="Slicer_Category1" caption="Category" rowHeight="234950"/>
  <slicer name="Payment Mode 1" xr10:uid="{76265108-2E64-4EB5-8780-6BE38CA0AFCF}" cache="Slicer_Payment_Mode1" caption="Payment Mod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B8C8086-ADDD-4C92-90B9-BD5D5897728A}" sourceName="Date">
  <pivotTables>
    <pivotTable tabId="14" name="PivotTable7"/>
  </pivotTables>
  <state minimalRefreshVersion="6" lastRefreshVersion="6" pivotCacheId="1756824874"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B205E89-6BFE-4ECB-9BC1-9527A3B32B41}" cache="NativeTimeline_Date" caption="Date" showHeader="0" showSelectionLabel="0" showTimeLevel="0" level="2" selectionLevel="2" scrollPosition="2025-08-2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microsoft.com/office/2007/relationships/slicer" Target="../slicers/slicer2.xml"/><Relationship Id="rId4" Type="http://schemas.openxmlformats.org/officeDocument/2006/relationships/pivotTable" Target="../pivotTables/pivotTable11.xml"/><Relationship Id="rId9"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T2001"/>
  <sheetViews>
    <sheetView zoomScale="70" zoomScaleNormal="70" workbookViewId="0">
      <pane ySplit="1" topLeftCell="A1965" activePane="bottomLeft" state="frozen"/>
      <selection pane="bottomLeft" activeCell="J12" sqref="J12"/>
    </sheetView>
  </sheetViews>
  <sheetFormatPr defaultRowHeight="14.4" x14ac:dyDescent="0.3"/>
  <cols>
    <col min="1" max="1" width="11.44140625" style="12" customWidth="1"/>
    <col min="2" max="2" width="12.21875" style="12" bestFit="1" customWidth="1"/>
    <col min="3" max="3" width="8.77734375" style="12" bestFit="1" customWidth="1"/>
    <col min="4" max="4" width="16.21875" style="12" bestFit="1" customWidth="1"/>
    <col min="5" max="5" width="11.6640625" style="12" bestFit="1" customWidth="1"/>
    <col min="6" max="6" width="16.109375" style="12" bestFit="1" customWidth="1"/>
    <col min="7" max="7" width="19.109375" style="12" bestFit="1" customWidth="1"/>
    <col min="8" max="8" width="11" style="12" bestFit="1" customWidth="1"/>
    <col min="9" max="9" width="12.21875" style="12" bestFit="1" customWidth="1"/>
    <col min="10" max="10" width="13.6640625" style="12" bestFit="1" customWidth="1"/>
    <col min="11" max="12" width="12.21875" style="12" bestFit="1" customWidth="1"/>
    <col min="13" max="13" width="17.88671875" style="12" bestFit="1" customWidth="1"/>
    <col min="14" max="14" width="11.77734375" style="12" bestFit="1" customWidth="1"/>
    <col min="15" max="15" width="8.88671875" style="12"/>
    <col min="16" max="16" width="17.77734375" style="12" customWidth="1"/>
    <col min="17" max="17" width="10.33203125" style="12" bestFit="1" customWidth="1"/>
    <col min="18" max="18" width="8.88671875" style="12"/>
    <col min="19" max="19" width="17.33203125" style="12" customWidth="1"/>
    <col min="20" max="20" width="13.44140625" style="12" customWidth="1"/>
    <col min="21" max="16384" width="8.88671875" style="12"/>
  </cols>
  <sheetData>
    <row r="1" spans="1:20" ht="18" x14ac:dyDescent="0.35">
      <c r="A1" s="2" t="s">
        <v>0</v>
      </c>
      <c r="B1" s="3" t="s">
        <v>1</v>
      </c>
      <c r="C1" s="2" t="s">
        <v>2</v>
      </c>
      <c r="D1" s="2" t="s">
        <v>3</v>
      </c>
      <c r="E1" s="2" t="s">
        <v>4</v>
      </c>
      <c r="F1" s="2" t="s">
        <v>5</v>
      </c>
      <c r="G1" s="2" t="s">
        <v>6</v>
      </c>
      <c r="H1" s="2" t="s">
        <v>7</v>
      </c>
      <c r="I1" s="2" t="s">
        <v>8</v>
      </c>
      <c r="J1" s="2" t="s">
        <v>9</v>
      </c>
      <c r="K1" s="2" t="s">
        <v>10</v>
      </c>
      <c r="L1" s="2" t="s">
        <v>11</v>
      </c>
      <c r="M1" s="2" t="s">
        <v>12</v>
      </c>
      <c r="N1" s="4" t="s">
        <v>2075</v>
      </c>
      <c r="O1" s="2" t="s">
        <v>2076</v>
      </c>
      <c r="P1" s="2" t="s">
        <v>2077</v>
      </c>
      <c r="Q1" s="2" t="s">
        <v>2078</v>
      </c>
      <c r="R1" s="2" t="s">
        <v>2079</v>
      </c>
      <c r="S1" s="2" t="s">
        <v>2080</v>
      </c>
      <c r="T1" s="2" t="s">
        <v>2085</v>
      </c>
    </row>
    <row r="2" spans="1:20" x14ac:dyDescent="0.3">
      <c r="A2" s="15" t="s">
        <v>13</v>
      </c>
      <c r="B2" s="16">
        <v>45386</v>
      </c>
      <c r="C2" s="15" t="s">
        <v>14</v>
      </c>
      <c r="D2" s="15" t="s">
        <v>15</v>
      </c>
      <c r="E2" s="15" t="s">
        <v>16</v>
      </c>
      <c r="F2" s="15" t="s">
        <v>17</v>
      </c>
      <c r="G2" s="15" t="s">
        <v>18</v>
      </c>
      <c r="H2" s="15">
        <v>1</v>
      </c>
      <c r="I2" s="15">
        <v>84888</v>
      </c>
      <c r="J2" s="17">
        <v>0.12</v>
      </c>
      <c r="K2" s="15">
        <v>74701.440000000002</v>
      </c>
      <c r="L2" s="15">
        <v>65672.429999999993</v>
      </c>
      <c r="M2" s="15" t="s">
        <v>19</v>
      </c>
      <c r="N2" s="18" t="str">
        <f>TEXT(B2,"mmmm")</f>
        <v>April</v>
      </c>
      <c r="O2" s="15">
        <f>ROUNDUP(MONTH(B2)/3,0)</f>
        <v>2</v>
      </c>
      <c r="P2" s="19">
        <f>K2*J2</f>
        <v>8964.1728000000003</v>
      </c>
      <c r="Q2" s="19">
        <f>K2-P2</f>
        <v>65737.267200000002</v>
      </c>
      <c r="R2" s="15">
        <f>K2-L2</f>
        <v>9029.0100000000093</v>
      </c>
      <c r="S2" s="15">
        <f>R2/K2*100</f>
        <v>12.086795113989783</v>
      </c>
      <c r="T2" s="20" t="str">
        <f>IF(K2&gt;30000,"High",IF(K2&gt;10000,"Medium","Low"))</f>
        <v>High</v>
      </c>
    </row>
    <row r="3" spans="1:20" x14ac:dyDescent="0.3">
      <c r="A3" s="15" t="s">
        <v>20</v>
      </c>
      <c r="B3" s="16">
        <v>45564</v>
      </c>
      <c r="C3" s="15" t="s">
        <v>21</v>
      </c>
      <c r="D3" s="15" t="s">
        <v>22</v>
      </c>
      <c r="E3" s="15" t="s">
        <v>23</v>
      </c>
      <c r="F3" s="15" t="s">
        <v>24</v>
      </c>
      <c r="G3" s="15" t="s">
        <v>25</v>
      </c>
      <c r="H3" s="15">
        <v>4</v>
      </c>
      <c r="I3" s="15">
        <v>84951</v>
      </c>
      <c r="J3" s="17">
        <v>0.15</v>
      </c>
      <c r="K3" s="15">
        <v>288833.40000000002</v>
      </c>
      <c r="L3" s="15">
        <v>245445.54</v>
      </c>
      <c r="M3" s="15" t="s">
        <v>19</v>
      </c>
      <c r="N3" s="18" t="str">
        <f t="shared" ref="N3:N66" si="0">TEXT(B3,"mmmm")</f>
        <v>September</v>
      </c>
      <c r="O3" s="15">
        <f t="shared" ref="O3:O66" si="1">ROUNDUP(MONTH(B3)/3,0)</f>
        <v>3</v>
      </c>
      <c r="P3" s="19">
        <f t="shared" ref="P3:P66" si="2">K3*J3</f>
        <v>43325.01</v>
      </c>
      <c r="Q3" s="19">
        <f t="shared" ref="Q3:Q66" si="3">K3-P3</f>
        <v>245508.39</v>
      </c>
      <c r="R3" s="15">
        <f t="shared" ref="R3:R66" si="4">K3-L3</f>
        <v>43387.860000000015</v>
      </c>
      <c r="S3" s="15">
        <f t="shared" ref="S3:S66" si="5">R3/K3*100</f>
        <v>15.02175994881479</v>
      </c>
      <c r="T3" s="20" t="str">
        <f t="shared" ref="T3:T66" si="6">IF(K3&gt;30000,"High",IF(K3&gt;10000,"Medium","Low"))</f>
        <v>High</v>
      </c>
    </row>
    <row r="4" spans="1:20" x14ac:dyDescent="0.3">
      <c r="A4" s="15" t="s">
        <v>26</v>
      </c>
      <c r="B4" s="16">
        <v>45028</v>
      </c>
      <c r="C4" s="15" t="s">
        <v>27</v>
      </c>
      <c r="D4" s="15" t="s">
        <v>28</v>
      </c>
      <c r="E4" s="15" t="s">
        <v>16</v>
      </c>
      <c r="F4" s="15" t="s">
        <v>29</v>
      </c>
      <c r="G4" s="15" t="s">
        <v>30</v>
      </c>
      <c r="H4" s="15">
        <v>1</v>
      </c>
      <c r="I4" s="15">
        <v>80258</v>
      </c>
      <c r="J4" s="17">
        <v>0.08</v>
      </c>
      <c r="K4" s="15">
        <v>73837.36</v>
      </c>
      <c r="L4" s="15">
        <v>56140.31</v>
      </c>
      <c r="M4" s="15" t="s">
        <v>19</v>
      </c>
      <c r="N4" s="18" t="str">
        <f t="shared" si="0"/>
        <v>April</v>
      </c>
      <c r="O4" s="15">
        <f t="shared" si="1"/>
        <v>2</v>
      </c>
      <c r="P4" s="19">
        <f t="shared" si="2"/>
        <v>5906.9888000000001</v>
      </c>
      <c r="Q4" s="19">
        <f t="shared" si="3"/>
        <v>67930.371199999994</v>
      </c>
      <c r="R4" s="15">
        <f t="shared" si="4"/>
        <v>17697.050000000003</v>
      </c>
      <c r="S4" s="15">
        <f t="shared" si="5"/>
        <v>23.967609351146905</v>
      </c>
      <c r="T4" s="20" t="str">
        <f t="shared" si="6"/>
        <v>High</v>
      </c>
    </row>
    <row r="5" spans="1:20" x14ac:dyDescent="0.3">
      <c r="A5" s="15" t="s">
        <v>31</v>
      </c>
      <c r="B5" s="16">
        <v>45464</v>
      </c>
      <c r="C5" s="15" t="s">
        <v>14</v>
      </c>
      <c r="D5" s="15" t="s">
        <v>22</v>
      </c>
      <c r="E5" s="15" t="s">
        <v>32</v>
      </c>
      <c r="F5" s="15" t="s">
        <v>33</v>
      </c>
      <c r="G5" s="15" t="s">
        <v>34</v>
      </c>
      <c r="H5" s="15">
        <v>2</v>
      </c>
      <c r="I5" s="15">
        <v>39663</v>
      </c>
      <c r="J5" s="17">
        <v>0.05</v>
      </c>
      <c r="K5" s="15">
        <v>75359.7</v>
      </c>
      <c r="L5" s="15">
        <v>65309.279999999999</v>
      </c>
      <c r="M5" s="15" t="s">
        <v>35</v>
      </c>
      <c r="N5" s="18" t="str">
        <f t="shared" si="0"/>
        <v>June</v>
      </c>
      <c r="O5" s="15">
        <f t="shared" si="1"/>
        <v>2</v>
      </c>
      <c r="P5" s="19">
        <f t="shared" si="2"/>
        <v>3767.9850000000001</v>
      </c>
      <c r="Q5" s="19">
        <f t="shared" si="3"/>
        <v>71591.714999999997</v>
      </c>
      <c r="R5" s="15">
        <f t="shared" si="4"/>
        <v>10050.419999999998</v>
      </c>
      <c r="S5" s="15">
        <f t="shared" si="5"/>
        <v>13.336597677538522</v>
      </c>
      <c r="T5" s="20" t="str">
        <f t="shared" si="6"/>
        <v>High</v>
      </c>
    </row>
    <row r="6" spans="1:20" x14ac:dyDescent="0.3">
      <c r="A6" s="15" t="s">
        <v>36</v>
      </c>
      <c r="B6" s="16">
        <v>45324</v>
      </c>
      <c r="C6" s="15" t="s">
        <v>37</v>
      </c>
      <c r="D6" s="15" t="s">
        <v>38</v>
      </c>
      <c r="E6" s="15" t="s">
        <v>16</v>
      </c>
      <c r="F6" s="15" t="s">
        <v>39</v>
      </c>
      <c r="G6" s="15" t="s">
        <v>40</v>
      </c>
      <c r="H6" s="15">
        <v>4</v>
      </c>
      <c r="I6" s="15">
        <v>45866</v>
      </c>
      <c r="J6" s="17">
        <v>0.15</v>
      </c>
      <c r="K6" s="15">
        <v>155944.4</v>
      </c>
      <c r="L6" s="15">
        <v>117706.77</v>
      </c>
      <c r="M6" s="15" t="s">
        <v>19</v>
      </c>
      <c r="N6" s="18" t="str">
        <f t="shared" si="0"/>
        <v>February</v>
      </c>
      <c r="O6" s="15">
        <f t="shared" si="1"/>
        <v>1</v>
      </c>
      <c r="P6" s="19">
        <f t="shared" si="2"/>
        <v>23391.66</v>
      </c>
      <c r="Q6" s="19">
        <f t="shared" si="3"/>
        <v>132552.74</v>
      </c>
      <c r="R6" s="15">
        <f t="shared" si="4"/>
        <v>38237.62999999999</v>
      </c>
      <c r="S6" s="15">
        <f t="shared" si="5"/>
        <v>24.520040475964507</v>
      </c>
      <c r="T6" s="20" t="str">
        <f t="shared" si="6"/>
        <v>High</v>
      </c>
    </row>
    <row r="7" spans="1:20" x14ac:dyDescent="0.3">
      <c r="A7" s="15" t="s">
        <v>41</v>
      </c>
      <c r="B7" s="16">
        <v>45170</v>
      </c>
      <c r="C7" s="15" t="s">
        <v>21</v>
      </c>
      <c r="D7" s="15" t="s">
        <v>42</v>
      </c>
      <c r="E7" s="15" t="s">
        <v>32</v>
      </c>
      <c r="F7" s="15" t="s">
        <v>43</v>
      </c>
      <c r="G7" s="15" t="s">
        <v>44</v>
      </c>
      <c r="H7" s="15">
        <v>1</v>
      </c>
      <c r="I7" s="15">
        <v>34884</v>
      </c>
      <c r="J7" s="17">
        <v>0.05</v>
      </c>
      <c r="K7" s="15">
        <v>33139.800000000003</v>
      </c>
      <c r="L7" s="15">
        <v>29769.3</v>
      </c>
      <c r="M7" s="15" t="s">
        <v>35</v>
      </c>
      <c r="N7" s="18" t="str">
        <f t="shared" si="0"/>
        <v>September</v>
      </c>
      <c r="O7" s="15">
        <f t="shared" si="1"/>
        <v>3</v>
      </c>
      <c r="P7" s="19">
        <f t="shared" si="2"/>
        <v>1656.9900000000002</v>
      </c>
      <c r="Q7" s="19">
        <f t="shared" si="3"/>
        <v>31482.81</v>
      </c>
      <c r="R7" s="15">
        <f t="shared" si="4"/>
        <v>3370.5000000000036</v>
      </c>
      <c r="S7" s="15">
        <f t="shared" si="5"/>
        <v>10.170550214545662</v>
      </c>
      <c r="T7" s="20" t="str">
        <f t="shared" si="6"/>
        <v>High</v>
      </c>
    </row>
    <row r="8" spans="1:20" x14ac:dyDescent="0.3">
      <c r="A8" s="15" t="s">
        <v>45</v>
      </c>
      <c r="B8" s="16">
        <v>45136</v>
      </c>
      <c r="C8" s="15" t="s">
        <v>37</v>
      </c>
      <c r="D8" s="15" t="s">
        <v>46</v>
      </c>
      <c r="E8" s="15" t="s">
        <v>32</v>
      </c>
      <c r="F8" s="15" t="s">
        <v>43</v>
      </c>
      <c r="G8" s="15" t="s">
        <v>44</v>
      </c>
      <c r="H8" s="15">
        <v>3</v>
      </c>
      <c r="I8" s="15">
        <v>81588</v>
      </c>
      <c r="J8" s="17">
        <v>0.08</v>
      </c>
      <c r="K8" s="15">
        <v>225182.88</v>
      </c>
      <c r="L8" s="15">
        <v>192579.34</v>
      </c>
      <c r="M8" s="15" t="s">
        <v>35</v>
      </c>
      <c r="N8" s="18" t="str">
        <f t="shared" si="0"/>
        <v>July</v>
      </c>
      <c r="O8" s="15">
        <f t="shared" si="1"/>
        <v>3</v>
      </c>
      <c r="P8" s="19">
        <f t="shared" si="2"/>
        <v>18014.630400000002</v>
      </c>
      <c r="Q8" s="19">
        <f t="shared" si="3"/>
        <v>207168.24960000001</v>
      </c>
      <c r="R8" s="15">
        <f t="shared" si="4"/>
        <v>32603.540000000008</v>
      </c>
      <c r="S8" s="15">
        <f t="shared" si="5"/>
        <v>14.478693939787965</v>
      </c>
      <c r="T8" s="20" t="str">
        <f t="shared" si="6"/>
        <v>High</v>
      </c>
    </row>
    <row r="9" spans="1:20" x14ac:dyDescent="0.3">
      <c r="A9" s="15" t="s">
        <v>47</v>
      </c>
      <c r="B9" s="16">
        <v>45074</v>
      </c>
      <c r="C9" s="15" t="s">
        <v>14</v>
      </c>
      <c r="D9" s="15" t="s">
        <v>48</v>
      </c>
      <c r="E9" s="15" t="s">
        <v>23</v>
      </c>
      <c r="F9" s="15" t="s">
        <v>49</v>
      </c>
      <c r="G9" s="15" t="s">
        <v>50</v>
      </c>
      <c r="H9" s="15">
        <v>1</v>
      </c>
      <c r="I9" s="15">
        <v>82522</v>
      </c>
      <c r="J9" s="17">
        <v>0</v>
      </c>
      <c r="K9" s="15">
        <v>82522</v>
      </c>
      <c r="L9" s="15">
        <v>66861.42</v>
      </c>
      <c r="M9" s="15" t="s">
        <v>51</v>
      </c>
      <c r="N9" s="18" t="str">
        <f t="shared" si="0"/>
        <v>May</v>
      </c>
      <c r="O9" s="15">
        <f t="shared" si="1"/>
        <v>2</v>
      </c>
      <c r="P9" s="19">
        <f t="shared" si="2"/>
        <v>0</v>
      </c>
      <c r="Q9" s="19">
        <f t="shared" si="3"/>
        <v>82522</v>
      </c>
      <c r="R9" s="15">
        <f t="shared" si="4"/>
        <v>15660.580000000002</v>
      </c>
      <c r="S9" s="15">
        <f t="shared" si="5"/>
        <v>18.977460555972954</v>
      </c>
      <c r="T9" s="20" t="str">
        <f t="shared" si="6"/>
        <v>High</v>
      </c>
    </row>
    <row r="10" spans="1:20" x14ac:dyDescent="0.3">
      <c r="A10" s="15" t="s">
        <v>52</v>
      </c>
      <c r="B10" s="16">
        <v>44952</v>
      </c>
      <c r="C10" s="15" t="s">
        <v>27</v>
      </c>
      <c r="D10" s="15" t="s">
        <v>15</v>
      </c>
      <c r="E10" s="15" t="s">
        <v>23</v>
      </c>
      <c r="F10" s="15" t="s">
        <v>53</v>
      </c>
      <c r="G10" s="15" t="s">
        <v>54</v>
      </c>
      <c r="H10" s="15">
        <v>1</v>
      </c>
      <c r="I10" s="15">
        <v>16391</v>
      </c>
      <c r="J10" s="17">
        <v>0</v>
      </c>
      <c r="K10" s="15">
        <v>16391</v>
      </c>
      <c r="L10" s="15">
        <v>14398.35</v>
      </c>
      <c r="M10" s="15" t="s">
        <v>35</v>
      </c>
      <c r="N10" s="18" t="str">
        <f t="shared" si="0"/>
        <v>January</v>
      </c>
      <c r="O10" s="15">
        <f t="shared" si="1"/>
        <v>1</v>
      </c>
      <c r="P10" s="19">
        <f t="shared" si="2"/>
        <v>0</v>
      </c>
      <c r="Q10" s="19">
        <f t="shared" si="3"/>
        <v>16391</v>
      </c>
      <c r="R10" s="15">
        <f t="shared" si="4"/>
        <v>1992.6499999999996</v>
      </c>
      <c r="S10" s="15">
        <f t="shared" si="5"/>
        <v>12.156976389482031</v>
      </c>
      <c r="T10" s="20" t="str">
        <f t="shared" si="6"/>
        <v>Medium</v>
      </c>
    </row>
    <row r="11" spans="1:20" x14ac:dyDescent="0.3">
      <c r="A11" s="15" t="s">
        <v>55</v>
      </c>
      <c r="B11" s="16">
        <v>45420</v>
      </c>
      <c r="C11" s="15" t="s">
        <v>21</v>
      </c>
      <c r="D11" s="15" t="s">
        <v>56</v>
      </c>
      <c r="E11" s="15" t="s">
        <v>16</v>
      </c>
      <c r="F11" s="15" t="s">
        <v>29</v>
      </c>
      <c r="G11" s="15" t="s">
        <v>57</v>
      </c>
      <c r="H11" s="15">
        <v>3</v>
      </c>
      <c r="I11" s="15">
        <v>25722</v>
      </c>
      <c r="J11" s="17">
        <v>0.08</v>
      </c>
      <c r="K11" s="15">
        <v>70992.72</v>
      </c>
      <c r="L11" s="15">
        <v>55978.39</v>
      </c>
      <c r="M11" s="15" t="s">
        <v>51</v>
      </c>
      <c r="N11" s="18" t="str">
        <f t="shared" si="0"/>
        <v>May</v>
      </c>
      <c r="O11" s="15">
        <f t="shared" si="1"/>
        <v>2</v>
      </c>
      <c r="P11" s="19">
        <f t="shared" si="2"/>
        <v>5679.4175999999998</v>
      </c>
      <c r="Q11" s="19">
        <f t="shared" si="3"/>
        <v>65313.3024</v>
      </c>
      <c r="R11" s="15">
        <f t="shared" si="4"/>
        <v>15014.330000000002</v>
      </c>
      <c r="S11" s="15">
        <f t="shared" si="5"/>
        <v>21.149112190658425</v>
      </c>
      <c r="T11" s="20" t="str">
        <f t="shared" si="6"/>
        <v>High</v>
      </c>
    </row>
    <row r="12" spans="1:20" x14ac:dyDescent="0.3">
      <c r="A12" s="15" t="s">
        <v>58</v>
      </c>
      <c r="B12" s="16">
        <v>45549</v>
      </c>
      <c r="C12" s="15" t="s">
        <v>27</v>
      </c>
      <c r="D12" s="15" t="s">
        <v>42</v>
      </c>
      <c r="E12" s="15" t="s">
        <v>16</v>
      </c>
      <c r="F12" s="15" t="s">
        <v>17</v>
      </c>
      <c r="G12" s="15" t="s">
        <v>18</v>
      </c>
      <c r="H12" s="15">
        <v>4</v>
      </c>
      <c r="I12" s="15">
        <v>67745</v>
      </c>
      <c r="J12" s="17">
        <v>0.1</v>
      </c>
      <c r="K12" s="15">
        <v>243882</v>
      </c>
      <c r="L12" s="15">
        <v>198430.78</v>
      </c>
      <c r="M12" s="15" t="s">
        <v>19</v>
      </c>
      <c r="N12" s="18" t="str">
        <f t="shared" si="0"/>
        <v>September</v>
      </c>
      <c r="O12" s="15">
        <f t="shared" si="1"/>
        <v>3</v>
      </c>
      <c r="P12" s="19">
        <f t="shared" si="2"/>
        <v>24388.2</v>
      </c>
      <c r="Q12" s="19">
        <f t="shared" si="3"/>
        <v>219493.8</v>
      </c>
      <c r="R12" s="15">
        <f t="shared" si="4"/>
        <v>45451.22</v>
      </c>
      <c r="S12" s="15">
        <f t="shared" si="5"/>
        <v>18.636561943890896</v>
      </c>
      <c r="T12" s="20" t="str">
        <f t="shared" si="6"/>
        <v>High</v>
      </c>
    </row>
    <row r="13" spans="1:20" x14ac:dyDescent="0.3">
      <c r="A13" s="15" t="s">
        <v>59</v>
      </c>
      <c r="B13" s="16">
        <v>44934</v>
      </c>
      <c r="C13" s="15" t="s">
        <v>27</v>
      </c>
      <c r="D13" s="15" t="s">
        <v>56</v>
      </c>
      <c r="E13" s="15" t="s">
        <v>32</v>
      </c>
      <c r="F13" s="15" t="s">
        <v>60</v>
      </c>
      <c r="G13" s="15" t="s">
        <v>61</v>
      </c>
      <c r="H13" s="15">
        <v>3</v>
      </c>
      <c r="I13" s="15">
        <v>18507</v>
      </c>
      <c r="J13" s="17">
        <v>0.08</v>
      </c>
      <c r="K13" s="15">
        <v>51079.32</v>
      </c>
      <c r="L13" s="15">
        <v>45029.08</v>
      </c>
      <c r="M13" s="15" t="s">
        <v>35</v>
      </c>
      <c r="N13" s="18" t="str">
        <f t="shared" si="0"/>
        <v>January</v>
      </c>
      <c r="O13" s="15">
        <f t="shared" si="1"/>
        <v>1</v>
      </c>
      <c r="P13" s="19">
        <f t="shared" si="2"/>
        <v>4086.3456000000001</v>
      </c>
      <c r="Q13" s="19">
        <f t="shared" si="3"/>
        <v>46992.974399999999</v>
      </c>
      <c r="R13" s="15">
        <f t="shared" si="4"/>
        <v>6050.239999999998</v>
      </c>
      <c r="S13" s="15">
        <f t="shared" si="5"/>
        <v>11.844793548543713</v>
      </c>
      <c r="T13" s="20" t="str">
        <f t="shared" si="6"/>
        <v>High</v>
      </c>
    </row>
    <row r="14" spans="1:20" x14ac:dyDescent="0.3">
      <c r="A14" s="15" t="s">
        <v>62</v>
      </c>
      <c r="B14" s="16">
        <v>45341</v>
      </c>
      <c r="C14" s="15" t="s">
        <v>21</v>
      </c>
      <c r="D14" s="15" t="s">
        <v>63</v>
      </c>
      <c r="E14" s="15" t="s">
        <v>23</v>
      </c>
      <c r="F14" s="15" t="s">
        <v>24</v>
      </c>
      <c r="G14" s="15" t="s">
        <v>25</v>
      </c>
      <c r="H14" s="15">
        <v>3</v>
      </c>
      <c r="I14" s="15">
        <v>24672</v>
      </c>
      <c r="J14" s="17">
        <v>0.15</v>
      </c>
      <c r="K14" s="15">
        <v>62913.599999999999</v>
      </c>
      <c r="L14" s="15">
        <v>48020.78</v>
      </c>
      <c r="M14" s="15" t="s">
        <v>19</v>
      </c>
      <c r="N14" s="18" t="str">
        <f t="shared" si="0"/>
        <v>February</v>
      </c>
      <c r="O14" s="15">
        <f t="shared" si="1"/>
        <v>1</v>
      </c>
      <c r="P14" s="19">
        <f t="shared" si="2"/>
        <v>9437.0399999999991</v>
      </c>
      <c r="Q14" s="19">
        <f t="shared" si="3"/>
        <v>53476.56</v>
      </c>
      <c r="R14" s="15">
        <f t="shared" si="4"/>
        <v>14892.82</v>
      </c>
      <c r="S14" s="15">
        <f t="shared" si="5"/>
        <v>23.671861092037332</v>
      </c>
      <c r="T14" s="20" t="str">
        <f t="shared" si="6"/>
        <v>High</v>
      </c>
    </row>
    <row r="15" spans="1:20" x14ac:dyDescent="0.3">
      <c r="A15" s="15" t="s">
        <v>64</v>
      </c>
      <c r="B15" s="16">
        <v>45531</v>
      </c>
      <c r="C15" s="15" t="s">
        <v>27</v>
      </c>
      <c r="D15" s="15" t="s">
        <v>65</v>
      </c>
      <c r="E15" s="15" t="s">
        <v>32</v>
      </c>
      <c r="F15" s="15" t="s">
        <v>43</v>
      </c>
      <c r="G15" s="15" t="s">
        <v>66</v>
      </c>
      <c r="H15" s="15">
        <v>5</v>
      </c>
      <c r="I15" s="15">
        <v>52061</v>
      </c>
      <c r="J15" s="17">
        <v>0.12</v>
      </c>
      <c r="K15" s="15">
        <v>229068.4</v>
      </c>
      <c r="L15" s="15">
        <v>193376.05</v>
      </c>
      <c r="M15" s="15" t="s">
        <v>51</v>
      </c>
      <c r="N15" s="18" t="str">
        <f t="shared" si="0"/>
        <v>August</v>
      </c>
      <c r="O15" s="15">
        <f t="shared" si="1"/>
        <v>3</v>
      </c>
      <c r="P15" s="19">
        <f t="shared" si="2"/>
        <v>27488.207999999999</v>
      </c>
      <c r="Q15" s="19">
        <f t="shared" si="3"/>
        <v>201580.19199999998</v>
      </c>
      <c r="R15" s="15">
        <f t="shared" si="4"/>
        <v>35692.350000000006</v>
      </c>
      <c r="S15" s="15">
        <f t="shared" si="5"/>
        <v>15.581524994281187</v>
      </c>
      <c r="T15" s="20" t="str">
        <f t="shared" si="6"/>
        <v>High</v>
      </c>
    </row>
    <row r="16" spans="1:20" x14ac:dyDescent="0.3">
      <c r="A16" s="15" t="s">
        <v>67</v>
      </c>
      <c r="B16" s="16">
        <v>45375</v>
      </c>
      <c r="C16" s="15" t="s">
        <v>21</v>
      </c>
      <c r="D16" s="15" t="s">
        <v>68</v>
      </c>
      <c r="E16" s="15" t="s">
        <v>23</v>
      </c>
      <c r="F16" s="15" t="s">
        <v>24</v>
      </c>
      <c r="G16" s="15" t="s">
        <v>25</v>
      </c>
      <c r="H16" s="15">
        <v>4</v>
      </c>
      <c r="I16" s="15">
        <v>9216</v>
      </c>
      <c r="J16" s="17">
        <v>0.15</v>
      </c>
      <c r="K16" s="15">
        <v>31334.400000000001</v>
      </c>
      <c r="L16" s="15">
        <v>26507.31</v>
      </c>
      <c r="M16" s="15" t="s">
        <v>19</v>
      </c>
      <c r="N16" s="18" t="str">
        <f t="shared" si="0"/>
        <v>March</v>
      </c>
      <c r="O16" s="15">
        <f t="shared" si="1"/>
        <v>1</v>
      </c>
      <c r="P16" s="19">
        <f t="shared" si="2"/>
        <v>4700.16</v>
      </c>
      <c r="Q16" s="19">
        <f t="shared" si="3"/>
        <v>26634.240000000002</v>
      </c>
      <c r="R16" s="15">
        <f t="shared" si="4"/>
        <v>4827.09</v>
      </c>
      <c r="S16" s="15">
        <f t="shared" si="5"/>
        <v>15.405081954656863</v>
      </c>
      <c r="T16" s="20" t="str">
        <f t="shared" si="6"/>
        <v>High</v>
      </c>
    </row>
    <row r="17" spans="1:20" x14ac:dyDescent="0.3">
      <c r="A17" s="15" t="s">
        <v>69</v>
      </c>
      <c r="B17" s="16">
        <v>45430</v>
      </c>
      <c r="C17" s="15" t="s">
        <v>21</v>
      </c>
      <c r="D17" s="15" t="s">
        <v>70</v>
      </c>
      <c r="E17" s="15" t="s">
        <v>23</v>
      </c>
      <c r="F17" s="15" t="s">
        <v>49</v>
      </c>
      <c r="G17" s="15" t="s">
        <v>71</v>
      </c>
      <c r="H17" s="15">
        <v>1</v>
      </c>
      <c r="I17" s="15">
        <v>81688</v>
      </c>
      <c r="J17" s="17">
        <v>0.12</v>
      </c>
      <c r="K17" s="15">
        <v>71885.440000000002</v>
      </c>
      <c r="L17" s="15">
        <v>61384.88</v>
      </c>
      <c r="M17" s="15" t="s">
        <v>19</v>
      </c>
      <c r="N17" s="18" t="str">
        <f t="shared" si="0"/>
        <v>May</v>
      </c>
      <c r="O17" s="15">
        <f t="shared" si="1"/>
        <v>2</v>
      </c>
      <c r="P17" s="19">
        <f t="shared" si="2"/>
        <v>8626.2528000000002</v>
      </c>
      <c r="Q17" s="19">
        <f t="shared" si="3"/>
        <v>63259.1872</v>
      </c>
      <c r="R17" s="15">
        <f t="shared" si="4"/>
        <v>10500.560000000005</v>
      </c>
      <c r="S17" s="15">
        <f t="shared" si="5"/>
        <v>14.607353032825568</v>
      </c>
      <c r="T17" s="20" t="str">
        <f t="shared" si="6"/>
        <v>High</v>
      </c>
    </row>
    <row r="18" spans="1:20" x14ac:dyDescent="0.3">
      <c r="A18" s="15" t="s">
        <v>72</v>
      </c>
      <c r="B18" s="16">
        <v>45144</v>
      </c>
      <c r="C18" s="15" t="s">
        <v>14</v>
      </c>
      <c r="D18" s="15" t="s">
        <v>73</v>
      </c>
      <c r="E18" s="15" t="s">
        <v>32</v>
      </c>
      <c r="F18" s="15" t="s">
        <v>33</v>
      </c>
      <c r="G18" s="15" t="s">
        <v>34</v>
      </c>
      <c r="H18" s="15">
        <v>5</v>
      </c>
      <c r="I18" s="15">
        <v>69502</v>
      </c>
      <c r="J18" s="17">
        <v>0.1</v>
      </c>
      <c r="K18" s="15">
        <v>312759</v>
      </c>
      <c r="L18" s="15">
        <v>263458.96000000002</v>
      </c>
      <c r="M18" s="15" t="s">
        <v>35</v>
      </c>
      <c r="N18" s="18" t="str">
        <f t="shared" si="0"/>
        <v>August</v>
      </c>
      <c r="O18" s="15">
        <f t="shared" si="1"/>
        <v>3</v>
      </c>
      <c r="P18" s="19">
        <f t="shared" si="2"/>
        <v>31275.9</v>
      </c>
      <c r="Q18" s="19">
        <f t="shared" si="3"/>
        <v>281483.09999999998</v>
      </c>
      <c r="R18" s="15">
        <f t="shared" si="4"/>
        <v>49300.039999999979</v>
      </c>
      <c r="S18" s="15">
        <f t="shared" si="5"/>
        <v>15.76294846830946</v>
      </c>
      <c r="T18" s="20" t="str">
        <f t="shared" si="6"/>
        <v>High</v>
      </c>
    </row>
    <row r="19" spans="1:20" x14ac:dyDescent="0.3">
      <c r="A19" s="15" t="s">
        <v>74</v>
      </c>
      <c r="B19" s="16">
        <v>44934</v>
      </c>
      <c r="C19" s="15" t="s">
        <v>14</v>
      </c>
      <c r="D19" s="15" t="s">
        <v>48</v>
      </c>
      <c r="E19" s="15" t="s">
        <v>23</v>
      </c>
      <c r="F19" s="15" t="s">
        <v>24</v>
      </c>
      <c r="G19" s="15" t="s">
        <v>75</v>
      </c>
      <c r="H19" s="15">
        <v>1</v>
      </c>
      <c r="I19" s="15">
        <v>1029</v>
      </c>
      <c r="J19" s="17">
        <v>0</v>
      </c>
      <c r="K19" s="15">
        <v>1029</v>
      </c>
      <c r="L19" s="15">
        <v>864.52</v>
      </c>
      <c r="M19" s="15" t="s">
        <v>51</v>
      </c>
      <c r="N19" s="18" t="str">
        <f t="shared" si="0"/>
        <v>January</v>
      </c>
      <c r="O19" s="15">
        <f t="shared" si="1"/>
        <v>1</v>
      </c>
      <c r="P19" s="19">
        <f t="shared" si="2"/>
        <v>0</v>
      </c>
      <c r="Q19" s="19">
        <f t="shared" si="3"/>
        <v>1029</v>
      </c>
      <c r="R19" s="15">
        <f t="shared" si="4"/>
        <v>164.48000000000002</v>
      </c>
      <c r="S19" s="15">
        <f t="shared" si="5"/>
        <v>15.984450923226435</v>
      </c>
      <c r="T19" s="20" t="str">
        <f t="shared" si="6"/>
        <v>Low</v>
      </c>
    </row>
    <row r="20" spans="1:20" x14ac:dyDescent="0.3">
      <c r="A20" s="15" t="s">
        <v>76</v>
      </c>
      <c r="B20" s="16">
        <v>45595</v>
      </c>
      <c r="C20" s="15" t="s">
        <v>37</v>
      </c>
      <c r="D20" s="15" t="s">
        <v>48</v>
      </c>
      <c r="E20" s="15" t="s">
        <v>16</v>
      </c>
      <c r="F20" s="15" t="s">
        <v>29</v>
      </c>
      <c r="G20" s="15" t="s">
        <v>77</v>
      </c>
      <c r="H20" s="15">
        <v>4</v>
      </c>
      <c r="I20" s="15">
        <v>14099</v>
      </c>
      <c r="J20" s="17">
        <v>0.08</v>
      </c>
      <c r="K20" s="15">
        <v>51884.32</v>
      </c>
      <c r="L20" s="15">
        <v>43587.66</v>
      </c>
      <c r="M20" s="15" t="s">
        <v>51</v>
      </c>
      <c r="N20" s="18" t="str">
        <f t="shared" si="0"/>
        <v>October</v>
      </c>
      <c r="O20" s="15">
        <f t="shared" si="1"/>
        <v>4</v>
      </c>
      <c r="P20" s="19">
        <f t="shared" si="2"/>
        <v>4150.7456000000002</v>
      </c>
      <c r="Q20" s="19">
        <f t="shared" si="3"/>
        <v>47733.574399999998</v>
      </c>
      <c r="R20" s="15">
        <f t="shared" si="4"/>
        <v>8296.6599999999962</v>
      </c>
      <c r="S20" s="15">
        <f t="shared" si="5"/>
        <v>15.990688516299329</v>
      </c>
      <c r="T20" s="20" t="str">
        <f t="shared" si="6"/>
        <v>High</v>
      </c>
    </row>
    <row r="21" spans="1:20" x14ac:dyDescent="0.3">
      <c r="A21" s="15" t="s">
        <v>78</v>
      </c>
      <c r="B21" s="16">
        <v>45416</v>
      </c>
      <c r="C21" s="15" t="s">
        <v>21</v>
      </c>
      <c r="D21" s="15" t="s">
        <v>56</v>
      </c>
      <c r="E21" s="15" t="s">
        <v>16</v>
      </c>
      <c r="F21" s="15" t="s">
        <v>29</v>
      </c>
      <c r="G21" s="15" t="s">
        <v>79</v>
      </c>
      <c r="H21" s="15">
        <v>2</v>
      </c>
      <c r="I21" s="15">
        <v>49069</v>
      </c>
      <c r="J21" s="17">
        <v>0.05</v>
      </c>
      <c r="K21" s="15">
        <v>93231.1</v>
      </c>
      <c r="L21" s="15">
        <v>71206.53</v>
      </c>
      <c r="M21" s="15" t="s">
        <v>19</v>
      </c>
      <c r="N21" s="18" t="str">
        <f t="shared" si="0"/>
        <v>May</v>
      </c>
      <c r="O21" s="15">
        <f t="shared" si="1"/>
        <v>2</v>
      </c>
      <c r="P21" s="19">
        <f t="shared" si="2"/>
        <v>4661.5550000000003</v>
      </c>
      <c r="Q21" s="19">
        <f t="shared" si="3"/>
        <v>88569.545000000013</v>
      </c>
      <c r="R21" s="15">
        <f t="shared" si="4"/>
        <v>22024.570000000007</v>
      </c>
      <c r="S21" s="15">
        <f t="shared" si="5"/>
        <v>23.623629883161314</v>
      </c>
      <c r="T21" s="20" t="str">
        <f t="shared" si="6"/>
        <v>High</v>
      </c>
    </row>
    <row r="22" spans="1:20" x14ac:dyDescent="0.3">
      <c r="A22" s="15" t="s">
        <v>80</v>
      </c>
      <c r="B22" s="16">
        <v>45193</v>
      </c>
      <c r="C22" s="15" t="s">
        <v>27</v>
      </c>
      <c r="D22" s="15" t="s">
        <v>63</v>
      </c>
      <c r="E22" s="15" t="s">
        <v>23</v>
      </c>
      <c r="F22" s="15" t="s">
        <v>53</v>
      </c>
      <c r="G22" s="15" t="s">
        <v>81</v>
      </c>
      <c r="H22" s="15">
        <v>3</v>
      </c>
      <c r="I22" s="15">
        <v>30480</v>
      </c>
      <c r="J22" s="17">
        <v>0</v>
      </c>
      <c r="K22" s="15">
        <v>91440</v>
      </c>
      <c r="L22" s="15">
        <v>81389.539999999994</v>
      </c>
      <c r="M22" s="15" t="s">
        <v>35</v>
      </c>
      <c r="N22" s="18" t="str">
        <f t="shared" si="0"/>
        <v>September</v>
      </c>
      <c r="O22" s="15">
        <f t="shared" si="1"/>
        <v>3</v>
      </c>
      <c r="P22" s="19">
        <f t="shared" si="2"/>
        <v>0</v>
      </c>
      <c r="Q22" s="19">
        <f t="shared" si="3"/>
        <v>91440</v>
      </c>
      <c r="R22" s="15">
        <f t="shared" si="4"/>
        <v>10050.460000000006</v>
      </c>
      <c r="S22" s="15">
        <f t="shared" si="5"/>
        <v>10.991316710411207</v>
      </c>
      <c r="T22" s="20" t="str">
        <f t="shared" si="6"/>
        <v>High</v>
      </c>
    </row>
    <row r="23" spans="1:20" x14ac:dyDescent="0.3">
      <c r="A23" s="15" t="s">
        <v>82</v>
      </c>
      <c r="B23" s="16">
        <v>45538</v>
      </c>
      <c r="C23" s="15" t="s">
        <v>27</v>
      </c>
      <c r="D23" s="15" t="s">
        <v>15</v>
      </c>
      <c r="E23" s="15" t="s">
        <v>32</v>
      </c>
      <c r="F23" s="15" t="s">
        <v>33</v>
      </c>
      <c r="G23" s="15" t="s">
        <v>83</v>
      </c>
      <c r="H23" s="15">
        <v>5</v>
      </c>
      <c r="I23" s="15">
        <v>70815</v>
      </c>
      <c r="J23" s="17">
        <v>0.1</v>
      </c>
      <c r="K23" s="15">
        <v>318667.5</v>
      </c>
      <c r="L23" s="15">
        <v>260282.38</v>
      </c>
      <c r="M23" s="15" t="s">
        <v>19</v>
      </c>
      <c r="N23" s="18" t="str">
        <f t="shared" si="0"/>
        <v>September</v>
      </c>
      <c r="O23" s="15">
        <f t="shared" si="1"/>
        <v>3</v>
      </c>
      <c r="P23" s="19">
        <f t="shared" si="2"/>
        <v>31866.75</v>
      </c>
      <c r="Q23" s="19">
        <f t="shared" si="3"/>
        <v>286800.75</v>
      </c>
      <c r="R23" s="15">
        <f t="shared" si="4"/>
        <v>58385.119999999995</v>
      </c>
      <c r="S23" s="15">
        <f t="shared" si="5"/>
        <v>18.321642464324096</v>
      </c>
      <c r="T23" s="20" t="str">
        <f t="shared" si="6"/>
        <v>High</v>
      </c>
    </row>
    <row r="24" spans="1:20" x14ac:dyDescent="0.3">
      <c r="A24" s="15" t="s">
        <v>84</v>
      </c>
      <c r="B24" s="16">
        <v>45537</v>
      </c>
      <c r="C24" s="15" t="s">
        <v>14</v>
      </c>
      <c r="D24" s="15" t="s">
        <v>70</v>
      </c>
      <c r="E24" s="15" t="s">
        <v>16</v>
      </c>
      <c r="F24" s="15" t="s">
        <v>39</v>
      </c>
      <c r="G24" s="15" t="s">
        <v>85</v>
      </c>
      <c r="H24" s="15">
        <v>1</v>
      </c>
      <c r="I24" s="15">
        <v>14515</v>
      </c>
      <c r="J24" s="17">
        <v>0.05</v>
      </c>
      <c r="K24" s="15">
        <v>13789.25</v>
      </c>
      <c r="L24" s="15">
        <v>11728.89</v>
      </c>
      <c r="M24" s="15" t="s">
        <v>51</v>
      </c>
      <c r="N24" s="18" t="str">
        <f t="shared" si="0"/>
        <v>September</v>
      </c>
      <c r="O24" s="15">
        <f t="shared" si="1"/>
        <v>3</v>
      </c>
      <c r="P24" s="19">
        <f t="shared" si="2"/>
        <v>689.46250000000009</v>
      </c>
      <c r="Q24" s="19">
        <f t="shared" si="3"/>
        <v>13099.7875</v>
      </c>
      <c r="R24" s="15">
        <f t="shared" si="4"/>
        <v>2060.3600000000006</v>
      </c>
      <c r="S24" s="15">
        <f t="shared" si="5"/>
        <v>14.941784361005862</v>
      </c>
      <c r="T24" s="20" t="str">
        <f t="shared" si="6"/>
        <v>Medium</v>
      </c>
    </row>
    <row r="25" spans="1:20" x14ac:dyDescent="0.3">
      <c r="A25" s="15" t="s">
        <v>86</v>
      </c>
      <c r="B25" s="16">
        <v>45534</v>
      </c>
      <c r="C25" s="15" t="s">
        <v>14</v>
      </c>
      <c r="D25" s="15" t="s">
        <v>42</v>
      </c>
      <c r="E25" s="15" t="s">
        <v>32</v>
      </c>
      <c r="F25" s="15" t="s">
        <v>33</v>
      </c>
      <c r="G25" s="15" t="s">
        <v>34</v>
      </c>
      <c r="H25" s="15">
        <v>4</v>
      </c>
      <c r="I25" s="15">
        <v>21787</v>
      </c>
      <c r="J25" s="17">
        <v>0.12</v>
      </c>
      <c r="K25" s="15">
        <v>76690.240000000005</v>
      </c>
      <c r="L25" s="15">
        <v>67105.63</v>
      </c>
      <c r="M25" s="15" t="s">
        <v>35</v>
      </c>
      <c r="N25" s="18" t="str">
        <f t="shared" si="0"/>
        <v>August</v>
      </c>
      <c r="O25" s="15">
        <f t="shared" si="1"/>
        <v>3</v>
      </c>
      <c r="P25" s="19">
        <f t="shared" si="2"/>
        <v>9202.8288000000011</v>
      </c>
      <c r="Q25" s="19">
        <f t="shared" si="3"/>
        <v>67487.411200000002</v>
      </c>
      <c r="R25" s="15">
        <f t="shared" si="4"/>
        <v>9584.61</v>
      </c>
      <c r="S25" s="15">
        <f t="shared" si="5"/>
        <v>12.497822408692423</v>
      </c>
      <c r="T25" s="20" t="str">
        <f t="shared" si="6"/>
        <v>High</v>
      </c>
    </row>
    <row r="26" spans="1:20" x14ac:dyDescent="0.3">
      <c r="A26" s="15" t="s">
        <v>87</v>
      </c>
      <c r="B26" s="16">
        <v>45626</v>
      </c>
      <c r="C26" s="15" t="s">
        <v>37</v>
      </c>
      <c r="D26" s="15" t="s">
        <v>15</v>
      </c>
      <c r="E26" s="15" t="s">
        <v>16</v>
      </c>
      <c r="F26" s="15" t="s">
        <v>29</v>
      </c>
      <c r="G26" s="15" t="s">
        <v>79</v>
      </c>
      <c r="H26" s="15">
        <v>5</v>
      </c>
      <c r="I26" s="15">
        <v>15178</v>
      </c>
      <c r="J26" s="17">
        <v>0.1</v>
      </c>
      <c r="K26" s="15">
        <v>68301</v>
      </c>
      <c r="L26" s="15">
        <v>52450.02</v>
      </c>
      <c r="M26" s="15" t="s">
        <v>35</v>
      </c>
      <c r="N26" s="18" t="str">
        <f t="shared" si="0"/>
        <v>November</v>
      </c>
      <c r="O26" s="15">
        <f t="shared" si="1"/>
        <v>4</v>
      </c>
      <c r="P26" s="19">
        <f t="shared" si="2"/>
        <v>6830.1</v>
      </c>
      <c r="Q26" s="19">
        <f t="shared" si="3"/>
        <v>61470.9</v>
      </c>
      <c r="R26" s="15">
        <f t="shared" si="4"/>
        <v>15850.980000000003</v>
      </c>
      <c r="S26" s="15">
        <f t="shared" si="5"/>
        <v>23.207537224930824</v>
      </c>
      <c r="T26" s="20" t="str">
        <f t="shared" si="6"/>
        <v>High</v>
      </c>
    </row>
    <row r="27" spans="1:20" x14ac:dyDescent="0.3">
      <c r="A27" s="15" t="s">
        <v>88</v>
      </c>
      <c r="B27" s="16">
        <v>45103</v>
      </c>
      <c r="C27" s="15" t="s">
        <v>14</v>
      </c>
      <c r="D27" s="15" t="s">
        <v>63</v>
      </c>
      <c r="E27" s="15" t="s">
        <v>16</v>
      </c>
      <c r="F27" s="15" t="s">
        <v>39</v>
      </c>
      <c r="G27" s="15" t="s">
        <v>40</v>
      </c>
      <c r="H27" s="15">
        <v>3</v>
      </c>
      <c r="I27" s="15">
        <v>52531</v>
      </c>
      <c r="J27" s="17">
        <v>0.08</v>
      </c>
      <c r="K27" s="15">
        <v>144985.56</v>
      </c>
      <c r="L27" s="15">
        <v>119050.05</v>
      </c>
      <c r="M27" s="15" t="s">
        <v>35</v>
      </c>
      <c r="N27" s="18" t="str">
        <f t="shared" si="0"/>
        <v>June</v>
      </c>
      <c r="O27" s="15">
        <f t="shared" si="1"/>
        <v>2</v>
      </c>
      <c r="P27" s="19">
        <f t="shared" si="2"/>
        <v>11598.844800000001</v>
      </c>
      <c r="Q27" s="19">
        <f t="shared" si="3"/>
        <v>133386.71520000001</v>
      </c>
      <c r="R27" s="15">
        <f t="shared" si="4"/>
        <v>25935.509999999995</v>
      </c>
      <c r="S27" s="15">
        <f t="shared" si="5"/>
        <v>17.888340052623171</v>
      </c>
      <c r="T27" s="20" t="str">
        <f t="shared" si="6"/>
        <v>High</v>
      </c>
    </row>
    <row r="28" spans="1:20" x14ac:dyDescent="0.3">
      <c r="A28" s="15" t="s">
        <v>89</v>
      </c>
      <c r="B28" s="16">
        <v>45256</v>
      </c>
      <c r="C28" s="15" t="s">
        <v>37</v>
      </c>
      <c r="D28" s="15" t="s">
        <v>70</v>
      </c>
      <c r="E28" s="15" t="s">
        <v>32</v>
      </c>
      <c r="F28" s="15" t="s">
        <v>90</v>
      </c>
      <c r="G28" s="15" t="s">
        <v>91</v>
      </c>
      <c r="H28" s="15">
        <v>2</v>
      </c>
      <c r="I28" s="15">
        <v>67456</v>
      </c>
      <c r="J28" s="17">
        <v>0.15</v>
      </c>
      <c r="K28" s="15">
        <v>114675.2</v>
      </c>
      <c r="L28" s="15">
        <v>86692.21</v>
      </c>
      <c r="M28" s="15" t="s">
        <v>35</v>
      </c>
      <c r="N28" s="18" t="str">
        <f t="shared" si="0"/>
        <v>November</v>
      </c>
      <c r="O28" s="15">
        <f t="shared" si="1"/>
        <v>4</v>
      </c>
      <c r="P28" s="19">
        <f t="shared" si="2"/>
        <v>17201.28</v>
      </c>
      <c r="Q28" s="19">
        <f t="shared" si="3"/>
        <v>97473.919999999998</v>
      </c>
      <c r="R28" s="15">
        <f t="shared" si="4"/>
        <v>27982.989999999991</v>
      </c>
      <c r="S28" s="15">
        <f t="shared" si="5"/>
        <v>24.401954389440778</v>
      </c>
      <c r="T28" s="20" t="str">
        <f t="shared" si="6"/>
        <v>High</v>
      </c>
    </row>
    <row r="29" spans="1:20" x14ac:dyDescent="0.3">
      <c r="A29" s="15" t="s">
        <v>92</v>
      </c>
      <c r="B29" s="16">
        <v>44997</v>
      </c>
      <c r="C29" s="15" t="s">
        <v>27</v>
      </c>
      <c r="D29" s="15" t="s">
        <v>68</v>
      </c>
      <c r="E29" s="15" t="s">
        <v>16</v>
      </c>
      <c r="F29" s="15" t="s">
        <v>17</v>
      </c>
      <c r="G29" s="15" t="s">
        <v>93</v>
      </c>
      <c r="H29" s="15">
        <v>5</v>
      </c>
      <c r="I29" s="15">
        <v>70004</v>
      </c>
      <c r="J29" s="17">
        <v>0.05</v>
      </c>
      <c r="K29" s="15">
        <v>332519</v>
      </c>
      <c r="L29" s="15">
        <v>280705.09999999998</v>
      </c>
      <c r="M29" s="15" t="s">
        <v>35</v>
      </c>
      <c r="N29" s="18" t="str">
        <f t="shared" si="0"/>
        <v>March</v>
      </c>
      <c r="O29" s="15">
        <f t="shared" si="1"/>
        <v>1</v>
      </c>
      <c r="P29" s="19">
        <f t="shared" si="2"/>
        <v>16625.95</v>
      </c>
      <c r="Q29" s="19">
        <f t="shared" si="3"/>
        <v>315893.05</v>
      </c>
      <c r="R29" s="15">
        <f t="shared" si="4"/>
        <v>51813.900000000023</v>
      </c>
      <c r="S29" s="15">
        <f t="shared" si="5"/>
        <v>15.582237405982823</v>
      </c>
      <c r="T29" s="20" t="str">
        <f t="shared" si="6"/>
        <v>High</v>
      </c>
    </row>
    <row r="30" spans="1:20" x14ac:dyDescent="0.3">
      <c r="A30" s="15" t="s">
        <v>94</v>
      </c>
      <c r="B30" s="16">
        <v>45608</v>
      </c>
      <c r="C30" s="15" t="s">
        <v>14</v>
      </c>
      <c r="D30" s="15" t="s">
        <v>42</v>
      </c>
      <c r="E30" s="15" t="s">
        <v>23</v>
      </c>
      <c r="F30" s="15" t="s">
        <v>49</v>
      </c>
      <c r="G30" s="15" t="s">
        <v>95</v>
      </c>
      <c r="H30" s="15">
        <v>3</v>
      </c>
      <c r="I30" s="15">
        <v>47501</v>
      </c>
      <c r="J30" s="17">
        <v>0.12</v>
      </c>
      <c r="K30" s="15">
        <v>125402.64</v>
      </c>
      <c r="L30" s="15">
        <v>96297.38</v>
      </c>
      <c r="M30" s="15" t="s">
        <v>51</v>
      </c>
      <c r="N30" s="18" t="str">
        <f t="shared" si="0"/>
        <v>November</v>
      </c>
      <c r="O30" s="15">
        <f t="shared" si="1"/>
        <v>4</v>
      </c>
      <c r="P30" s="19">
        <f t="shared" si="2"/>
        <v>15048.316799999999</v>
      </c>
      <c r="Q30" s="19">
        <f t="shared" si="3"/>
        <v>110354.3232</v>
      </c>
      <c r="R30" s="15">
        <f t="shared" si="4"/>
        <v>29105.259999999995</v>
      </c>
      <c r="S30" s="15">
        <f t="shared" si="5"/>
        <v>23.209447584197584</v>
      </c>
      <c r="T30" s="20" t="str">
        <f t="shared" si="6"/>
        <v>High</v>
      </c>
    </row>
    <row r="31" spans="1:20" x14ac:dyDescent="0.3">
      <c r="A31" s="15" t="s">
        <v>96</v>
      </c>
      <c r="B31" s="16">
        <v>44972</v>
      </c>
      <c r="C31" s="15" t="s">
        <v>27</v>
      </c>
      <c r="D31" s="15" t="s">
        <v>70</v>
      </c>
      <c r="E31" s="15" t="s">
        <v>16</v>
      </c>
      <c r="F31" s="15" t="s">
        <v>17</v>
      </c>
      <c r="G31" s="15" t="s">
        <v>97</v>
      </c>
      <c r="H31" s="15">
        <v>5</v>
      </c>
      <c r="I31" s="15">
        <v>21136</v>
      </c>
      <c r="J31" s="17">
        <v>0.05</v>
      </c>
      <c r="K31" s="15">
        <v>100396</v>
      </c>
      <c r="L31" s="15">
        <v>77268.02</v>
      </c>
      <c r="M31" s="15" t="s">
        <v>19</v>
      </c>
      <c r="N31" s="18" t="str">
        <f t="shared" si="0"/>
        <v>February</v>
      </c>
      <c r="O31" s="15">
        <f t="shared" si="1"/>
        <v>1</v>
      </c>
      <c r="P31" s="19">
        <f t="shared" si="2"/>
        <v>5019.8</v>
      </c>
      <c r="Q31" s="19">
        <f t="shared" si="3"/>
        <v>95376.2</v>
      </c>
      <c r="R31" s="15">
        <f t="shared" si="4"/>
        <v>23127.979999999996</v>
      </c>
      <c r="S31" s="15">
        <f t="shared" si="5"/>
        <v>23.036754452368616</v>
      </c>
      <c r="T31" s="20" t="str">
        <f t="shared" si="6"/>
        <v>High</v>
      </c>
    </row>
    <row r="32" spans="1:20" x14ac:dyDescent="0.3">
      <c r="A32" s="15" t="s">
        <v>98</v>
      </c>
      <c r="B32" s="16">
        <v>45463</v>
      </c>
      <c r="C32" s="15" t="s">
        <v>37</v>
      </c>
      <c r="D32" s="15" t="s">
        <v>68</v>
      </c>
      <c r="E32" s="15" t="s">
        <v>23</v>
      </c>
      <c r="F32" s="15" t="s">
        <v>49</v>
      </c>
      <c r="G32" s="15" t="s">
        <v>71</v>
      </c>
      <c r="H32" s="15">
        <v>2</v>
      </c>
      <c r="I32" s="15">
        <v>26495</v>
      </c>
      <c r="J32" s="17">
        <v>0.12</v>
      </c>
      <c r="K32" s="15">
        <v>46631.199999999997</v>
      </c>
      <c r="L32" s="15">
        <v>39671.4</v>
      </c>
      <c r="M32" s="15" t="s">
        <v>51</v>
      </c>
      <c r="N32" s="18" t="str">
        <f t="shared" si="0"/>
        <v>June</v>
      </c>
      <c r="O32" s="15">
        <f t="shared" si="1"/>
        <v>2</v>
      </c>
      <c r="P32" s="19">
        <f t="shared" si="2"/>
        <v>5595.7439999999997</v>
      </c>
      <c r="Q32" s="19">
        <f t="shared" si="3"/>
        <v>41035.455999999998</v>
      </c>
      <c r="R32" s="15">
        <f t="shared" si="4"/>
        <v>6959.7999999999956</v>
      </c>
      <c r="S32" s="15">
        <f t="shared" si="5"/>
        <v>14.925200295081394</v>
      </c>
      <c r="T32" s="20" t="str">
        <f t="shared" si="6"/>
        <v>High</v>
      </c>
    </row>
    <row r="33" spans="1:20" x14ac:dyDescent="0.3">
      <c r="A33" s="15" t="s">
        <v>99</v>
      </c>
      <c r="B33" s="16">
        <v>45184</v>
      </c>
      <c r="C33" s="15" t="s">
        <v>37</v>
      </c>
      <c r="D33" s="15" t="s">
        <v>63</v>
      </c>
      <c r="E33" s="15" t="s">
        <v>23</v>
      </c>
      <c r="F33" s="15" t="s">
        <v>53</v>
      </c>
      <c r="G33" s="15" t="s">
        <v>54</v>
      </c>
      <c r="H33" s="15">
        <v>2</v>
      </c>
      <c r="I33" s="15">
        <v>87830</v>
      </c>
      <c r="J33" s="17">
        <v>0.08</v>
      </c>
      <c r="K33" s="15">
        <v>161607.20000000001</v>
      </c>
      <c r="L33" s="15">
        <v>135646.75</v>
      </c>
      <c r="M33" s="15" t="s">
        <v>51</v>
      </c>
      <c r="N33" s="18" t="str">
        <f t="shared" si="0"/>
        <v>September</v>
      </c>
      <c r="O33" s="15">
        <f t="shared" si="1"/>
        <v>3</v>
      </c>
      <c r="P33" s="19">
        <f t="shared" si="2"/>
        <v>12928.576000000001</v>
      </c>
      <c r="Q33" s="19">
        <f t="shared" si="3"/>
        <v>148678.62400000001</v>
      </c>
      <c r="R33" s="15">
        <f t="shared" si="4"/>
        <v>25960.450000000012</v>
      </c>
      <c r="S33" s="15">
        <f t="shared" si="5"/>
        <v>16.063919181818637</v>
      </c>
      <c r="T33" s="20" t="str">
        <f t="shared" si="6"/>
        <v>High</v>
      </c>
    </row>
    <row r="34" spans="1:20" x14ac:dyDescent="0.3">
      <c r="A34" s="15" t="s">
        <v>100</v>
      </c>
      <c r="B34" s="16">
        <v>45356</v>
      </c>
      <c r="C34" s="15" t="s">
        <v>14</v>
      </c>
      <c r="D34" s="15" t="s">
        <v>28</v>
      </c>
      <c r="E34" s="15" t="s">
        <v>16</v>
      </c>
      <c r="F34" s="15" t="s">
        <v>17</v>
      </c>
      <c r="G34" s="15" t="s">
        <v>97</v>
      </c>
      <c r="H34" s="15">
        <v>3</v>
      </c>
      <c r="I34" s="15">
        <v>40690</v>
      </c>
      <c r="J34" s="17">
        <v>0.15</v>
      </c>
      <c r="K34" s="15">
        <v>103759.5</v>
      </c>
      <c r="L34" s="15">
        <v>84518.67</v>
      </c>
      <c r="M34" s="15" t="s">
        <v>35</v>
      </c>
      <c r="N34" s="18" t="str">
        <f t="shared" si="0"/>
        <v>March</v>
      </c>
      <c r="O34" s="15">
        <f t="shared" si="1"/>
        <v>1</v>
      </c>
      <c r="P34" s="19">
        <f t="shared" si="2"/>
        <v>15563.924999999999</v>
      </c>
      <c r="Q34" s="19">
        <f t="shared" si="3"/>
        <v>88195.574999999997</v>
      </c>
      <c r="R34" s="15">
        <f t="shared" si="4"/>
        <v>19240.830000000002</v>
      </c>
      <c r="S34" s="15">
        <f t="shared" si="5"/>
        <v>18.543680337704018</v>
      </c>
      <c r="T34" s="20" t="str">
        <f t="shared" si="6"/>
        <v>High</v>
      </c>
    </row>
    <row r="35" spans="1:20" x14ac:dyDescent="0.3">
      <c r="A35" s="15" t="s">
        <v>101</v>
      </c>
      <c r="B35" s="16">
        <v>45440</v>
      </c>
      <c r="C35" s="15" t="s">
        <v>37</v>
      </c>
      <c r="D35" s="15" t="s">
        <v>38</v>
      </c>
      <c r="E35" s="15" t="s">
        <v>32</v>
      </c>
      <c r="F35" s="15" t="s">
        <v>60</v>
      </c>
      <c r="G35" s="15" t="s">
        <v>102</v>
      </c>
      <c r="H35" s="15">
        <v>3</v>
      </c>
      <c r="I35" s="15">
        <v>86624</v>
      </c>
      <c r="J35" s="17">
        <v>0.12</v>
      </c>
      <c r="K35" s="15">
        <v>228687.35999999999</v>
      </c>
      <c r="L35" s="15">
        <v>194095.35</v>
      </c>
      <c r="M35" s="15" t="s">
        <v>51</v>
      </c>
      <c r="N35" s="18" t="str">
        <f t="shared" si="0"/>
        <v>May</v>
      </c>
      <c r="O35" s="15">
        <f t="shared" si="1"/>
        <v>2</v>
      </c>
      <c r="P35" s="19">
        <f t="shared" si="2"/>
        <v>27442.483199999999</v>
      </c>
      <c r="Q35" s="19">
        <f t="shared" si="3"/>
        <v>201244.8768</v>
      </c>
      <c r="R35" s="15">
        <f t="shared" si="4"/>
        <v>34592.00999999998</v>
      </c>
      <c r="S35" s="15">
        <f t="shared" si="5"/>
        <v>15.126332299257808</v>
      </c>
      <c r="T35" s="20" t="str">
        <f t="shared" si="6"/>
        <v>High</v>
      </c>
    </row>
    <row r="36" spans="1:20" x14ac:dyDescent="0.3">
      <c r="A36" s="15" t="s">
        <v>103</v>
      </c>
      <c r="B36" s="16">
        <v>45187</v>
      </c>
      <c r="C36" s="15" t="s">
        <v>27</v>
      </c>
      <c r="D36" s="15" t="s">
        <v>38</v>
      </c>
      <c r="E36" s="15" t="s">
        <v>32</v>
      </c>
      <c r="F36" s="15" t="s">
        <v>43</v>
      </c>
      <c r="G36" s="15" t="s">
        <v>66</v>
      </c>
      <c r="H36" s="15">
        <v>3</v>
      </c>
      <c r="I36" s="15">
        <v>23796</v>
      </c>
      <c r="J36" s="17">
        <v>0.05</v>
      </c>
      <c r="K36" s="15">
        <v>67818.600000000006</v>
      </c>
      <c r="L36" s="15">
        <v>55185.48</v>
      </c>
      <c r="M36" s="15" t="s">
        <v>51</v>
      </c>
      <c r="N36" s="18" t="str">
        <f t="shared" si="0"/>
        <v>September</v>
      </c>
      <c r="O36" s="15">
        <f t="shared" si="1"/>
        <v>3</v>
      </c>
      <c r="P36" s="19">
        <f t="shared" si="2"/>
        <v>3390.9300000000003</v>
      </c>
      <c r="Q36" s="19">
        <f t="shared" si="3"/>
        <v>64427.670000000006</v>
      </c>
      <c r="R36" s="15">
        <f t="shared" si="4"/>
        <v>12633.120000000003</v>
      </c>
      <c r="S36" s="15">
        <f t="shared" si="5"/>
        <v>18.627810069803861</v>
      </c>
      <c r="T36" s="20" t="str">
        <f t="shared" si="6"/>
        <v>High</v>
      </c>
    </row>
    <row r="37" spans="1:20" x14ac:dyDescent="0.3">
      <c r="A37" s="15" t="s">
        <v>104</v>
      </c>
      <c r="B37" s="16">
        <v>45637</v>
      </c>
      <c r="C37" s="15" t="s">
        <v>21</v>
      </c>
      <c r="D37" s="15" t="s">
        <v>15</v>
      </c>
      <c r="E37" s="15" t="s">
        <v>16</v>
      </c>
      <c r="F37" s="15" t="s">
        <v>29</v>
      </c>
      <c r="G37" s="15" t="s">
        <v>105</v>
      </c>
      <c r="H37" s="15">
        <v>4</v>
      </c>
      <c r="I37" s="15">
        <v>35867</v>
      </c>
      <c r="J37" s="17">
        <v>0.15</v>
      </c>
      <c r="K37" s="15">
        <v>121947.8</v>
      </c>
      <c r="L37" s="15">
        <v>106523.64</v>
      </c>
      <c r="M37" s="15" t="s">
        <v>19</v>
      </c>
      <c r="N37" s="18" t="str">
        <f t="shared" si="0"/>
        <v>December</v>
      </c>
      <c r="O37" s="15">
        <f t="shared" si="1"/>
        <v>4</v>
      </c>
      <c r="P37" s="19">
        <f t="shared" si="2"/>
        <v>18292.169999999998</v>
      </c>
      <c r="Q37" s="19">
        <f t="shared" si="3"/>
        <v>103655.63</v>
      </c>
      <c r="R37" s="15">
        <f t="shared" si="4"/>
        <v>15424.160000000003</v>
      </c>
      <c r="S37" s="15">
        <f t="shared" si="5"/>
        <v>12.648165854570564</v>
      </c>
      <c r="T37" s="20" t="str">
        <f t="shared" si="6"/>
        <v>High</v>
      </c>
    </row>
    <row r="38" spans="1:20" x14ac:dyDescent="0.3">
      <c r="A38" s="15" t="s">
        <v>106</v>
      </c>
      <c r="B38" s="16">
        <v>45218</v>
      </c>
      <c r="C38" s="15" t="s">
        <v>14</v>
      </c>
      <c r="D38" s="15" t="s">
        <v>28</v>
      </c>
      <c r="E38" s="15" t="s">
        <v>23</v>
      </c>
      <c r="F38" s="15" t="s">
        <v>24</v>
      </c>
      <c r="G38" s="15" t="s">
        <v>25</v>
      </c>
      <c r="H38" s="15">
        <v>1</v>
      </c>
      <c r="I38" s="15">
        <v>84293</v>
      </c>
      <c r="J38" s="17">
        <v>0</v>
      </c>
      <c r="K38" s="15">
        <v>84293</v>
      </c>
      <c r="L38" s="15">
        <v>74747.789999999994</v>
      </c>
      <c r="M38" s="15" t="s">
        <v>51</v>
      </c>
      <c r="N38" s="18" t="str">
        <f t="shared" si="0"/>
        <v>October</v>
      </c>
      <c r="O38" s="15">
        <f t="shared" si="1"/>
        <v>4</v>
      </c>
      <c r="P38" s="19">
        <f t="shared" si="2"/>
        <v>0</v>
      </c>
      <c r="Q38" s="19">
        <f t="shared" si="3"/>
        <v>84293</v>
      </c>
      <c r="R38" s="15">
        <f t="shared" si="4"/>
        <v>9545.2100000000064</v>
      </c>
      <c r="S38" s="15">
        <f t="shared" si="5"/>
        <v>11.323846582753024</v>
      </c>
      <c r="T38" s="20" t="str">
        <f t="shared" si="6"/>
        <v>High</v>
      </c>
    </row>
    <row r="39" spans="1:20" x14ac:dyDescent="0.3">
      <c r="A39" s="15" t="s">
        <v>107</v>
      </c>
      <c r="B39" s="16">
        <v>45415</v>
      </c>
      <c r="C39" s="15" t="s">
        <v>37</v>
      </c>
      <c r="D39" s="15" t="s">
        <v>56</v>
      </c>
      <c r="E39" s="15" t="s">
        <v>23</v>
      </c>
      <c r="F39" s="15" t="s">
        <v>24</v>
      </c>
      <c r="G39" s="15" t="s">
        <v>75</v>
      </c>
      <c r="H39" s="15">
        <v>4</v>
      </c>
      <c r="I39" s="15">
        <v>41150</v>
      </c>
      <c r="J39" s="17">
        <v>0.15</v>
      </c>
      <c r="K39" s="15">
        <v>139910</v>
      </c>
      <c r="L39" s="15">
        <v>119235.66</v>
      </c>
      <c r="M39" s="15" t="s">
        <v>19</v>
      </c>
      <c r="N39" s="18" t="str">
        <f t="shared" si="0"/>
        <v>May</v>
      </c>
      <c r="O39" s="15">
        <f t="shared" si="1"/>
        <v>2</v>
      </c>
      <c r="P39" s="19">
        <f t="shared" si="2"/>
        <v>20986.5</v>
      </c>
      <c r="Q39" s="19">
        <f t="shared" si="3"/>
        <v>118923.5</v>
      </c>
      <c r="R39" s="15">
        <f t="shared" si="4"/>
        <v>20674.339999999997</v>
      </c>
      <c r="S39" s="15">
        <f t="shared" si="5"/>
        <v>14.776885140447426</v>
      </c>
      <c r="T39" s="20" t="str">
        <f t="shared" si="6"/>
        <v>High</v>
      </c>
    </row>
    <row r="40" spans="1:20" x14ac:dyDescent="0.3">
      <c r="A40" s="15" t="s">
        <v>108</v>
      </c>
      <c r="B40" s="16">
        <v>45168</v>
      </c>
      <c r="C40" s="15" t="s">
        <v>27</v>
      </c>
      <c r="D40" s="15" t="s">
        <v>109</v>
      </c>
      <c r="E40" s="15" t="s">
        <v>23</v>
      </c>
      <c r="F40" s="15" t="s">
        <v>49</v>
      </c>
      <c r="G40" s="15" t="s">
        <v>50</v>
      </c>
      <c r="H40" s="15">
        <v>1</v>
      </c>
      <c r="I40" s="15">
        <v>5366</v>
      </c>
      <c r="J40" s="17">
        <v>0.05</v>
      </c>
      <c r="K40" s="15">
        <v>5097.7</v>
      </c>
      <c r="L40" s="15">
        <v>4396.07</v>
      </c>
      <c r="M40" s="15" t="s">
        <v>51</v>
      </c>
      <c r="N40" s="18" t="str">
        <f t="shared" si="0"/>
        <v>August</v>
      </c>
      <c r="O40" s="15">
        <f t="shared" si="1"/>
        <v>3</v>
      </c>
      <c r="P40" s="19">
        <f t="shared" si="2"/>
        <v>254.88499999999999</v>
      </c>
      <c r="Q40" s="19">
        <f t="shared" si="3"/>
        <v>4842.8149999999996</v>
      </c>
      <c r="R40" s="15">
        <f t="shared" si="4"/>
        <v>701.63000000000011</v>
      </c>
      <c r="S40" s="15">
        <f t="shared" si="5"/>
        <v>13.763658120328778</v>
      </c>
      <c r="T40" s="20" t="str">
        <f t="shared" si="6"/>
        <v>Low</v>
      </c>
    </row>
    <row r="41" spans="1:20" x14ac:dyDescent="0.3">
      <c r="A41" s="15" t="s">
        <v>110</v>
      </c>
      <c r="B41" s="16">
        <v>45141</v>
      </c>
      <c r="C41" s="15" t="s">
        <v>27</v>
      </c>
      <c r="D41" s="15" t="s">
        <v>28</v>
      </c>
      <c r="E41" s="15" t="s">
        <v>23</v>
      </c>
      <c r="F41" s="15" t="s">
        <v>24</v>
      </c>
      <c r="G41" s="15" t="s">
        <v>75</v>
      </c>
      <c r="H41" s="15">
        <v>1</v>
      </c>
      <c r="I41" s="15">
        <v>64957</v>
      </c>
      <c r="J41" s="17">
        <v>0.08</v>
      </c>
      <c r="K41" s="15">
        <v>59760.44</v>
      </c>
      <c r="L41" s="15">
        <v>50214.16</v>
      </c>
      <c r="M41" s="15" t="s">
        <v>35</v>
      </c>
      <c r="N41" s="18" t="str">
        <f t="shared" si="0"/>
        <v>August</v>
      </c>
      <c r="O41" s="15">
        <f t="shared" si="1"/>
        <v>3</v>
      </c>
      <c r="P41" s="19">
        <f t="shared" si="2"/>
        <v>4780.8352000000004</v>
      </c>
      <c r="Q41" s="19">
        <f t="shared" si="3"/>
        <v>54979.604800000001</v>
      </c>
      <c r="R41" s="15">
        <f t="shared" si="4"/>
        <v>9546.2799999999988</v>
      </c>
      <c r="S41" s="15">
        <f t="shared" si="5"/>
        <v>15.974246508225171</v>
      </c>
      <c r="T41" s="20" t="str">
        <f t="shared" si="6"/>
        <v>High</v>
      </c>
    </row>
    <row r="42" spans="1:20" x14ac:dyDescent="0.3">
      <c r="A42" s="15" t="s">
        <v>111</v>
      </c>
      <c r="B42" s="16">
        <v>45409</v>
      </c>
      <c r="C42" s="15" t="s">
        <v>14</v>
      </c>
      <c r="D42" s="15" t="s">
        <v>70</v>
      </c>
      <c r="E42" s="15" t="s">
        <v>16</v>
      </c>
      <c r="F42" s="15" t="s">
        <v>29</v>
      </c>
      <c r="G42" s="15" t="s">
        <v>30</v>
      </c>
      <c r="H42" s="15">
        <v>5</v>
      </c>
      <c r="I42" s="15">
        <v>14576</v>
      </c>
      <c r="J42" s="17">
        <v>0.12</v>
      </c>
      <c r="K42" s="15">
        <v>64134.400000000001</v>
      </c>
      <c r="L42" s="15">
        <v>54463.59</v>
      </c>
      <c r="M42" s="15" t="s">
        <v>35</v>
      </c>
      <c r="N42" s="18" t="str">
        <f t="shared" si="0"/>
        <v>April</v>
      </c>
      <c r="O42" s="15">
        <f t="shared" si="1"/>
        <v>2</v>
      </c>
      <c r="P42" s="19">
        <f t="shared" si="2"/>
        <v>7696.1279999999997</v>
      </c>
      <c r="Q42" s="19">
        <f t="shared" si="3"/>
        <v>56438.272000000004</v>
      </c>
      <c r="R42" s="15">
        <f t="shared" si="4"/>
        <v>9670.8100000000049</v>
      </c>
      <c r="S42" s="15">
        <f t="shared" si="5"/>
        <v>15.078974777966279</v>
      </c>
      <c r="T42" s="20" t="str">
        <f t="shared" si="6"/>
        <v>High</v>
      </c>
    </row>
    <row r="43" spans="1:20" x14ac:dyDescent="0.3">
      <c r="A43" s="15" t="s">
        <v>112</v>
      </c>
      <c r="B43" s="16">
        <v>45474</v>
      </c>
      <c r="C43" s="15" t="s">
        <v>37</v>
      </c>
      <c r="D43" s="15" t="s">
        <v>46</v>
      </c>
      <c r="E43" s="15" t="s">
        <v>32</v>
      </c>
      <c r="F43" s="15" t="s">
        <v>90</v>
      </c>
      <c r="G43" s="15" t="s">
        <v>113</v>
      </c>
      <c r="H43" s="15">
        <v>4</v>
      </c>
      <c r="I43" s="15">
        <v>31626</v>
      </c>
      <c r="J43" s="17">
        <v>0.05</v>
      </c>
      <c r="K43" s="15">
        <v>120178.8</v>
      </c>
      <c r="L43" s="15">
        <v>103899.46</v>
      </c>
      <c r="M43" s="15" t="s">
        <v>51</v>
      </c>
      <c r="N43" s="18" t="str">
        <f t="shared" si="0"/>
        <v>July</v>
      </c>
      <c r="O43" s="15">
        <f t="shared" si="1"/>
        <v>3</v>
      </c>
      <c r="P43" s="19">
        <f t="shared" si="2"/>
        <v>6008.9400000000005</v>
      </c>
      <c r="Q43" s="19">
        <f t="shared" si="3"/>
        <v>114169.86</v>
      </c>
      <c r="R43" s="15">
        <f t="shared" si="4"/>
        <v>16279.339999999997</v>
      </c>
      <c r="S43" s="15">
        <f t="shared" si="5"/>
        <v>13.545933226159685</v>
      </c>
      <c r="T43" s="20" t="str">
        <f t="shared" si="6"/>
        <v>High</v>
      </c>
    </row>
    <row r="44" spans="1:20" x14ac:dyDescent="0.3">
      <c r="A44" s="15" t="s">
        <v>114</v>
      </c>
      <c r="B44" s="16">
        <v>45017</v>
      </c>
      <c r="C44" s="15" t="s">
        <v>37</v>
      </c>
      <c r="D44" s="15" t="s">
        <v>28</v>
      </c>
      <c r="E44" s="15" t="s">
        <v>32</v>
      </c>
      <c r="F44" s="15" t="s">
        <v>60</v>
      </c>
      <c r="G44" s="15" t="s">
        <v>102</v>
      </c>
      <c r="H44" s="15">
        <v>1</v>
      </c>
      <c r="I44" s="15">
        <v>38039</v>
      </c>
      <c r="J44" s="17">
        <v>0.05</v>
      </c>
      <c r="K44" s="15">
        <v>36137.050000000003</v>
      </c>
      <c r="L44" s="15">
        <v>29941.13</v>
      </c>
      <c r="M44" s="15" t="s">
        <v>19</v>
      </c>
      <c r="N44" s="18" t="str">
        <f t="shared" si="0"/>
        <v>April</v>
      </c>
      <c r="O44" s="15">
        <f t="shared" si="1"/>
        <v>2</v>
      </c>
      <c r="P44" s="19">
        <f t="shared" si="2"/>
        <v>1806.8525000000002</v>
      </c>
      <c r="Q44" s="19">
        <f t="shared" si="3"/>
        <v>34330.197500000002</v>
      </c>
      <c r="R44" s="15">
        <f t="shared" si="4"/>
        <v>6195.9200000000019</v>
      </c>
      <c r="S44" s="15">
        <f t="shared" si="5"/>
        <v>17.145616479485739</v>
      </c>
      <c r="T44" s="20" t="str">
        <f t="shared" si="6"/>
        <v>High</v>
      </c>
    </row>
    <row r="45" spans="1:20" x14ac:dyDescent="0.3">
      <c r="A45" s="15" t="s">
        <v>115</v>
      </c>
      <c r="B45" s="16">
        <v>45463</v>
      </c>
      <c r="C45" s="15" t="s">
        <v>21</v>
      </c>
      <c r="D45" s="15" t="s">
        <v>56</v>
      </c>
      <c r="E45" s="15" t="s">
        <v>16</v>
      </c>
      <c r="F45" s="15" t="s">
        <v>29</v>
      </c>
      <c r="G45" s="15" t="s">
        <v>79</v>
      </c>
      <c r="H45" s="15">
        <v>1</v>
      </c>
      <c r="I45" s="15">
        <v>27882</v>
      </c>
      <c r="J45" s="17">
        <v>0.15</v>
      </c>
      <c r="K45" s="15">
        <v>23699.7</v>
      </c>
      <c r="L45" s="15">
        <v>18236.72</v>
      </c>
      <c r="M45" s="15" t="s">
        <v>35</v>
      </c>
      <c r="N45" s="18" t="str">
        <f t="shared" si="0"/>
        <v>June</v>
      </c>
      <c r="O45" s="15">
        <f t="shared" si="1"/>
        <v>2</v>
      </c>
      <c r="P45" s="19">
        <f t="shared" si="2"/>
        <v>3554.9549999999999</v>
      </c>
      <c r="Q45" s="19">
        <f t="shared" si="3"/>
        <v>20144.745000000003</v>
      </c>
      <c r="R45" s="15">
        <f t="shared" si="4"/>
        <v>5462.98</v>
      </c>
      <c r="S45" s="15">
        <f t="shared" si="5"/>
        <v>23.050840305995433</v>
      </c>
      <c r="T45" s="20" t="str">
        <f t="shared" si="6"/>
        <v>Medium</v>
      </c>
    </row>
    <row r="46" spans="1:20" x14ac:dyDescent="0.3">
      <c r="A46" s="15" t="s">
        <v>116</v>
      </c>
      <c r="B46" s="16">
        <v>45622</v>
      </c>
      <c r="C46" s="15" t="s">
        <v>27</v>
      </c>
      <c r="D46" s="15" t="s">
        <v>68</v>
      </c>
      <c r="E46" s="15" t="s">
        <v>23</v>
      </c>
      <c r="F46" s="15" t="s">
        <v>24</v>
      </c>
      <c r="G46" s="15" t="s">
        <v>25</v>
      </c>
      <c r="H46" s="15">
        <v>1</v>
      </c>
      <c r="I46" s="15">
        <v>51798</v>
      </c>
      <c r="J46" s="17">
        <v>0.05</v>
      </c>
      <c r="K46" s="15">
        <v>49208.1</v>
      </c>
      <c r="L46" s="15">
        <v>39158.75</v>
      </c>
      <c r="M46" s="15" t="s">
        <v>19</v>
      </c>
      <c r="N46" s="18" t="str">
        <f t="shared" si="0"/>
        <v>November</v>
      </c>
      <c r="O46" s="15">
        <f t="shared" si="1"/>
        <v>4</v>
      </c>
      <c r="P46" s="19">
        <f t="shared" si="2"/>
        <v>2460.4050000000002</v>
      </c>
      <c r="Q46" s="19">
        <f t="shared" si="3"/>
        <v>46747.695</v>
      </c>
      <c r="R46" s="15">
        <f t="shared" si="4"/>
        <v>10049.349999999999</v>
      </c>
      <c r="S46" s="15">
        <f t="shared" si="5"/>
        <v>20.422145947516768</v>
      </c>
      <c r="T46" s="20" t="str">
        <f t="shared" si="6"/>
        <v>High</v>
      </c>
    </row>
    <row r="47" spans="1:20" x14ac:dyDescent="0.3">
      <c r="A47" s="15" t="s">
        <v>117</v>
      </c>
      <c r="B47" s="16">
        <v>45434</v>
      </c>
      <c r="C47" s="15" t="s">
        <v>37</v>
      </c>
      <c r="D47" s="15" t="s">
        <v>73</v>
      </c>
      <c r="E47" s="15" t="s">
        <v>16</v>
      </c>
      <c r="F47" s="15" t="s">
        <v>39</v>
      </c>
      <c r="G47" s="15" t="s">
        <v>40</v>
      </c>
      <c r="H47" s="15">
        <v>1</v>
      </c>
      <c r="I47" s="15">
        <v>15743</v>
      </c>
      <c r="J47" s="17">
        <v>0.12</v>
      </c>
      <c r="K47" s="15">
        <v>13853.84</v>
      </c>
      <c r="L47" s="15">
        <v>11119.66</v>
      </c>
      <c r="M47" s="15" t="s">
        <v>51</v>
      </c>
      <c r="N47" s="18" t="str">
        <f t="shared" si="0"/>
        <v>May</v>
      </c>
      <c r="O47" s="15">
        <f t="shared" si="1"/>
        <v>2</v>
      </c>
      <c r="P47" s="19">
        <f t="shared" si="2"/>
        <v>1662.4608000000001</v>
      </c>
      <c r="Q47" s="19">
        <f t="shared" si="3"/>
        <v>12191.379199999999</v>
      </c>
      <c r="R47" s="15">
        <f t="shared" si="4"/>
        <v>2734.1800000000003</v>
      </c>
      <c r="S47" s="15">
        <f t="shared" si="5"/>
        <v>19.735899938212079</v>
      </c>
      <c r="T47" s="20" t="str">
        <f t="shared" si="6"/>
        <v>Medium</v>
      </c>
    </row>
    <row r="48" spans="1:20" x14ac:dyDescent="0.3">
      <c r="A48" s="15" t="s">
        <v>118</v>
      </c>
      <c r="B48" s="16">
        <v>44943</v>
      </c>
      <c r="C48" s="15" t="s">
        <v>14</v>
      </c>
      <c r="D48" s="15" t="s">
        <v>38</v>
      </c>
      <c r="E48" s="15" t="s">
        <v>23</v>
      </c>
      <c r="F48" s="15" t="s">
        <v>49</v>
      </c>
      <c r="G48" s="15" t="s">
        <v>71</v>
      </c>
      <c r="H48" s="15">
        <v>2</v>
      </c>
      <c r="I48" s="15">
        <v>76684</v>
      </c>
      <c r="J48" s="17">
        <v>0.1</v>
      </c>
      <c r="K48" s="15">
        <v>138031.20000000001</v>
      </c>
      <c r="L48" s="15">
        <v>107871.03</v>
      </c>
      <c r="M48" s="15" t="s">
        <v>51</v>
      </c>
      <c r="N48" s="18" t="str">
        <f t="shared" si="0"/>
        <v>January</v>
      </c>
      <c r="O48" s="15">
        <f t="shared" si="1"/>
        <v>1</v>
      </c>
      <c r="P48" s="19">
        <f t="shared" si="2"/>
        <v>13803.120000000003</v>
      </c>
      <c r="Q48" s="19">
        <f t="shared" si="3"/>
        <v>124228.08000000002</v>
      </c>
      <c r="R48" s="15">
        <f t="shared" si="4"/>
        <v>30160.170000000013</v>
      </c>
      <c r="S48" s="15">
        <f t="shared" si="5"/>
        <v>21.850255594387363</v>
      </c>
      <c r="T48" s="20" t="str">
        <f t="shared" si="6"/>
        <v>High</v>
      </c>
    </row>
    <row r="49" spans="1:20" x14ac:dyDescent="0.3">
      <c r="A49" s="15" t="s">
        <v>119</v>
      </c>
      <c r="B49" s="16">
        <v>45043</v>
      </c>
      <c r="C49" s="15" t="s">
        <v>21</v>
      </c>
      <c r="D49" s="15" t="s">
        <v>48</v>
      </c>
      <c r="E49" s="15" t="s">
        <v>32</v>
      </c>
      <c r="F49" s="15" t="s">
        <v>43</v>
      </c>
      <c r="G49" s="15" t="s">
        <v>66</v>
      </c>
      <c r="H49" s="15">
        <v>5</v>
      </c>
      <c r="I49" s="15">
        <v>34702</v>
      </c>
      <c r="J49" s="17">
        <v>0.12</v>
      </c>
      <c r="K49" s="15">
        <v>152688.79999999999</v>
      </c>
      <c r="L49" s="15">
        <v>119679.01</v>
      </c>
      <c r="M49" s="15" t="s">
        <v>35</v>
      </c>
      <c r="N49" s="18" t="str">
        <f t="shared" si="0"/>
        <v>April</v>
      </c>
      <c r="O49" s="15">
        <f t="shared" si="1"/>
        <v>2</v>
      </c>
      <c r="P49" s="19">
        <f t="shared" si="2"/>
        <v>18322.655999999999</v>
      </c>
      <c r="Q49" s="19">
        <f t="shared" si="3"/>
        <v>134366.144</v>
      </c>
      <c r="R49" s="15">
        <f t="shared" si="4"/>
        <v>33009.789999999994</v>
      </c>
      <c r="S49" s="15">
        <f t="shared" si="5"/>
        <v>21.618998904962247</v>
      </c>
      <c r="T49" s="20" t="str">
        <f t="shared" si="6"/>
        <v>High</v>
      </c>
    </row>
    <row r="50" spans="1:20" x14ac:dyDescent="0.3">
      <c r="A50" s="15" t="s">
        <v>120</v>
      </c>
      <c r="B50" s="16">
        <v>45020</v>
      </c>
      <c r="C50" s="15" t="s">
        <v>37</v>
      </c>
      <c r="D50" s="15" t="s">
        <v>38</v>
      </c>
      <c r="E50" s="15" t="s">
        <v>16</v>
      </c>
      <c r="F50" s="15" t="s">
        <v>39</v>
      </c>
      <c r="G50" s="15" t="s">
        <v>40</v>
      </c>
      <c r="H50" s="15">
        <v>5</v>
      </c>
      <c r="I50" s="15">
        <v>57700</v>
      </c>
      <c r="J50" s="17">
        <v>0.15</v>
      </c>
      <c r="K50" s="15">
        <v>245225</v>
      </c>
      <c r="L50" s="15">
        <v>196236.76</v>
      </c>
      <c r="M50" s="15" t="s">
        <v>35</v>
      </c>
      <c r="N50" s="18" t="str">
        <f t="shared" si="0"/>
        <v>April</v>
      </c>
      <c r="O50" s="15">
        <f t="shared" si="1"/>
        <v>2</v>
      </c>
      <c r="P50" s="19">
        <f t="shared" si="2"/>
        <v>36783.75</v>
      </c>
      <c r="Q50" s="19">
        <f t="shared" si="3"/>
        <v>208441.25</v>
      </c>
      <c r="R50" s="15">
        <f t="shared" si="4"/>
        <v>48988.239999999991</v>
      </c>
      <c r="S50" s="15">
        <f t="shared" si="5"/>
        <v>19.976853909674787</v>
      </c>
      <c r="T50" s="20" t="str">
        <f t="shared" si="6"/>
        <v>High</v>
      </c>
    </row>
    <row r="51" spans="1:20" x14ac:dyDescent="0.3">
      <c r="A51" s="15" t="s">
        <v>121</v>
      </c>
      <c r="B51" s="16">
        <v>45653</v>
      </c>
      <c r="C51" s="15" t="s">
        <v>37</v>
      </c>
      <c r="D51" s="15" t="s">
        <v>63</v>
      </c>
      <c r="E51" s="15" t="s">
        <v>16</v>
      </c>
      <c r="F51" s="15" t="s">
        <v>39</v>
      </c>
      <c r="G51" s="15" t="s">
        <v>85</v>
      </c>
      <c r="H51" s="15">
        <v>1</v>
      </c>
      <c r="I51" s="15">
        <v>63092</v>
      </c>
      <c r="J51" s="17">
        <v>0.1</v>
      </c>
      <c r="K51" s="15">
        <v>56782.8</v>
      </c>
      <c r="L51" s="15">
        <v>44174.19</v>
      </c>
      <c r="M51" s="15" t="s">
        <v>35</v>
      </c>
      <c r="N51" s="18" t="str">
        <f t="shared" si="0"/>
        <v>December</v>
      </c>
      <c r="O51" s="15">
        <f t="shared" si="1"/>
        <v>4</v>
      </c>
      <c r="P51" s="19">
        <f t="shared" si="2"/>
        <v>5678.2800000000007</v>
      </c>
      <c r="Q51" s="19">
        <f t="shared" si="3"/>
        <v>51104.520000000004</v>
      </c>
      <c r="R51" s="15">
        <f t="shared" si="4"/>
        <v>12608.61</v>
      </c>
      <c r="S51" s="15">
        <f t="shared" si="5"/>
        <v>22.204981085821764</v>
      </c>
      <c r="T51" s="20" t="str">
        <f t="shared" si="6"/>
        <v>High</v>
      </c>
    </row>
    <row r="52" spans="1:20" x14ac:dyDescent="0.3">
      <c r="A52" s="15" t="s">
        <v>122</v>
      </c>
      <c r="B52" s="16">
        <v>45055</v>
      </c>
      <c r="C52" s="15" t="s">
        <v>27</v>
      </c>
      <c r="D52" s="15" t="s">
        <v>48</v>
      </c>
      <c r="E52" s="15" t="s">
        <v>32</v>
      </c>
      <c r="F52" s="15" t="s">
        <v>43</v>
      </c>
      <c r="G52" s="15" t="s">
        <v>44</v>
      </c>
      <c r="H52" s="15">
        <v>3</v>
      </c>
      <c r="I52" s="15">
        <v>54414</v>
      </c>
      <c r="J52" s="17">
        <v>0.1</v>
      </c>
      <c r="K52" s="15">
        <v>146917.79999999999</v>
      </c>
      <c r="L52" s="15">
        <v>116511.88</v>
      </c>
      <c r="M52" s="15" t="s">
        <v>51</v>
      </c>
      <c r="N52" s="18" t="str">
        <f t="shared" si="0"/>
        <v>May</v>
      </c>
      <c r="O52" s="15">
        <f t="shared" si="1"/>
        <v>2</v>
      </c>
      <c r="P52" s="19">
        <f t="shared" si="2"/>
        <v>14691.779999999999</v>
      </c>
      <c r="Q52" s="19">
        <f t="shared" si="3"/>
        <v>132226.01999999999</v>
      </c>
      <c r="R52" s="15">
        <f t="shared" si="4"/>
        <v>30405.919999999984</v>
      </c>
      <c r="S52" s="15">
        <f t="shared" si="5"/>
        <v>20.695872113521972</v>
      </c>
      <c r="T52" s="20" t="str">
        <f t="shared" si="6"/>
        <v>High</v>
      </c>
    </row>
    <row r="53" spans="1:20" x14ac:dyDescent="0.3">
      <c r="A53" s="15" t="s">
        <v>123</v>
      </c>
      <c r="B53" s="16">
        <v>45591</v>
      </c>
      <c r="C53" s="15" t="s">
        <v>27</v>
      </c>
      <c r="D53" s="15" t="s">
        <v>73</v>
      </c>
      <c r="E53" s="15" t="s">
        <v>16</v>
      </c>
      <c r="F53" s="15" t="s">
        <v>17</v>
      </c>
      <c r="G53" s="15" t="s">
        <v>93</v>
      </c>
      <c r="H53" s="15">
        <v>4</v>
      </c>
      <c r="I53" s="15">
        <v>14731</v>
      </c>
      <c r="J53" s="17">
        <v>0.12</v>
      </c>
      <c r="K53" s="15">
        <v>51853.120000000003</v>
      </c>
      <c r="L53" s="15">
        <v>41327.870000000003</v>
      </c>
      <c r="M53" s="15" t="s">
        <v>35</v>
      </c>
      <c r="N53" s="18" t="str">
        <f t="shared" si="0"/>
        <v>October</v>
      </c>
      <c r="O53" s="15">
        <f t="shared" si="1"/>
        <v>4</v>
      </c>
      <c r="P53" s="19">
        <f t="shared" si="2"/>
        <v>6222.3743999999997</v>
      </c>
      <c r="Q53" s="19">
        <f t="shared" si="3"/>
        <v>45630.745600000002</v>
      </c>
      <c r="R53" s="15">
        <f t="shared" si="4"/>
        <v>10525.25</v>
      </c>
      <c r="S53" s="15">
        <f t="shared" si="5"/>
        <v>20.298199992594466</v>
      </c>
      <c r="T53" s="20" t="str">
        <f t="shared" si="6"/>
        <v>High</v>
      </c>
    </row>
    <row r="54" spans="1:20" x14ac:dyDescent="0.3">
      <c r="A54" s="15" t="s">
        <v>124</v>
      </c>
      <c r="B54" s="16">
        <v>45234</v>
      </c>
      <c r="C54" s="15" t="s">
        <v>37</v>
      </c>
      <c r="D54" s="15" t="s">
        <v>73</v>
      </c>
      <c r="E54" s="15" t="s">
        <v>16</v>
      </c>
      <c r="F54" s="15" t="s">
        <v>29</v>
      </c>
      <c r="G54" s="15" t="s">
        <v>77</v>
      </c>
      <c r="H54" s="15">
        <v>4</v>
      </c>
      <c r="I54" s="15">
        <v>61074</v>
      </c>
      <c r="J54" s="17">
        <v>0.05</v>
      </c>
      <c r="K54" s="15">
        <v>232081.2</v>
      </c>
      <c r="L54" s="15">
        <v>188116.77</v>
      </c>
      <c r="M54" s="15" t="s">
        <v>19</v>
      </c>
      <c r="N54" s="18" t="str">
        <f t="shared" si="0"/>
        <v>November</v>
      </c>
      <c r="O54" s="15">
        <f t="shared" si="1"/>
        <v>4</v>
      </c>
      <c r="P54" s="19">
        <f t="shared" si="2"/>
        <v>11604.060000000001</v>
      </c>
      <c r="Q54" s="19">
        <f t="shared" si="3"/>
        <v>220477.14</v>
      </c>
      <c r="R54" s="15">
        <f t="shared" si="4"/>
        <v>43964.430000000022</v>
      </c>
      <c r="S54" s="15">
        <f t="shared" si="5"/>
        <v>18.943555100542405</v>
      </c>
      <c r="T54" s="20" t="str">
        <f t="shared" si="6"/>
        <v>High</v>
      </c>
    </row>
    <row r="55" spans="1:20" x14ac:dyDescent="0.3">
      <c r="A55" s="15" t="s">
        <v>125</v>
      </c>
      <c r="B55" s="16">
        <v>45308</v>
      </c>
      <c r="C55" s="15" t="s">
        <v>21</v>
      </c>
      <c r="D55" s="15" t="s">
        <v>109</v>
      </c>
      <c r="E55" s="15" t="s">
        <v>32</v>
      </c>
      <c r="F55" s="15" t="s">
        <v>43</v>
      </c>
      <c r="G55" s="15" t="s">
        <v>66</v>
      </c>
      <c r="H55" s="15">
        <v>4</v>
      </c>
      <c r="I55" s="15">
        <v>48378</v>
      </c>
      <c r="J55" s="17">
        <v>0.15</v>
      </c>
      <c r="K55" s="15">
        <v>164485.20000000001</v>
      </c>
      <c r="L55" s="15">
        <v>126478.25</v>
      </c>
      <c r="M55" s="15" t="s">
        <v>19</v>
      </c>
      <c r="N55" s="18" t="str">
        <f t="shared" si="0"/>
        <v>January</v>
      </c>
      <c r="O55" s="15">
        <f t="shared" si="1"/>
        <v>1</v>
      </c>
      <c r="P55" s="19">
        <f t="shared" si="2"/>
        <v>24672.780000000002</v>
      </c>
      <c r="Q55" s="19">
        <f t="shared" si="3"/>
        <v>139812.42000000001</v>
      </c>
      <c r="R55" s="15">
        <f t="shared" si="4"/>
        <v>38006.950000000012</v>
      </c>
      <c r="S55" s="15">
        <f t="shared" si="5"/>
        <v>23.106607767750539</v>
      </c>
      <c r="T55" s="20" t="str">
        <f t="shared" si="6"/>
        <v>High</v>
      </c>
    </row>
    <row r="56" spans="1:20" x14ac:dyDescent="0.3">
      <c r="A56" s="15" t="s">
        <v>126</v>
      </c>
      <c r="B56" s="16">
        <v>45076</v>
      </c>
      <c r="C56" s="15" t="s">
        <v>21</v>
      </c>
      <c r="D56" s="15" t="s">
        <v>68</v>
      </c>
      <c r="E56" s="15" t="s">
        <v>16</v>
      </c>
      <c r="F56" s="15" t="s">
        <v>17</v>
      </c>
      <c r="G56" s="15" t="s">
        <v>97</v>
      </c>
      <c r="H56" s="15">
        <v>2</v>
      </c>
      <c r="I56" s="15">
        <v>60560</v>
      </c>
      <c r="J56" s="17">
        <v>0.08</v>
      </c>
      <c r="K56" s="15">
        <v>111430.39999999999</v>
      </c>
      <c r="L56" s="15">
        <v>83817.16</v>
      </c>
      <c r="M56" s="15" t="s">
        <v>51</v>
      </c>
      <c r="N56" s="18" t="str">
        <f t="shared" si="0"/>
        <v>May</v>
      </c>
      <c r="O56" s="15">
        <f t="shared" si="1"/>
        <v>2</v>
      </c>
      <c r="P56" s="19">
        <f t="shared" si="2"/>
        <v>8914.4319999999989</v>
      </c>
      <c r="Q56" s="19">
        <f t="shared" si="3"/>
        <v>102515.96799999999</v>
      </c>
      <c r="R56" s="15">
        <f t="shared" si="4"/>
        <v>27613.239999999991</v>
      </c>
      <c r="S56" s="15">
        <f t="shared" si="5"/>
        <v>24.780706162770656</v>
      </c>
      <c r="T56" s="20" t="str">
        <f t="shared" si="6"/>
        <v>High</v>
      </c>
    </row>
    <row r="57" spans="1:20" x14ac:dyDescent="0.3">
      <c r="A57" s="15" t="s">
        <v>127</v>
      </c>
      <c r="B57" s="16">
        <v>45306</v>
      </c>
      <c r="C57" s="15" t="s">
        <v>21</v>
      </c>
      <c r="D57" s="15" t="s">
        <v>38</v>
      </c>
      <c r="E57" s="15" t="s">
        <v>32</v>
      </c>
      <c r="F57" s="15" t="s">
        <v>43</v>
      </c>
      <c r="G57" s="15" t="s">
        <v>66</v>
      </c>
      <c r="H57" s="15">
        <v>5</v>
      </c>
      <c r="I57" s="15">
        <v>65377</v>
      </c>
      <c r="J57" s="17">
        <v>0</v>
      </c>
      <c r="K57" s="15">
        <v>326885</v>
      </c>
      <c r="L57" s="15">
        <v>247556.35</v>
      </c>
      <c r="M57" s="15" t="s">
        <v>51</v>
      </c>
      <c r="N57" s="18" t="str">
        <f t="shared" si="0"/>
        <v>January</v>
      </c>
      <c r="O57" s="15">
        <f t="shared" si="1"/>
        <v>1</v>
      </c>
      <c r="P57" s="19">
        <f t="shared" si="2"/>
        <v>0</v>
      </c>
      <c r="Q57" s="19">
        <f t="shared" si="3"/>
        <v>326885</v>
      </c>
      <c r="R57" s="15">
        <f t="shared" si="4"/>
        <v>79328.649999999994</v>
      </c>
      <c r="S57" s="15">
        <f t="shared" si="5"/>
        <v>24.268060632944305</v>
      </c>
      <c r="T57" s="20" t="str">
        <f t="shared" si="6"/>
        <v>High</v>
      </c>
    </row>
    <row r="58" spans="1:20" x14ac:dyDescent="0.3">
      <c r="A58" s="15" t="s">
        <v>128</v>
      </c>
      <c r="B58" s="16">
        <v>45432</v>
      </c>
      <c r="C58" s="15" t="s">
        <v>14</v>
      </c>
      <c r="D58" s="15" t="s">
        <v>73</v>
      </c>
      <c r="E58" s="15" t="s">
        <v>23</v>
      </c>
      <c r="F58" s="15" t="s">
        <v>24</v>
      </c>
      <c r="G58" s="15" t="s">
        <v>75</v>
      </c>
      <c r="H58" s="15">
        <v>3</v>
      </c>
      <c r="I58" s="15">
        <v>30813</v>
      </c>
      <c r="J58" s="17">
        <v>0.08</v>
      </c>
      <c r="K58" s="15">
        <v>85043.88</v>
      </c>
      <c r="L58" s="15">
        <v>73619.039999999994</v>
      </c>
      <c r="M58" s="15" t="s">
        <v>51</v>
      </c>
      <c r="N58" s="18" t="str">
        <f t="shared" si="0"/>
        <v>May</v>
      </c>
      <c r="O58" s="15">
        <f t="shared" si="1"/>
        <v>2</v>
      </c>
      <c r="P58" s="19">
        <f t="shared" si="2"/>
        <v>6803.5104000000001</v>
      </c>
      <c r="Q58" s="19">
        <f t="shared" si="3"/>
        <v>78240.369600000005</v>
      </c>
      <c r="R58" s="15">
        <f t="shared" si="4"/>
        <v>11424.840000000011</v>
      </c>
      <c r="S58" s="15">
        <f t="shared" si="5"/>
        <v>13.434053102939341</v>
      </c>
      <c r="T58" s="20" t="str">
        <f t="shared" si="6"/>
        <v>High</v>
      </c>
    </row>
    <row r="59" spans="1:20" x14ac:dyDescent="0.3">
      <c r="A59" s="15" t="s">
        <v>129</v>
      </c>
      <c r="B59" s="16">
        <v>45101</v>
      </c>
      <c r="C59" s="15" t="s">
        <v>27</v>
      </c>
      <c r="D59" s="15" t="s">
        <v>46</v>
      </c>
      <c r="E59" s="15" t="s">
        <v>32</v>
      </c>
      <c r="F59" s="15" t="s">
        <v>60</v>
      </c>
      <c r="G59" s="15" t="s">
        <v>61</v>
      </c>
      <c r="H59" s="15">
        <v>1</v>
      </c>
      <c r="I59" s="15">
        <v>73946</v>
      </c>
      <c r="J59" s="17">
        <v>0.05</v>
      </c>
      <c r="K59" s="15">
        <v>70248.7</v>
      </c>
      <c r="L59" s="15">
        <v>58019.3</v>
      </c>
      <c r="M59" s="15" t="s">
        <v>19</v>
      </c>
      <c r="N59" s="18" t="str">
        <f t="shared" si="0"/>
        <v>June</v>
      </c>
      <c r="O59" s="15">
        <f t="shared" si="1"/>
        <v>2</v>
      </c>
      <c r="P59" s="19">
        <f t="shared" si="2"/>
        <v>3512.4349999999999</v>
      </c>
      <c r="Q59" s="19">
        <f t="shared" si="3"/>
        <v>66736.264999999999</v>
      </c>
      <c r="R59" s="15">
        <f t="shared" si="4"/>
        <v>12229.399999999994</v>
      </c>
      <c r="S59" s="15">
        <f t="shared" si="5"/>
        <v>17.40872073077508</v>
      </c>
      <c r="T59" s="20" t="str">
        <f t="shared" si="6"/>
        <v>High</v>
      </c>
    </row>
    <row r="60" spans="1:20" x14ac:dyDescent="0.3">
      <c r="A60" s="15" t="s">
        <v>130</v>
      </c>
      <c r="B60" s="16">
        <v>45347</v>
      </c>
      <c r="C60" s="15" t="s">
        <v>14</v>
      </c>
      <c r="D60" s="15" t="s">
        <v>28</v>
      </c>
      <c r="E60" s="15" t="s">
        <v>23</v>
      </c>
      <c r="F60" s="15" t="s">
        <v>24</v>
      </c>
      <c r="G60" s="15" t="s">
        <v>75</v>
      </c>
      <c r="H60" s="15">
        <v>5</v>
      </c>
      <c r="I60" s="15">
        <v>7642</v>
      </c>
      <c r="J60" s="17">
        <v>0.1</v>
      </c>
      <c r="K60" s="15">
        <v>34389</v>
      </c>
      <c r="L60" s="15">
        <v>27146.27</v>
      </c>
      <c r="M60" s="15" t="s">
        <v>51</v>
      </c>
      <c r="N60" s="18" t="str">
        <f t="shared" si="0"/>
        <v>February</v>
      </c>
      <c r="O60" s="15">
        <f t="shared" si="1"/>
        <v>1</v>
      </c>
      <c r="P60" s="19">
        <f t="shared" si="2"/>
        <v>3438.9</v>
      </c>
      <c r="Q60" s="19">
        <f t="shared" si="3"/>
        <v>30950.1</v>
      </c>
      <c r="R60" s="15">
        <f t="shared" si="4"/>
        <v>7242.73</v>
      </c>
      <c r="S60" s="15">
        <f t="shared" si="5"/>
        <v>21.061182354822762</v>
      </c>
      <c r="T60" s="20" t="str">
        <f t="shared" si="6"/>
        <v>High</v>
      </c>
    </row>
    <row r="61" spans="1:20" x14ac:dyDescent="0.3">
      <c r="A61" s="15" t="s">
        <v>131</v>
      </c>
      <c r="B61" s="16">
        <v>45435</v>
      </c>
      <c r="C61" s="15" t="s">
        <v>37</v>
      </c>
      <c r="D61" s="15" t="s">
        <v>63</v>
      </c>
      <c r="E61" s="15" t="s">
        <v>32</v>
      </c>
      <c r="F61" s="15" t="s">
        <v>33</v>
      </c>
      <c r="G61" s="15" t="s">
        <v>83</v>
      </c>
      <c r="H61" s="15">
        <v>4</v>
      </c>
      <c r="I61" s="15">
        <v>31566</v>
      </c>
      <c r="J61" s="17">
        <v>0.15</v>
      </c>
      <c r="K61" s="15">
        <v>107324.4</v>
      </c>
      <c r="L61" s="15">
        <v>85739.18</v>
      </c>
      <c r="M61" s="15" t="s">
        <v>35</v>
      </c>
      <c r="N61" s="18" t="str">
        <f t="shared" si="0"/>
        <v>May</v>
      </c>
      <c r="O61" s="15">
        <f t="shared" si="1"/>
        <v>2</v>
      </c>
      <c r="P61" s="19">
        <f t="shared" si="2"/>
        <v>16098.659999999998</v>
      </c>
      <c r="Q61" s="19">
        <f t="shared" si="3"/>
        <v>91225.739999999991</v>
      </c>
      <c r="R61" s="15">
        <f t="shared" si="4"/>
        <v>21585.22</v>
      </c>
      <c r="S61" s="15">
        <f t="shared" si="5"/>
        <v>20.112127344760374</v>
      </c>
      <c r="T61" s="20" t="str">
        <f t="shared" si="6"/>
        <v>High</v>
      </c>
    </row>
    <row r="62" spans="1:20" x14ac:dyDescent="0.3">
      <c r="A62" s="15" t="s">
        <v>132</v>
      </c>
      <c r="B62" s="16">
        <v>45299</v>
      </c>
      <c r="C62" s="15" t="s">
        <v>27</v>
      </c>
      <c r="D62" s="15" t="s">
        <v>68</v>
      </c>
      <c r="E62" s="15" t="s">
        <v>23</v>
      </c>
      <c r="F62" s="15" t="s">
        <v>53</v>
      </c>
      <c r="G62" s="15" t="s">
        <v>133</v>
      </c>
      <c r="H62" s="15">
        <v>1</v>
      </c>
      <c r="I62" s="15">
        <v>63823</v>
      </c>
      <c r="J62" s="17">
        <v>0.15</v>
      </c>
      <c r="K62" s="15">
        <v>54249.55</v>
      </c>
      <c r="L62" s="15">
        <v>48199.21</v>
      </c>
      <c r="M62" s="15" t="s">
        <v>51</v>
      </c>
      <c r="N62" s="18" t="str">
        <f t="shared" si="0"/>
        <v>January</v>
      </c>
      <c r="O62" s="15">
        <f t="shared" si="1"/>
        <v>1</v>
      </c>
      <c r="P62" s="19">
        <f t="shared" si="2"/>
        <v>8137.4324999999999</v>
      </c>
      <c r="Q62" s="19">
        <f t="shared" si="3"/>
        <v>46112.1175</v>
      </c>
      <c r="R62" s="15">
        <f t="shared" si="4"/>
        <v>6050.3400000000038</v>
      </c>
      <c r="S62" s="15">
        <f t="shared" si="5"/>
        <v>11.152792972476275</v>
      </c>
      <c r="T62" s="20" t="str">
        <f t="shared" si="6"/>
        <v>High</v>
      </c>
    </row>
    <row r="63" spans="1:20" x14ac:dyDescent="0.3">
      <c r="A63" s="15" t="s">
        <v>134</v>
      </c>
      <c r="B63" s="16">
        <v>45117</v>
      </c>
      <c r="C63" s="15" t="s">
        <v>27</v>
      </c>
      <c r="D63" s="15" t="s">
        <v>65</v>
      </c>
      <c r="E63" s="15" t="s">
        <v>23</v>
      </c>
      <c r="F63" s="15" t="s">
        <v>49</v>
      </c>
      <c r="G63" s="15" t="s">
        <v>71</v>
      </c>
      <c r="H63" s="15">
        <v>2</v>
      </c>
      <c r="I63" s="15">
        <v>83938</v>
      </c>
      <c r="J63" s="17">
        <v>0</v>
      </c>
      <c r="K63" s="15">
        <v>167876</v>
      </c>
      <c r="L63" s="15">
        <v>143878.64000000001</v>
      </c>
      <c r="M63" s="15" t="s">
        <v>19</v>
      </c>
      <c r="N63" s="18" t="str">
        <f t="shared" si="0"/>
        <v>July</v>
      </c>
      <c r="O63" s="15">
        <f t="shared" si="1"/>
        <v>3</v>
      </c>
      <c r="P63" s="19">
        <f t="shared" si="2"/>
        <v>0</v>
      </c>
      <c r="Q63" s="19">
        <f t="shared" si="3"/>
        <v>167876</v>
      </c>
      <c r="R63" s="15">
        <f t="shared" si="4"/>
        <v>23997.359999999986</v>
      </c>
      <c r="S63" s="15">
        <f t="shared" si="5"/>
        <v>14.294693702494691</v>
      </c>
      <c r="T63" s="20" t="str">
        <f t="shared" si="6"/>
        <v>High</v>
      </c>
    </row>
    <row r="64" spans="1:20" x14ac:dyDescent="0.3">
      <c r="A64" s="15" t="s">
        <v>135</v>
      </c>
      <c r="B64" s="16">
        <v>44989</v>
      </c>
      <c r="C64" s="15" t="s">
        <v>37</v>
      </c>
      <c r="D64" s="15" t="s">
        <v>109</v>
      </c>
      <c r="E64" s="15" t="s">
        <v>16</v>
      </c>
      <c r="F64" s="15" t="s">
        <v>29</v>
      </c>
      <c r="G64" s="15" t="s">
        <v>30</v>
      </c>
      <c r="H64" s="15">
        <v>3</v>
      </c>
      <c r="I64" s="15">
        <v>14142</v>
      </c>
      <c r="J64" s="17">
        <v>0.05</v>
      </c>
      <c r="K64" s="15">
        <v>40304.699999999997</v>
      </c>
      <c r="L64" s="15">
        <v>32685.85</v>
      </c>
      <c r="M64" s="15" t="s">
        <v>19</v>
      </c>
      <c r="N64" s="18" t="str">
        <f t="shared" si="0"/>
        <v>March</v>
      </c>
      <c r="O64" s="15">
        <f t="shared" si="1"/>
        <v>1</v>
      </c>
      <c r="P64" s="19">
        <f t="shared" si="2"/>
        <v>2015.2349999999999</v>
      </c>
      <c r="Q64" s="19">
        <f t="shared" si="3"/>
        <v>38289.464999999997</v>
      </c>
      <c r="R64" s="15">
        <f t="shared" si="4"/>
        <v>7618.8499999999985</v>
      </c>
      <c r="S64" s="15">
        <f t="shared" si="5"/>
        <v>18.903130404146413</v>
      </c>
      <c r="T64" s="20" t="str">
        <f t="shared" si="6"/>
        <v>High</v>
      </c>
    </row>
    <row r="65" spans="1:20" x14ac:dyDescent="0.3">
      <c r="A65" s="15" t="s">
        <v>136</v>
      </c>
      <c r="B65" s="16">
        <v>45231</v>
      </c>
      <c r="C65" s="15" t="s">
        <v>14</v>
      </c>
      <c r="D65" s="15" t="s">
        <v>68</v>
      </c>
      <c r="E65" s="15" t="s">
        <v>16</v>
      </c>
      <c r="F65" s="15" t="s">
        <v>29</v>
      </c>
      <c r="G65" s="15" t="s">
        <v>57</v>
      </c>
      <c r="H65" s="15">
        <v>2</v>
      </c>
      <c r="I65" s="15">
        <v>43787</v>
      </c>
      <c r="J65" s="17">
        <v>0.05</v>
      </c>
      <c r="K65" s="15">
        <v>83195.3</v>
      </c>
      <c r="L65" s="15">
        <v>62559.01</v>
      </c>
      <c r="M65" s="15" t="s">
        <v>35</v>
      </c>
      <c r="N65" s="18" t="str">
        <f t="shared" si="0"/>
        <v>November</v>
      </c>
      <c r="O65" s="15">
        <f t="shared" si="1"/>
        <v>4</v>
      </c>
      <c r="P65" s="19">
        <f t="shared" si="2"/>
        <v>4159.7650000000003</v>
      </c>
      <c r="Q65" s="19">
        <f t="shared" si="3"/>
        <v>79035.535000000003</v>
      </c>
      <c r="R65" s="15">
        <f t="shared" si="4"/>
        <v>20636.29</v>
      </c>
      <c r="S65" s="15">
        <f t="shared" si="5"/>
        <v>24.804634396414222</v>
      </c>
      <c r="T65" s="20" t="str">
        <f t="shared" si="6"/>
        <v>High</v>
      </c>
    </row>
    <row r="66" spans="1:20" x14ac:dyDescent="0.3">
      <c r="A66" s="15" t="s">
        <v>137</v>
      </c>
      <c r="B66" s="16">
        <v>45284</v>
      </c>
      <c r="C66" s="15" t="s">
        <v>21</v>
      </c>
      <c r="D66" s="15" t="s">
        <v>70</v>
      </c>
      <c r="E66" s="15" t="s">
        <v>32</v>
      </c>
      <c r="F66" s="15" t="s">
        <v>60</v>
      </c>
      <c r="G66" s="15" t="s">
        <v>61</v>
      </c>
      <c r="H66" s="15">
        <v>5</v>
      </c>
      <c r="I66" s="15">
        <v>83067</v>
      </c>
      <c r="J66" s="17">
        <v>0.08</v>
      </c>
      <c r="K66" s="15">
        <v>382108.2</v>
      </c>
      <c r="L66" s="15">
        <v>300108.64</v>
      </c>
      <c r="M66" s="15" t="s">
        <v>51</v>
      </c>
      <c r="N66" s="18" t="str">
        <f t="shared" si="0"/>
        <v>December</v>
      </c>
      <c r="O66" s="15">
        <f t="shared" si="1"/>
        <v>4</v>
      </c>
      <c r="P66" s="19">
        <f t="shared" si="2"/>
        <v>30568.656000000003</v>
      </c>
      <c r="Q66" s="19">
        <f t="shared" si="3"/>
        <v>351539.54399999999</v>
      </c>
      <c r="R66" s="15">
        <f t="shared" si="4"/>
        <v>81999.56</v>
      </c>
      <c r="S66" s="15">
        <f t="shared" si="5"/>
        <v>21.459775006137004</v>
      </c>
      <c r="T66" s="20" t="str">
        <f t="shared" si="6"/>
        <v>High</v>
      </c>
    </row>
    <row r="67" spans="1:20" x14ac:dyDescent="0.3">
      <c r="A67" s="15" t="s">
        <v>138</v>
      </c>
      <c r="B67" s="16">
        <v>45503</v>
      </c>
      <c r="C67" s="15" t="s">
        <v>37</v>
      </c>
      <c r="D67" s="15" t="s">
        <v>22</v>
      </c>
      <c r="E67" s="15" t="s">
        <v>23</v>
      </c>
      <c r="F67" s="15" t="s">
        <v>24</v>
      </c>
      <c r="G67" s="15" t="s">
        <v>75</v>
      </c>
      <c r="H67" s="15">
        <v>5</v>
      </c>
      <c r="I67" s="15">
        <v>13106</v>
      </c>
      <c r="J67" s="17">
        <v>0.05</v>
      </c>
      <c r="K67" s="15">
        <v>62253.5</v>
      </c>
      <c r="L67" s="15">
        <v>47757.68</v>
      </c>
      <c r="M67" s="15" t="s">
        <v>51</v>
      </c>
      <c r="N67" s="18" t="str">
        <f t="shared" ref="N67:N130" si="7">TEXT(B67,"mmmm")</f>
        <v>July</v>
      </c>
      <c r="O67" s="15">
        <f t="shared" ref="O67:O130" si="8">ROUNDUP(MONTH(B67)/3,0)</f>
        <v>3</v>
      </c>
      <c r="P67" s="19">
        <f t="shared" ref="P67:P130" si="9">K67*J67</f>
        <v>3112.6750000000002</v>
      </c>
      <c r="Q67" s="19">
        <f t="shared" ref="Q67:Q130" si="10">K67-P67</f>
        <v>59140.824999999997</v>
      </c>
      <c r="R67" s="15">
        <f t="shared" ref="R67:R130" si="11">K67-L67</f>
        <v>14495.82</v>
      </c>
      <c r="S67" s="15">
        <f t="shared" ref="S67:S130" si="12">R67/K67*100</f>
        <v>23.285148626181659</v>
      </c>
      <c r="T67" s="20" t="str">
        <f t="shared" ref="T67:T130" si="13">IF(K67&gt;30000,"High",IF(K67&gt;10000,"Medium","Low"))</f>
        <v>High</v>
      </c>
    </row>
    <row r="68" spans="1:20" x14ac:dyDescent="0.3">
      <c r="A68" s="15" t="s">
        <v>139</v>
      </c>
      <c r="B68" s="16">
        <v>45546</v>
      </c>
      <c r="C68" s="15" t="s">
        <v>37</v>
      </c>
      <c r="D68" s="15" t="s">
        <v>109</v>
      </c>
      <c r="E68" s="15" t="s">
        <v>32</v>
      </c>
      <c r="F68" s="15" t="s">
        <v>43</v>
      </c>
      <c r="G68" s="15" t="s">
        <v>66</v>
      </c>
      <c r="H68" s="15">
        <v>2</v>
      </c>
      <c r="I68" s="15">
        <v>19595</v>
      </c>
      <c r="J68" s="17">
        <v>0.15</v>
      </c>
      <c r="K68" s="15">
        <v>33311.5</v>
      </c>
      <c r="L68" s="15">
        <v>28677.84</v>
      </c>
      <c r="M68" s="15" t="s">
        <v>19</v>
      </c>
      <c r="N68" s="18" t="str">
        <f t="shared" si="7"/>
        <v>September</v>
      </c>
      <c r="O68" s="15">
        <f t="shared" si="8"/>
        <v>3</v>
      </c>
      <c r="P68" s="19">
        <f t="shared" si="9"/>
        <v>4996.7249999999995</v>
      </c>
      <c r="Q68" s="19">
        <f t="shared" si="10"/>
        <v>28314.775000000001</v>
      </c>
      <c r="R68" s="15">
        <f t="shared" si="11"/>
        <v>4633.66</v>
      </c>
      <c r="S68" s="15">
        <f t="shared" si="12"/>
        <v>13.91009110967684</v>
      </c>
      <c r="T68" s="20" t="str">
        <f t="shared" si="13"/>
        <v>High</v>
      </c>
    </row>
    <row r="69" spans="1:20" x14ac:dyDescent="0.3">
      <c r="A69" s="15" t="s">
        <v>140</v>
      </c>
      <c r="B69" s="16">
        <v>45542</v>
      </c>
      <c r="C69" s="15" t="s">
        <v>21</v>
      </c>
      <c r="D69" s="15" t="s">
        <v>46</v>
      </c>
      <c r="E69" s="15" t="s">
        <v>23</v>
      </c>
      <c r="F69" s="15" t="s">
        <v>49</v>
      </c>
      <c r="G69" s="15" t="s">
        <v>71</v>
      </c>
      <c r="H69" s="15">
        <v>5</v>
      </c>
      <c r="I69" s="15">
        <v>56821</v>
      </c>
      <c r="J69" s="17">
        <v>0</v>
      </c>
      <c r="K69" s="15">
        <v>284105</v>
      </c>
      <c r="L69" s="15">
        <v>222039.31</v>
      </c>
      <c r="M69" s="15" t="s">
        <v>35</v>
      </c>
      <c r="N69" s="18" t="str">
        <f t="shared" si="7"/>
        <v>September</v>
      </c>
      <c r="O69" s="15">
        <f t="shared" si="8"/>
        <v>3</v>
      </c>
      <c r="P69" s="19">
        <f t="shared" si="9"/>
        <v>0</v>
      </c>
      <c r="Q69" s="19">
        <f t="shared" si="10"/>
        <v>284105</v>
      </c>
      <c r="R69" s="15">
        <f t="shared" si="11"/>
        <v>62065.69</v>
      </c>
      <c r="S69" s="15">
        <f t="shared" si="12"/>
        <v>21.846039316449904</v>
      </c>
      <c r="T69" s="20" t="str">
        <f t="shared" si="13"/>
        <v>High</v>
      </c>
    </row>
    <row r="70" spans="1:20" x14ac:dyDescent="0.3">
      <c r="A70" s="15" t="s">
        <v>141</v>
      </c>
      <c r="B70" s="16">
        <v>45402</v>
      </c>
      <c r="C70" s="15" t="s">
        <v>37</v>
      </c>
      <c r="D70" s="15" t="s">
        <v>28</v>
      </c>
      <c r="E70" s="15" t="s">
        <v>32</v>
      </c>
      <c r="F70" s="15" t="s">
        <v>43</v>
      </c>
      <c r="G70" s="15" t="s">
        <v>66</v>
      </c>
      <c r="H70" s="15">
        <v>4</v>
      </c>
      <c r="I70" s="15">
        <v>51664</v>
      </c>
      <c r="J70" s="17">
        <v>0</v>
      </c>
      <c r="K70" s="15">
        <v>206656</v>
      </c>
      <c r="L70" s="15">
        <v>185657.98</v>
      </c>
      <c r="M70" s="15" t="s">
        <v>51</v>
      </c>
      <c r="N70" s="18" t="str">
        <f t="shared" si="7"/>
        <v>April</v>
      </c>
      <c r="O70" s="15">
        <f t="shared" si="8"/>
        <v>2</v>
      </c>
      <c r="P70" s="19">
        <f t="shared" si="9"/>
        <v>0</v>
      </c>
      <c r="Q70" s="19">
        <f t="shared" si="10"/>
        <v>206656</v>
      </c>
      <c r="R70" s="15">
        <f t="shared" si="11"/>
        <v>20998.01999999999</v>
      </c>
      <c r="S70" s="15">
        <f t="shared" si="12"/>
        <v>10.160856689377511</v>
      </c>
      <c r="T70" s="20" t="str">
        <f t="shared" si="13"/>
        <v>High</v>
      </c>
    </row>
    <row r="71" spans="1:20" x14ac:dyDescent="0.3">
      <c r="A71" s="15" t="s">
        <v>142</v>
      </c>
      <c r="B71" s="16">
        <v>45527</v>
      </c>
      <c r="C71" s="15" t="s">
        <v>37</v>
      </c>
      <c r="D71" s="15" t="s">
        <v>38</v>
      </c>
      <c r="E71" s="15" t="s">
        <v>16</v>
      </c>
      <c r="F71" s="15" t="s">
        <v>39</v>
      </c>
      <c r="G71" s="15" t="s">
        <v>40</v>
      </c>
      <c r="H71" s="15">
        <v>5</v>
      </c>
      <c r="I71" s="15">
        <v>87844</v>
      </c>
      <c r="J71" s="17">
        <v>0.1</v>
      </c>
      <c r="K71" s="15">
        <v>395298</v>
      </c>
      <c r="L71" s="15">
        <v>318354.94</v>
      </c>
      <c r="M71" s="15" t="s">
        <v>19</v>
      </c>
      <c r="N71" s="18" t="str">
        <f t="shared" si="7"/>
        <v>August</v>
      </c>
      <c r="O71" s="15">
        <f t="shared" si="8"/>
        <v>3</v>
      </c>
      <c r="P71" s="19">
        <f t="shared" si="9"/>
        <v>39529.800000000003</v>
      </c>
      <c r="Q71" s="19">
        <f t="shared" si="10"/>
        <v>355768.2</v>
      </c>
      <c r="R71" s="15">
        <f t="shared" si="11"/>
        <v>76943.06</v>
      </c>
      <c r="S71" s="15">
        <f t="shared" si="12"/>
        <v>19.464571032486884</v>
      </c>
      <c r="T71" s="20" t="str">
        <f t="shared" si="13"/>
        <v>High</v>
      </c>
    </row>
    <row r="72" spans="1:20" x14ac:dyDescent="0.3">
      <c r="A72" s="15" t="s">
        <v>143</v>
      </c>
      <c r="B72" s="16">
        <v>45609</v>
      </c>
      <c r="C72" s="15" t="s">
        <v>21</v>
      </c>
      <c r="D72" s="15" t="s">
        <v>46</v>
      </c>
      <c r="E72" s="15" t="s">
        <v>32</v>
      </c>
      <c r="F72" s="15" t="s">
        <v>60</v>
      </c>
      <c r="G72" s="15" t="s">
        <v>61</v>
      </c>
      <c r="H72" s="15">
        <v>5</v>
      </c>
      <c r="I72" s="15">
        <v>37641</v>
      </c>
      <c r="J72" s="17">
        <v>0.08</v>
      </c>
      <c r="K72" s="15">
        <v>173148.6</v>
      </c>
      <c r="L72" s="15">
        <v>133959.56</v>
      </c>
      <c r="M72" s="15" t="s">
        <v>51</v>
      </c>
      <c r="N72" s="18" t="str">
        <f t="shared" si="7"/>
        <v>November</v>
      </c>
      <c r="O72" s="15">
        <f t="shared" si="8"/>
        <v>4</v>
      </c>
      <c r="P72" s="19">
        <f t="shared" si="9"/>
        <v>13851.888000000001</v>
      </c>
      <c r="Q72" s="19">
        <f t="shared" si="10"/>
        <v>159296.712</v>
      </c>
      <c r="R72" s="15">
        <f t="shared" si="11"/>
        <v>39189.040000000008</v>
      </c>
      <c r="S72" s="15">
        <f t="shared" si="12"/>
        <v>22.63318328880511</v>
      </c>
      <c r="T72" s="20" t="str">
        <f t="shared" si="13"/>
        <v>High</v>
      </c>
    </row>
    <row r="73" spans="1:20" x14ac:dyDescent="0.3">
      <c r="A73" s="15" t="s">
        <v>144</v>
      </c>
      <c r="B73" s="16">
        <v>45425</v>
      </c>
      <c r="C73" s="15" t="s">
        <v>14</v>
      </c>
      <c r="D73" s="15" t="s">
        <v>38</v>
      </c>
      <c r="E73" s="15" t="s">
        <v>32</v>
      </c>
      <c r="F73" s="15" t="s">
        <v>33</v>
      </c>
      <c r="G73" s="15" t="s">
        <v>34</v>
      </c>
      <c r="H73" s="15">
        <v>1</v>
      </c>
      <c r="I73" s="15">
        <v>2321</v>
      </c>
      <c r="J73" s="17">
        <v>0.1</v>
      </c>
      <c r="K73" s="15">
        <v>2088.9</v>
      </c>
      <c r="L73" s="15">
        <v>1684.76</v>
      </c>
      <c r="M73" s="15" t="s">
        <v>19</v>
      </c>
      <c r="N73" s="18" t="str">
        <f t="shared" si="7"/>
        <v>May</v>
      </c>
      <c r="O73" s="15">
        <f t="shared" si="8"/>
        <v>2</v>
      </c>
      <c r="P73" s="19">
        <f t="shared" si="9"/>
        <v>208.89000000000001</v>
      </c>
      <c r="Q73" s="19">
        <f t="shared" si="10"/>
        <v>1880.01</v>
      </c>
      <c r="R73" s="15">
        <f t="shared" si="11"/>
        <v>404.1400000000001</v>
      </c>
      <c r="S73" s="15">
        <f t="shared" si="12"/>
        <v>19.347024749868353</v>
      </c>
      <c r="T73" s="20" t="str">
        <f t="shared" si="13"/>
        <v>Low</v>
      </c>
    </row>
    <row r="74" spans="1:20" x14ac:dyDescent="0.3">
      <c r="A74" s="15" t="s">
        <v>145</v>
      </c>
      <c r="B74" s="16">
        <v>45505</v>
      </c>
      <c r="C74" s="15" t="s">
        <v>21</v>
      </c>
      <c r="D74" s="15" t="s">
        <v>22</v>
      </c>
      <c r="E74" s="15" t="s">
        <v>23</v>
      </c>
      <c r="F74" s="15" t="s">
        <v>49</v>
      </c>
      <c r="G74" s="15" t="s">
        <v>95</v>
      </c>
      <c r="H74" s="15">
        <v>4</v>
      </c>
      <c r="I74" s="15">
        <v>68462</v>
      </c>
      <c r="J74" s="17">
        <v>0.12</v>
      </c>
      <c r="K74" s="15">
        <v>240986.23999999999</v>
      </c>
      <c r="L74" s="15">
        <v>180974.74</v>
      </c>
      <c r="M74" s="15" t="s">
        <v>51</v>
      </c>
      <c r="N74" s="18" t="str">
        <f t="shared" si="7"/>
        <v>August</v>
      </c>
      <c r="O74" s="15">
        <f t="shared" si="8"/>
        <v>3</v>
      </c>
      <c r="P74" s="19">
        <f t="shared" si="9"/>
        <v>28918.348799999996</v>
      </c>
      <c r="Q74" s="19">
        <f t="shared" si="10"/>
        <v>212067.89119999998</v>
      </c>
      <c r="R74" s="15">
        <f t="shared" si="11"/>
        <v>60011.5</v>
      </c>
      <c r="S74" s="15">
        <f t="shared" si="12"/>
        <v>24.902459161153768</v>
      </c>
      <c r="T74" s="20" t="str">
        <f t="shared" si="13"/>
        <v>High</v>
      </c>
    </row>
    <row r="75" spans="1:20" x14ac:dyDescent="0.3">
      <c r="A75" s="15" t="s">
        <v>146</v>
      </c>
      <c r="B75" s="16">
        <v>45069</v>
      </c>
      <c r="C75" s="15" t="s">
        <v>21</v>
      </c>
      <c r="D75" s="15" t="s">
        <v>56</v>
      </c>
      <c r="E75" s="15" t="s">
        <v>32</v>
      </c>
      <c r="F75" s="15" t="s">
        <v>90</v>
      </c>
      <c r="G75" s="15" t="s">
        <v>91</v>
      </c>
      <c r="H75" s="15">
        <v>5</v>
      </c>
      <c r="I75" s="15">
        <v>50673</v>
      </c>
      <c r="J75" s="17">
        <v>0.12</v>
      </c>
      <c r="K75" s="15">
        <v>222961.2</v>
      </c>
      <c r="L75" s="15">
        <v>198186.59</v>
      </c>
      <c r="M75" s="15" t="s">
        <v>51</v>
      </c>
      <c r="N75" s="18" t="str">
        <f t="shared" si="7"/>
        <v>May</v>
      </c>
      <c r="O75" s="15">
        <f t="shared" si="8"/>
        <v>2</v>
      </c>
      <c r="P75" s="19">
        <f t="shared" si="9"/>
        <v>26755.344000000001</v>
      </c>
      <c r="Q75" s="19">
        <f t="shared" si="10"/>
        <v>196205.856</v>
      </c>
      <c r="R75" s="15">
        <f t="shared" si="11"/>
        <v>24774.610000000015</v>
      </c>
      <c r="S75" s="15">
        <f t="shared" si="12"/>
        <v>11.111623905863448</v>
      </c>
      <c r="T75" s="20" t="str">
        <f t="shared" si="13"/>
        <v>High</v>
      </c>
    </row>
    <row r="76" spans="1:20" x14ac:dyDescent="0.3">
      <c r="A76" s="15" t="s">
        <v>147</v>
      </c>
      <c r="B76" s="16">
        <v>45281</v>
      </c>
      <c r="C76" s="15" t="s">
        <v>21</v>
      </c>
      <c r="D76" s="15" t="s">
        <v>28</v>
      </c>
      <c r="E76" s="15" t="s">
        <v>32</v>
      </c>
      <c r="F76" s="15" t="s">
        <v>90</v>
      </c>
      <c r="G76" s="15" t="s">
        <v>113</v>
      </c>
      <c r="H76" s="15">
        <v>4</v>
      </c>
      <c r="I76" s="15">
        <v>23911</v>
      </c>
      <c r="J76" s="17">
        <v>0.08</v>
      </c>
      <c r="K76" s="15">
        <v>87992.48</v>
      </c>
      <c r="L76" s="15">
        <v>67978.47</v>
      </c>
      <c r="M76" s="15" t="s">
        <v>35</v>
      </c>
      <c r="N76" s="18" t="str">
        <f t="shared" si="7"/>
        <v>December</v>
      </c>
      <c r="O76" s="15">
        <f t="shared" si="8"/>
        <v>4</v>
      </c>
      <c r="P76" s="19">
        <f t="shared" si="9"/>
        <v>7039.3984</v>
      </c>
      <c r="Q76" s="19">
        <f t="shared" si="10"/>
        <v>80953.08159999999</v>
      </c>
      <c r="R76" s="15">
        <f t="shared" si="11"/>
        <v>20014.009999999995</v>
      </c>
      <c r="S76" s="15">
        <f t="shared" si="12"/>
        <v>22.745136857149607</v>
      </c>
      <c r="T76" s="20" t="str">
        <f t="shared" si="13"/>
        <v>High</v>
      </c>
    </row>
    <row r="77" spans="1:20" x14ac:dyDescent="0.3">
      <c r="A77" s="15" t="s">
        <v>148</v>
      </c>
      <c r="B77" s="16">
        <v>45487</v>
      </c>
      <c r="C77" s="15" t="s">
        <v>14</v>
      </c>
      <c r="D77" s="15" t="s">
        <v>65</v>
      </c>
      <c r="E77" s="15" t="s">
        <v>23</v>
      </c>
      <c r="F77" s="15" t="s">
        <v>49</v>
      </c>
      <c r="G77" s="15" t="s">
        <v>71</v>
      </c>
      <c r="H77" s="15">
        <v>2</v>
      </c>
      <c r="I77" s="15">
        <v>23648</v>
      </c>
      <c r="J77" s="17">
        <v>0.15</v>
      </c>
      <c r="K77" s="15">
        <v>40201.599999999999</v>
      </c>
      <c r="L77" s="15">
        <v>35262.160000000003</v>
      </c>
      <c r="M77" s="15" t="s">
        <v>19</v>
      </c>
      <c r="N77" s="18" t="str">
        <f t="shared" si="7"/>
        <v>July</v>
      </c>
      <c r="O77" s="15">
        <f t="shared" si="8"/>
        <v>3</v>
      </c>
      <c r="P77" s="19">
        <f t="shared" si="9"/>
        <v>6030.24</v>
      </c>
      <c r="Q77" s="19">
        <f t="shared" si="10"/>
        <v>34171.360000000001</v>
      </c>
      <c r="R77" s="15">
        <f t="shared" si="11"/>
        <v>4939.4399999999951</v>
      </c>
      <c r="S77" s="15">
        <f t="shared" si="12"/>
        <v>12.286675157207663</v>
      </c>
      <c r="T77" s="20" t="str">
        <f t="shared" si="13"/>
        <v>High</v>
      </c>
    </row>
    <row r="78" spans="1:20" x14ac:dyDescent="0.3">
      <c r="A78" s="15" t="s">
        <v>149</v>
      </c>
      <c r="B78" s="16">
        <v>44959</v>
      </c>
      <c r="C78" s="15" t="s">
        <v>14</v>
      </c>
      <c r="D78" s="15" t="s">
        <v>56</v>
      </c>
      <c r="E78" s="15" t="s">
        <v>32</v>
      </c>
      <c r="F78" s="15" t="s">
        <v>90</v>
      </c>
      <c r="G78" s="15" t="s">
        <v>113</v>
      </c>
      <c r="H78" s="15">
        <v>3</v>
      </c>
      <c r="I78" s="15">
        <v>67445</v>
      </c>
      <c r="J78" s="17">
        <v>0.1</v>
      </c>
      <c r="K78" s="15">
        <v>182101.5</v>
      </c>
      <c r="L78" s="15">
        <v>160459.15</v>
      </c>
      <c r="M78" s="15" t="s">
        <v>35</v>
      </c>
      <c r="N78" s="18" t="str">
        <f t="shared" si="7"/>
        <v>February</v>
      </c>
      <c r="O78" s="15">
        <f t="shared" si="8"/>
        <v>1</v>
      </c>
      <c r="P78" s="19">
        <f t="shared" si="9"/>
        <v>18210.150000000001</v>
      </c>
      <c r="Q78" s="19">
        <f t="shared" si="10"/>
        <v>163891.35</v>
      </c>
      <c r="R78" s="15">
        <f t="shared" si="11"/>
        <v>21642.350000000006</v>
      </c>
      <c r="S78" s="15">
        <f t="shared" si="12"/>
        <v>11.884773052391115</v>
      </c>
      <c r="T78" s="20" t="str">
        <f t="shared" si="13"/>
        <v>High</v>
      </c>
    </row>
    <row r="79" spans="1:20" x14ac:dyDescent="0.3">
      <c r="A79" s="15" t="s">
        <v>150</v>
      </c>
      <c r="B79" s="16">
        <v>45017</v>
      </c>
      <c r="C79" s="15" t="s">
        <v>14</v>
      </c>
      <c r="D79" s="15" t="s">
        <v>48</v>
      </c>
      <c r="E79" s="15" t="s">
        <v>32</v>
      </c>
      <c r="F79" s="15" t="s">
        <v>43</v>
      </c>
      <c r="G79" s="15" t="s">
        <v>44</v>
      </c>
      <c r="H79" s="15">
        <v>2</v>
      </c>
      <c r="I79" s="15">
        <v>56992</v>
      </c>
      <c r="J79" s="17">
        <v>0.12</v>
      </c>
      <c r="K79" s="15">
        <v>100305.92</v>
      </c>
      <c r="L79" s="15">
        <v>84603.199999999997</v>
      </c>
      <c r="M79" s="15" t="s">
        <v>19</v>
      </c>
      <c r="N79" s="18" t="str">
        <f t="shared" si="7"/>
        <v>April</v>
      </c>
      <c r="O79" s="15">
        <f t="shared" si="8"/>
        <v>2</v>
      </c>
      <c r="P79" s="19">
        <f t="shared" si="9"/>
        <v>12036.7104</v>
      </c>
      <c r="Q79" s="19">
        <f t="shared" si="10"/>
        <v>88269.209600000002</v>
      </c>
      <c r="R79" s="15">
        <f t="shared" si="11"/>
        <v>15702.720000000001</v>
      </c>
      <c r="S79" s="15">
        <f t="shared" si="12"/>
        <v>15.654828747894442</v>
      </c>
      <c r="T79" s="20" t="str">
        <f t="shared" si="13"/>
        <v>High</v>
      </c>
    </row>
    <row r="80" spans="1:20" x14ac:dyDescent="0.3">
      <c r="A80" s="15" t="s">
        <v>151</v>
      </c>
      <c r="B80" s="16">
        <v>45170</v>
      </c>
      <c r="C80" s="15" t="s">
        <v>27</v>
      </c>
      <c r="D80" s="15" t="s">
        <v>56</v>
      </c>
      <c r="E80" s="15" t="s">
        <v>23</v>
      </c>
      <c r="F80" s="15" t="s">
        <v>24</v>
      </c>
      <c r="G80" s="15" t="s">
        <v>75</v>
      </c>
      <c r="H80" s="15">
        <v>3</v>
      </c>
      <c r="I80" s="15">
        <v>37510</v>
      </c>
      <c r="J80" s="17">
        <v>0.08</v>
      </c>
      <c r="K80" s="15">
        <v>103527.6</v>
      </c>
      <c r="L80" s="15">
        <v>91709.3</v>
      </c>
      <c r="M80" s="15" t="s">
        <v>51</v>
      </c>
      <c r="N80" s="18" t="str">
        <f t="shared" si="7"/>
        <v>September</v>
      </c>
      <c r="O80" s="15">
        <f t="shared" si="8"/>
        <v>3</v>
      </c>
      <c r="P80" s="19">
        <f t="shared" si="9"/>
        <v>8282.2080000000005</v>
      </c>
      <c r="Q80" s="19">
        <f t="shared" si="10"/>
        <v>95245.392000000007</v>
      </c>
      <c r="R80" s="15">
        <f t="shared" si="11"/>
        <v>11818.300000000003</v>
      </c>
      <c r="S80" s="15">
        <f t="shared" si="12"/>
        <v>11.415603182146599</v>
      </c>
      <c r="T80" s="20" t="str">
        <f t="shared" si="13"/>
        <v>High</v>
      </c>
    </row>
    <row r="81" spans="1:20" x14ac:dyDescent="0.3">
      <c r="A81" s="15" t="s">
        <v>152</v>
      </c>
      <c r="B81" s="16">
        <v>45036</v>
      </c>
      <c r="C81" s="15" t="s">
        <v>14</v>
      </c>
      <c r="D81" s="15" t="s">
        <v>46</v>
      </c>
      <c r="E81" s="15" t="s">
        <v>23</v>
      </c>
      <c r="F81" s="15" t="s">
        <v>49</v>
      </c>
      <c r="G81" s="15" t="s">
        <v>71</v>
      </c>
      <c r="H81" s="15">
        <v>3</v>
      </c>
      <c r="I81" s="15">
        <v>36378</v>
      </c>
      <c r="J81" s="17">
        <v>0.1</v>
      </c>
      <c r="K81" s="15">
        <v>98220.6</v>
      </c>
      <c r="L81" s="15">
        <v>76107.83</v>
      </c>
      <c r="M81" s="15" t="s">
        <v>51</v>
      </c>
      <c r="N81" s="18" t="str">
        <f t="shared" si="7"/>
        <v>April</v>
      </c>
      <c r="O81" s="15">
        <f t="shared" si="8"/>
        <v>2</v>
      </c>
      <c r="P81" s="19">
        <f t="shared" si="9"/>
        <v>9822.0600000000013</v>
      </c>
      <c r="Q81" s="19">
        <f t="shared" si="10"/>
        <v>88398.540000000008</v>
      </c>
      <c r="R81" s="15">
        <f t="shared" si="11"/>
        <v>22112.770000000004</v>
      </c>
      <c r="S81" s="15">
        <f t="shared" si="12"/>
        <v>22.513372958422167</v>
      </c>
      <c r="T81" s="20" t="str">
        <f t="shared" si="13"/>
        <v>High</v>
      </c>
    </row>
    <row r="82" spans="1:20" x14ac:dyDescent="0.3">
      <c r="A82" s="15" t="s">
        <v>153</v>
      </c>
      <c r="B82" s="16">
        <v>45579</v>
      </c>
      <c r="C82" s="15" t="s">
        <v>21</v>
      </c>
      <c r="D82" s="15" t="s">
        <v>15</v>
      </c>
      <c r="E82" s="15" t="s">
        <v>23</v>
      </c>
      <c r="F82" s="15" t="s">
        <v>49</v>
      </c>
      <c r="G82" s="15" t="s">
        <v>95</v>
      </c>
      <c r="H82" s="15">
        <v>2</v>
      </c>
      <c r="I82" s="15">
        <v>45961</v>
      </c>
      <c r="J82" s="17">
        <v>0.08</v>
      </c>
      <c r="K82" s="15">
        <v>84568.24</v>
      </c>
      <c r="L82" s="15">
        <v>75719.59</v>
      </c>
      <c r="M82" s="15" t="s">
        <v>51</v>
      </c>
      <c r="N82" s="18" t="str">
        <f t="shared" si="7"/>
        <v>October</v>
      </c>
      <c r="O82" s="15">
        <f t="shared" si="8"/>
        <v>4</v>
      </c>
      <c r="P82" s="19">
        <f t="shared" si="9"/>
        <v>6765.4592000000002</v>
      </c>
      <c r="Q82" s="19">
        <f t="shared" si="10"/>
        <v>77802.780800000008</v>
      </c>
      <c r="R82" s="15">
        <f t="shared" si="11"/>
        <v>8848.6500000000087</v>
      </c>
      <c r="S82" s="15">
        <f t="shared" si="12"/>
        <v>10.463325238884016</v>
      </c>
      <c r="T82" s="20" t="str">
        <f t="shared" si="13"/>
        <v>High</v>
      </c>
    </row>
    <row r="83" spans="1:20" x14ac:dyDescent="0.3">
      <c r="A83" s="15" t="s">
        <v>154</v>
      </c>
      <c r="B83" s="16">
        <v>44953</v>
      </c>
      <c r="C83" s="15" t="s">
        <v>27</v>
      </c>
      <c r="D83" s="15" t="s">
        <v>109</v>
      </c>
      <c r="E83" s="15" t="s">
        <v>23</v>
      </c>
      <c r="F83" s="15" t="s">
        <v>49</v>
      </c>
      <c r="G83" s="15" t="s">
        <v>71</v>
      </c>
      <c r="H83" s="15">
        <v>2</v>
      </c>
      <c r="I83" s="15">
        <v>49750</v>
      </c>
      <c r="J83" s="17">
        <v>0.05</v>
      </c>
      <c r="K83" s="15">
        <v>94525</v>
      </c>
      <c r="L83" s="15">
        <v>73144.570000000007</v>
      </c>
      <c r="M83" s="15" t="s">
        <v>51</v>
      </c>
      <c r="N83" s="18" t="str">
        <f t="shared" si="7"/>
        <v>January</v>
      </c>
      <c r="O83" s="15">
        <f t="shared" si="8"/>
        <v>1</v>
      </c>
      <c r="P83" s="19">
        <f t="shared" si="9"/>
        <v>4726.25</v>
      </c>
      <c r="Q83" s="19">
        <f t="shared" si="10"/>
        <v>89798.75</v>
      </c>
      <c r="R83" s="15">
        <f t="shared" si="11"/>
        <v>21380.429999999993</v>
      </c>
      <c r="S83" s="15">
        <f t="shared" si="12"/>
        <v>22.618809838667012</v>
      </c>
      <c r="T83" s="20" t="str">
        <f t="shared" si="13"/>
        <v>High</v>
      </c>
    </row>
    <row r="84" spans="1:20" x14ac:dyDescent="0.3">
      <c r="A84" s="15" t="s">
        <v>155</v>
      </c>
      <c r="B84" s="16">
        <v>45556</v>
      </c>
      <c r="C84" s="15" t="s">
        <v>27</v>
      </c>
      <c r="D84" s="15" t="s">
        <v>73</v>
      </c>
      <c r="E84" s="15" t="s">
        <v>16</v>
      </c>
      <c r="F84" s="15" t="s">
        <v>17</v>
      </c>
      <c r="G84" s="15" t="s">
        <v>156</v>
      </c>
      <c r="H84" s="15">
        <v>1</v>
      </c>
      <c r="I84" s="15">
        <v>57584</v>
      </c>
      <c r="J84" s="17">
        <v>0.05</v>
      </c>
      <c r="K84" s="15">
        <v>54704.800000000003</v>
      </c>
      <c r="L84" s="15">
        <v>48489.73</v>
      </c>
      <c r="M84" s="15" t="s">
        <v>19</v>
      </c>
      <c r="N84" s="18" t="str">
        <f t="shared" si="7"/>
        <v>September</v>
      </c>
      <c r="O84" s="15">
        <f t="shared" si="8"/>
        <v>3</v>
      </c>
      <c r="P84" s="19">
        <f t="shared" si="9"/>
        <v>2735.2400000000002</v>
      </c>
      <c r="Q84" s="19">
        <f t="shared" si="10"/>
        <v>51969.560000000005</v>
      </c>
      <c r="R84" s="15">
        <f t="shared" si="11"/>
        <v>6215.07</v>
      </c>
      <c r="S84" s="15">
        <f t="shared" si="12"/>
        <v>11.361105424021291</v>
      </c>
      <c r="T84" s="20" t="str">
        <f t="shared" si="13"/>
        <v>High</v>
      </c>
    </row>
    <row r="85" spans="1:20" x14ac:dyDescent="0.3">
      <c r="A85" s="15" t="s">
        <v>157</v>
      </c>
      <c r="B85" s="16">
        <v>45368</v>
      </c>
      <c r="C85" s="15" t="s">
        <v>37</v>
      </c>
      <c r="D85" s="15" t="s">
        <v>48</v>
      </c>
      <c r="E85" s="15" t="s">
        <v>23</v>
      </c>
      <c r="F85" s="15" t="s">
        <v>24</v>
      </c>
      <c r="G85" s="15" t="s">
        <v>25</v>
      </c>
      <c r="H85" s="15">
        <v>2</v>
      </c>
      <c r="I85" s="15">
        <v>84145</v>
      </c>
      <c r="J85" s="17">
        <v>0.15</v>
      </c>
      <c r="K85" s="15">
        <v>143046.5</v>
      </c>
      <c r="L85" s="15">
        <v>119338.99</v>
      </c>
      <c r="M85" s="15" t="s">
        <v>51</v>
      </c>
      <c r="N85" s="18" t="str">
        <f t="shared" si="7"/>
        <v>March</v>
      </c>
      <c r="O85" s="15">
        <f t="shared" si="8"/>
        <v>1</v>
      </c>
      <c r="P85" s="19">
        <f t="shared" si="9"/>
        <v>21456.974999999999</v>
      </c>
      <c r="Q85" s="19">
        <f t="shared" si="10"/>
        <v>121589.52499999999</v>
      </c>
      <c r="R85" s="15">
        <f t="shared" si="11"/>
        <v>23707.509999999995</v>
      </c>
      <c r="S85" s="15">
        <f t="shared" si="12"/>
        <v>16.573289105290932</v>
      </c>
      <c r="T85" s="20" t="str">
        <f t="shared" si="13"/>
        <v>High</v>
      </c>
    </row>
    <row r="86" spans="1:20" x14ac:dyDescent="0.3">
      <c r="A86" s="15" t="s">
        <v>158</v>
      </c>
      <c r="B86" s="16">
        <v>45645</v>
      </c>
      <c r="C86" s="15" t="s">
        <v>37</v>
      </c>
      <c r="D86" s="15" t="s">
        <v>56</v>
      </c>
      <c r="E86" s="15" t="s">
        <v>32</v>
      </c>
      <c r="F86" s="15" t="s">
        <v>60</v>
      </c>
      <c r="G86" s="15" t="s">
        <v>102</v>
      </c>
      <c r="H86" s="15">
        <v>5</v>
      </c>
      <c r="I86" s="15">
        <v>39933</v>
      </c>
      <c r="J86" s="17">
        <v>0.15</v>
      </c>
      <c r="K86" s="15">
        <v>169715.25</v>
      </c>
      <c r="L86" s="15">
        <v>150474.92000000001</v>
      </c>
      <c r="M86" s="15" t="s">
        <v>51</v>
      </c>
      <c r="N86" s="18" t="str">
        <f t="shared" si="7"/>
        <v>December</v>
      </c>
      <c r="O86" s="15">
        <f t="shared" si="8"/>
        <v>4</v>
      </c>
      <c r="P86" s="19">
        <f t="shared" si="9"/>
        <v>25457.287499999999</v>
      </c>
      <c r="Q86" s="19">
        <f t="shared" si="10"/>
        <v>144257.96249999999</v>
      </c>
      <c r="R86" s="15">
        <f t="shared" si="11"/>
        <v>19240.329999999987</v>
      </c>
      <c r="S86" s="15">
        <f t="shared" si="12"/>
        <v>11.336830367335867</v>
      </c>
      <c r="T86" s="20" t="str">
        <f t="shared" si="13"/>
        <v>High</v>
      </c>
    </row>
    <row r="87" spans="1:20" x14ac:dyDescent="0.3">
      <c r="A87" s="15" t="s">
        <v>159</v>
      </c>
      <c r="B87" s="16">
        <v>45479</v>
      </c>
      <c r="C87" s="15" t="s">
        <v>27</v>
      </c>
      <c r="D87" s="15" t="s">
        <v>28</v>
      </c>
      <c r="E87" s="15" t="s">
        <v>23</v>
      </c>
      <c r="F87" s="15" t="s">
        <v>24</v>
      </c>
      <c r="G87" s="15" t="s">
        <v>25</v>
      </c>
      <c r="H87" s="15">
        <v>2</v>
      </c>
      <c r="I87" s="15">
        <v>75224</v>
      </c>
      <c r="J87" s="17">
        <v>0.08</v>
      </c>
      <c r="K87" s="15">
        <v>138412.16</v>
      </c>
      <c r="L87" s="15">
        <v>106817.47</v>
      </c>
      <c r="M87" s="15" t="s">
        <v>51</v>
      </c>
      <c r="N87" s="18" t="str">
        <f t="shared" si="7"/>
        <v>July</v>
      </c>
      <c r="O87" s="15">
        <f t="shared" si="8"/>
        <v>3</v>
      </c>
      <c r="P87" s="19">
        <f t="shared" si="9"/>
        <v>11072.972800000001</v>
      </c>
      <c r="Q87" s="19">
        <f t="shared" si="10"/>
        <v>127339.1872</v>
      </c>
      <c r="R87" s="15">
        <f t="shared" si="11"/>
        <v>31594.690000000002</v>
      </c>
      <c r="S87" s="15">
        <f t="shared" si="12"/>
        <v>22.826527669245248</v>
      </c>
      <c r="T87" s="20" t="str">
        <f t="shared" si="13"/>
        <v>High</v>
      </c>
    </row>
    <row r="88" spans="1:20" x14ac:dyDescent="0.3">
      <c r="A88" s="15" t="s">
        <v>160</v>
      </c>
      <c r="B88" s="16">
        <v>45480</v>
      </c>
      <c r="C88" s="15" t="s">
        <v>27</v>
      </c>
      <c r="D88" s="15" t="s">
        <v>48</v>
      </c>
      <c r="E88" s="15" t="s">
        <v>16</v>
      </c>
      <c r="F88" s="15" t="s">
        <v>39</v>
      </c>
      <c r="G88" s="15" t="s">
        <v>85</v>
      </c>
      <c r="H88" s="15">
        <v>3</v>
      </c>
      <c r="I88" s="15">
        <v>11645</v>
      </c>
      <c r="J88" s="17">
        <v>0.1</v>
      </c>
      <c r="K88" s="15">
        <v>31441.5</v>
      </c>
      <c r="L88" s="15">
        <v>26840.12</v>
      </c>
      <c r="M88" s="15" t="s">
        <v>51</v>
      </c>
      <c r="N88" s="18" t="str">
        <f t="shared" si="7"/>
        <v>July</v>
      </c>
      <c r="O88" s="15">
        <f t="shared" si="8"/>
        <v>3</v>
      </c>
      <c r="P88" s="19">
        <f t="shared" si="9"/>
        <v>3144.15</v>
      </c>
      <c r="Q88" s="19">
        <f t="shared" si="10"/>
        <v>28297.35</v>
      </c>
      <c r="R88" s="15">
        <f t="shared" si="11"/>
        <v>4601.380000000001</v>
      </c>
      <c r="S88" s="15">
        <f t="shared" si="12"/>
        <v>14.634734347915973</v>
      </c>
      <c r="T88" s="20" t="str">
        <f t="shared" si="13"/>
        <v>High</v>
      </c>
    </row>
    <row r="89" spans="1:20" x14ac:dyDescent="0.3">
      <c r="A89" s="15" t="s">
        <v>161</v>
      </c>
      <c r="B89" s="16">
        <v>44934</v>
      </c>
      <c r="C89" s="15" t="s">
        <v>14</v>
      </c>
      <c r="D89" s="15" t="s">
        <v>46</v>
      </c>
      <c r="E89" s="15" t="s">
        <v>23</v>
      </c>
      <c r="F89" s="15" t="s">
        <v>49</v>
      </c>
      <c r="G89" s="15" t="s">
        <v>50</v>
      </c>
      <c r="H89" s="15">
        <v>3</v>
      </c>
      <c r="I89" s="15">
        <v>31649</v>
      </c>
      <c r="J89" s="17">
        <v>0.1</v>
      </c>
      <c r="K89" s="15">
        <v>85452.3</v>
      </c>
      <c r="L89" s="15">
        <v>65598.679999999993</v>
      </c>
      <c r="M89" s="15" t="s">
        <v>19</v>
      </c>
      <c r="N89" s="18" t="str">
        <f t="shared" si="7"/>
        <v>January</v>
      </c>
      <c r="O89" s="15">
        <f t="shared" si="8"/>
        <v>1</v>
      </c>
      <c r="P89" s="19">
        <f t="shared" si="9"/>
        <v>8545.2300000000014</v>
      </c>
      <c r="Q89" s="19">
        <f t="shared" si="10"/>
        <v>76907.070000000007</v>
      </c>
      <c r="R89" s="15">
        <f t="shared" si="11"/>
        <v>19853.62000000001</v>
      </c>
      <c r="S89" s="15">
        <f t="shared" si="12"/>
        <v>23.233570073596628</v>
      </c>
      <c r="T89" s="20" t="str">
        <f t="shared" si="13"/>
        <v>High</v>
      </c>
    </row>
    <row r="90" spans="1:20" x14ac:dyDescent="0.3">
      <c r="A90" s="15" t="s">
        <v>162</v>
      </c>
      <c r="B90" s="16">
        <v>45213</v>
      </c>
      <c r="C90" s="15" t="s">
        <v>21</v>
      </c>
      <c r="D90" s="15" t="s">
        <v>73</v>
      </c>
      <c r="E90" s="15" t="s">
        <v>16</v>
      </c>
      <c r="F90" s="15" t="s">
        <v>29</v>
      </c>
      <c r="G90" s="15" t="s">
        <v>79</v>
      </c>
      <c r="H90" s="15">
        <v>1</v>
      </c>
      <c r="I90" s="15">
        <v>78291</v>
      </c>
      <c r="J90" s="17">
        <v>0</v>
      </c>
      <c r="K90" s="15">
        <v>78291</v>
      </c>
      <c r="L90" s="15">
        <v>64539.8</v>
      </c>
      <c r="M90" s="15" t="s">
        <v>51</v>
      </c>
      <c r="N90" s="18" t="str">
        <f t="shared" si="7"/>
        <v>October</v>
      </c>
      <c r="O90" s="15">
        <f t="shared" si="8"/>
        <v>4</v>
      </c>
      <c r="P90" s="19">
        <f t="shared" si="9"/>
        <v>0</v>
      </c>
      <c r="Q90" s="19">
        <f t="shared" si="10"/>
        <v>78291</v>
      </c>
      <c r="R90" s="15">
        <f t="shared" si="11"/>
        <v>13751.199999999997</v>
      </c>
      <c r="S90" s="15">
        <f t="shared" si="12"/>
        <v>17.564215554789183</v>
      </c>
      <c r="T90" s="20" t="str">
        <f t="shared" si="13"/>
        <v>High</v>
      </c>
    </row>
    <row r="91" spans="1:20" x14ac:dyDescent="0.3">
      <c r="A91" s="15" t="s">
        <v>163</v>
      </c>
      <c r="B91" s="16">
        <v>45639</v>
      </c>
      <c r="C91" s="15" t="s">
        <v>21</v>
      </c>
      <c r="D91" s="15" t="s">
        <v>65</v>
      </c>
      <c r="E91" s="15" t="s">
        <v>32</v>
      </c>
      <c r="F91" s="15" t="s">
        <v>90</v>
      </c>
      <c r="G91" s="15" t="s">
        <v>91</v>
      </c>
      <c r="H91" s="15">
        <v>3</v>
      </c>
      <c r="I91" s="15">
        <v>78200</v>
      </c>
      <c r="J91" s="17">
        <v>0.05</v>
      </c>
      <c r="K91" s="15">
        <v>222870</v>
      </c>
      <c r="L91" s="15">
        <v>193714.19</v>
      </c>
      <c r="M91" s="15" t="s">
        <v>51</v>
      </c>
      <c r="N91" s="18" t="str">
        <f t="shared" si="7"/>
        <v>December</v>
      </c>
      <c r="O91" s="15">
        <f t="shared" si="8"/>
        <v>4</v>
      </c>
      <c r="P91" s="19">
        <f t="shared" si="9"/>
        <v>11143.5</v>
      </c>
      <c r="Q91" s="19">
        <f t="shared" si="10"/>
        <v>211726.5</v>
      </c>
      <c r="R91" s="15">
        <f t="shared" si="11"/>
        <v>29155.809999999998</v>
      </c>
      <c r="S91" s="15">
        <f t="shared" si="12"/>
        <v>13.081980526764481</v>
      </c>
      <c r="T91" s="20" t="str">
        <f t="shared" si="13"/>
        <v>High</v>
      </c>
    </row>
    <row r="92" spans="1:20" x14ac:dyDescent="0.3">
      <c r="A92" s="15" t="s">
        <v>164</v>
      </c>
      <c r="B92" s="16">
        <v>45094</v>
      </c>
      <c r="C92" s="15" t="s">
        <v>27</v>
      </c>
      <c r="D92" s="15" t="s">
        <v>22</v>
      </c>
      <c r="E92" s="15" t="s">
        <v>16</v>
      </c>
      <c r="F92" s="15" t="s">
        <v>39</v>
      </c>
      <c r="G92" s="15" t="s">
        <v>165</v>
      </c>
      <c r="H92" s="15">
        <v>5</v>
      </c>
      <c r="I92" s="15">
        <v>46202</v>
      </c>
      <c r="J92" s="17">
        <v>0.1</v>
      </c>
      <c r="K92" s="15">
        <v>207909</v>
      </c>
      <c r="L92" s="15">
        <v>156787.37</v>
      </c>
      <c r="M92" s="15" t="s">
        <v>19</v>
      </c>
      <c r="N92" s="18" t="str">
        <f t="shared" si="7"/>
        <v>June</v>
      </c>
      <c r="O92" s="15">
        <f t="shared" si="8"/>
        <v>2</v>
      </c>
      <c r="P92" s="19">
        <f t="shared" si="9"/>
        <v>20790.900000000001</v>
      </c>
      <c r="Q92" s="19">
        <f t="shared" si="10"/>
        <v>187118.1</v>
      </c>
      <c r="R92" s="15">
        <f t="shared" si="11"/>
        <v>51121.630000000005</v>
      </c>
      <c r="S92" s="15">
        <f t="shared" si="12"/>
        <v>24.588464183849666</v>
      </c>
      <c r="T92" s="20" t="str">
        <f t="shared" si="13"/>
        <v>High</v>
      </c>
    </row>
    <row r="93" spans="1:20" x14ac:dyDescent="0.3">
      <c r="A93" s="15" t="s">
        <v>166</v>
      </c>
      <c r="B93" s="16">
        <v>45511</v>
      </c>
      <c r="C93" s="15" t="s">
        <v>14</v>
      </c>
      <c r="D93" s="15" t="s">
        <v>109</v>
      </c>
      <c r="E93" s="15" t="s">
        <v>23</v>
      </c>
      <c r="F93" s="15" t="s">
        <v>24</v>
      </c>
      <c r="G93" s="15" t="s">
        <v>75</v>
      </c>
      <c r="H93" s="15">
        <v>5</v>
      </c>
      <c r="I93" s="15">
        <v>77081</v>
      </c>
      <c r="J93" s="17">
        <v>0.15</v>
      </c>
      <c r="K93" s="15">
        <v>327594.25</v>
      </c>
      <c r="L93" s="15">
        <v>253827.55</v>
      </c>
      <c r="M93" s="15" t="s">
        <v>35</v>
      </c>
      <c r="N93" s="18" t="str">
        <f t="shared" si="7"/>
        <v>August</v>
      </c>
      <c r="O93" s="15">
        <f t="shared" si="8"/>
        <v>3</v>
      </c>
      <c r="P93" s="19">
        <f t="shared" si="9"/>
        <v>49139.137499999997</v>
      </c>
      <c r="Q93" s="19">
        <f t="shared" si="10"/>
        <v>278455.11249999999</v>
      </c>
      <c r="R93" s="15">
        <f t="shared" si="11"/>
        <v>73766.700000000012</v>
      </c>
      <c r="S93" s="15">
        <f t="shared" si="12"/>
        <v>22.517702920609874</v>
      </c>
      <c r="T93" s="20" t="str">
        <f t="shared" si="13"/>
        <v>High</v>
      </c>
    </row>
    <row r="94" spans="1:20" x14ac:dyDescent="0.3">
      <c r="A94" s="15" t="s">
        <v>167</v>
      </c>
      <c r="B94" s="16">
        <v>45216</v>
      </c>
      <c r="C94" s="15" t="s">
        <v>27</v>
      </c>
      <c r="D94" s="15" t="s">
        <v>15</v>
      </c>
      <c r="E94" s="15" t="s">
        <v>32</v>
      </c>
      <c r="F94" s="15" t="s">
        <v>90</v>
      </c>
      <c r="G94" s="15" t="s">
        <v>113</v>
      </c>
      <c r="H94" s="15">
        <v>3</v>
      </c>
      <c r="I94" s="15">
        <v>6830</v>
      </c>
      <c r="J94" s="17">
        <v>0.12</v>
      </c>
      <c r="K94" s="15">
        <v>18031.2</v>
      </c>
      <c r="L94" s="15">
        <v>14540.07</v>
      </c>
      <c r="M94" s="15" t="s">
        <v>51</v>
      </c>
      <c r="N94" s="18" t="str">
        <f t="shared" si="7"/>
        <v>October</v>
      </c>
      <c r="O94" s="15">
        <f t="shared" si="8"/>
        <v>4</v>
      </c>
      <c r="P94" s="19">
        <f t="shared" si="9"/>
        <v>2163.7440000000001</v>
      </c>
      <c r="Q94" s="19">
        <f t="shared" si="10"/>
        <v>15867.456</v>
      </c>
      <c r="R94" s="15">
        <f t="shared" si="11"/>
        <v>3491.130000000001</v>
      </c>
      <c r="S94" s="15">
        <f t="shared" si="12"/>
        <v>19.361606548649014</v>
      </c>
      <c r="T94" s="20" t="str">
        <f t="shared" si="13"/>
        <v>Medium</v>
      </c>
    </row>
    <row r="95" spans="1:20" x14ac:dyDescent="0.3">
      <c r="A95" s="15" t="s">
        <v>168</v>
      </c>
      <c r="B95" s="16">
        <v>45496</v>
      </c>
      <c r="C95" s="15" t="s">
        <v>14</v>
      </c>
      <c r="D95" s="15" t="s">
        <v>68</v>
      </c>
      <c r="E95" s="15" t="s">
        <v>16</v>
      </c>
      <c r="F95" s="15" t="s">
        <v>29</v>
      </c>
      <c r="G95" s="15" t="s">
        <v>77</v>
      </c>
      <c r="H95" s="15">
        <v>4</v>
      </c>
      <c r="I95" s="15">
        <v>51307</v>
      </c>
      <c r="J95" s="17">
        <v>0.15</v>
      </c>
      <c r="K95" s="15">
        <v>174443.8</v>
      </c>
      <c r="L95" s="15">
        <v>134287.64000000001</v>
      </c>
      <c r="M95" s="15" t="s">
        <v>19</v>
      </c>
      <c r="N95" s="18" t="str">
        <f t="shared" si="7"/>
        <v>July</v>
      </c>
      <c r="O95" s="15">
        <f t="shared" si="8"/>
        <v>3</v>
      </c>
      <c r="P95" s="19">
        <f t="shared" si="9"/>
        <v>26166.569999999996</v>
      </c>
      <c r="Q95" s="19">
        <f t="shared" si="10"/>
        <v>148277.22999999998</v>
      </c>
      <c r="R95" s="15">
        <f t="shared" si="11"/>
        <v>40156.159999999974</v>
      </c>
      <c r="S95" s="15">
        <f t="shared" si="12"/>
        <v>23.01953981740823</v>
      </c>
      <c r="T95" s="20" t="str">
        <f t="shared" si="13"/>
        <v>High</v>
      </c>
    </row>
    <row r="96" spans="1:20" x14ac:dyDescent="0.3">
      <c r="A96" s="15" t="s">
        <v>169</v>
      </c>
      <c r="B96" s="16">
        <v>45513</v>
      </c>
      <c r="C96" s="15" t="s">
        <v>14</v>
      </c>
      <c r="D96" s="15" t="s">
        <v>15</v>
      </c>
      <c r="E96" s="15" t="s">
        <v>32</v>
      </c>
      <c r="F96" s="15" t="s">
        <v>90</v>
      </c>
      <c r="G96" s="15" t="s">
        <v>113</v>
      </c>
      <c r="H96" s="15">
        <v>2</v>
      </c>
      <c r="I96" s="15">
        <v>72742</v>
      </c>
      <c r="J96" s="17">
        <v>0.05</v>
      </c>
      <c r="K96" s="15">
        <v>138209.79999999999</v>
      </c>
      <c r="L96" s="15">
        <v>104593.94</v>
      </c>
      <c r="M96" s="15" t="s">
        <v>51</v>
      </c>
      <c r="N96" s="18" t="str">
        <f t="shared" si="7"/>
        <v>August</v>
      </c>
      <c r="O96" s="15">
        <f t="shared" si="8"/>
        <v>3</v>
      </c>
      <c r="P96" s="19">
        <f t="shared" si="9"/>
        <v>6910.49</v>
      </c>
      <c r="Q96" s="19">
        <f t="shared" si="10"/>
        <v>131299.31</v>
      </c>
      <c r="R96" s="15">
        <f t="shared" si="11"/>
        <v>33615.859999999986</v>
      </c>
      <c r="S96" s="15">
        <f t="shared" si="12"/>
        <v>24.322341831042362</v>
      </c>
      <c r="T96" s="20" t="str">
        <f t="shared" si="13"/>
        <v>High</v>
      </c>
    </row>
    <row r="97" spans="1:20" x14ac:dyDescent="0.3">
      <c r="A97" s="15" t="s">
        <v>170</v>
      </c>
      <c r="B97" s="16">
        <v>45473</v>
      </c>
      <c r="C97" s="15" t="s">
        <v>21</v>
      </c>
      <c r="D97" s="15" t="s">
        <v>38</v>
      </c>
      <c r="E97" s="15" t="s">
        <v>32</v>
      </c>
      <c r="F97" s="15" t="s">
        <v>43</v>
      </c>
      <c r="G97" s="15" t="s">
        <v>66</v>
      </c>
      <c r="H97" s="15">
        <v>1</v>
      </c>
      <c r="I97" s="15">
        <v>16161</v>
      </c>
      <c r="J97" s="17">
        <v>0.05</v>
      </c>
      <c r="K97" s="15">
        <v>15352.95</v>
      </c>
      <c r="L97" s="15">
        <v>11547.84</v>
      </c>
      <c r="M97" s="15" t="s">
        <v>35</v>
      </c>
      <c r="N97" s="18" t="str">
        <f t="shared" si="7"/>
        <v>June</v>
      </c>
      <c r="O97" s="15">
        <f t="shared" si="8"/>
        <v>2</v>
      </c>
      <c r="P97" s="19">
        <f t="shared" si="9"/>
        <v>767.64750000000004</v>
      </c>
      <c r="Q97" s="19">
        <f t="shared" si="10"/>
        <v>14585.302500000002</v>
      </c>
      <c r="R97" s="15">
        <f t="shared" si="11"/>
        <v>3805.1100000000006</v>
      </c>
      <c r="S97" s="15">
        <f t="shared" si="12"/>
        <v>24.784227135501649</v>
      </c>
      <c r="T97" s="20" t="str">
        <f t="shared" si="13"/>
        <v>Medium</v>
      </c>
    </row>
    <row r="98" spans="1:20" x14ac:dyDescent="0.3">
      <c r="A98" s="15" t="s">
        <v>171</v>
      </c>
      <c r="B98" s="16">
        <v>45466</v>
      </c>
      <c r="C98" s="15" t="s">
        <v>27</v>
      </c>
      <c r="D98" s="15" t="s">
        <v>38</v>
      </c>
      <c r="E98" s="15" t="s">
        <v>32</v>
      </c>
      <c r="F98" s="15" t="s">
        <v>60</v>
      </c>
      <c r="G98" s="15" t="s">
        <v>102</v>
      </c>
      <c r="H98" s="15">
        <v>5</v>
      </c>
      <c r="I98" s="15">
        <v>66394</v>
      </c>
      <c r="J98" s="17">
        <v>0.15</v>
      </c>
      <c r="K98" s="15">
        <v>282174.5</v>
      </c>
      <c r="L98" s="15">
        <v>213275.21</v>
      </c>
      <c r="M98" s="15" t="s">
        <v>51</v>
      </c>
      <c r="N98" s="18" t="str">
        <f t="shared" si="7"/>
        <v>June</v>
      </c>
      <c r="O98" s="15">
        <f t="shared" si="8"/>
        <v>2</v>
      </c>
      <c r="P98" s="19">
        <f t="shared" si="9"/>
        <v>42326.174999999996</v>
      </c>
      <c r="Q98" s="19">
        <f t="shared" si="10"/>
        <v>239848.32500000001</v>
      </c>
      <c r="R98" s="15">
        <f t="shared" si="11"/>
        <v>68899.290000000008</v>
      </c>
      <c r="S98" s="15">
        <f t="shared" si="12"/>
        <v>24.417263076571416</v>
      </c>
      <c r="T98" s="20" t="str">
        <f t="shared" si="13"/>
        <v>High</v>
      </c>
    </row>
    <row r="99" spans="1:20" x14ac:dyDescent="0.3">
      <c r="A99" s="15" t="s">
        <v>172</v>
      </c>
      <c r="B99" s="16">
        <v>45575</v>
      </c>
      <c r="C99" s="15" t="s">
        <v>14</v>
      </c>
      <c r="D99" s="15" t="s">
        <v>73</v>
      </c>
      <c r="E99" s="15" t="s">
        <v>16</v>
      </c>
      <c r="F99" s="15" t="s">
        <v>29</v>
      </c>
      <c r="G99" s="15" t="s">
        <v>77</v>
      </c>
      <c r="H99" s="15">
        <v>5</v>
      </c>
      <c r="I99" s="15">
        <v>5956</v>
      </c>
      <c r="J99" s="17">
        <v>0.05</v>
      </c>
      <c r="K99" s="15">
        <v>28291</v>
      </c>
      <c r="L99" s="15">
        <v>22322.87</v>
      </c>
      <c r="M99" s="15" t="s">
        <v>19</v>
      </c>
      <c r="N99" s="18" t="str">
        <f t="shared" si="7"/>
        <v>October</v>
      </c>
      <c r="O99" s="15">
        <f t="shared" si="8"/>
        <v>4</v>
      </c>
      <c r="P99" s="19">
        <f t="shared" si="9"/>
        <v>1414.5500000000002</v>
      </c>
      <c r="Q99" s="19">
        <f t="shared" si="10"/>
        <v>26876.45</v>
      </c>
      <c r="R99" s="15">
        <f t="shared" si="11"/>
        <v>5968.130000000001</v>
      </c>
      <c r="S99" s="15">
        <f t="shared" si="12"/>
        <v>21.095507405181863</v>
      </c>
      <c r="T99" s="20" t="str">
        <f t="shared" si="13"/>
        <v>Medium</v>
      </c>
    </row>
    <row r="100" spans="1:20" x14ac:dyDescent="0.3">
      <c r="A100" s="15" t="s">
        <v>173</v>
      </c>
      <c r="B100" s="16">
        <v>45261</v>
      </c>
      <c r="C100" s="15" t="s">
        <v>21</v>
      </c>
      <c r="D100" s="15" t="s">
        <v>15</v>
      </c>
      <c r="E100" s="15" t="s">
        <v>32</v>
      </c>
      <c r="F100" s="15" t="s">
        <v>43</v>
      </c>
      <c r="G100" s="15" t="s">
        <v>44</v>
      </c>
      <c r="H100" s="15">
        <v>1</v>
      </c>
      <c r="I100" s="15">
        <v>60615</v>
      </c>
      <c r="J100" s="17">
        <v>0.15</v>
      </c>
      <c r="K100" s="15">
        <v>51522.75</v>
      </c>
      <c r="L100" s="15">
        <v>43677.01</v>
      </c>
      <c r="M100" s="15" t="s">
        <v>35</v>
      </c>
      <c r="N100" s="18" t="str">
        <f t="shared" si="7"/>
        <v>December</v>
      </c>
      <c r="O100" s="15">
        <f t="shared" si="8"/>
        <v>4</v>
      </c>
      <c r="P100" s="19">
        <f t="shared" si="9"/>
        <v>7728.4124999999995</v>
      </c>
      <c r="Q100" s="19">
        <f t="shared" si="10"/>
        <v>43794.337500000001</v>
      </c>
      <c r="R100" s="15">
        <f t="shared" si="11"/>
        <v>7845.739999999998</v>
      </c>
      <c r="S100" s="15">
        <f t="shared" si="12"/>
        <v>15.22771979368337</v>
      </c>
      <c r="T100" s="20" t="str">
        <f t="shared" si="13"/>
        <v>High</v>
      </c>
    </row>
    <row r="101" spans="1:20" x14ac:dyDescent="0.3">
      <c r="A101" s="15" t="s">
        <v>174</v>
      </c>
      <c r="B101" s="16">
        <v>45437</v>
      </c>
      <c r="C101" s="15" t="s">
        <v>27</v>
      </c>
      <c r="D101" s="15" t="s">
        <v>109</v>
      </c>
      <c r="E101" s="15" t="s">
        <v>32</v>
      </c>
      <c r="F101" s="15" t="s">
        <v>33</v>
      </c>
      <c r="G101" s="15" t="s">
        <v>34</v>
      </c>
      <c r="H101" s="15">
        <v>5</v>
      </c>
      <c r="I101" s="15">
        <v>79781</v>
      </c>
      <c r="J101" s="17">
        <v>0.08</v>
      </c>
      <c r="K101" s="15">
        <v>366992.6</v>
      </c>
      <c r="L101" s="15">
        <v>316209.21000000002</v>
      </c>
      <c r="M101" s="15" t="s">
        <v>35</v>
      </c>
      <c r="N101" s="18" t="str">
        <f t="shared" si="7"/>
        <v>May</v>
      </c>
      <c r="O101" s="15">
        <f t="shared" si="8"/>
        <v>2</v>
      </c>
      <c r="P101" s="19">
        <f t="shared" si="9"/>
        <v>29359.407999999999</v>
      </c>
      <c r="Q101" s="19">
        <f t="shared" si="10"/>
        <v>337633.19199999998</v>
      </c>
      <c r="R101" s="15">
        <f t="shared" si="11"/>
        <v>50783.389999999956</v>
      </c>
      <c r="S101" s="15">
        <f t="shared" si="12"/>
        <v>13.837714983898847</v>
      </c>
      <c r="T101" s="20" t="str">
        <f t="shared" si="13"/>
        <v>High</v>
      </c>
    </row>
    <row r="102" spans="1:20" x14ac:dyDescent="0.3">
      <c r="A102" s="15" t="s">
        <v>175</v>
      </c>
      <c r="B102" s="16">
        <v>45132</v>
      </c>
      <c r="C102" s="15" t="s">
        <v>21</v>
      </c>
      <c r="D102" s="15" t="s">
        <v>28</v>
      </c>
      <c r="E102" s="15" t="s">
        <v>32</v>
      </c>
      <c r="F102" s="15" t="s">
        <v>33</v>
      </c>
      <c r="G102" s="15" t="s">
        <v>83</v>
      </c>
      <c r="H102" s="15">
        <v>4</v>
      </c>
      <c r="I102" s="15">
        <v>19511</v>
      </c>
      <c r="J102" s="17">
        <v>0.05</v>
      </c>
      <c r="K102" s="15">
        <v>74141.8</v>
      </c>
      <c r="L102" s="15">
        <v>64265.14</v>
      </c>
      <c r="M102" s="15" t="s">
        <v>19</v>
      </c>
      <c r="N102" s="18" t="str">
        <f t="shared" si="7"/>
        <v>July</v>
      </c>
      <c r="O102" s="15">
        <f t="shared" si="8"/>
        <v>3</v>
      </c>
      <c r="P102" s="19">
        <f t="shared" si="9"/>
        <v>3707.09</v>
      </c>
      <c r="Q102" s="19">
        <f t="shared" si="10"/>
        <v>70434.710000000006</v>
      </c>
      <c r="R102" s="15">
        <f t="shared" si="11"/>
        <v>9876.6600000000035</v>
      </c>
      <c r="S102" s="15">
        <f t="shared" si="12"/>
        <v>13.321311325055508</v>
      </c>
      <c r="T102" s="20" t="str">
        <f t="shared" si="13"/>
        <v>High</v>
      </c>
    </row>
    <row r="103" spans="1:20" x14ac:dyDescent="0.3">
      <c r="A103" s="15" t="s">
        <v>176</v>
      </c>
      <c r="B103" s="16">
        <v>45494</v>
      </c>
      <c r="C103" s="15" t="s">
        <v>27</v>
      </c>
      <c r="D103" s="15" t="s">
        <v>15</v>
      </c>
      <c r="E103" s="15" t="s">
        <v>16</v>
      </c>
      <c r="F103" s="15" t="s">
        <v>17</v>
      </c>
      <c r="G103" s="15" t="s">
        <v>18</v>
      </c>
      <c r="H103" s="15">
        <v>3</v>
      </c>
      <c r="I103" s="15">
        <v>74783</v>
      </c>
      <c r="J103" s="17">
        <v>0.05</v>
      </c>
      <c r="K103" s="15">
        <v>213131.55</v>
      </c>
      <c r="L103" s="15">
        <v>168148.33</v>
      </c>
      <c r="M103" s="15" t="s">
        <v>51</v>
      </c>
      <c r="N103" s="18" t="str">
        <f t="shared" si="7"/>
        <v>July</v>
      </c>
      <c r="O103" s="15">
        <f t="shared" si="8"/>
        <v>3</v>
      </c>
      <c r="P103" s="19">
        <f t="shared" si="9"/>
        <v>10656.577499999999</v>
      </c>
      <c r="Q103" s="19">
        <f t="shared" si="10"/>
        <v>202474.97249999997</v>
      </c>
      <c r="R103" s="15">
        <f t="shared" si="11"/>
        <v>44983.22</v>
      </c>
      <c r="S103" s="15">
        <f t="shared" si="12"/>
        <v>21.105847538761861</v>
      </c>
      <c r="T103" s="20" t="str">
        <f t="shared" si="13"/>
        <v>High</v>
      </c>
    </row>
    <row r="104" spans="1:20" x14ac:dyDescent="0.3">
      <c r="A104" s="15" t="s">
        <v>177</v>
      </c>
      <c r="B104" s="16">
        <v>45308</v>
      </c>
      <c r="C104" s="15" t="s">
        <v>27</v>
      </c>
      <c r="D104" s="15" t="s">
        <v>46</v>
      </c>
      <c r="E104" s="15" t="s">
        <v>16</v>
      </c>
      <c r="F104" s="15" t="s">
        <v>17</v>
      </c>
      <c r="G104" s="15" t="s">
        <v>97</v>
      </c>
      <c r="H104" s="15">
        <v>4</v>
      </c>
      <c r="I104" s="15">
        <v>82645</v>
      </c>
      <c r="J104" s="17">
        <v>0.12</v>
      </c>
      <c r="K104" s="15">
        <v>290910.40000000002</v>
      </c>
      <c r="L104" s="15">
        <v>249828.73</v>
      </c>
      <c r="M104" s="15" t="s">
        <v>19</v>
      </c>
      <c r="N104" s="18" t="str">
        <f t="shared" si="7"/>
        <v>January</v>
      </c>
      <c r="O104" s="15">
        <f t="shared" si="8"/>
        <v>1</v>
      </c>
      <c r="P104" s="19">
        <f t="shared" si="9"/>
        <v>34909.248</v>
      </c>
      <c r="Q104" s="19">
        <f t="shared" si="10"/>
        <v>256001.15200000003</v>
      </c>
      <c r="R104" s="15">
        <f t="shared" si="11"/>
        <v>41081.670000000013</v>
      </c>
      <c r="S104" s="15">
        <f t="shared" si="12"/>
        <v>14.121760514577689</v>
      </c>
      <c r="T104" s="20" t="str">
        <f t="shared" si="13"/>
        <v>High</v>
      </c>
    </row>
    <row r="105" spans="1:20" x14ac:dyDescent="0.3">
      <c r="A105" s="15" t="s">
        <v>178</v>
      </c>
      <c r="B105" s="16">
        <v>45302</v>
      </c>
      <c r="C105" s="15" t="s">
        <v>14</v>
      </c>
      <c r="D105" s="15" t="s">
        <v>109</v>
      </c>
      <c r="E105" s="15" t="s">
        <v>32</v>
      </c>
      <c r="F105" s="15" t="s">
        <v>43</v>
      </c>
      <c r="G105" s="15" t="s">
        <v>44</v>
      </c>
      <c r="H105" s="15">
        <v>5</v>
      </c>
      <c r="I105" s="15">
        <v>22854</v>
      </c>
      <c r="J105" s="17">
        <v>0.08</v>
      </c>
      <c r="K105" s="15">
        <v>105128.4</v>
      </c>
      <c r="L105" s="15">
        <v>85522.85</v>
      </c>
      <c r="M105" s="15" t="s">
        <v>51</v>
      </c>
      <c r="N105" s="18" t="str">
        <f t="shared" si="7"/>
        <v>January</v>
      </c>
      <c r="O105" s="15">
        <f t="shared" si="8"/>
        <v>1</v>
      </c>
      <c r="P105" s="19">
        <f t="shared" si="9"/>
        <v>8410.271999999999</v>
      </c>
      <c r="Q105" s="19">
        <f t="shared" si="10"/>
        <v>96718.127999999997</v>
      </c>
      <c r="R105" s="15">
        <f t="shared" si="11"/>
        <v>19605.549999999988</v>
      </c>
      <c r="S105" s="15">
        <f t="shared" si="12"/>
        <v>18.649147138166271</v>
      </c>
      <c r="T105" s="20" t="str">
        <f t="shared" si="13"/>
        <v>High</v>
      </c>
    </row>
    <row r="106" spans="1:20" x14ac:dyDescent="0.3">
      <c r="A106" s="15" t="s">
        <v>179</v>
      </c>
      <c r="B106" s="16">
        <v>45162</v>
      </c>
      <c r="C106" s="15" t="s">
        <v>27</v>
      </c>
      <c r="D106" s="15" t="s">
        <v>42</v>
      </c>
      <c r="E106" s="15" t="s">
        <v>23</v>
      </c>
      <c r="F106" s="15" t="s">
        <v>24</v>
      </c>
      <c r="G106" s="15" t="s">
        <v>75</v>
      </c>
      <c r="H106" s="15">
        <v>4</v>
      </c>
      <c r="I106" s="15">
        <v>42982</v>
      </c>
      <c r="J106" s="17">
        <v>0</v>
      </c>
      <c r="K106" s="15">
        <v>171928</v>
      </c>
      <c r="L106" s="15">
        <v>150393.76999999999</v>
      </c>
      <c r="M106" s="15" t="s">
        <v>19</v>
      </c>
      <c r="N106" s="18" t="str">
        <f t="shared" si="7"/>
        <v>August</v>
      </c>
      <c r="O106" s="15">
        <f t="shared" si="8"/>
        <v>3</v>
      </c>
      <c r="P106" s="19">
        <f t="shared" si="9"/>
        <v>0</v>
      </c>
      <c r="Q106" s="19">
        <f t="shared" si="10"/>
        <v>171928</v>
      </c>
      <c r="R106" s="15">
        <f t="shared" si="11"/>
        <v>21534.23000000001</v>
      </c>
      <c r="S106" s="15">
        <f t="shared" si="12"/>
        <v>12.525144246428743</v>
      </c>
      <c r="T106" s="20" t="str">
        <f t="shared" si="13"/>
        <v>High</v>
      </c>
    </row>
    <row r="107" spans="1:20" x14ac:dyDescent="0.3">
      <c r="A107" s="15" t="s">
        <v>180</v>
      </c>
      <c r="B107" s="16">
        <v>45234</v>
      </c>
      <c r="C107" s="15" t="s">
        <v>14</v>
      </c>
      <c r="D107" s="15" t="s">
        <v>65</v>
      </c>
      <c r="E107" s="15" t="s">
        <v>16</v>
      </c>
      <c r="F107" s="15" t="s">
        <v>29</v>
      </c>
      <c r="G107" s="15" t="s">
        <v>30</v>
      </c>
      <c r="H107" s="15">
        <v>1</v>
      </c>
      <c r="I107" s="15">
        <v>8579</v>
      </c>
      <c r="J107" s="17">
        <v>0.1</v>
      </c>
      <c r="K107" s="15">
        <v>7721.1</v>
      </c>
      <c r="L107" s="15">
        <v>6166.39</v>
      </c>
      <c r="M107" s="15" t="s">
        <v>35</v>
      </c>
      <c r="N107" s="18" t="str">
        <f t="shared" si="7"/>
        <v>November</v>
      </c>
      <c r="O107" s="15">
        <f t="shared" si="8"/>
        <v>4</v>
      </c>
      <c r="P107" s="19">
        <f t="shared" si="9"/>
        <v>772.11000000000013</v>
      </c>
      <c r="Q107" s="19">
        <f t="shared" si="10"/>
        <v>6948.99</v>
      </c>
      <c r="R107" s="15">
        <f t="shared" si="11"/>
        <v>1554.71</v>
      </c>
      <c r="S107" s="15">
        <f t="shared" si="12"/>
        <v>20.135861470515859</v>
      </c>
      <c r="T107" s="20" t="str">
        <f t="shared" si="13"/>
        <v>Low</v>
      </c>
    </row>
    <row r="108" spans="1:20" x14ac:dyDescent="0.3">
      <c r="A108" s="15" t="s">
        <v>181</v>
      </c>
      <c r="B108" s="16">
        <v>45461</v>
      </c>
      <c r="C108" s="15" t="s">
        <v>37</v>
      </c>
      <c r="D108" s="15" t="s">
        <v>46</v>
      </c>
      <c r="E108" s="15" t="s">
        <v>23</v>
      </c>
      <c r="F108" s="15" t="s">
        <v>49</v>
      </c>
      <c r="G108" s="15" t="s">
        <v>71</v>
      </c>
      <c r="H108" s="15">
        <v>1</v>
      </c>
      <c r="I108" s="15">
        <v>33059</v>
      </c>
      <c r="J108" s="17">
        <v>0.12</v>
      </c>
      <c r="K108" s="15">
        <v>29091.919999999998</v>
      </c>
      <c r="L108" s="15">
        <v>24380.07</v>
      </c>
      <c r="M108" s="15" t="s">
        <v>51</v>
      </c>
      <c r="N108" s="18" t="str">
        <f t="shared" si="7"/>
        <v>June</v>
      </c>
      <c r="O108" s="15">
        <f t="shared" si="8"/>
        <v>2</v>
      </c>
      <c r="P108" s="19">
        <f t="shared" si="9"/>
        <v>3491.0303999999996</v>
      </c>
      <c r="Q108" s="19">
        <f t="shared" si="10"/>
        <v>25600.889599999999</v>
      </c>
      <c r="R108" s="15">
        <f t="shared" si="11"/>
        <v>4711.8499999999985</v>
      </c>
      <c r="S108" s="15">
        <f t="shared" si="12"/>
        <v>16.196421549351157</v>
      </c>
      <c r="T108" s="20" t="str">
        <f t="shared" si="13"/>
        <v>Medium</v>
      </c>
    </row>
    <row r="109" spans="1:20" x14ac:dyDescent="0.3">
      <c r="A109" s="15" t="s">
        <v>182</v>
      </c>
      <c r="B109" s="16">
        <v>44998</v>
      </c>
      <c r="C109" s="15" t="s">
        <v>27</v>
      </c>
      <c r="D109" s="15" t="s">
        <v>42</v>
      </c>
      <c r="E109" s="15" t="s">
        <v>23</v>
      </c>
      <c r="F109" s="15" t="s">
        <v>49</v>
      </c>
      <c r="G109" s="15" t="s">
        <v>95</v>
      </c>
      <c r="H109" s="15">
        <v>3</v>
      </c>
      <c r="I109" s="15">
        <v>11151</v>
      </c>
      <c r="J109" s="17">
        <v>0.08</v>
      </c>
      <c r="K109" s="15">
        <v>30776.76</v>
      </c>
      <c r="L109" s="15">
        <v>24079.94</v>
      </c>
      <c r="M109" s="15" t="s">
        <v>35</v>
      </c>
      <c r="N109" s="18" t="str">
        <f t="shared" si="7"/>
        <v>March</v>
      </c>
      <c r="O109" s="15">
        <f t="shared" si="8"/>
        <v>1</v>
      </c>
      <c r="P109" s="19">
        <f t="shared" si="9"/>
        <v>2462.1408000000001</v>
      </c>
      <c r="Q109" s="19">
        <f t="shared" si="10"/>
        <v>28314.619199999997</v>
      </c>
      <c r="R109" s="15">
        <f t="shared" si="11"/>
        <v>6696.82</v>
      </c>
      <c r="S109" s="15">
        <f t="shared" si="12"/>
        <v>21.759340489382247</v>
      </c>
      <c r="T109" s="20" t="str">
        <f t="shared" si="13"/>
        <v>High</v>
      </c>
    </row>
    <row r="110" spans="1:20" x14ac:dyDescent="0.3">
      <c r="A110" s="15" t="s">
        <v>183</v>
      </c>
      <c r="B110" s="16">
        <v>45390</v>
      </c>
      <c r="C110" s="15" t="s">
        <v>27</v>
      </c>
      <c r="D110" s="15" t="s">
        <v>109</v>
      </c>
      <c r="E110" s="15" t="s">
        <v>32</v>
      </c>
      <c r="F110" s="15" t="s">
        <v>60</v>
      </c>
      <c r="G110" s="15" t="s">
        <v>61</v>
      </c>
      <c r="H110" s="15">
        <v>3</v>
      </c>
      <c r="I110" s="15">
        <v>22954</v>
      </c>
      <c r="J110" s="17">
        <v>0.08</v>
      </c>
      <c r="K110" s="15">
        <v>63353.04</v>
      </c>
      <c r="L110" s="15">
        <v>54440.79</v>
      </c>
      <c r="M110" s="15" t="s">
        <v>51</v>
      </c>
      <c r="N110" s="18" t="str">
        <f t="shared" si="7"/>
        <v>April</v>
      </c>
      <c r="O110" s="15">
        <f t="shared" si="8"/>
        <v>2</v>
      </c>
      <c r="P110" s="19">
        <f t="shared" si="9"/>
        <v>5068.2431999999999</v>
      </c>
      <c r="Q110" s="19">
        <f t="shared" si="10"/>
        <v>58284.796800000004</v>
      </c>
      <c r="R110" s="15">
        <f t="shared" si="11"/>
        <v>8912.25</v>
      </c>
      <c r="S110" s="15">
        <f t="shared" si="12"/>
        <v>14.067596440518088</v>
      </c>
      <c r="T110" s="20" t="str">
        <f t="shared" si="13"/>
        <v>High</v>
      </c>
    </row>
    <row r="111" spans="1:20" x14ac:dyDescent="0.3">
      <c r="A111" s="15" t="s">
        <v>184</v>
      </c>
      <c r="B111" s="16">
        <v>45535</v>
      </c>
      <c r="C111" s="15" t="s">
        <v>37</v>
      </c>
      <c r="D111" s="15" t="s">
        <v>73</v>
      </c>
      <c r="E111" s="15" t="s">
        <v>32</v>
      </c>
      <c r="F111" s="15" t="s">
        <v>33</v>
      </c>
      <c r="G111" s="15" t="s">
        <v>34</v>
      </c>
      <c r="H111" s="15">
        <v>3</v>
      </c>
      <c r="I111" s="15">
        <v>43225</v>
      </c>
      <c r="J111" s="17">
        <v>0.05</v>
      </c>
      <c r="K111" s="15">
        <v>123191.25</v>
      </c>
      <c r="L111" s="15">
        <v>102895.13</v>
      </c>
      <c r="M111" s="15" t="s">
        <v>51</v>
      </c>
      <c r="N111" s="18" t="str">
        <f t="shared" si="7"/>
        <v>August</v>
      </c>
      <c r="O111" s="15">
        <f t="shared" si="8"/>
        <v>3</v>
      </c>
      <c r="P111" s="19">
        <f t="shared" si="9"/>
        <v>6159.5625</v>
      </c>
      <c r="Q111" s="19">
        <f t="shared" si="10"/>
        <v>117031.6875</v>
      </c>
      <c r="R111" s="15">
        <f t="shared" si="11"/>
        <v>20296.119999999995</v>
      </c>
      <c r="S111" s="15">
        <f t="shared" si="12"/>
        <v>16.475293496900143</v>
      </c>
      <c r="T111" s="20" t="str">
        <f t="shared" si="13"/>
        <v>High</v>
      </c>
    </row>
    <row r="112" spans="1:20" x14ac:dyDescent="0.3">
      <c r="A112" s="15" t="s">
        <v>185</v>
      </c>
      <c r="B112" s="16">
        <v>45642</v>
      </c>
      <c r="C112" s="15" t="s">
        <v>14</v>
      </c>
      <c r="D112" s="15" t="s">
        <v>109</v>
      </c>
      <c r="E112" s="15" t="s">
        <v>32</v>
      </c>
      <c r="F112" s="15" t="s">
        <v>33</v>
      </c>
      <c r="G112" s="15" t="s">
        <v>83</v>
      </c>
      <c r="H112" s="15">
        <v>5</v>
      </c>
      <c r="I112" s="15">
        <v>50535</v>
      </c>
      <c r="J112" s="17">
        <v>0.1</v>
      </c>
      <c r="K112" s="15">
        <v>227407.5</v>
      </c>
      <c r="L112" s="15">
        <v>197996.32</v>
      </c>
      <c r="M112" s="15" t="s">
        <v>19</v>
      </c>
      <c r="N112" s="18" t="str">
        <f t="shared" si="7"/>
        <v>December</v>
      </c>
      <c r="O112" s="15">
        <f t="shared" si="8"/>
        <v>4</v>
      </c>
      <c r="P112" s="19">
        <f t="shared" si="9"/>
        <v>22740.75</v>
      </c>
      <c r="Q112" s="19">
        <f t="shared" si="10"/>
        <v>204666.75</v>
      </c>
      <c r="R112" s="15">
        <f t="shared" si="11"/>
        <v>29411.179999999993</v>
      </c>
      <c r="S112" s="15">
        <f t="shared" si="12"/>
        <v>12.93324978287875</v>
      </c>
      <c r="T112" s="20" t="str">
        <f t="shared" si="13"/>
        <v>High</v>
      </c>
    </row>
    <row r="113" spans="1:20" x14ac:dyDescent="0.3">
      <c r="A113" s="15" t="s">
        <v>186</v>
      </c>
      <c r="B113" s="16">
        <v>45277</v>
      </c>
      <c r="C113" s="15" t="s">
        <v>14</v>
      </c>
      <c r="D113" s="15" t="s">
        <v>15</v>
      </c>
      <c r="E113" s="15" t="s">
        <v>23</v>
      </c>
      <c r="F113" s="15" t="s">
        <v>49</v>
      </c>
      <c r="G113" s="15" t="s">
        <v>71</v>
      </c>
      <c r="H113" s="15">
        <v>2</v>
      </c>
      <c r="I113" s="15">
        <v>61881</v>
      </c>
      <c r="J113" s="17">
        <v>0.12</v>
      </c>
      <c r="K113" s="15">
        <v>108910.56</v>
      </c>
      <c r="L113" s="15">
        <v>81683.210000000006</v>
      </c>
      <c r="M113" s="15" t="s">
        <v>19</v>
      </c>
      <c r="N113" s="18" t="str">
        <f t="shared" si="7"/>
        <v>December</v>
      </c>
      <c r="O113" s="15">
        <f t="shared" si="8"/>
        <v>4</v>
      </c>
      <c r="P113" s="19">
        <f t="shared" si="9"/>
        <v>13069.267199999998</v>
      </c>
      <c r="Q113" s="19">
        <f t="shared" si="10"/>
        <v>95841.292799999996</v>
      </c>
      <c r="R113" s="15">
        <f t="shared" si="11"/>
        <v>27227.349999999991</v>
      </c>
      <c r="S113" s="15">
        <f t="shared" si="12"/>
        <v>24.999733726463248</v>
      </c>
      <c r="T113" s="20" t="str">
        <f t="shared" si="13"/>
        <v>High</v>
      </c>
    </row>
    <row r="114" spans="1:20" x14ac:dyDescent="0.3">
      <c r="A114" s="15" t="s">
        <v>187</v>
      </c>
      <c r="B114" s="16">
        <v>45563</v>
      </c>
      <c r="C114" s="15" t="s">
        <v>14</v>
      </c>
      <c r="D114" s="15" t="s">
        <v>65</v>
      </c>
      <c r="E114" s="15" t="s">
        <v>23</v>
      </c>
      <c r="F114" s="15" t="s">
        <v>53</v>
      </c>
      <c r="G114" s="15" t="s">
        <v>133</v>
      </c>
      <c r="H114" s="15">
        <v>4</v>
      </c>
      <c r="I114" s="15">
        <v>13193</v>
      </c>
      <c r="J114" s="17">
        <v>0.15</v>
      </c>
      <c r="K114" s="15">
        <v>44856.2</v>
      </c>
      <c r="L114" s="15">
        <v>39646.660000000003</v>
      </c>
      <c r="M114" s="15" t="s">
        <v>51</v>
      </c>
      <c r="N114" s="18" t="str">
        <f t="shared" si="7"/>
        <v>September</v>
      </c>
      <c r="O114" s="15">
        <f t="shared" si="8"/>
        <v>3</v>
      </c>
      <c r="P114" s="19">
        <f t="shared" si="9"/>
        <v>6728.4299999999994</v>
      </c>
      <c r="Q114" s="19">
        <f t="shared" si="10"/>
        <v>38127.769999999997</v>
      </c>
      <c r="R114" s="15">
        <f t="shared" si="11"/>
        <v>5209.5399999999936</v>
      </c>
      <c r="S114" s="15">
        <f t="shared" si="12"/>
        <v>11.613868316977349</v>
      </c>
      <c r="T114" s="20" t="str">
        <f t="shared" si="13"/>
        <v>High</v>
      </c>
    </row>
    <row r="115" spans="1:20" x14ac:dyDescent="0.3">
      <c r="A115" s="15" t="s">
        <v>188</v>
      </c>
      <c r="B115" s="16">
        <v>45647</v>
      </c>
      <c r="C115" s="15" t="s">
        <v>14</v>
      </c>
      <c r="D115" s="15" t="s">
        <v>46</v>
      </c>
      <c r="E115" s="15" t="s">
        <v>23</v>
      </c>
      <c r="F115" s="15" t="s">
        <v>53</v>
      </c>
      <c r="G115" s="15" t="s">
        <v>133</v>
      </c>
      <c r="H115" s="15">
        <v>3</v>
      </c>
      <c r="I115" s="15">
        <v>84467</v>
      </c>
      <c r="J115" s="17">
        <v>0.12</v>
      </c>
      <c r="K115" s="15">
        <v>222992.88</v>
      </c>
      <c r="L115" s="15">
        <v>186889.06</v>
      </c>
      <c r="M115" s="15" t="s">
        <v>51</v>
      </c>
      <c r="N115" s="18" t="str">
        <f t="shared" si="7"/>
        <v>December</v>
      </c>
      <c r="O115" s="15">
        <f t="shared" si="8"/>
        <v>4</v>
      </c>
      <c r="P115" s="19">
        <f t="shared" si="9"/>
        <v>26759.1456</v>
      </c>
      <c r="Q115" s="19">
        <f t="shared" si="10"/>
        <v>196233.73440000002</v>
      </c>
      <c r="R115" s="15">
        <f t="shared" si="11"/>
        <v>36103.820000000007</v>
      </c>
      <c r="S115" s="15">
        <f t="shared" si="12"/>
        <v>16.190570748267842</v>
      </c>
      <c r="T115" s="20" t="str">
        <f t="shared" si="13"/>
        <v>High</v>
      </c>
    </row>
    <row r="116" spans="1:20" x14ac:dyDescent="0.3">
      <c r="A116" s="15" t="s">
        <v>189</v>
      </c>
      <c r="B116" s="16">
        <v>45515</v>
      </c>
      <c r="C116" s="15" t="s">
        <v>27</v>
      </c>
      <c r="D116" s="15" t="s">
        <v>46</v>
      </c>
      <c r="E116" s="15" t="s">
        <v>32</v>
      </c>
      <c r="F116" s="15" t="s">
        <v>90</v>
      </c>
      <c r="G116" s="15" t="s">
        <v>91</v>
      </c>
      <c r="H116" s="15">
        <v>4</v>
      </c>
      <c r="I116" s="15">
        <v>38027</v>
      </c>
      <c r="J116" s="17">
        <v>0.1</v>
      </c>
      <c r="K116" s="15">
        <v>136897.20000000001</v>
      </c>
      <c r="L116" s="15">
        <v>119208.75</v>
      </c>
      <c r="M116" s="15" t="s">
        <v>35</v>
      </c>
      <c r="N116" s="18" t="str">
        <f t="shared" si="7"/>
        <v>August</v>
      </c>
      <c r="O116" s="15">
        <f t="shared" si="8"/>
        <v>3</v>
      </c>
      <c r="P116" s="19">
        <f t="shared" si="9"/>
        <v>13689.720000000001</v>
      </c>
      <c r="Q116" s="19">
        <f t="shared" si="10"/>
        <v>123207.48000000001</v>
      </c>
      <c r="R116" s="15">
        <f t="shared" si="11"/>
        <v>17688.450000000012</v>
      </c>
      <c r="S116" s="15">
        <f t="shared" si="12"/>
        <v>12.920972817559463</v>
      </c>
      <c r="T116" s="20" t="str">
        <f t="shared" si="13"/>
        <v>High</v>
      </c>
    </row>
    <row r="117" spans="1:20" x14ac:dyDescent="0.3">
      <c r="A117" s="15" t="s">
        <v>190</v>
      </c>
      <c r="B117" s="16">
        <v>45036</v>
      </c>
      <c r="C117" s="15" t="s">
        <v>14</v>
      </c>
      <c r="D117" s="15" t="s">
        <v>63</v>
      </c>
      <c r="E117" s="15" t="s">
        <v>23</v>
      </c>
      <c r="F117" s="15" t="s">
        <v>53</v>
      </c>
      <c r="G117" s="15" t="s">
        <v>54</v>
      </c>
      <c r="H117" s="15">
        <v>5</v>
      </c>
      <c r="I117" s="15">
        <v>13554</v>
      </c>
      <c r="J117" s="17">
        <v>0.08</v>
      </c>
      <c r="K117" s="15">
        <v>62348.4</v>
      </c>
      <c r="L117" s="15">
        <v>55112.21</v>
      </c>
      <c r="M117" s="15" t="s">
        <v>51</v>
      </c>
      <c r="N117" s="18" t="str">
        <f t="shared" si="7"/>
        <v>April</v>
      </c>
      <c r="O117" s="15">
        <f t="shared" si="8"/>
        <v>2</v>
      </c>
      <c r="P117" s="19">
        <f t="shared" si="9"/>
        <v>4987.8720000000003</v>
      </c>
      <c r="Q117" s="19">
        <f t="shared" si="10"/>
        <v>57360.527999999998</v>
      </c>
      <c r="R117" s="15">
        <f t="shared" si="11"/>
        <v>7236.1900000000023</v>
      </c>
      <c r="S117" s="15">
        <f t="shared" si="12"/>
        <v>11.606055648581203</v>
      </c>
      <c r="T117" s="20" t="str">
        <f t="shared" si="13"/>
        <v>High</v>
      </c>
    </row>
    <row r="118" spans="1:20" x14ac:dyDescent="0.3">
      <c r="A118" s="15" t="s">
        <v>191</v>
      </c>
      <c r="B118" s="16">
        <v>45519</v>
      </c>
      <c r="C118" s="15" t="s">
        <v>14</v>
      </c>
      <c r="D118" s="15" t="s">
        <v>42</v>
      </c>
      <c r="E118" s="15" t="s">
        <v>16</v>
      </c>
      <c r="F118" s="15" t="s">
        <v>29</v>
      </c>
      <c r="G118" s="15" t="s">
        <v>79</v>
      </c>
      <c r="H118" s="15">
        <v>2</v>
      </c>
      <c r="I118" s="15">
        <v>17095</v>
      </c>
      <c r="J118" s="17">
        <v>0.12</v>
      </c>
      <c r="K118" s="15">
        <v>30087.200000000001</v>
      </c>
      <c r="L118" s="15">
        <v>23100</v>
      </c>
      <c r="M118" s="15" t="s">
        <v>35</v>
      </c>
      <c r="N118" s="18" t="str">
        <f t="shared" si="7"/>
        <v>August</v>
      </c>
      <c r="O118" s="15">
        <f t="shared" si="8"/>
        <v>3</v>
      </c>
      <c r="P118" s="19">
        <f t="shared" si="9"/>
        <v>3610.4639999999999</v>
      </c>
      <c r="Q118" s="19">
        <f t="shared" si="10"/>
        <v>26476.736000000001</v>
      </c>
      <c r="R118" s="15">
        <f t="shared" si="11"/>
        <v>6987.2000000000007</v>
      </c>
      <c r="S118" s="15">
        <f t="shared" si="12"/>
        <v>23.22316466803159</v>
      </c>
      <c r="T118" s="20" t="str">
        <f t="shared" si="13"/>
        <v>High</v>
      </c>
    </row>
    <row r="119" spans="1:20" x14ac:dyDescent="0.3">
      <c r="A119" s="15" t="s">
        <v>192</v>
      </c>
      <c r="B119" s="16">
        <v>45285</v>
      </c>
      <c r="C119" s="15" t="s">
        <v>37</v>
      </c>
      <c r="D119" s="15" t="s">
        <v>70</v>
      </c>
      <c r="E119" s="15" t="s">
        <v>16</v>
      </c>
      <c r="F119" s="15" t="s">
        <v>17</v>
      </c>
      <c r="G119" s="15" t="s">
        <v>93</v>
      </c>
      <c r="H119" s="15">
        <v>1</v>
      </c>
      <c r="I119" s="15">
        <v>84456</v>
      </c>
      <c r="J119" s="17">
        <v>0</v>
      </c>
      <c r="K119" s="15">
        <v>84456</v>
      </c>
      <c r="L119" s="15">
        <v>72843.22</v>
      </c>
      <c r="M119" s="15" t="s">
        <v>35</v>
      </c>
      <c r="N119" s="18" t="str">
        <f t="shared" si="7"/>
        <v>December</v>
      </c>
      <c r="O119" s="15">
        <f t="shared" si="8"/>
        <v>4</v>
      </c>
      <c r="P119" s="19">
        <f t="shared" si="9"/>
        <v>0</v>
      </c>
      <c r="Q119" s="19">
        <f t="shared" si="10"/>
        <v>84456</v>
      </c>
      <c r="R119" s="15">
        <f t="shared" si="11"/>
        <v>11612.779999999999</v>
      </c>
      <c r="S119" s="15">
        <f t="shared" si="12"/>
        <v>13.750094723879888</v>
      </c>
      <c r="T119" s="20" t="str">
        <f t="shared" si="13"/>
        <v>High</v>
      </c>
    </row>
    <row r="120" spans="1:20" x14ac:dyDescent="0.3">
      <c r="A120" s="15" t="s">
        <v>193</v>
      </c>
      <c r="B120" s="16">
        <v>45375</v>
      </c>
      <c r="C120" s="15" t="s">
        <v>37</v>
      </c>
      <c r="D120" s="15" t="s">
        <v>70</v>
      </c>
      <c r="E120" s="15" t="s">
        <v>16</v>
      </c>
      <c r="F120" s="15" t="s">
        <v>39</v>
      </c>
      <c r="G120" s="15" t="s">
        <v>85</v>
      </c>
      <c r="H120" s="15">
        <v>4</v>
      </c>
      <c r="I120" s="15">
        <v>62695</v>
      </c>
      <c r="J120" s="17">
        <v>0.05</v>
      </c>
      <c r="K120" s="15">
        <v>238241</v>
      </c>
      <c r="L120" s="15">
        <v>213374.25</v>
      </c>
      <c r="M120" s="15" t="s">
        <v>35</v>
      </c>
      <c r="N120" s="18" t="str">
        <f t="shared" si="7"/>
        <v>March</v>
      </c>
      <c r="O120" s="15">
        <f t="shared" si="8"/>
        <v>1</v>
      </c>
      <c r="P120" s="19">
        <f t="shared" si="9"/>
        <v>11912.050000000001</v>
      </c>
      <c r="Q120" s="19">
        <f t="shared" si="10"/>
        <v>226328.95</v>
      </c>
      <c r="R120" s="15">
        <f t="shared" si="11"/>
        <v>24866.75</v>
      </c>
      <c r="S120" s="15">
        <f t="shared" si="12"/>
        <v>10.437645073685889</v>
      </c>
      <c r="T120" s="20" t="str">
        <f t="shared" si="13"/>
        <v>High</v>
      </c>
    </row>
    <row r="121" spans="1:20" x14ac:dyDescent="0.3">
      <c r="A121" s="15" t="s">
        <v>194</v>
      </c>
      <c r="B121" s="16">
        <v>45258</v>
      </c>
      <c r="C121" s="15" t="s">
        <v>27</v>
      </c>
      <c r="D121" s="15" t="s">
        <v>68</v>
      </c>
      <c r="E121" s="15" t="s">
        <v>32</v>
      </c>
      <c r="F121" s="15" t="s">
        <v>43</v>
      </c>
      <c r="G121" s="15" t="s">
        <v>44</v>
      </c>
      <c r="H121" s="15">
        <v>5</v>
      </c>
      <c r="I121" s="15">
        <v>58999</v>
      </c>
      <c r="J121" s="17">
        <v>0.08</v>
      </c>
      <c r="K121" s="15">
        <v>271395.40000000002</v>
      </c>
      <c r="L121" s="15">
        <v>233346.04</v>
      </c>
      <c r="M121" s="15" t="s">
        <v>51</v>
      </c>
      <c r="N121" s="18" t="str">
        <f t="shared" si="7"/>
        <v>November</v>
      </c>
      <c r="O121" s="15">
        <f t="shared" si="8"/>
        <v>4</v>
      </c>
      <c r="P121" s="19">
        <f t="shared" si="9"/>
        <v>21711.632000000001</v>
      </c>
      <c r="Q121" s="19">
        <f t="shared" si="10"/>
        <v>249683.76800000001</v>
      </c>
      <c r="R121" s="15">
        <f t="shared" si="11"/>
        <v>38049.360000000015</v>
      </c>
      <c r="S121" s="15">
        <f t="shared" si="12"/>
        <v>14.019898642349874</v>
      </c>
      <c r="T121" s="20" t="str">
        <f t="shared" si="13"/>
        <v>High</v>
      </c>
    </row>
    <row r="122" spans="1:20" x14ac:dyDescent="0.3">
      <c r="A122" s="15" t="s">
        <v>195</v>
      </c>
      <c r="B122" s="16">
        <v>45054</v>
      </c>
      <c r="C122" s="15" t="s">
        <v>37</v>
      </c>
      <c r="D122" s="15" t="s">
        <v>63</v>
      </c>
      <c r="E122" s="15" t="s">
        <v>16</v>
      </c>
      <c r="F122" s="15" t="s">
        <v>39</v>
      </c>
      <c r="G122" s="15" t="s">
        <v>165</v>
      </c>
      <c r="H122" s="15">
        <v>3</v>
      </c>
      <c r="I122" s="15">
        <v>40611</v>
      </c>
      <c r="J122" s="17">
        <v>0.12</v>
      </c>
      <c r="K122" s="15">
        <v>107213.04</v>
      </c>
      <c r="L122" s="15">
        <v>93576.47</v>
      </c>
      <c r="M122" s="15" t="s">
        <v>35</v>
      </c>
      <c r="N122" s="18" t="str">
        <f t="shared" si="7"/>
        <v>May</v>
      </c>
      <c r="O122" s="15">
        <f t="shared" si="8"/>
        <v>2</v>
      </c>
      <c r="P122" s="19">
        <f t="shared" si="9"/>
        <v>12865.564799999998</v>
      </c>
      <c r="Q122" s="19">
        <f t="shared" si="10"/>
        <v>94347.475200000001</v>
      </c>
      <c r="R122" s="15">
        <f t="shared" si="11"/>
        <v>13636.569999999992</v>
      </c>
      <c r="S122" s="15">
        <f t="shared" si="12"/>
        <v>12.71913379193426</v>
      </c>
      <c r="T122" s="20" t="str">
        <f t="shared" si="13"/>
        <v>High</v>
      </c>
    </row>
    <row r="123" spans="1:20" x14ac:dyDescent="0.3">
      <c r="A123" s="15" t="s">
        <v>196</v>
      </c>
      <c r="B123" s="16">
        <v>45536</v>
      </c>
      <c r="C123" s="15" t="s">
        <v>21</v>
      </c>
      <c r="D123" s="15" t="s">
        <v>22</v>
      </c>
      <c r="E123" s="15" t="s">
        <v>23</v>
      </c>
      <c r="F123" s="15" t="s">
        <v>53</v>
      </c>
      <c r="G123" s="15" t="s">
        <v>133</v>
      </c>
      <c r="H123" s="15">
        <v>3</v>
      </c>
      <c r="I123" s="15">
        <v>10906</v>
      </c>
      <c r="J123" s="17">
        <v>0.1</v>
      </c>
      <c r="K123" s="15">
        <v>29446.2</v>
      </c>
      <c r="L123" s="15">
        <v>22862.42</v>
      </c>
      <c r="M123" s="15" t="s">
        <v>35</v>
      </c>
      <c r="N123" s="18" t="str">
        <f t="shared" si="7"/>
        <v>September</v>
      </c>
      <c r="O123" s="15">
        <f t="shared" si="8"/>
        <v>3</v>
      </c>
      <c r="P123" s="19">
        <f t="shared" si="9"/>
        <v>2944.6200000000003</v>
      </c>
      <c r="Q123" s="19">
        <f t="shared" si="10"/>
        <v>26501.58</v>
      </c>
      <c r="R123" s="15">
        <f t="shared" si="11"/>
        <v>6583.7800000000025</v>
      </c>
      <c r="S123" s="15">
        <f t="shared" si="12"/>
        <v>22.358674463937632</v>
      </c>
      <c r="T123" s="20" t="str">
        <f t="shared" si="13"/>
        <v>Medium</v>
      </c>
    </row>
    <row r="124" spans="1:20" x14ac:dyDescent="0.3">
      <c r="A124" s="15" t="s">
        <v>197</v>
      </c>
      <c r="B124" s="16">
        <v>45229</v>
      </c>
      <c r="C124" s="15" t="s">
        <v>14</v>
      </c>
      <c r="D124" s="15" t="s">
        <v>22</v>
      </c>
      <c r="E124" s="15" t="s">
        <v>16</v>
      </c>
      <c r="F124" s="15" t="s">
        <v>29</v>
      </c>
      <c r="G124" s="15" t="s">
        <v>30</v>
      </c>
      <c r="H124" s="15">
        <v>2</v>
      </c>
      <c r="I124" s="15">
        <v>27908</v>
      </c>
      <c r="J124" s="17">
        <v>0.15</v>
      </c>
      <c r="K124" s="15">
        <v>47443.6</v>
      </c>
      <c r="L124" s="15">
        <v>38185.96</v>
      </c>
      <c r="M124" s="15" t="s">
        <v>35</v>
      </c>
      <c r="N124" s="18" t="str">
        <f t="shared" si="7"/>
        <v>October</v>
      </c>
      <c r="O124" s="15">
        <f t="shared" si="8"/>
        <v>4</v>
      </c>
      <c r="P124" s="19">
        <f t="shared" si="9"/>
        <v>7116.54</v>
      </c>
      <c r="Q124" s="19">
        <f t="shared" si="10"/>
        <v>40327.06</v>
      </c>
      <c r="R124" s="15">
        <f t="shared" si="11"/>
        <v>9257.64</v>
      </c>
      <c r="S124" s="15">
        <f t="shared" si="12"/>
        <v>19.512937466802686</v>
      </c>
      <c r="T124" s="20" t="str">
        <f t="shared" si="13"/>
        <v>High</v>
      </c>
    </row>
    <row r="125" spans="1:20" x14ac:dyDescent="0.3">
      <c r="A125" s="15" t="s">
        <v>198</v>
      </c>
      <c r="B125" s="16">
        <v>45120</v>
      </c>
      <c r="C125" s="15" t="s">
        <v>14</v>
      </c>
      <c r="D125" s="15" t="s">
        <v>63</v>
      </c>
      <c r="E125" s="15" t="s">
        <v>32</v>
      </c>
      <c r="F125" s="15" t="s">
        <v>90</v>
      </c>
      <c r="G125" s="15" t="s">
        <v>113</v>
      </c>
      <c r="H125" s="15">
        <v>1</v>
      </c>
      <c r="I125" s="15">
        <v>13959</v>
      </c>
      <c r="J125" s="17">
        <v>0.05</v>
      </c>
      <c r="K125" s="15">
        <v>13261.05</v>
      </c>
      <c r="L125" s="15">
        <v>10916.06</v>
      </c>
      <c r="M125" s="15" t="s">
        <v>35</v>
      </c>
      <c r="N125" s="18" t="str">
        <f t="shared" si="7"/>
        <v>July</v>
      </c>
      <c r="O125" s="15">
        <f t="shared" si="8"/>
        <v>3</v>
      </c>
      <c r="P125" s="19">
        <f t="shared" si="9"/>
        <v>663.05250000000001</v>
      </c>
      <c r="Q125" s="19">
        <f t="shared" si="10"/>
        <v>12597.997499999999</v>
      </c>
      <c r="R125" s="15">
        <f t="shared" si="11"/>
        <v>2344.9899999999998</v>
      </c>
      <c r="S125" s="15">
        <f t="shared" si="12"/>
        <v>17.683290538833653</v>
      </c>
      <c r="T125" s="20" t="str">
        <f t="shared" si="13"/>
        <v>Medium</v>
      </c>
    </row>
    <row r="126" spans="1:20" x14ac:dyDescent="0.3">
      <c r="A126" s="15" t="s">
        <v>199</v>
      </c>
      <c r="B126" s="16">
        <v>45499</v>
      </c>
      <c r="C126" s="15" t="s">
        <v>14</v>
      </c>
      <c r="D126" s="15" t="s">
        <v>56</v>
      </c>
      <c r="E126" s="15" t="s">
        <v>23</v>
      </c>
      <c r="F126" s="15" t="s">
        <v>49</v>
      </c>
      <c r="G126" s="15" t="s">
        <v>71</v>
      </c>
      <c r="H126" s="15">
        <v>2</v>
      </c>
      <c r="I126" s="15">
        <v>81787</v>
      </c>
      <c r="J126" s="17">
        <v>0.05</v>
      </c>
      <c r="K126" s="15">
        <v>155395.29999999999</v>
      </c>
      <c r="L126" s="15">
        <v>122569.16</v>
      </c>
      <c r="M126" s="15" t="s">
        <v>35</v>
      </c>
      <c r="N126" s="18" t="str">
        <f t="shared" si="7"/>
        <v>July</v>
      </c>
      <c r="O126" s="15">
        <f t="shared" si="8"/>
        <v>3</v>
      </c>
      <c r="P126" s="19">
        <f t="shared" si="9"/>
        <v>7769.7649999999994</v>
      </c>
      <c r="Q126" s="19">
        <f t="shared" si="10"/>
        <v>147625.53499999997</v>
      </c>
      <c r="R126" s="15">
        <f t="shared" si="11"/>
        <v>32826.139999999985</v>
      </c>
      <c r="S126" s="15">
        <f t="shared" si="12"/>
        <v>21.12428110760106</v>
      </c>
      <c r="T126" s="20" t="str">
        <f t="shared" si="13"/>
        <v>High</v>
      </c>
    </row>
    <row r="127" spans="1:20" x14ac:dyDescent="0.3">
      <c r="A127" s="15" t="s">
        <v>200</v>
      </c>
      <c r="B127" s="16">
        <v>44996</v>
      </c>
      <c r="C127" s="15" t="s">
        <v>37</v>
      </c>
      <c r="D127" s="15" t="s">
        <v>38</v>
      </c>
      <c r="E127" s="15" t="s">
        <v>16</v>
      </c>
      <c r="F127" s="15" t="s">
        <v>39</v>
      </c>
      <c r="G127" s="15" t="s">
        <v>40</v>
      </c>
      <c r="H127" s="15">
        <v>1</v>
      </c>
      <c r="I127" s="15">
        <v>24597</v>
      </c>
      <c r="J127" s="17">
        <v>0</v>
      </c>
      <c r="K127" s="15">
        <v>24597</v>
      </c>
      <c r="L127" s="15">
        <v>20781.240000000002</v>
      </c>
      <c r="M127" s="15" t="s">
        <v>35</v>
      </c>
      <c r="N127" s="18" t="str">
        <f t="shared" si="7"/>
        <v>March</v>
      </c>
      <c r="O127" s="15">
        <f t="shared" si="8"/>
        <v>1</v>
      </c>
      <c r="P127" s="19">
        <f t="shared" si="9"/>
        <v>0</v>
      </c>
      <c r="Q127" s="19">
        <f t="shared" si="10"/>
        <v>24597</v>
      </c>
      <c r="R127" s="15">
        <f t="shared" si="11"/>
        <v>3815.7599999999984</v>
      </c>
      <c r="S127" s="15">
        <f t="shared" si="12"/>
        <v>15.513111355043291</v>
      </c>
      <c r="T127" s="20" t="str">
        <f t="shared" si="13"/>
        <v>Medium</v>
      </c>
    </row>
    <row r="128" spans="1:20" x14ac:dyDescent="0.3">
      <c r="A128" s="15" t="s">
        <v>201</v>
      </c>
      <c r="B128" s="16">
        <v>45175</v>
      </c>
      <c r="C128" s="15" t="s">
        <v>21</v>
      </c>
      <c r="D128" s="15" t="s">
        <v>42</v>
      </c>
      <c r="E128" s="15" t="s">
        <v>32</v>
      </c>
      <c r="F128" s="15" t="s">
        <v>43</v>
      </c>
      <c r="G128" s="15" t="s">
        <v>66</v>
      </c>
      <c r="H128" s="15">
        <v>4</v>
      </c>
      <c r="I128" s="15">
        <v>27496</v>
      </c>
      <c r="J128" s="17">
        <v>0.12</v>
      </c>
      <c r="K128" s="15">
        <v>96785.919999999998</v>
      </c>
      <c r="L128" s="15">
        <v>76455.67</v>
      </c>
      <c r="M128" s="15" t="s">
        <v>51</v>
      </c>
      <c r="N128" s="18" t="str">
        <f t="shared" si="7"/>
        <v>September</v>
      </c>
      <c r="O128" s="15">
        <f t="shared" si="8"/>
        <v>3</v>
      </c>
      <c r="P128" s="19">
        <f t="shared" si="9"/>
        <v>11614.310399999998</v>
      </c>
      <c r="Q128" s="19">
        <f t="shared" si="10"/>
        <v>85171.609599999996</v>
      </c>
      <c r="R128" s="15">
        <f t="shared" si="11"/>
        <v>20330.25</v>
      </c>
      <c r="S128" s="15">
        <f t="shared" si="12"/>
        <v>21.005379708122835</v>
      </c>
      <c r="T128" s="20" t="str">
        <f t="shared" si="13"/>
        <v>High</v>
      </c>
    </row>
    <row r="129" spans="1:20" x14ac:dyDescent="0.3">
      <c r="A129" s="15" t="s">
        <v>202</v>
      </c>
      <c r="B129" s="16">
        <v>44988</v>
      </c>
      <c r="C129" s="15" t="s">
        <v>14</v>
      </c>
      <c r="D129" s="15" t="s">
        <v>15</v>
      </c>
      <c r="E129" s="15" t="s">
        <v>32</v>
      </c>
      <c r="F129" s="15" t="s">
        <v>33</v>
      </c>
      <c r="G129" s="15" t="s">
        <v>83</v>
      </c>
      <c r="H129" s="15">
        <v>4</v>
      </c>
      <c r="I129" s="15">
        <v>79703</v>
      </c>
      <c r="J129" s="17">
        <v>0.15</v>
      </c>
      <c r="K129" s="15">
        <v>270990.2</v>
      </c>
      <c r="L129" s="15">
        <v>208431.24</v>
      </c>
      <c r="M129" s="15" t="s">
        <v>51</v>
      </c>
      <c r="N129" s="18" t="str">
        <f t="shared" si="7"/>
        <v>March</v>
      </c>
      <c r="O129" s="15">
        <f t="shared" si="8"/>
        <v>1</v>
      </c>
      <c r="P129" s="19">
        <f t="shared" si="9"/>
        <v>40648.53</v>
      </c>
      <c r="Q129" s="19">
        <f t="shared" si="10"/>
        <v>230341.67</v>
      </c>
      <c r="R129" s="15">
        <f t="shared" si="11"/>
        <v>62558.960000000021</v>
      </c>
      <c r="S129" s="15">
        <f t="shared" si="12"/>
        <v>23.085321904629769</v>
      </c>
      <c r="T129" s="20" t="str">
        <f t="shared" si="13"/>
        <v>High</v>
      </c>
    </row>
    <row r="130" spans="1:20" x14ac:dyDescent="0.3">
      <c r="A130" s="15" t="s">
        <v>203</v>
      </c>
      <c r="B130" s="16">
        <v>45064</v>
      </c>
      <c r="C130" s="15" t="s">
        <v>21</v>
      </c>
      <c r="D130" s="15" t="s">
        <v>56</v>
      </c>
      <c r="E130" s="15" t="s">
        <v>32</v>
      </c>
      <c r="F130" s="15" t="s">
        <v>60</v>
      </c>
      <c r="G130" s="15" t="s">
        <v>61</v>
      </c>
      <c r="H130" s="15">
        <v>2</v>
      </c>
      <c r="I130" s="15">
        <v>62179</v>
      </c>
      <c r="J130" s="17">
        <v>0.12</v>
      </c>
      <c r="K130" s="15">
        <v>109435.04</v>
      </c>
      <c r="L130" s="15">
        <v>83025.81</v>
      </c>
      <c r="M130" s="15" t="s">
        <v>19</v>
      </c>
      <c r="N130" s="18" t="str">
        <f t="shared" si="7"/>
        <v>May</v>
      </c>
      <c r="O130" s="15">
        <f t="shared" si="8"/>
        <v>2</v>
      </c>
      <c r="P130" s="19">
        <f t="shared" si="9"/>
        <v>13132.2048</v>
      </c>
      <c r="Q130" s="19">
        <f t="shared" si="10"/>
        <v>96302.835200000001</v>
      </c>
      <c r="R130" s="15">
        <f t="shared" si="11"/>
        <v>26409.229999999996</v>
      </c>
      <c r="S130" s="15">
        <f t="shared" si="12"/>
        <v>24.132334579491175</v>
      </c>
      <c r="T130" s="20" t="str">
        <f t="shared" si="13"/>
        <v>High</v>
      </c>
    </row>
    <row r="131" spans="1:20" x14ac:dyDescent="0.3">
      <c r="A131" s="15" t="s">
        <v>204</v>
      </c>
      <c r="B131" s="16">
        <v>44961</v>
      </c>
      <c r="C131" s="15" t="s">
        <v>21</v>
      </c>
      <c r="D131" s="15" t="s">
        <v>46</v>
      </c>
      <c r="E131" s="15" t="s">
        <v>16</v>
      </c>
      <c r="F131" s="15" t="s">
        <v>39</v>
      </c>
      <c r="G131" s="15" t="s">
        <v>165</v>
      </c>
      <c r="H131" s="15">
        <v>5</v>
      </c>
      <c r="I131" s="15">
        <v>43145</v>
      </c>
      <c r="J131" s="17">
        <v>0.15</v>
      </c>
      <c r="K131" s="15">
        <v>183366.25</v>
      </c>
      <c r="L131" s="15">
        <v>142848.35999999999</v>
      </c>
      <c r="M131" s="15" t="s">
        <v>51</v>
      </c>
      <c r="N131" s="18" t="str">
        <f t="shared" ref="N131:N194" si="14">TEXT(B131,"mmmm")</f>
        <v>February</v>
      </c>
      <c r="O131" s="15">
        <f t="shared" ref="O131:O194" si="15">ROUNDUP(MONTH(B131)/3,0)</f>
        <v>1</v>
      </c>
      <c r="P131" s="19">
        <f t="shared" ref="P131:P194" si="16">K131*J131</f>
        <v>27504.9375</v>
      </c>
      <c r="Q131" s="19">
        <f t="shared" ref="Q131:Q194" si="17">K131-P131</f>
        <v>155861.3125</v>
      </c>
      <c r="R131" s="15">
        <f t="shared" ref="R131:R194" si="18">K131-L131</f>
        <v>40517.890000000014</v>
      </c>
      <c r="S131" s="15">
        <f t="shared" ref="S131:S194" si="19">R131/K131*100</f>
        <v>22.096699910697858</v>
      </c>
      <c r="T131" s="20" t="str">
        <f t="shared" ref="T131:T194" si="20">IF(K131&gt;30000,"High",IF(K131&gt;10000,"Medium","Low"))</f>
        <v>High</v>
      </c>
    </row>
    <row r="132" spans="1:20" x14ac:dyDescent="0.3">
      <c r="A132" s="15" t="s">
        <v>205</v>
      </c>
      <c r="B132" s="16">
        <v>45360</v>
      </c>
      <c r="C132" s="15" t="s">
        <v>14</v>
      </c>
      <c r="D132" s="15" t="s">
        <v>22</v>
      </c>
      <c r="E132" s="15" t="s">
        <v>16</v>
      </c>
      <c r="F132" s="15" t="s">
        <v>39</v>
      </c>
      <c r="G132" s="15" t="s">
        <v>85</v>
      </c>
      <c r="H132" s="15">
        <v>1</v>
      </c>
      <c r="I132" s="15">
        <v>45568</v>
      </c>
      <c r="J132" s="17">
        <v>0.05</v>
      </c>
      <c r="K132" s="15">
        <v>43289.599999999999</v>
      </c>
      <c r="L132" s="15">
        <v>37337.01</v>
      </c>
      <c r="M132" s="15" t="s">
        <v>19</v>
      </c>
      <c r="N132" s="18" t="str">
        <f t="shared" si="14"/>
        <v>March</v>
      </c>
      <c r="O132" s="15">
        <f t="shared" si="15"/>
        <v>1</v>
      </c>
      <c r="P132" s="19">
        <f t="shared" si="16"/>
        <v>2164.48</v>
      </c>
      <c r="Q132" s="19">
        <f t="shared" si="17"/>
        <v>41125.119999999995</v>
      </c>
      <c r="R132" s="15">
        <f t="shared" si="18"/>
        <v>5952.5899999999965</v>
      </c>
      <c r="S132" s="15">
        <f t="shared" si="19"/>
        <v>13.750623706386747</v>
      </c>
      <c r="T132" s="20" t="str">
        <f t="shared" si="20"/>
        <v>High</v>
      </c>
    </row>
    <row r="133" spans="1:20" x14ac:dyDescent="0.3">
      <c r="A133" s="15" t="s">
        <v>206</v>
      </c>
      <c r="B133" s="16">
        <v>45416</v>
      </c>
      <c r="C133" s="15" t="s">
        <v>27</v>
      </c>
      <c r="D133" s="15" t="s">
        <v>46</v>
      </c>
      <c r="E133" s="15" t="s">
        <v>32</v>
      </c>
      <c r="F133" s="15" t="s">
        <v>60</v>
      </c>
      <c r="G133" s="15" t="s">
        <v>61</v>
      </c>
      <c r="H133" s="15">
        <v>2</v>
      </c>
      <c r="I133" s="15">
        <v>13117</v>
      </c>
      <c r="J133" s="17">
        <v>0</v>
      </c>
      <c r="K133" s="15">
        <v>26234</v>
      </c>
      <c r="L133" s="15">
        <v>21844.95</v>
      </c>
      <c r="M133" s="15" t="s">
        <v>51</v>
      </c>
      <c r="N133" s="18" t="str">
        <f t="shared" si="14"/>
        <v>May</v>
      </c>
      <c r="O133" s="15">
        <f t="shared" si="15"/>
        <v>2</v>
      </c>
      <c r="P133" s="19">
        <f t="shared" si="16"/>
        <v>0</v>
      </c>
      <c r="Q133" s="19">
        <f t="shared" si="17"/>
        <v>26234</v>
      </c>
      <c r="R133" s="15">
        <f t="shared" si="18"/>
        <v>4389.0499999999993</v>
      </c>
      <c r="S133" s="15">
        <f t="shared" si="19"/>
        <v>16.730388046047111</v>
      </c>
      <c r="T133" s="20" t="str">
        <f t="shared" si="20"/>
        <v>Medium</v>
      </c>
    </row>
    <row r="134" spans="1:20" x14ac:dyDescent="0.3">
      <c r="A134" s="15" t="s">
        <v>207</v>
      </c>
      <c r="B134" s="16">
        <v>45077</v>
      </c>
      <c r="C134" s="15" t="s">
        <v>21</v>
      </c>
      <c r="D134" s="15" t="s">
        <v>38</v>
      </c>
      <c r="E134" s="15" t="s">
        <v>23</v>
      </c>
      <c r="F134" s="15" t="s">
        <v>53</v>
      </c>
      <c r="G134" s="15" t="s">
        <v>54</v>
      </c>
      <c r="H134" s="15">
        <v>3</v>
      </c>
      <c r="I134" s="15">
        <v>9065</v>
      </c>
      <c r="J134" s="17">
        <v>0.1</v>
      </c>
      <c r="K134" s="15">
        <v>24475.5</v>
      </c>
      <c r="L134" s="15">
        <v>19596.57</v>
      </c>
      <c r="M134" s="15" t="s">
        <v>19</v>
      </c>
      <c r="N134" s="18" t="str">
        <f t="shared" si="14"/>
        <v>May</v>
      </c>
      <c r="O134" s="15">
        <f t="shared" si="15"/>
        <v>2</v>
      </c>
      <c r="P134" s="19">
        <f t="shared" si="16"/>
        <v>2447.5500000000002</v>
      </c>
      <c r="Q134" s="19">
        <f t="shared" si="17"/>
        <v>22027.95</v>
      </c>
      <c r="R134" s="15">
        <f t="shared" si="18"/>
        <v>4878.93</v>
      </c>
      <c r="S134" s="15">
        <f t="shared" si="19"/>
        <v>19.933933933933933</v>
      </c>
      <c r="T134" s="20" t="str">
        <f t="shared" si="20"/>
        <v>Medium</v>
      </c>
    </row>
    <row r="135" spans="1:20" x14ac:dyDescent="0.3">
      <c r="A135" s="15" t="s">
        <v>208</v>
      </c>
      <c r="B135" s="16">
        <v>45075</v>
      </c>
      <c r="C135" s="15" t="s">
        <v>14</v>
      </c>
      <c r="D135" s="15" t="s">
        <v>70</v>
      </c>
      <c r="E135" s="15" t="s">
        <v>16</v>
      </c>
      <c r="F135" s="15" t="s">
        <v>29</v>
      </c>
      <c r="G135" s="15" t="s">
        <v>77</v>
      </c>
      <c r="H135" s="15">
        <v>1</v>
      </c>
      <c r="I135" s="15">
        <v>78735</v>
      </c>
      <c r="J135" s="17">
        <v>0.12</v>
      </c>
      <c r="K135" s="15">
        <v>69286.8</v>
      </c>
      <c r="L135" s="15">
        <v>52000.18</v>
      </c>
      <c r="M135" s="15" t="s">
        <v>35</v>
      </c>
      <c r="N135" s="18" t="str">
        <f t="shared" si="14"/>
        <v>May</v>
      </c>
      <c r="O135" s="15">
        <f t="shared" si="15"/>
        <v>2</v>
      </c>
      <c r="P135" s="19">
        <f t="shared" si="16"/>
        <v>8314.4159999999993</v>
      </c>
      <c r="Q135" s="19">
        <f t="shared" si="17"/>
        <v>60972.384000000005</v>
      </c>
      <c r="R135" s="15">
        <f t="shared" si="18"/>
        <v>17286.620000000003</v>
      </c>
      <c r="S135" s="15">
        <f t="shared" si="19"/>
        <v>24.949369865544377</v>
      </c>
      <c r="T135" s="20" t="str">
        <f t="shared" si="20"/>
        <v>High</v>
      </c>
    </row>
    <row r="136" spans="1:20" x14ac:dyDescent="0.3">
      <c r="A136" s="15" t="s">
        <v>209</v>
      </c>
      <c r="B136" s="16">
        <v>45531</v>
      </c>
      <c r="C136" s="15" t="s">
        <v>27</v>
      </c>
      <c r="D136" s="15" t="s">
        <v>48</v>
      </c>
      <c r="E136" s="15" t="s">
        <v>16</v>
      </c>
      <c r="F136" s="15" t="s">
        <v>39</v>
      </c>
      <c r="G136" s="15" t="s">
        <v>165</v>
      </c>
      <c r="H136" s="15">
        <v>3</v>
      </c>
      <c r="I136" s="15">
        <v>23825</v>
      </c>
      <c r="J136" s="17">
        <v>0.08</v>
      </c>
      <c r="K136" s="15">
        <v>65757</v>
      </c>
      <c r="L136" s="15">
        <v>50670.81</v>
      </c>
      <c r="M136" s="15" t="s">
        <v>19</v>
      </c>
      <c r="N136" s="18" t="str">
        <f t="shared" si="14"/>
        <v>August</v>
      </c>
      <c r="O136" s="15">
        <f t="shared" si="15"/>
        <v>3</v>
      </c>
      <c r="P136" s="19">
        <f t="shared" si="16"/>
        <v>5260.56</v>
      </c>
      <c r="Q136" s="19">
        <f t="shared" si="17"/>
        <v>60496.44</v>
      </c>
      <c r="R136" s="15">
        <f t="shared" si="18"/>
        <v>15086.190000000002</v>
      </c>
      <c r="S136" s="15">
        <f t="shared" si="19"/>
        <v>22.942333135635753</v>
      </c>
      <c r="T136" s="20" t="str">
        <f t="shared" si="20"/>
        <v>High</v>
      </c>
    </row>
    <row r="137" spans="1:20" x14ac:dyDescent="0.3">
      <c r="A137" s="15" t="s">
        <v>210</v>
      </c>
      <c r="B137" s="16">
        <v>45091</v>
      </c>
      <c r="C137" s="15" t="s">
        <v>14</v>
      </c>
      <c r="D137" s="15" t="s">
        <v>38</v>
      </c>
      <c r="E137" s="15" t="s">
        <v>16</v>
      </c>
      <c r="F137" s="15" t="s">
        <v>17</v>
      </c>
      <c r="G137" s="15" t="s">
        <v>93</v>
      </c>
      <c r="H137" s="15">
        <v>2</v>
      </c>
      <c r="I137" s="15">
        <v>59218</v>
      </c>
      <c r="J137" s="17">
        <v>0.08</v>
      </c>
      <c r="K137" s="15">
        <v>108961.12</v>
      </c>
      <c r="L137" s="15">
        <v>94811.42</v>
      </c>
      <c r="M137" s="15" t="s">
        <v>19</v>
      </c>
      <c r="N137" s="18" t="str">
        <f t="shared" si="14"/>
        <v>June</v>
      </c>
      <c r="O137" s="15">
        <f t="shared" si="15"/>
        <v>2</v>
      </c>
      <c r="P137" s="19">
        <f t="shared" si="16"/>
        <v>8716.8896000000004</v>
      </c>
      <c r="Q137" s="19">
        <f t="shared" si="17"/>
        <v>100244.2304</v>
      </c>
      <c r="R137" s="15">
        <f t="shared" si="18"/>
        <v>14149.699999999997</v>
      </c>
      <c r="S137" s="15">
        <f t="shared" si="19"/>
        <v>12.986008220179821</v>
      </c>
      <c r="T137" s="20" t="str">
        <f t="shared" si="20"/>
        <v>High</v>
      </c>
    </row>
    <row r="138" spans="1:20" x14ac:dyDescent="0.3">
      <c r="A138" s="15" t="s">
        <v>211</v>
      </c>
      <c r="B138" s="16">
        <v>45070</v>
      </c>
      <c r="C138" s="15" t="s">
        <v>21</v>
      </c>
      <c r="D138" s="15" t="s">
        <v>28</v>
      </c>
      <c r="E138" s="15" t="s">
        <v>23</v>
      </c>
      <c r="F138" s="15" t="s">
        <v>49</v>
      </c>
      <c r="G138" s="15" t="s">
        <v>50</v>
      </c>
      <c r="H138" s="15">
        <v>1</v>
      </c>
      <c r="I138" s="15">
        <v>25189</v>
      </c>
      <c r="J138" s="17">
        <v>0.15</v>
      </c>
      <c r="K138" s="15">
        <v>21410.65</v>
      </c>
      <c r="L138" s="15">
        <v>16169.24</v>
      </c>
      <c r="M138" s="15" t="s">
        <v>51</v>
      </c>
      <c r="N138" s="18" t="str">
        <f t="shared" si="14"/>
        <v>May</v>
      </c>
      <c r="O138" s="15">
        <f t="shared" si="15"/>
        <v>2</v>
      </c>
      <c r="P138" s="19">
        <f t="shared" si="16"/>
        <v>3211.5975000000003</v>
      </c>
      <c r="Q138" s="19">
        <f t="shared" si="17"/>
        <v>18199.052500000002</v>
      </c>
      <c r="R138" s="15">
        <f t="shared" si="18"/>
        <v>5241.4100000000017</v>
      </c>
      <c r="S138" s="15">
        <f t="shared" si="19"/>
        <v>24.480387097075525</v>
      </c>
      <c r="T138" s="20" t="str">
        <f t="shared" si="20"/>
        <v>Medium</v>
      </c>
    </row>
    <row r="139" spans="1:20" x14ac:dyDescent="0.3">
      <c r="A139" s="15" t="s">
        <v>212</v>
      </c>
      <c r="B139" s="16">
        <v>44940</v>
      </c>
      <c r="C139" s="15" t="s">
        <v>14</v>
      </c>
      <c r="D139" s="15" t="s">
        <v>68</v>
      </c>
      <c r="E139" s="15" t="s">
        <v>23</v>
      </c>
      <c r="F139" s="15" t="s">
        <v>49</v>
      </c>
      <c r="G139" s="15" t="s">
        <v>95</v>
      </c>
      <c r="H139" s="15">
        <v>5</v>
      </c>
      <c r="I139" s="15">
        <v>57434</v>
      </c>
      <c r="J139" s="17">
        <v>0.1</v>
      </c>
      <c r="K139" s="15">
        <v>258453</v>
      </c>
      <c r="L139" s="15">
        <v>196409.24</v>
      </c>
      <c r="M139" s="15" t="s">
        <v>35</v>
      </c>
      <c r="N139" s="18" t="str">
        <f t="shared" si="14"/>
        <v>January</v>
      </c>
      <c r="O139" s="15">
        <f t="shared" si="15"/>
        <v>1</v>
      </c>
      <c r="P139" s="19">
        <f t="shared" si="16"/>
        <v>25845.300000000003</v>
      </c>
      <c r="Q139" s="19">
        <f t="shared" si="17"/>
        <v>232607.7</v>
      </c>
      <c r="R139" s="15">
        <f t="shared" si="18"/>
        <v>62043.760000000009</v>
      </c>
      <c r="S139" s="15">
        <f t="shared" si="19"/>
        <v>24.005819239861797</v>
      </c>
      <c r="T139" s="20" t="str">
        <f t="shared" si="20"/>
        <v>High</v>
      </c>
    </row>
    <row r="140" spans="1:20" x14ac:dyDescent="0.3">
      <c r="A140" s="15" t="s">
        <v>213</v>
      </c>
      <c r="B140" s="16">
        <v>45300</v>
      </c>
      <c r="C140" s="15" t="s">
        <v>27</v>
      </c>
      <c r="D140" s="15" t="s">
        <v>109</v>
      </c>
      <c r="E140" s="15" t="s">
        <v>23</v>
      </c>
      <c r="F140" s="15" t="s">
        <v>53</v>
      </c>
      <c r="G140" s="15" t="s">
        <v>81</v>
      </c>
      <c r="H140" s="15">
        <v>1</v>
      </c>
      <c r="I140" s="15">
        <v>64056</v>
      </c>
      <c r="J140" s="17">
        <v>0.05</v>
      </c>
      <c r="K140" s="15">
        <v>60853.2</v>
      </c>
      <c r="L140" s="15">
        <v>53700.31</v>
      </c>
      <c r="M140" s="15" t="s">
        <v>51</v>
      </c>
      <c r="N140" s="18" t="str">
        <f t="shared" si="14"/>
        <v>January</v>
      </c>
      <c r="O140" s="15">
        <f t="shared" si="15"/>
        <v>1</v>
      </c>
      <c r="P140" s="19">
        <f t="shared" si="16"/>
        <v>3042.66</v>
      </c>
      <c r="Q140" s="19">
        <f t="shared" si="17"/>
        <v>57810.539999999994</v>
      </c>
      <c r="R140" s="15">
        <f t="shared" si="18"/>
        <v>7152.8899999999994</v>
      </c>
      <c r="S140" s="15">
        <f t="shared" si="19"/>
        <v>11.754336665943613</v>
      </c>
      <c r="T140" s="20" t="str">
        <f t="shared" si="20"/>
        <v>High</v>
      </c>
    </row>
    <row r="141" spans="1:20" x14ac:dyDescent="0.3">
      <c r="A141" s="15" t="s">
        <v>214</v>
      </c>
      <c r="B141" s="16">
        <v>45101</v>
      </c>
      <c r="C141" s="15" t="s">
        <v>37</v>
      </c>
      <c r="D141" s="15" t="s">
        <v>56</v>
      </c>
      <c r="E141" s="15" t="s">
        <v>32</v>
      </c>
      <c r="F141" s="15" t="s">
        <v>90</v>
      </c>
      <c r="G141" s="15" t="s">
        <v>113</v>
      </c>
      <c r="H141" s="15">
        <v>4</v>
      </c>
      <c r="I141" s="15">
        <v>60008</v>
      </c>
      <c r="J141" s="17">
        <v>0.12</v>
      </c>
      <c r="K141" s="15">
        <v>211228.16</v>
      </c>
      <c r="L141" s="15">
        <v>180734.27</v>
      </c>
      <c r="M141" s="15" t="s">
        <v>51</v>
      </c>
      <c r="N141" s="18" t="str">
        <f t="shared" si="14"/>
        <v>June</v>
      </c>
      <c r="O141" s="15">
        <f t="shared" si="15"/>
        <v>2</v>
      </c>
      <c r="P141" s="19">
        <f t="shared" si="16"/>
        <v>25347.379199999999</v>
      </c>
      <c r="Q141" s="19">
        <f t="shared" si="17"/>
        <v>185880.78080000001</v>
      </c>
      <c r="R141" s="15">
        <f t="shared" si="18"/>
        <v>30493.890000000014</v>
      </c>
      <c r="S141" s="15">
        <f t="shared" si="19"/>
        <v>14.436470023693818</v>
      </c>
      <c r="T141" s="20" t="str">
        <f t="shared" si="20"/>
        <v>High</v>
      </c>
    </row>
    <row r="142" spans="1:20" x14ac:dyDescent="0.3">
      <c r="A142" s="15" t="s">
        <v>215</v>
      </c>
      <c r="B142" s="16">
        <v>45145</v>
      </c>
      <c r="C142" s="15" t="s">
        <v>14</v>
      </c>
      <c r="D142" s="15" t="s">
        <v>65</v>
      </c>
      <c r="E142" s="15" t="s">
        <v>32</v>
      </c>
      <c r="F142" s="15" t="s">
        <v>33</v>
      </c>
      <c r="G142" s="15" t="s">
        <v>34</v>
      </c>
      <c r="H142" s="15">
        <v>3</v>
      </c>
      <c r="I142" s="15">
        <v>69320</v>
      </c>
      <c r="J142" s="17">
        <v>0.08</v>
      </c>
      <c r="K142" s="15">
        <v>191323.2</v>
      </c>
      <c r="L142" s="15">
        <v>151630.48000000001</v>
      </c>
      <c r="M142" s="15" t="s">
        <v>51</v>
      </c>
      <c r="N142" s="18" t="str">
        <f t="shared" si="14"/>
        <v>August</v>
      </c>
      <c r="O142" s="15">
        <f t="shared" si="15"/>
        <v>3</v>
      </c>
      <c r="P142" s="19">
        <f t="shared" si="16"/>
        <v>15305.856000000002</v>
      </c>
      <c r="Q142" s="19">
        <f t="shared" si="17"/>
        <v>176017.34400000001</v>
      </c>
      <c r="R142" s="15">
        <f t="shared" si="18"/>
        <v>39692.720000000001</v>
      </c>
      <c r="S142" s="15">
        <f t="shared" si="19"/>
        <v>20.746422807061556</v>
      </c>
      <c r="T142" s="20" t="str">
        <f t="shared" si="20"/>
        <v>High</v>
      </c>
    </row>
    <row r="143" spans="1:20" x14ac:dyDescent="0.3">
      <c r="A143" s="15" t="s">
        <v>216</v>
      </c>
      <c r="B143" s="16">
        <v>45393</v>
      </c>
      <c r="C143" s="15" t="s">
        <v>37</v>
      </c>
      <c r="D143" s="15" t="s">
        <v>109</v>
      </c>
      <c r="E143" s="15" t="s">
        <v>16</v>
      </c>
      <c r="F143" s="15" t="s">
        <v>17</v>
      </c>
      <c r="G143" s="15" t="s">
        <v>97</v>
      </c>
      <c r="H143" s="15">
        <v>4</v>
      </c>
      <c r="I143" s="15">
        <v>1935</v>
      </c>
      <c r="J143" s="17">
        <v>0.05</v>
      </c>
      <c r="K143" s="15">
        <v>7353</v>
      </c>
      <c r="L143" s="15">
        <v>5802.71</v>
      </c>
      <c r="M143" s="15" t="s">
        <v>19</v>
      </c>
      <c r="N143" s="18" t="str">
        <f t="shared" si="14"/>
        <v>April</v>
      </c>
      <c r="O143" s="15">
        <f t="shared" si="15"/>
        <v>2</v>
      </c>
      <c r="P143" s="19">
        <f t="shared" si="16"/>
        <v>367.65000000000003</v>
      </c>
      <c r="Q143" s="19">
        <f t="shared" si="17"/>
        <v>6985.35</v>
      </c>
      <c r="R143" s="15">
        <f t="shared" si="18"/>
        <v>1550.29</v>
      </c>
      <c r="S143" s="15">
        <f t="shared" si="19"/>
        <v>21.083775329797362</v>
      </c>
      <c r="T143" s="20" t="str">
        <f t="shared" si="20"/>
        <v>Low</v>
      </c>
    </row>
    <row r="144" spans="1:20" x14ac:dyDescent="0.3">
      <c r="A144" s="15" t="s">
        <v>217</v>
      </c>
      <c r="B144" s="16">
        <v>45405</v>
      </c>
      <c r="C144" s="15" t="s">
        <v>14</v>
      </c>
      <c r="D144" s="15" t="s">
        <v>42</v>
      </c>
      <c r="E144" s="15" t="s">
        <v>16</v>
      </c>
      <c r="F144" s="15" t="s">
        <v>17</v>
      </c>
      <c r="G144" s="15" t="s">
        <v>18</v>
      </c>
      <c r="H144" s="15">
        <v>3</v>
      </c>
      <c r="I144" s="15">
        <v>55796</v>
      </c>
      <c r="J144" s="17">
        <v>0</v>
      </c>
      <c r="K144" s="15">
        <v>167388</v>
      </c>
      <c r="L144" s="15">
        <v>137785.96</v>
      </c>
      <c r="M144" s="15" t="s">
        <v>35</v>
      </c>
      <c r="N144" s="18" t="str">
        <f t="shared" si="14"/>
        <v>April</v>
      </c>
      <c r="O144" s="15">
        <f t="shared" si="15"/>
        <v>2</v>
      </c>
      <c r="P144" s="19">
        <f t="shared" si="16"/>
        <v>0</v>
      </c>
      <c r="Q144" s="19">
        <f t="shared" si="17"/>
        <v>167388</v>
      </c>
      <c r="R144" s="15">
        <f t="shared" si="18"/>
        <v>29602.040000000008</v>
      </c>
      <c r="S144" s="15">
        <f t="shared" si="19"/>
        <v>17.68468468468469</v>
      </c>
      <c r="T144" s="20" t="str">
        <f t="shared" si="20"/>
        <v>High</v>
      </c>
    </row>
    <row r="145" spans="1:20" x14ac:dyDescent="0.3">
      <c r="A145" s="15" t="s">
        <v>218</v>
      </c>
      <c r="B145" s="16">
        <v>45582</v>
      </c>
      <c r="C145" s="15" t="s">
        <v>21</v>
      </c>
      <c r="D145" s="15" t="s">
        <v>73</v>
      </c>
      <c r="E145" s="15" t="s">
        <v>16</v>
      </c>
      <c r="F145" s="15" t="s">
        <v>39</v>
      </c>
      <c r="G145" s="15" t="s">
        <v>85</v>
      </c>
      <c r="H145" s="15">
        <v>2</v>
      </c>
      <c r="I145" s="15">
        <v>21106</v>
      </c>
      <c r="J145" s="17">
        <v>0.08</v>
      </c>
      <c r="K145" s="15">
        <v>38835.040000000001</v>
      </c>
      <c r="L145" s="15">
        <v>29136.240000000002</v>
      </c>
      <c r="M145" s="15" t="s">
        <v>51</v>
      </c>
      <c r="N145" s="18" t="str">
        <f t="shared" si="14"/>
        <v>October</v>
      </c>
      <c r="O145" s="15">
        <f t="shared" si="15"/>
        <v>4</v>
      </c>
      <c r="P145" s="19">
        <f t="shared" si="16"/>
        <v>3106.8032000000003</v>
      </c>
      <c r="Q145" s="19">
        <f t="shared" si="17"/>
        <v>35728.236799999999</v>
      </c>
      <c r="R145" s="15">
        <f t="shared" si="18"/>
        <v>9698.7999999999993</v>
      </c>
      <c r="S145" s="15">
        <f t="shared" si="19"/>
        <v>24.974353058475025</v>
      </c>
      <c r="T145" s="20" t="str">
        <f t="shared" si="20"/>
        <v>High</v>
      </c>
    </row>
    <row r="146" spans="1:20" x14ac:dyDescent="0.3">
      <c r="A146" s="15" t="s">
        <v>219</v>
      </c>
      <c r="B146" s="16">
        <v>45115</v>
      </c>
      <c r="C146" s="15" t="s">
        <v>27</v>
      </c>
      <c r="D146" s="15" t="s">
        <v>65</v>
      </c>
      <c r="E146" s="15" t="s">
        <v>23</v>
      </c>
      <c r="F146" s="15" t="s">
        <v>24</v>
      </c>
      <c r="G146" s="15" t="s">
        <v>75</v>
      </c>
      <c r="H146" s="15">
        <v>1</v>
      </c>
      <c r="I146" s="15">
        <v>13757</v>
      </c>
      <c r="J146" s="17">
        <v>0.05</v>
      </c>
      <c r="K146" s="15">
        <v>13069.15</v>
      </c>
      <c r="L146" s="15">
        <v>11362.76</v>
      </c>
      <c r="M146" s="15" t="s">
        <v>35</v>
      </c>
      <c r="N146" s="18" t="str">
        <f t="shared" si="14"/>
        <v>July</v>
      </c>
      <c r="O146" s="15">
        <f t="shared" si="15"/>
        <v>3</v>
      </c>
      <c r="P146" s="19">
        <f t="shared" si="16"/>
        <v>653.45749999999998</v>
      </c>
      <c r="Q146" s="19">
        <f t="shared" si="17"/>
        <v>12415.692499999999</v>
      </c>
      <c r="R146" s="15">
        <f t="shared" si="18"/>
        <v>1706.3899999999994</v>
      </c>
      <c r="S146" s="15">
        <f t="shared" si="19"/>
        <v>13.056625717816381</v>
      </c>
      <c r="T146" s="20" t="str">
        <f t="shared" si="20"/>
        <v>Medium</v>
      </c>
    </row>
    <row r="147" spans="1:20" x14ac:dyDescent="0.3">
      <c r="A147" s="15" t="s">
        <v>220</v>
      </c>
      <c r="B147" s="16">
        <v>45572</v>
      </c>
      <c r="C147" s="15" t="s">
        <v>14</v>
      </c>
      <c r="D147" s="15" t="s">
        <v>28</v>
      </c>
      <c r="E147" s="15" t="s">
        <v>23</v>
      </c>
      <c r="F147" s="15" t="s">
        <v>53</v>
      </c>
      <c r="G147" s="15" t="s">
        <v>54</v>
      </c>
      <c r="H147" s="15">
        <v>4</v>
      </c>
      <c r="I147" s="15">
        <v>22959</v>
      </c>
      <c r="J147" s="17">
        <v>0.08</v>
      </c>
      <c r="K147" s="15">
        <v>84489.12</v>
      </c>
      <c r="L147" s="15">
        <v>66385.81</v>
      </c>
      <c r="M147" s="15" t="s">
        <v>51</v>
      </c>
      <c r="N147" s="18" t="str">
        <f t="shared" si="14"/>
        <v>October</v>
      </c>
      <c r="O147" s="15">
        <f t="shared" si="15"/>
        <v>4</v>
      </c>
      <c r="P147" s="19">
        <f t="shared" si="16"/>
        <v>6759.1296000000002</v>
      </c>
      <c r="Q147" s="19">
        <f t="shared" si="17"/>
        <v>77729.990399999995</v>
      </c>
      <c r="R147" s="15">
        <f t="shared" si="18"/>
        <v>18103.309999999998</v>
      </c>
      <c r="S147" s="15">
        <f t="shared" si="19"/>
        <v>21.426794361214789</v>
      </c>
      <c r="T147" s="20" t="str">
        <f t="shared" si="20"/>
        <v>High</v>
      </c>
    </row>
    <row r="148" spans="1:20" x14ac:dyDescent="0.3">
      <c r="A148" s="15" t="s">
        <v>221</v>
      </c>
      <c r="B148" s="16">
        <v>45012</v>
      </c>
      <c r="C148" s="15" t="s">
        <v>21</v>
      </c>
      <c r="D148" s="15" t="s">
        <v>15</v>
      </c>
      <c r="E148" s="15" t="s">
        <v>32</v>
      </c>
      <c r="F148" s="15" t="s">
        <v>60</v>
      </c>
      <c r="G148" s="15" t="s">
        <v>102</v>
      </c>
      <c r="H148" s="15">
        <v>1</v>
      </c>
      <c r="I148" s="15">
        <v>78949</v>
      </c>
      <c r="J148" s="17">
        <v>0.15</v>
      </c>
      <c r="K148" s="15">
        <v>67106.649999999994</v>
      </c>
      <c r="L148" s="15">
        <v>56287.4</v>
      </c>
      <c r="M148" s="15" t="s">
        <v>19</v>
      </c>
      <c r="N148" s="18" t="str">
        <f t="shared" si="14"/>
        <v>March</v>
      </c>
      <c r="O148" s="15">
        <f t="shared" si="15"/>
        <v>1</v>
      </c>
      <c r="P148" s="19">
        <f t="shared" si="16"/>
        <v>10065.997499999999</v>
      </c>
      <c r="Q148" s="19">
        <f t="shared" si="17"/>
        <v>57040.652499999997</v>
      </c>
      <c r="R148" s="15">
        <f t="shared" si="18"/>
        <v>10819.249999999993</v>
      </c>
      <c r="S148" s="15">
        <f t="shared" si="19"/>
        <v>16.122470723840326</v>
      </c>
      <c r="T148" s="20" t="str">
        <f t="shared" si="20"/>
        <v>High</v>
      </c>
    </row>
    <row r="149" spans="1:20" x14ac:dyDescent="0.3">
      <c r="A149" s="15" t="s">
        <v>222</v>
      </c>
      <c r="B149" s="16">
        <v>45013</v>
      </c>
      <c r="C149" s="15" t="s">
        <v>21</v>
      </c>
      <c r="D149" s="15" t="s">
        <v>46</v>
      </c>
      <c r="E149" s="15" t="s">
        <v>32</v>
      </c>
      <c r="F149" s="15" t="s">
        <v>90</v>
      </c>
      <c r="G149" s="15" t="s">
        <v>113</v>
      </c>
      <c r="H149" s="15">
        <v>2</v>
      </c>
      <c r="I149" s="15">
        <v>27476</v>
      </c>
      <c r="J149" s="17">
        <v>0.1</v>
      </c>
      <c r="K149" s="15">
        <v>49456.800000000003</v>
      </c>
      <c r="L149" s="15">
        <v>42721.24</v>
      </c>
      <c r="M149" s="15" t="s">
        <v>51</v>
      </c>
      <c r="N149" s="18" t="str">
        <f t="shared" si="14"/>
        <v>March</v>
      </c>
      <c r="O149" s="15">
        <f t="shared" si="15"/>
        <v>1</v>
      </c>
      <c r="P149" s="19">
        <f t="shared" si="16"/>
        <v>4945.68</v>
      </c>
      <c r="Q149" s="19">
        <f t="shared" si="17"/>
        <v>44511.12</v>
      </c>
      <c r="R149" s="15">
        <f t="shared" si="18"/>
        <v>6735.5600000000049</v>
      </c>
      <c r="S149" s="15">
        <f t="shared" si="19"/>
        <v>13.619077659694934</v>
      </c>
      <c r="T149" s="20" t="str">
        <f t="shared" si="20"/>
        <v>High</v>
      </c>
    </row>
    <row r="150" spans="1:20" x14ac:dyDescent="0.3">
      <c r="A150" s="15" t="s">
        <v>223</v>
      </c>
      <c r="B150" s="16">
        <v>45479</v>
      </c>
      <c r="C150" s="15" t="s">
        <v>21</v>
      </c>
      <c r="D150" s="15" t="s">
        <v>15</v>
      </c>
      <c r="E150" s="15" t="s">
        <v>23</v>
      </c>
      <c r="F150" s="15" t="s">
        <v>53</v>
      </c>
      <c r="G150" s="15" t="s">
        <v>133</v>
      </c>
      <c r="H150" s="15">
        <v>2</v>
      </c>
      <c r="I150" s="15">
        <v>86615</v>
      </c>
      <c r="J150" s="17">
        <v>0.15</v>
      </c>
      <c r="K150" s="15">
        <v>147245.5</v>
      </c>
      <c r="L150" s="15">
        <v>111902</v>
      </c>
      <c r="M150" s="15" t="s">
        <v>35</v>
      </c>
      <c r="N150" s="18" t="str">
        <f t="shared" si="14"/>
        <v>July</v>
      </c>
      <c r="O150" s="15">
        <f t="shared" si="15"/>
        <v>3</v>
      </c>
      <c r="P150" s="19">
        <f t="shared" si="16"/>
        <v>22086.825000000001</v>
      </c>
      <c r="Q150" s="19">
        <f t="shared" si="17"/>
        <v>125158.675</v>
      </c>
      <c r="R150" s="15">
        <f t="shared" si="18"/>
        <v>35343.5</v>
      </c>
      <c r="S150" s="15">
        <f t="shared" si="19"/>
        <v>24.00311045159275</v>
      </c>
      <c r="T150" s="20" t="str">
        <f t="shared" si="20"/>
        <v>High</v>
      </c>
    </row>
    <row r="151" spans="1:20" x14ac:dyDescent="0.3">
      <c r="A151" s="15" t="s">
        <v>224</v>
      </c>
      <c r="B151" s="16">
        <v>44973</v>
      </c>
      <c r="C151" s="15" t="s">
        <v>27</v>
      </c>
      <c r="D151" s="15" t="s">
        <v>15</v>
      </c>
      <c r="E151" s="15" t="s">
        <v>32</v>
      </c>
      <c r="F151" s="15" t="s">
        <v>33</v>
      </c>
      <c r="G151" s="15" t="s">
        <v>83</v>
      </c>
      <c r="H151" s="15">
        <v>4</v>
      </c>
      <c r="I151" s="15">
        <v>10086</v>
      </c>
      <c r="J151" s="17">
        <v>0.08</v>
      </c>
      <c r="K151" s="15">
        <v>37116.480000000003</v>
      </c>
      <c r="L151" s="15">
        <v>28147.69</v>
      </c>
      <c r="M151" s="15" t="s">
        <v>51</v>
      </c>
      <c r="N151" s="18" t="str">
        <f t="shared" si="14"/>
        <v>February</v>
      </c>
      <c r="O151" s="15">
        <f t="shared" si="15"/>
        <v>1</v>
      </c>
      <c r="P151" s="19">
        <f t="shared" si="16"/>
        <v>2969.3184000000001</v>
      </c>
      <c r="Q151" s="19">
        <f t="shared" si="17"/>
        <v>34147.161600000007</v>
      </c>
      <c r="R151" s="15">
        <f t="shared" si="18"/>
        <v>8968.7900000000045</v>
      </c>
      <c r="S151" s="15">
        <f t="shared" si="19"/>
        <v>24.163902395916864</v>
      </c>
      <c r="T151" s="20" t="str">
        <f t="shared" si="20"/>
        <v>High</v>
      </c>
    </row>
    <row r="152" spans="1:20" x14ac:dyDescent="0.3">
      <c r="A152" s="15" t="s">
        <v>225</v>
      </c>
      <c r="B152" s="16">
        <v>45179</v>
      </c>
      <c r="C152" s="15" t="s">
        <v>27</v>
      </c>
      <c r="D152" s="15" t="s">
        <v>70</v>
      </c>
      <c r="E152" s="15" t="s">
        <v>32</v>
      </c>
      <c r="F152" s="15" t="s">
        <v>43</v>
      </c>
      <c r="G152" s="15" t="s">
        <v>44</v>
      </c>
      <c r="H152" s="15">
        <v>4</v>
      </c>
      <c r="I152" s="15">
        <v>87473</v>
      </c>
      <c r="J152" s="17">
        <v>0.1</v>
      </c>
      <c r="K152" s="15">
        <v>314902.8</v>
      </c>
      <c r="L152" s="15">
        <v>282121.71999999997</v>
      </c>
      <c r="M152" s="15" t="s">
        <v>51</v>
      </c>
      <c r="N152" s="18" t="str">
        <f t="shared" si="14"/>
        <v>September</v>
      </c>
      <c r="O152" s="15">
        <f t="shared" si="15"/>
        <v>3</v>
      </c>
      <c r="P152" s="19">
        <f t="shared" si="16"/>
        <v>31490.28</v>
      </c>
      <c r="Q152" s="19">
        <f t="shared" si="17"/>
        <v>283412.52</v>
      </c>
      <c r="R152" s="15">
        <f t="shared" si="18"/>
        <v>32781.080000000016</v>
      </c>
      <c r="S152" s="15">
        <f t="shared" si="19"/>
        <v>10.409904262521646</v>
      </c>
      <c r="T152" s="20" t="str">
        <f t="shared" si="20"/>
        <v>High</v>
      </c>
    </row>
    <row r="153" spans="1:20" x14ac:dyDescent="0.3">
      <c r="A153" s="15" t="s">
        <v>226</v>
      </c>
      <c r="B153" s="16">
        <v>45248</v>
      </c>
      <c r="C153" s="15" t="s">
        <v>14</v>
      </c>
      <c r="D153" s="15" t="s">
        <v>15</v>
      </c>
      <c r="E153" s="15" t="s">
        <v>32</v>
      </c>
      <c r="F153" s="15" t="s">
        <v>43</v>
      </c>
      <c r="G153" s="15" t="s">
        <v>66</v>
      </c>
      <c r="H153" s="15">
        <v>1</v>
      </c>
      <c r="I153" s="15">
        <v>75977</v>
      </c>
      <c r="J153" s="17">
        <v>0.05</v>
      </c>
      <c r="K153" s="15">
        <v>72178.149999999994</v>
      </c>
      <c r="L153" s="15">
        <v>64688.61</v>
      </c>
      <c r="M153" s="15" t="s">
        <v>19</v>
      </c>
      <c r="N153" s="18" t="str">
        <f t="shared" si="14"/>
        <v>November</v>
      </c>
      <c r="O153" s="15">
        <f t="shared" si="15"/>
        <v>4</v>
      </c>
      <c r="P153" s="19">
        <f t="shared" si="16"/>
        <v>3608.9074999999998</v>
      </c>
      <c r="Q153" s="19">
        <f t="shared" si="17"/>
        <v>68569.242499999993</v>
      </c>
      <c r="R153" s="15">
        <f t="shared" si="18"/>
        <v>7489.5399999999936</v>
      </c>
      <c r="S153" s="15">
        <f t="shared" si="19"/>
        <v>10.376464345511756</v>
      </c>
      <c r="T153" s="20" t="str">
        <f t="shared" si="20"/>
        <v>High</v>
      </c>
    </row>
    <row r="154" spans="1:20" x14ac:dyDescent="0.3">
      <c r="A154" s="15" t="s">
        <v>227</v>
      </c>
      <c r="B154" s="16">
        <v>44971</v>
      </c>
      <c r="C154" s="15" t="s">
        <v>14</v>
      </c>
      <c r="D154" s="15" t="s">
        <v>42</v>
      </c>
      <c r="E154" s="15" t="s">
        <v>16</v>
      </c>
      <c r="F154" s="15" t="s">
        <v>39</v>
      </c>
      <c r="G154" s="15" t="s">
        <v>85</v>
      </c>
      <c r="H154" s="15">
        <v>3</v>
      </c>
      <c r="I154" s="15">
        <v>53755</v>
      </c>
      <c r="J154" s="17">
        <v>0.08</v>
      </c>
      <c r="K154" s="15">
        <v>148363.79999999999</v>
      </c>
      <c r="L154" s="15">
        <v>128422.82</v>
      </c>
      <c r="M154" s="15" t="s">
        <v>51</v>
      </c>
      <c r="N154" s="18" t="str">
        <f t="shared" si="14"/>
        <v>February</v>
      </c>
      <c r="O154" s="15">
        <f t="shared" si="15"/>
        <v>1</v>
      </c>
      <c r="P154" s="19">
        <f t="shared" si="16"/>
        <v>11869.103999999999</v>
      </c>
      <c r="Q154" s="19">
        <f t="shared" si="17"/>
        <v>136494.696</v>
      </c>
      <c r="R154" s="15">
        <f t="shared" si="18"/>
        <v>19940.979999999981</v>
      </c>
      <c r="S154" s="15">
        <f t="shared" si="19"/>
        <v>13.4405966954203</v>
      </c>
      <c r="T154" s="20" t="str">
        <f t="shared" si="20"/>
        <v>High</v>
      </c>
    </row>
    <row r="155" spans="1:20" x14ac:dyDescent="0.3">
      <c r="A155" s="15" t="s">
        <v>228</v>
      </c>
      <c r="B155" s="16">
        <v>45029</v>
      </c>
      <c r="C155" s="15" t="s">
        <v>27</v>
      </c>
      <c r="D155" s="15" t="s">
        <v>48</v>
      </c>
      <c r="E155" s="15" t="s">
        <v>16</v>
      </c>
      <c r="F155" s="15" t="s">
        <v>17</v>
      </c>
      <c r="G155" s="15" t="s">
        <v>18</v>
      </c>
      <c r="H155" s="15">
        <v>1</v>
      </c>
      <c r="I155" s="15">
        <v>60111</v>
      </c>
      <c r="J155" s="17">
        <v>0</v>
      </c>
      <c r="K155" s="15">
        <v>60111</v>
      </c>
      <c r="L155" s="15">
        <v>47197.279999999999</v>
      </c>
      <c r="M155" s="15" t="s">
        <v>51</v>
      </c>
      <c r="N155" s="18" t="str">
        <f t="shared" si="14"/>
        <v>April</v>
      </c>
      <c r="O155" s="15">
        <f t="shared" si="15"/>
        <v>2</v>
      </c>
      <c r="P155" s="19">
        <f t="shared" si="16"/>
        <v>0</v>
      </c>
      <c r="Q155" s="19">
        <f t="shared" si="17"/>
        <v>60111</v>
      </c>
      <c r="R155" s="15">
        <f t="shared" si="18"/>
        <v>12913.720000000001</v>
      </c>
      <c r="S155" s="15">
        <f t="shared" si="19"/>
        <v>21.483122889321425</v>
      </c>
      <c r="T155" s="20" t="str">
        <f t="shared" si="20"/>
        <v>High</v>
      </c>
    </row>
    <row r="156" spans="1:20" x14ac:dyDescent="0.3">
      <c r="A156" s="15" t="s">
        <v>229</v>
      </c>
      <c r="B156" s="16">
        <v>44927</v>
      </c>
      <c r="C156" s="15" t="s">
        <v>14</v>
      </c>
      <c r="D156" s="15" t="s">
        <v>28</v>
      </c>
      <c r="E156" s="15" t="s">
        <v>32</v>
      </c>
      <c r="F156" s="15" t="s">
        <v>33</v>
      </c>
      <c r="G156" s="15" t="s">
        <v>83</v>
      </c>
      <c r="H156" s="15">
        <v>5</v>
      </c>
      <c r="I156" s="15">
        <v>40539</v>
      </c>
      <c r="J156" s="17">
        <v>0</v>
      </c>
      <c r="K156" s="15">
        <v>202695</v>
      </c>
      <c r="L156" s="15">
        <v>159697.85</v>
      </c>
      <c r="M156" s="15" t="s">
        <v>51</v>
      </c>
      <c r="N156" s="18" t="str">
        <f t="shared" si="14"/>
        <v>January</v>
      </c>
      <c r="O156" s="15">
        <f t="shared" si="15"/>
        <v>1</v>
      </c>
      <c r="P156" s="19">
        <f t="shared" si="16"/>
        <v>0</v>
      </c>
      <c r="Q156" s="19">
        <f t="shared" si="17"/>
        <v>202695</v>
      </c>
      <c r="R156" s="15">
        <f t="shared" si="18"/>
        <v>42997.149999999994</v>
      </c>
      <c r="S156" s="15">
        <f t="shared" si="19"/>
        <v>21.212733417203182</v>
      </c>
      <c r="T156" s="20" t="str">
        <f t="shared" si="20"/>
        <v>High</v>
      </c>
    </row>
    <row r="157" spans="1:20" x14ac:dyDescent="0.3">
      <c r="A157" s="15" t="s">
        <v>230</v>
      </c>
      <c r="B157" s="16">
        <v>45224</v>
      </c>
      <c r="C157" s="15" t="s">
        <v>21</v>
      </c>
      <c r="D157" s="15" t="s">
        <v>46</v>
      </c>
      <c r="E157" s="15" t="s">
        <v>23</v>
      </c>
      <c r="F157" s="15" t="s">
        <v>49</v>
      </c>
      <c r="G157" s="15" t="s">
        <v>95</v>
      </c>
      <c r="H157" s="15">
        <v>4</v>
      </c>
      <c r="I157" s="15">
        <v>82191</v>
      </c>
      <c r="J157" s="17">
        <v>0.05</v>
      </c>
      <c r="K157" s="15">
        <v>312325.8</v>
      </c>
      <c r="L157" s="15">
        <v>238969.09</v>
      </c>
      <c r="M157" s="15" t="s">
        <v>19</v>
      </c>
      <c r="N157" s="18" t="str">
        <f t="shared" si="14"/>
        <v>October</v>
      </c>
      <c r="O157" s="15">
        <f t="shared" si="15"/>
        <v>4</v>
      </c>
      <c r="P157" s="19">
        <f t="shared" si="16"/>
        <v>15616.29</v>
      </c>
      <c r="Q157" s="19">
        <f t="shared" si="17"/>
        <v>296709.51</v>
      </c>
      <c r="R157" s="15">
        <f t="shared" si="18"/>
        <v>73356.709999999992</v>
      </c>
      <c r="S157" s="15">
        <f t="shared" si="19"/>
        <v>23.48723992702492</v>
      </c>
      <c r="T157" s="20" t="str">
        <f t="shared" si="20"/>
        <v>High</v>
      </c>
    </row>
    <row r="158" spans="1:20" x14ac:dyDescent="0.3">
      <c r="A158" s="15" t="s">
        <v>231</v>
      </c>
      <c r="B158" s="16">
        <v>45562</v>
      </c>
      <c r="C158" s="15" t="s">
        <v>27</v>
      </c>
      <c r="D158" s="15" t="s">
        <v>73</v>
      </c>
      <c r="E158" s="15" t="s">
        <v>32</v>
      </c>
      <c r="F158" s="15" t="s">
        <v>43</v>
      </c>
      <c r="G158" s="15" t="s">
        <v>66</v>
      </c>
      <c r="H158" s="15">
        <v>5</v>
      </c>
      <c r="I158" s="15">
        <v>72962</v>
      </c>
      <c r="J158" s="17">
        <v>0.05</v>
      </c>
      <c r="K158" s="15">
        <v>346569.5</v>
      </c>
      <c r="L158" s="15">
        <v>311705.28999999998</v>
      </c>
      <c r="M158" s="15" t="s">
        <v>51</v>
      </c>
      <c r="N158" s="18" t="str">
        <f t="shared" si="14"/>
        <v>September</v>
      </c>
      <c r="O158" s="15">
        <f t="shared" si="15"/>
        <v>3</v>
      </c>
      <c r="P158" s="19">
        <f t="shared" si="16"/>
        <v>17328.475000000002</v>
      </c>
      <c r="Q158" s="19">
        <f t="shared" si="17"/>
        <v>329241.02500000002</v>
      </c>
      <c r="R158" s="15">
        <f t="shared" si="18"/>
        <v>34864.210000000021</v>
      </c>
      <c r="S158" s="15">
        <f t="shared" si="19"/>
        <v>10.059803300636675</v>
      </c>
      <c r="T158" s="20" t="str">
        <f t="shared" si="20"/>
        <v>High</v>
      </c>
    </row>
    <row r="159" spans="1:20" x14ac:dyDescent="0.3">
      <c r="A159" s="15" t="s">
        <v>232</v>
      </c>
      <c r="B159" s="16">
        <v>45318</v>
      </c>
      <c r="C159" s="15" t="s">
        <v>37</v>
      </c>
      <c r="D159" s="15" t="s">
        <v>28</v>
      </c>
      <c r="E159" s="15" t="s">
        <v>16</v>
      </c>
      <c r="F159" s="15" t="s">
        <v>29</v>
      </c>
      <c r="G159" s="15" t="s">
        <v>77</v>
      </c>
      <c r="H159" s="15">
        <v>1</v>
      </c>
      <c r="I159" s="15">
        <v>29967</v>
      </c>
      <c r="J159" s="17">
        <v>0.08</v>
      </c>
      <c r="K159" s="15">
        <v>27569.64</v>
      </c>
      <c r="L159" s="15">
        <v>21117.29</v>
      </c>
      <c r="M159" s="15" t="s">
        <v>35</v>
      </c>
      <c r="N159" s="18" t="str">
        <f t="shared" si="14"/>
        <v>January</v>
      </c>
      <c r="O159" s="15">
        <f t="shared" si="15"/>
        <v>1</v>
      </c>
      <c r="P159" s="19">
        <f t="shared" si="16"/>
        <v>2205.5711999999999</v>
      </c>
      <c r="Q159" s="19">
        <f t="shared" si="17"/>
        <v>25364.068800000001</v>
      </c>
      <c r="R159" s="15">
        <f t="shared" si="18"/>
        <v>6452.3499999999985</v>
      </c>
      <c r="S159" s="15">
        <f t="shared" si="19"/>
        <v>23.403823916453021</v>
      </c>
      <c r="T159" s="20" t="str">
        <f t="shared" si="20"/>
        <v>Medium</v>
      </c>
    </row>
    <row r="160" spans="1:20" x14ac:dyDescent="0.3">
      <c r="A160" s="15" t="s">
        <v>233</v>
      </c>
      <c r="B160" s="16">
        <v>44986</v>
      </c>
      <c r="C160" s="15" t="s">
        <v>37</v>
      </c>
      <c r="D160" s="15" t="s">
        <v>63</v>
      </c>
      <c r="E160" s="15" t="s">
        <v>23</v>
      </c>
      <c r="F160" s="15" t="s">
        <v>49</v>
      </c>
      <c r="G160" s="15" t="s">
        <v>71</v>
      </c>
      <c r="H160" s="15">
        <v>2</v>
      </c>
      <c r="I160" s="15">
        <v>2003</v>
      </c>
      <c r="J160" s="17">
        <v>0.15</v>
      </c>
      <c r="K160" s="15">
        <v>3405.1</v>
      </c>
      <c r="L160" s="15">
        <v>2822.98</v>
      </c>
      <c r="M160" s="15" t="s">
        <v>51</v>
      </c>
      <c r="N160" s="18" t="str">
        <f t="shared" si="14"/>
        <v>March</v>
      </c>
      <c r="O160" s="15">
        <f t="shared" si="15"/>
        <v>1</v>
      </c>
      <c r="P160" s="19">
        <f t="shared" si="16"/>
        <v>510.76499999999999</v>
      </c>
      <c r="Q160" s="19">
        <f t="shared" si="17"/>
        <v>2894.335</v>
      </c>
      <c r="R160" s="15">
        <f t="shared" si="18"/>
        <v>582.11999999999989</v>
      </c>
      <c r="S160" s="15">
        <f t="shared" si="19"/>
        <v>17.095533170831985</v>
      </c>
      <c r="T160" s="20" t="str">
        <f t="shared" si="20"/>
        <v>Low</v>
      </c>
    </row>
    <row r="161" spans="1:20" x14ac:dyDescent="0.3">
      <c r="A161" s="15" t="s">
        <v>234</v>
      </c>
      <c r="B161" s="16">
        <v>45384</v>
      </c>
      <c r="C161" s="15" t="s">
        <v>14</v>
      </c>
      <c r="D161" s="15" t="s">
        <v>56</v>
      </c>
      <c r="E161" s="15" t="s">
        <v>16</v>
      </c>
      <c r="F161" s="15" t="s">
        <v>29</v>
      </c>
      <c r="G161" s="15" t="s">
        <v>57</v>
      </c>
      <c r="H161" s="15">
        <v>5</v>
      </c>
      <c r="I161" s="15">
        <v>80611</v>
      </c>
      <c r="J161" s="17">
        <v>0.15</v>
      </c>
      <c r="K161" s="15">
        <v>342596.75</v>
      </c>
      <c r="L161" s="15">
        <v>307410.3</v>
      </c>
      <c r="M161" s="15" t="s">
        <v>19</v>
      </c>
      <c r="N161" s="18" t="str">
        <f t="shared" si="14"/>
        <v>April</v>
      </c>
      <c r="O161" s="15">
        <f t="shared" si="15"/>
        <v>2</v>
      </c>
      <c r="P161" s="19">
        <f t="shared" si="16"/>
        <v>51389.512499999997</v>
      </c>
      <c r="Q161" s="19">
        <f t="shared" si="17"/>
        <v>291207.23749999999</v>
      </c>
      <c r="R161" s="15">
        <f t="shared" si="18"/>
        <v>35186.450000000012</v>
      </c>
      <c r="S161" s="15">
        <f t="shared" si="19"/>
        <v>10.27051482537415</v>
      </c>
      <c r="T161" s="20" t="str">
        <f t="shared" si="20"/>
        <v>High</v>
      </c>
    </row>
    <row r="162" spans="1:20" x14ac:dyDescent="0.3">
      <c r="A162" s="15" t="s">
        <v>235</v>
      </c>
      <c r="B162" s="16">
        <v>45319</v>
      </c>
      <c r="C162" s="15" t="s">
        <v>27</v>
      </c>
      <c r="D162" s="15" t="s">
        <v>56</v>
      </c>
      <c r="E162" s="15" t="s">
        <v>32</v>
      </c>
      <c r="F162" s="15" t="s">
        <v>60</v>
      </c>
      <c r="G162" s="15" t="s">
        <v>102</v>
      </c>
      <c r="H162" s="15">
        <v>2</v>
      </c>
      <c r="I162" s="15">
        <v>32207</v>
      </c>
      <c r="J162" s="17">
        <v>0</v>
      </c>
      <c r="K162" s="15">
        <v>64414</v>
      </c>
      <c r="L162" s="15">
        <v>56413.82</v>
      </c>
      <c r="M162" s="15" t="s">
        <v>35</v>
      </c>
      <c r="N162" s="18" t="str">
        <f t="shared" si="14"/>
        <v>January</v>
      </c>
      <c r="O162" s="15">
        <f t="shared" si="15"/>
        <v>1</v>
      </c>
      <c r="P162" s="19">
        <f t="shared" si="16"/>
        <v>0</v>
      </c>
      <c r="Q162" s="19">
        <f t="shared" si="17"/>
        <v>64414</v>
      </c>
      <c r="R162" s="15">
        <f t="shared" si="18"/>
        <v>8000.18</v>
      </c>
      <c r="S162" s="15">
        <f t="shared" si="19"/>
        <v>12.419939764647438</v>
      </c>
      <c r="T162" s="20" t="str">
        <f t="shared" si="20"/>
        <v>High</v>
      </c>
    </row>
    <row r="163" spans="1:20" x14ac:dyDescent="0.3">
      <c r="A163" s="15" t="s">
        <v>236</v>
      </c>
      <c r="B163" s="16">
        <v>45648</v>
      </c>
      <c r="C163" s="15" t="s">
        <v>37</v>
      </c>
      <c r="D163" s="15" t="s">
        <v>73</v>
      </c>
      <c r="E163" s="15" t="s">
        <v>23</v>
      </c>
      <c r="F163" s="15" t="s">
        <v>24</v>
      </c>
      <c r="G163" s="15" t="s">
        <v>75</v>
      </c>
      <c r="H163" s="15">
        <v>3</v>
      </c>
      <c r="I163" s="15">
        <v>30819</v>
      </c>
      <c r="J163" s="17">
        <v>0.12</v>
      </c>
      <c r="K163" s="15">
        <v>81362.16</v>
      </c>
      <c r="L163" s="15">
        <v>62371.24</v>
      </c>
      <c r="M163" s="15" t="s">
        <v>35</v>
      </c>
      <c r="N163" s="18" t="str">
        <f t="shared" si="14"/>
        <v>December</v>
      </c>
      <c r="O163" s="15">
        <f t="shared" si="15"/>
        <v>4</v>
      </c>
      <c r="P163" s="19">
        <f t="shared" si="16"/>
        <v>9763.4591999999993</v>
      </c>
      <c r="Q163" s="19">
        <f t="shared" si="17"/>
        <v>71598.700800000006</v>
      </c>
      <c r="R163" s="15">
        <f t="shared" si="18"/>
        <v>18990.920000000006</v>
      </c>
      <c r="S163" s="15">
        <f t="shared" si="19"/>
        <v>23.341219063014066</v>
      </c>
      <c r="T163" s="20" t="str">
        <f t="shared" si="20"/>
        <v>High</v>
      </c>
    </row>
    <row r="164" spans="1:20" x14ac:dyDescent="0.3">
      <c r="A164" s="15" t="s">
        <v>237</v>
      </c>
      <c r="B164" s="16">
        <v>45164</v>
      </c>
      <c r="C164" s="15" t="s">
        <v>21</v>
      </c>
      <c r="D164" s="15" t="s">
        <v>42</v>
      </c>
      <c r="E164" s="15" t="s">
        <v>23</v>
      </c>
      <c r="F164" s="15" t="s">
        <v>53</v>
      </c>
      <c r="G164" s="15" t="s">
        <v>81</v>
      </c>
      <c r="H164" s="15">
        <v>4</v>
      </c>
      <c r="I164" s="15">
        <v>34522</v>
      </c>
      <c r="J164" s="17">
        <v>0</v>
      </c>
      <c r="K164" s="15">
        <v>138088</v>
      </c>
      <c r="L164" s="15">
        <v>114861.59</v>
      </c>
      <c r="M164" s="15" t="s">
        <v>35</v>
      </c>
      <c r="N164" s="18" t="str">
        <f t="shared" si="14"/>
        <v>August</v>
      </c>
      <c r="O164" s="15">
        <f t="shared" si="15"/>
        <v>3</v>
      </c>
      <c r="P164" s="19">
        <f t="shared" si="16"/>
        <v>0</v>
      </c>
      <c r="Q164" s="19">
        <f t="shared" si="17"/>
        <v>138088</v>
      </c>
      <c r="R164" s="15">
        <f t="shared" si="18"/>
        <v>23226.410000000003</v>
      </c>
      <c r="S164" s="15">
        <f t="shared" si="19"/>
        <v>16.820006083077459</v>
      </c>
      <c r="T164" s="20" t="str">
        <f t="shared" si="20"/>
        <v>High</v>
      </c>
    </row>
    <row r="165" spans="1:20" x14ac:dyDescent="0.3">
      <c r="A165" s="15" t="s">
        <v>238</v>
      </c>
      <c r="B165" s="16">
        <v>45024</v>
      </c>
      <c r="C165" s="15" t="s">
        <v>14</v>
      </c>
      <c r="D165" s="15" t="s">
        <v>109</v>
      </c>
      <c r="E165" s="15" t="s">
        <v>16</v>
      </c>
      <c r="F165" s="15" t="s">
        <v>29</v>
      </c>
      <c r="G165" s="15" t="s">
        <v>77</v>
      </c>
      <c r="H165" s="15">
        <v>1</v>
      </c>
      <c r="I165" s="15">
        <v>34911</v>
      </c>
      <c r="J165" s="17">
        <v>0.12</v>
      </c>
      <c r="K165" s="15">
        <v>30721.68</v>
      </c>
      <c r="L165" s="15">
        <v>24861.86</v>
      </c>
      <c r="M165" s="15" t="s">
        <v>35</v>
      </c>
      <c r="N165" s="18" t="str">
        <f t="shared" si="14"/>
        <v>April</v>
      </c>
      <c r="O165" s="15">
        <f t="shared" si="15"/>
        <v>2</v>
      </c>
      <c r="P165" s="19">
        <f t="shared" si="16"/>
        <v>3686.6016</v>
      </c>
      <c r="Q165" s="19">
        <f t="shared" si="17"/>
        <v>27035.078399999999</v>
      </c>
      <c r="R165" s="15">
        <f t="shared" si="18"/>
        <v>5859.82</v>
      </c>
      <c r="S165" s="15">
        <f t="shared" si="19"/>
        <v>19.073891792375935</v>
      </c>
      <c r="T165" s="20" t="str">
        <f t="shared" si="20"/>
        <v>High</v>
      </c>
    </row>
    <row r="166" spans="1:20" x14ac:dyDescent="0.3">
      <c r="A166" s="15" t="s">
        <v>239</v>
      </c>
      <c r="B166" s="16">
        <v>45049</v>
      </c>
      <c r="C166" s="15" t="s">
        <v>21</v>
      </c>
      <c r="D166" s="15" t="s">
        <v>109</v>
      </c>
      <c r="E166" s="15" t="s">
        <v>16</v>
      </c>
      <c r="F166" s="15" t="s">
        <v>39</v>
      </c>
      <c r="G166" s="15" t="s">
        <v>165</v>
      </c>
      <c r="H166" s="15">
        <v>2</v>
      </c>
      <c r="I166" s="15">
        <v>71196</v>
      </c>
      <c r="J166" s="17">
        <v>0.08</v>
      </c>
      <c r="K166" s="15">
        <v>131000.64</v>
      </c>
      <c r="L166" s="15">
        <v>108372.56</v>
      </c>
      <c r="M166" s="15" t="s">
        <v>35</v>
      </c>
      <c r="N166" s="18" t="str">
        <f t="shared" si="14"/>
        <v>May</v>
      </c>
      <c r="O166" s="15">
        <f t="shared" si="15"/>
        <v>2</v>
      </c>
      <c r="P166" s="19">
        <f t="shared" si="16"/>
        <v>10480.0512</v>
      </c>
      <c r="Q166" s="19">
        <f t="shared" si="17"/>
        <v>120520.5888</v>
      </c>
      <c r="R166" s="15">
        <f t="shared" si="18"/>
        <v>22628.080000000002</v>
      </c>
      <c r="S166" s="15">
        <f t="shared" si="19"/>
        <v>17.273259123008867</v>
      </c>
      <c r="T166" s="20" t="str">
        <f t="shared" si="20"/>
        <v>High</v>
      </c>
    </row>
    <row r="167" spans="1:20" x14ac:dyDescent="0.3">
      <c r="A167" s="15" t="s">
        <v>240</v>
      </c>
      <c r="B167" s="16">
        <v>44929</v>
      </c>
      <c r="C167" s="15" t="s">
        <v>27</v>
      </c>
      <c r="D167" s="15" t="s">
        <v>22</v>
      </c>
      <c r="E167" s="15" t="s">
        <v>16</v>
      </c>
      <c r="F167" s="15" t="s">
        <v>29</v>
      </c>
      <c r="G167" s="15" t="s">
        <v>30</v>
      </c>
      <c r="H167" s="15">
        <v>4</v>
      </c>
      <c r="I167" s="15">
        <v>76666</v>
      </c>
      <c r="J167" s="17">
        <v>0</v>
      </c>
      <c r="K167" s="15">
        <v>306664</v>
      </c>
      <c r="L167" s="15">
        <v>249758.44</v>
      </c>
      <c r="M167" s="15" t="s">
        <v>35</v>
      </c>
      <c r="N167" s="18" t="str">
        <f t="shared" si="14"/>
        <v>January</v>
      </c>
      <c r="O167" s="15">
        <f t="shared" si="15"/>
        <v>1</v>
      </c>
      <c r="P167" s="19">
        <f t="shared" si="16"/>
        <v>0</v>
      </c>
      <c r="Q167" s="19">
        <f t="shared" si="17"/>
        <v>306664</v>
      </c>
      <c r="R167" s="15">
        <f t="shared" si="18"/>
        <v>56905.56</v>
      </c>
      <c r="S167" s="15">
        <f t="shared" si="19"/>
        <v>18.556322228888948</v>
      </c>
      <c r="T167" s="20" t="str">
        <f t="shared" si="20"/>
        <v>High</v>
      </c>
    </row>
    <row r="168" spans="1:20" x14ac:dyDescent="0.3">
      <c r="A168" s="15" t="s">
        <v>241</v>
      </c>
      <c r="B168" s="16">
        <v>45373</v>
      </c>
      <c r="C168" s="15" t="s">
        <v>27</v>
      </c>
      <c r="D168" s="15" t="s">
        <v>48</v>
      </c>
      <c r="E168" s="15" t="s">
        <v>32</v>
      </c>
      <c r="F168" s="15" t="s">
        <v>60</v>
      </c>
      <c r="G168" s="15" t="s">
        <v>102</v>
      </c>
      <c r="H168" s="15">
        <v>1</v>
      </c>
      <c r="I168" s="15">
        <v>26283</v>
      </c>
      <c r="J168" s="17">
        <v>0.08</v>
      </c>
      <c r="K168" s="15">
        <v>24180.36</v>
      </c>
      <c r="L168" s="15">
        <v>19669.060000000001</v>
      </c>
      <c r="M168" s="15" t="s">
        <v>35</v>
      </c>
      <c r="N168" s="18" t="str">
        <f t="shared" si="14"/>
        <v>March</v>
      </c>
      <c r="O168" s="15">
        <f t="shared" si="15"/>
        <v>1</v>
      </c>
      <c r="P168" s="19">
        <f t="shared" si="16"/>
        <v>1934.4288000000001</v>
      </c>
      <c r="Q168" s="19">
        <f t="shared" si="17"/>
        <v>22245.931199999999</v>
      </c>
      <c r="R168" s="15">
        <f t="shared" si="18"/>
        <v>4511.2999999999993</v>
      </c>
      <c r="S168" s="15">
        <f t="shared" si="19"/>
        <v>18.656876903404246</v>
      </c>
      <c r="T168" s="20" t="str">
        <f t="shared" si="20"/>
        <v>Medium</v>
      </c>
    </row>
    <row r="169" spans="1:20" x14ac:dyDescent="0.3">
      <c r="A169" s="15" t="s">
        <v>242</v>
      </c>
      <c r="B169" s="16">
        <v>44976</v>
      </c>
      <c r="C169" s="15" t="s">
        <v>37</v>
      </c>
      <c r="D169" s="15" t="s">
        <v>42</v>
      </c>
      <c r="E169" s="15" t="s">
        <v>32</v>
      </c>
      <c r="F169" s="15" t="s">
        <v>60</v>
      </c>
      <c r="G169" s="15" t="s">
        <v>61</v>
      </c>
      <c r="H169" s="15">
        <v>3</v>
      </c>
      <c r="I169" s="15">
        <v>4285</v>
      </c>
      <c r="J169" s="17">
        <v>0.08</v>
      </c>
      <c r="K169" s="15">
        <v>11826.6</v>
      </c>
      <c r="L169" s="15">
        <v>9874.32</v>
      </c>
      <c r="M169" s="15" t="s">
        <v>35</v>
      </c>
      <c r="N169" s="18" t="str">
        <f t="shared" si="14"/>
        <v>February</v>
      </c>
      <c r="O169" s="15">
        <f t="shared" si="15"/>
        <v>1</v>
      </c>
      <c r="P169" s="19">
        <f t="shared" si="16"/>
        <v>946.12800000000004</v>
      </c>
      <c r="Q169" s="19">
        <f t="shared" si="17"/>
        <v>10880.472</v>
      </c>
      <c r="R169" s="15">
        <f t="shared" si="18"/>
        <v>1952.2800000000007</v>
      </c>
      <c r="S169" s="15">
        <f t="shared" si="19"/>
        <v>16.507533864339713</v>
      </c>
      <c r="T169" s="20" t="str">
        <f t="shared" si="20"/>
        <v>Medium</v>
      </c>
    </row>
    <row r="170" spans="1:20" x14ac:dyDescent="0.3">
      <c r="A170" s="15" t="s">
        <v>243</v>
      </c>
      <c r="B170" s="16">
        <v>45371</v>
      </c>
      <c r="C170" s="15" t="s">
        <v>37</v>
      </c>
      <c r="D170" s="15" t="s">
        <v>48</v>
      </c>
      <c r="E170" s="15" t="s">
        <v>16</v>
      </c>
      <c r="F170" s="15" t="s">
        <v>17</v>
      </c>
      <c r="G170" s="15" t="s">
        <v>97</v>
      </c>
      <c r="H170" s="15">
        <v>2</v>
      </c>
      <c r="I170" s="15">
        <v>81398</v>
      </c>
      <c r="J170" s="17">
        <v>0.1</v>
      </c>
      <c r="K170" s="15">
        <v>146516.4</v>
      </c>
      <c r="L170" s="15">
        <v>110688.55</v>
      </c>
      <c r="M170" s="15" t="s">
        <v>19</v>
      </c>
      <c r="N170" s="18" t="str">
        <f t="shared" si="14"/>
        <v>March</v>
      </c>
      <c r="O170" s="15">
        <f t="shared" si="15"/>
        <v>1</v>
      </c>
      <c r="P170" s="19">
        <f t="shared" si="16"/>
        <v>14651.64</v>
      </c>
      <c r="Q170" s="19">
        <f t="shared" si="17"/>
        <v>131864.76</v>
      </c>
      <c r="R170" s="15">
        <f t="shared" si="18"/>
        <v>35827.849999999991</v>
      </c>
      <c r="S170" s="15">
        <f t="shared" si="19"/>
        <v>24.453132891608035</v>
      </c>
      <c r="T170" s="20" t="str">
        <f t="shared" si="20"/>
        <v>High</v>
      </c>
    </row>
    <row r="171" spans="1:20" x14ac:dyDescent="0.3">
      <c r="A171" s="15" t="s">
        <v>244</v>
      </c>
      <c r="B171" s="16">
        <v>45639</v>
      </c>
      <c r="C171" s="15" t="s">
        <v>27</v>
      </c>
      <c r="D171" s="15" t="s">
        <v>63</v>
      </c>
      <c r="E171" s="15" t="s">
        <v>32</v>
      </c>
      <c r="F171" s="15" t="s">
        <v>33</v>
      </c>
      <c r="G171" s="15" t="s">
        <v>83</v>
      </c>
      <c r="H171" s="15">
        <v>4</v>
      </c>
      <c r="I171" s="15">
        <v>55719</v>
      </c>
      <c r="J171" s="17">
        <v>0.12</v>
      </c>
      <c r="K171" s="15">
        <v>196130.88</v>
      </c>
      <c r="L171" s="15">
        <v>148557.01</v>
      </c>
      <c r="M171" s="15" t="s">
        <v>51</v>
      </c>
      <c r="N171" s="18" t="str">
        <f t="shared" si="14"/>
        <v>December</v>
      </c>
      <c r="O171" s="15">
        <f t="shared" si="15"/>
        <v>4</v>
      </c>
      <c r="P171" s="19">
        <f t="shared" si="16"/>
        <v>23535.705600000001</v>
      </c>
      <c r="Q171" s="19">
        <f t="shared" si="17"/>
        <v>172595.17440000002</v>
      </c>
      <c r="R171" s="15">
        <f t="shared" si="18"/>
        <v>47573.869999999995</v>
      </c>
      <c r="S171" s="15">
        <f t="shared" si="19"/>
        <v>24.256185461463282</v>
      </c>
      <c r="T171" s="20" t="str">
        <f t="shared" si="20"/>
        <v>High</v>
      </c>
    </row>
    <row r="172" spans="1:20" x14ac:dyDescent="0.3">
      <c r="A172" s="15" t="s">
        <v>245</v>
      </c>
      <c r="B172" s="16">
        <v>45434</v>
      </c>
      <c r="C172" s="15" t="s">
        <v>27</v>
      </c>
      <c r="D172" s="15" t="s">
        <v>42</v>
      </c>
      <c r="E172" s="15" t="s">
        <v>16</v>
      </c>
      <c r="F172" s="15" t="s">
        <v>17</v>
      </c>
      <c r="G172" s="15" t="s">
        <v>93</v>
      </c>
      <c r="H172" s="15">
        <v>3</v>
      </c>
      <c r="I172" s="15">
        <v>1332</v>
      </c>
      <c r="J172" s="17">
        <v>0.05</v>
      </c>
      <c r="K172" s="15">
        <v>3796.2</v>
      </c>
      <c r="L172" s="15">
        <v>3328.28</v>
      </c>
      <c r="M172" s="15" t="s">
        <v>19</v>
      </c>
      <c r="N172" s="18" t="str">
        <f t="shared" si="14"/>
        <v>May</v>
      </c>
      <c r="O172" s="15">
        <f t="shared" si="15"/>
        <v>2</v>
      </c>
      <c r="P172" s="19">
        <f t="shared" si="16"/>
        <v>189.81</v>
      </c>
      <c r="Q172" s="19">
        <f t="shared" si="17"/>
        <v>3606.39</v>
      </c>
      <c r="R172" s="15">
        <f t="shared" si="18"/>
        <v>467.91999999999962</v>
      </c>
      <c r="S172" s="15">
        <f t="shared" si="19"/>
        <v>12.326010220747055</v>
      </c>
      <c r="T172" s="20" t="str">
        <f t="shared" si="20"/>
        <v>Low</v>
      </c>
    </row>
    <row r="173" spans="1:20" x14ac:dyDescent="0.3">
      <c r="A173" s="15" t="s">
        <v>246</v>
      </c>
      <c r="B173" s="16">
        <v>45540</v>
      </c>
      <c r="C173" s="15" t="s">
        <v>37</v>
      </c>
      <c r="D173" s="15" t="s">
        <v>68</v>
      </c>
      <c r="E173" s="15" t="s">
        <v>23</v>
      </c>
      <c r="F173" s="15" t="s">
        <v>53</v>
      </c>
      <c r="G173" s="15" t="s">
        <v>54</v>
      </c>
      <c r="H173" s="15">
        <v>3</v>
      </c>
      <c r="I173" s="15">
        <v>41527</v>
      </c>
      <c r="J173" s="17">
        <v>0.05</v>
      </c>
      <c r="K173" s="15">
        <v>118351.95</v>
      </c>
      <c r="L173" s="15">
        <v>90424.23</v>
      </c>
      <c r="M173" s="15" t="s">
        <v>51</v>
      </c>
      <c r="N173" s="18" t="str">
        <f t="shared" si="14"/>
        <v>September</v>
      </c>
      <c r="O173" s="15">
        <f t="shared" si="15"/>
        <v>3</v>
      </c>
      <c r="P173" s="19">
        <f t="shared" si="16"/>
        <v>5917.5974999999999</v>
      </c>
      <c r="Q173" s="19">
        <f t="shared" si="17"/>
        <v>112434.35249999999</v>
      </c>
      <c r="R173" s="15">
        <f t="shared" si="18"/>
        <v>27927.72</v>
      </c>
      <c r="S173" s="15">
        <f t="shared" si="19"/>
        <v>23.597177739783756</v>
      </c>
      <c r="T173" s="20" t="str">
        <f t="shared" si="20"/>
        <v>High</v>
      </c>
    </row>
    <row r="174" spans="1:20" x14ac:dyDescent="0.3">
      <c r="A174" s="15" t="s">
        <v>247</v>
      </c>
      <c r="B174" s="16">
        <v>45319</v>
      </c>
      <c r="C174" s="15" t="s">
        <v>27</v>
      </c>
      <c r="D174" s="15" t="s">
        <v>109</v>
      </c>
      <c r="E174" s="15" t="s">
        <v>32</v>
      </c>
      <c r="F174" s="15" t="s">
        <v>60</v>
      </c>
      <c r="G174" s="15" t="s">
        <v>102</v>
      </c>
      <c r="H174" s="15">
        <v>1</v>
      </c>
      <c r="I174" s="15">
        <v>77955</v>
      </c>
      <c r="J174" s="17">
        <v>0.12</v>
      </c>
      <c r="K174" s="15">
        <v>68600.399999999994</v>
      </c>
      <c r="L174" s="15">
        <v>58292.63</v>
      </c>
      <c r="M174" s="15" t="s">
        <v>19</v>
      </c>
      <c r="N174" s="18" t="str">
        <f t="shared" si="14"/>
        <v>January</v>
      </c>
      <c r="O174" s="15">
        <f t="shared" si="15"/>
        <v>1</v>
      </c>
      <c r="P174" s="19">
        <f t="shared" si="16"/>
        <v>8232.0479999999989</v>
      </c>
      <c r="Q174" s="19">
        <f t="shared" si="17"/>
        <v>60368.351999999999</v>
      </c>
      <c r="R174" s="15">
        <f t="shared" si="18"/>
        <v>10307.769999999997</v>
      </c>
      <c r="S174" s="15">
        <f t="shared" si="19"/>
        <v>15.025816175998971</v>
      </c>
      <c r="T174" s="20" t="str">
        <f t="shared" si="20"/>
        <v>High</v>
      </c>
    </row>
    <row r="175" spans="1:20" x14ac:dyDescent="0.3">
      <c r="A175" s="15" t="s">
        <v>248</v>
      </c>
      <c r="B175" s="16">
        <v>45451</v>
      </c>
      <c r="C175" s="15" t="s">
        <v>21</v>
      </c>
      <c r="D175" s="15" t="s">
        <v>22</v>
      </c>
      <c r="E175" s="15" t="s">
        <v>32</v>
      </c>
      <c r="F175" s="15" t="s">
        <v>33</v>
      </c>
      <c r="G175" s="15" t="s">
        <v>83</v>
      </c>
      <c r="H175" s="15">
        <v>4</v>
      </c>
      <c r="I175" s="15">
        <v>60957</v>
      </c>
      <c r="J175" s="17">
        <v>0.08</v>
      </c>
      <c r="K175" s="15">
        <v>224321.76</v>
      </c>
      <c r="L175" s="15">
        <v>191745.99</v>
      </c>
      <c r="M175" s="15" t="s">
        <v>51</v>
      </c>
      <c r="N175" s="18" t="str">
        <f t="shared" si="14"/>
        <v>June</v>
      </c>
      <c r="O175" s="15">
        <f t="shared" si="15"/>
        <v>2</v>
      </c>
      <c r="P175" s="19">
        <f t="shared" si="16"/>
        <v>17945.7408</v>
      </c>
      <c r="Q175" s="19">
        <f t="shared" si="17"/>
        <v>206376.01920000001</v>
      </c>
      <c r="R175" s="15">
        <f t="shared" si="18"/>
        <v>32575.770000000019</v>
      </c>
      <c r="S175" s="15">
        <f t="shared" si="19"/>
        <v>14.521894799684176</v>
      </c>
      <c r="T175" s="20" t="str">
        <f t="shared" si="20"/>
        <v>High</v>
      </c>
    </row>
    <row r="176" spans="1:20" x14ac:dyDescent="0.3">
      <c r="A176" s="15" t="s">
        <v>249</v>
      </c>
      <c r="B176" s="16">
        <v>45601</v>
      </c>
      <c r="C176" s="15" t="s">
        <v>37</v>
      </c>
      <c r="D176" s="15" t="s">
        <v>63</v>
      </c>
      <c r="E176" s="15" t="s">
        <v>16</v>
      </c>
      <c r="F176" s="15" t="s">
        <v>29</v>
      </c>
      <c r="G176" s="15" t="s">
        <v>30</v>
      </c>
      <c r="H176" s="15">
        <v>4</v>
      </c>
      <c r="I176" s="15">
        <v>11868</v>
      </c>
      <c r="J176" s="17">
        <v>0.15</v>
      </c>
      <c r="K176" s="15">
        <v>40351.199999999997</v>
      </c>
      <c r="L176" s="15">
        <v>34914.379999999997</v>
      </c>
      <c r="M176" s="15" t="s">
        <v>35</v>
      </c>
      <c r="N176" s="18" t="str">
        <f t="shared" si="14"/>
        <v>November</v>
      </c>
      <c r="O176" s="15">
        <f t="shared" si="15"/>
        <v>4</v>
      </c>
      <c r="P176" s="19">
        <f t="shared" si="16"/>
        <v>6052.6799999999994</v>
      </c>
      <c r="Q176" s="19">
        <f t="shared" si="17"/>
        <v>34298.519999999997</v>
      </c>
      <c r="R176" s="15">
        <f t="shared" si="18"/>
        <v>5436.82</v>
      </c>
      <c r="S176" s="15">
        <f t="shared" si="19"/>
        <v>13.473750470865797</v>
      </c>
      <c r="T176" s="20" t="str">
        <f t="shared" si="20"/>
        <v>High</v>
      </c>
    </row>
    <row r="177" spans="1:20" x14ac:dyDescent="0.3">
      <c r="A177" s="15" t="s">
        <v>250</v>
      </c>
      <c r="B177" s="16">
        <v>45145</v>
      </c>
      <c r="C177" s="15" t="s">
        <v>21</v>
      </c>
      <c r="D177" s="15" t="s">
        <v>109</v>
      </c>
      <c r="E177" s="15" t="s">
        <v>23</v>
      </c>
      <c r="F177" s="15" t="s">
        <v>49</v>
      </c>
      <c r="G177" s="15" t="s">
        <v>50</v>
      </c>
      <c r="H177" s="15">
        <v>3</v>
      </c>
      <c r="I177" s="15">
        <v>61287</v>
      </c>
      <c r="J177" s="17">
        <v>0.1</v>
      </c>
      <c r="K177" s="15">
        <v>165474.9</v>
      </c>
      <c r="L177" s="15">
        <v>124182.08</v>
      </c>
      <c r="M177" s="15" t="s">
        <v>51</v>
      </c>
      <c r="N177" s="18" t="str">
        <f t="shared" si="14"/>
        <v>August</v>
      </c>
      <c r="O177" s="15">
        <f t="shared" si="15"/>
        <v>3</v>
      </c>
      <c r="P177" s="19">
        <f t="shared" si="16"/>
        <v>16547.490000000002</v>
      </c>
      <c r="Q177" s="19">
        <f t="shared" si="17"/>
        <v>148927.41</v>
      </c>
      <c r="R177" s="15">
        <f t="shared" si="18"/>
        <v>41292.819999999992</v>
      </c>
      <c r="S177" s="15">
        <f t="shared" si="19"/>
        <v>24.954128994790143</v>
      </c>
      <c r="T177" s="20" t="str">
        <f t="shared" si="20"/>
        <v>High</v>
      </c>
    </row>
    <row r="178" spans="1:20" x14ac:dyDescent="0.3">
      <c r="A178" s="15" t="s">
        <v>251</v>
      </c>
      <c r="B178" s="16">
        <v>45528</v>
      </c>
      <c r="C178" s="15" t="s">
        <v>37</v>
      </c>
      <c r="D178" s="15" t="s">
        <v>28</v>
      </c>
      <c r="E178" s="15" t="s">
        <v>32</v>
      </c>
      <c r="F178" s="15" t="s">
        <v>33</v>
      </c>
      <c r="G178" s="15" t="s">
        <v>83</v>
      </c>
      <c r="H178" s="15">
        <v>3</v>
      </c>
      <c r="I178" s="15">
        <v>73296</v>
      </c>
      <c r="J178" s="17">
        <v>0.12</v>
      </c>
      <c r="K178" s="15">
        <v>193501.44</v>
      </c>
      <c r="L178" s="15">
        <v>156455.96</v>
      </c>
      <c r="M178" s="15" t="s">
        <v>19</v>
      </c>
      <c r="N178" s="18" t="str">
        <f t="shared" si="14"/>
        <v>August</v>
      </c>
      <c r="O178" s="15">
        <f t="shared" si="15"/>
        <v>3</v>
      </c>
      <c r="P178" s="19">
        <f t="shared" si="16"/>
        <v>23220.1728</v>
      </c>
      <c r="Q178" s="19">
        <f t="shared" si="17"/>
        <v>170281.2672</v>
      </c>
      <c r="R178" s="15">
        <f t="shared" si="18"/>
        <v>37045.48000000001</v>
      </c>
      <c r="S178" s="15">
        <f t="shared" si="19"/>
        <v>19.144808431399792</v>
      </c>
      <c r="T178" s="20" t="str">
        <f t="shared" si="20"/>
        <v>High</v>
      </c>
    </row>
    <row r="179" spans="1:20" x14ac:dyDescent="0.3">
      <c r="A179" s="15" t="s">
        <v>252</v>
      </c>
      <c r="B179" s="16">
        <v>44946</v>
      </c>
      <c r="C179" s="15" t="s">
        <v>27</v>
      </c>
      <c r="D179" s="15" t="s">
        <v>28</v>
      </c>
      <c r="E179" s="15" t="s">
        <v>23</v>
      </c>
      <c r="F179" s="15" t="s">
        <v>24</v>
      </c>
      <c r="G179" s="15" t="s">
        <v>25</v>
      </c>
      <c r="H179" s="15">
        <v>1</v>
      </c>
      <c r="I179" s="15">
        <v>73370</v>
      </c>
      <c r="J179" s="17">
        <v>0.15</v>
      </c>
      <c r="K179" s="15">
        <v>62364.5</v>
      </c>
      <c r="L179" s="15">
        <v>48275.360000000001</v>
      </c>
      <c r="M179" s="15" t="s">
        <v>19</v>
      </c>
      <c r="N179" s="18" t="str">
        <f t="shared" si="14"/>
        <v>January</v>
      </c>
      <c r="O179" s="15">
        <f t="shared" si="15"/>
        <v>1</v>
      </c>
      <c r="P179" s="19">
        <f t="shared" si="16"/>
        <v>9354.6749999999993</v>
      </c>
      <c r="Q179" s="19">
        <f t="shared" si="17"/>
        <v>53009.824999999997</v>
      </c>
      <c r="R179" s="15">
        <f t="shared" si="18"/>
        <v>14089.14</v>
      </c>
      <c r="S179" s="15">
        <f t="shared" si="19"/>
        <v>22.59160259442471</v>
      </c>
      <c r="T179" s="20" t="str">
        <f t="shared" si="20"/>
        <v>High</v>
      </c>
    </row>
    <row r="180" spans="1:20" x14ac:dyDescent="0.3">
      <c r="A180" s="15" t="s">
        <v>253</v>
      </c>
      <c r="B180" s="16">
        <v>44966</v>
      </c>
      <c r="C180" s="15" t="s">
        <v>37</v>
      </c>
      <c r="D180" s="15" t="s">
        <v>38</v>
      </c>
      <c r="E180" s="15" t="s">
        <v>16</v>
      </c>
      <c r="F180" s="15" t="s">
        <v>29</v>
      </c>
      <c r="G180" s="15" t="s">
        <v>57</v>
      </c>
      <c r="H180" s="15">
        <v>2</v>
      </c>
      <c r="I180" s="15">
        <v>86934</v>
      </c>
      <c r="J180" s="17">
        <v>0</v>
      </c>
      <c r="K180" s="15">
        <v>173868</v>
      </c>
      <c r="L180" s="15">
        <v>138073.03</v>
      </c>
      <c r="M180" s="15" t="s">
        <v>35</v>
      </c>
      <c r="N180" s="18" t="str">
        <f t="shared" si="14"/>
        <v>February</v>
      </c>
      <c r="O180" s="15">
        <f t="shared" si="15"/>
        <v>1</v>
      </c>
      <c r="P180" s="19">
        <f t="shared" si="16"/>
        <v>0</v>
      </c>
      <c r="Q180" s="19">
        <f t="shared" si="17"/>
        <v>173868</v>
      </c>
      <c r="R180" s="15">
        <f t="shared" si="18"/>
        <v>35794.97</v>
      </c>
      <c r="S180" s="15">
        <f t="shared" si="19"/>
        <v>20.587439896933308</v>
      </c>
      <c r="T180" s="20" t="str">
        <f t="shared" si="20"/>
        <v>High</v>
      </c>
    </row>
    <row r="181" spans="1:20" x14ac:dyDescent="0.3">
      <c r="A181" s="15" t="s">
        <v>254</v>
      </c>
      <c r="B181" s="16">
        <v>45170</v>
      </c>
      <c r="C181" s="15" t="s">
        <v>37</v>
      </c>
      <c r="D181" s="15" t="s">
        <v>38</v>
      </c>
      <c r="E181" s="15" t="s">
        <v>32</v>
      </c>
      <c r="F181" s="15" t="s">
        <v>33</v>
      </c>
      <c r="G181" s="15" t="s">
        <v>34</v>
      </c>
      <c r="H181" s="15">
        <v>5</v>
      </c>
      <c r="I181" s="15">
        <v>23173</v>
      </c>
      <c r="J181" s="17">
        <v>0.12</v>
      </c>
      <c r="K181" s="15">
        <v>101961.2</v>
      </c>
      <c r="L181" s="15">
        <v>90148.06</v>
      </c>
      <c r="M181" s="15" t="s">
        <v>35</v>
      </c>
      <c r="N181" s="18" t="str">
        <f t="shared" si="14"/>
        <v>September</v>
      </c>
      <c r="O181" s="15">
        <f t="shared" si="15"/>
        <v>3</v>
      </c>
      <c r="P181" s="19">
        <f t="shared" si="16"/>
        <v>12235.343999999999</v>
      </c>
      <c r="Q181" s="19">
        <f t="shared" si="17"/>
        <v>89725.856</v>
      </c>
      <c r="R181" s="15">
        <f t="shared" si="18"/>
        <v>11813.14</v>
      </c>
      <c r="S181" s="15">
        <f t="shared" si="19"/>
        <v>11.585916995876863</v>
      </c>
      <c r="T181" s="20" t="str">
        <f t="shared" si="20"/>
        <v>High</v>
      </c>
    </row>
    <row r="182" spans="1:20" x14ac:dyDescent="0.3">
      <c r="A182" s="15" t="s">
        <v>255</v>
      </c>
      <c r="B182" s="16">
        <v>45379</v>
      </c>
      <c r="C182" s="15" t="s">
        <v>21</v>
      </c>
      <c r="D182" s="15" t="s">
        <v>56</v>
      </c>
      <c r="E182" s="15" t="s">
        <v>23</v>
      </c>
      <c r="F182" s="15" t="s">
        <v>24</v>
      </c>
      <c r="G182" s="15" t="s">
        <v>25</v>
      </c>
      <c r="H182" s="15">
        <v>4</v>
      </c>
      <c r="I182" s="15">
        <v>88271</v>
      </c>
      <c r="J182" s="17">
        <v>0.15</v>
      </c>
      <c r="K182" s="15">
        <v>300121.40000000002</v>
      </c>
      <c r="L182" s="15">
        <v>259202.23</v>
      </c>
      <c r="M182" s="15" t="s">
        <v>19</v>
      </c>
      <c r="N182" s="18" t="str">
        <f t="shared" si="14"/>
        <v>March</v>
      </c>
      <c r="O182" s="15">
        <f t="shared" si="15"/>
        <v>1</v>
      </c>
      <c r="P182" s="19">
        <f t="shared" si="16"/>
        <v>45018.21</v>
      </c>
      <c r="Q182" s="19">
        <f t="shared" si="17"/>
        <v>255103.19000000003</v>
      </c>
      <c r="R182" s="15">
        <f t="shared" si="18"/>
        <v>40919.170000000013</v>
      </c>
      <c r="S182" s="15">
        <f t="shared" si="19"/>
        <v>13.634206024628703</v>
      </c>
      <c r="T182" s="20" t="str">
        <f t="shared" si="20"/>
        <v>High</v>
      </c>
    </row>
    <row r="183" spans="1:20" x14ac:dyDescent="0.3">
      <c r="A183" s="15" t="s">
        <v>256</v>
      </c>
      <c r="B183" s="16">
        <v>44947</v>
      </c>
      <c r="C183" s="15" t="s">
        <v>21</v>
      </c>
      <c r="D183" s="15" t="s">
        <v>56</v>
      </c>
      <c r="E183" s="15" t="s">
        <v>23</v>
      </c>
      <c r="F183" s="15" t="s">
        <v>53</v>
      </c>
      <c r="G183" s="15" t="s">
        <v>81</v>
      </c>
      <c r="H183" s="15">
        <v>4</v>
      </c>
      <c r="I183" s="15">
        <v>64725</v>
      </c>
      <c r="J183" s="17">
        <v>0.15</v>
      </c>
      <c r="K183" s="15">
        <v>220065</v>
      </c>
      <c r="L183" s="15">
        <v>182717.37</v>
      </c>
      <c r="M183" s="15" t="s">
        <v>35</v>
      </c>
      <c r="N183" s="18" t="str">
        <f t="shared" si="14"/>
        <v>January</v>
      </c>
      <c r="O183" s="15">
        <f t="shared" si="15"/>
        <v>1</v>
      </c>
      <c r="P183" s="19">
        <f t="shared" si="16"/>
        <v>33009.75</v>
      </c>
      <c r="Q183" s="19">
        <f t="shared" si="17"/>
        <v>187055.25</v>
      </c>
      <c r="R183" s="15">
        <f t="shared" si="18"/>
        <v>37347.630000000005</v>
      </c>
      <c r="S183" s="15">
        <f t="shared" si="19"/>
        <v>16.971181241905803</v>
      </c>
      <c r="T183" s="20" t="str">
        <f t="shared" si="20"/>
        <v>High</v>
      </c>
    </row>
    <row r="184" spans="1:20" x14ac:dyDescent="0.3">
      <c r="A184" s="15" t="s">
        <v>257</v>
      </c>
      <c r="B184" s="16">
        <v>45176</v>
      </c>
      <c r="C184" s="15" t="s">
        <v>27</v>
      </c>
      <c r="D184" s="15" t="s">
        <v>48</v>
      </c>
      <c r="E184" s="15" t="s">
        <v>32</v>
      </c>
      <c r="F184" s="15" t="s">
        <v>33</v>
      </c>
      <c r="G184" s="15" t="s">
        <v>34</v>
      </c>
      <c r="H184" s="15">
        <v>1</v>
      </c>
      <c r="I184" s="15">
        <v>37738</v>
      </c>
      <c r="J184" s="17">
        <v>0.08</v>
      </c>
      <c r="K184" s="15">
        <v>34718.959999999999</v>
      </c>
      <c r="L184" s="15">
        <v>28179.42</v>
      </c>
      <c r="M184" s="15" t="s">
        <v>35</v>
      </c>
      <c r="N184" s="18" t="str">
        <f t="shared" si="14"/>
        <v>September</v>
      </c>
      <c r="O184" s="15">
        <f t="shared" si="15"/>
        <v>3</v>
      </c>
      <c r="P184" s="19">
        <f t="shared" si="16"/>
        <v>2777.5167999999999</v>
      </c>
      <c r="Q184" s="19">
        <f t="shared" si="17"/>
        <v>31941.443199999998</v>
      </c>
      <c r="R184" s="15">
        <f t="shared" si="18"/>
        <v>6539.5400000000009</v>
      </c>
      <c r="S184" s="15">
        <f t="shared" si="19"/>
        <v>18.835644846504621</v>
      </c>
      <c r="T184" s="20" t="str">
        <f t="shared" si="20"/>
        <v>High</v>
      </c>
    </row>
    <row r="185" spans="1:20" x14ac:dyDescent="0.3">
      <c r="A185" s="15" t="s">
        <v>258</v>
      </c>
      <c r="B185" s="16">
        <v>45061</v>
      </c>
      <c r="C185" s="15" t="s">
        <v>27</v>
      </c>
      <c r="D185" s="15" t="s">
        <v>56</v>
      </c>
      <c r="E185" s="15" t="s">
        <v>32</v>
      </c>
      <c r="F185" s="15" t="s">
        <v>33</v>
      </c>
      <c r="G185" s="15" t="s">
        <v>34</v>
      </c>
      <c r="H185" s="15">
        <v>1</v>
      </c>
      <c r="I185" s="15">
        <v>40488</v>
      </c>
      <c r="J185" s="17">
        <v>0.05</v>
      </c>
      <c r="K185" s="15">
        <v>38463.599999999999</v>
      </c>
      <c r="L185" s="15">
        <v>30103.81</v>
      </c>
      <c r="M185" s="15" t="s">
        <v>19</v>
      </c>
      <c r="N185" s="18" t="str">
        <f t="shared" si="14"/>
        <v>May</v>
      </c>
      <c r="O185" s="15">
        <f t="shared" si="15"/>
        <v>2</v>
      </c>
      <c r="P185" s="19">
        <f t="shared" si="16"/>
        <v>1923.18</v>
      </c>
      <c r="Q185" s="19">
        <f t="shared" si="17"/>
        <v>36540.42</v>
      </c>
      <c r="R185" s="15">
        <f t="shared" si="18"/>
        <v>8359.7899999999972</v>
      </c>
      <c r="S185" s="15">
        <f t="shared" si="19"/>
        <v>21.734289042107335</v>
      </c>
      <c r="T185" s="20" t="str">
        <f t="shared" si="20"/>
        <v>High</v>
      </c>
    </row>
    <row r="186" spans="1:20" x14ac:dyDescent="0.3">
      <c r="A186" s="15" t="s">
        <v>259</v>
      </c>
      <c r="B186" s="16">
        <v>45261</v>
      </c>
      <c r="C186" s="15" t="s">
        <v>21</v>
      </c>
      <c r="D186" s="15" t="s">
        <v>38</v>
      </c>
      <c r="E186" s="15" t="s">
        <v>16</v>
      </c>
      <c r="F186" s="15" t="s">
        <v>17</v>
      </c>
      <c r="G186" s="15" t="s">
        <v>93</v>
      </c>
      <c r="H186" s="15">
        <v>2</v>
      </c>
      <c r="I186" s="15">
        <v>47125</v>
      </c>
      <c r="J186" s="17">
        <v>0.05</v>
      </c>
      <c r="K186" s="15">
        <v>89537.5</v>
      </c>
      <c r="L186" s="15">
        <v>67522.98</v>
      </c>
      <c r="M186" s="15" t="s">
        <v>19</v>
      </c>
      <c r="N186" s="18" t="str">
        <f t="shared" si="14"/>
        <v>December</v>
      </c>
      <c r="O186" s="15">
        <f t="shared" si="15"/>
        <v>4</v>
      </c>
      <c r="P186" s="19">
        <f t="shared" si="16"/>
        <v>4476.875</v>
      </c>
      <c r="Q186" s="19">
        <f t="shared" si="17"/>
        <v>85060.625</v>
      </c>
      <c r="R186" s="15">
        <f t="shared" si="18"/>
        <v>22014.520000000004</v>
      </c>
      <c r="S186" s="15">
        <f t="shared" si="19"/>
        <v>24.586927265112386</v>
      </c>
      <c r="T186" s="20" t="str">
        <f t="shared" si="20"/>
        <v>High</v>
      </c>
    </row>
    <row r="187" spans="1:20" x14ac:dyDescent="0.3">
      <c r="A187" s="15" t="s">
        <v>260</v>
      </c>
      <c r="B187" s="16">
        <v>45173</v>
      </c>
      <c r="C187" s="15" t="s">
        <v>21</v>
      </c>
      <c r="D187" s="15" t="s">
        <v>73</v>
      </c>
      <c r="E187" s="15" t="s">
        <v>23</v>
      </c>
      <c r="F187" s="15" t="s">
        <v>24</v>
      </c>
      <c r="G187" s="15" t="s">
        <v>75</v>
      </c>
      <c r="H187" s="15">
        <v>3</v>
      </c>
      <c r="I187" s="15">
        <v>21755</v>
      </c>
      <c r="J187" s="17">
        <v>0.1</v>
      </c>
      <c r="K187" s="15">
        <v>58738.5</v>
      </c>
      <c r="L187" s="15">
        <v>52453.77</v>
      </c>
      <c r="M187" s="15" t="s">
        <v>35</v>
      </c>
      <c r="N187" s="18" t="str">
        <f t="shared" si="14"/>
        <v>September</v>
      </c>
      <c r="O187" s="15">
        <f t="shared" si="15"/>
        <v>3</v>
      </c>
      <c r="P187" s="19">
        <f t="shared" si="16"/>
        <v>5873.85</v>
      </c>
      <c r="Q187" s="19">
        <f t="shared" si="17"/>
        <v>52864.65</v>
      </c>
      <c r="R187" s="15">
        <f t="shared" si="18"/>
        <v>6284.7300000000032</v>
      </c>
      <c r="S187" s="15">
        <f t="shared" si="19"/>
        <v>10.699507137567359</v>
      </c>
      <c r="T187" s="20" t="str">
        <f t="shared" si="20"/>
        <v>High</v>
      </c>
    </row>
    <row r="188" spans="1:20" x14ac:dyDescent="0.3">
      <c r="A188" s="15" t="s">
        <v>261</v>
      </c>
      <c r="B188" s="16">
        <v>45200</v>
      </c>
      <c r="C188" s="15" t="s">
        <v>14</v>
      </c>
      <c r="D188" s="15" t="s">
        <v>73</v>
      </c>
      <c r="E188" s="15" t="s">
        <v>16</v>
      </c>
      <c r="F188" s="15" t="s">
        <v>39</v>
      </c>
      <c r="G188" s="15" t="s">
        <v>165</v>
      </c>
      <c r="H188" s="15">
        <v>5</v>
      </c>
      <c r="I188" s="15">
        <v>49926</v>
      </c>
      <c r="J188" s="17">
        <v>0.1</v>
      </c>
      <c r="K188" s="15">
        <v>224667</v>
      </c>
      <c r="L188" s="15">
        <v>178807.94</v>
      </c>
      <c r="M188" s="15" t="s">
        <v>35</v>
      </c>
      <c r="N188" s="18" t="str">
        <f t="shared" si="14"/>
        <v>October</v>
      </c>
      <c r="O188" s="15">
        <f t="shared" si="15"/>
        <v>4</v>
      </c>
      <c r="P188" s="19">
        <f t="shared" si="16"/>
        <v>22466.7</v>
      </c>
      <c r="Q188" s="19">
        <f t="shared" si="17"/>
        <v>202200.3</v>
      </c>
      <c r="R188" s="15">
        <f t="shared" si="18"/>
        <v>45859.06</v>
      </c>
      <c r="S188" s="15">
        <f t="shared" si="19"/>
        <v>20.412014225498183</v>
      </c>
      <c r="T188" s="20" t="str">
        <f t="shared" si="20"/>
        <v>High</v>
      </c>
    </row>
    <row r="189" spans="1:20" x14ac:dyDescent="0.3">
      <c r="A189" s="15" t="s">
        <v>262</v>
      </c>
      <c r="B189" s="16">
        <v>45586</v>
      </c>
      <c r="C189" s="15" t="s">
        <v>14</v>
      </c>
      <c r="D189" s="15" t="s">
        <v>42</v>
      </c>
      <c r="E189" s="15" t="s">
        <v>23</v>
      </c>
      <c r="F189" s="15" t="s">
        <v>49</v>
      </c>
      <c r="G189" s="15" t="s">
        <v>71</v>
      </c>
      <c r="H189" s="15">
        <v>3</v>
      </c>
      <c r="I189" s="15">
        <v>33956</v>
      </c>
      <c r="J189" s="17">
        <v>0.05</v>
      </c>
      <c r="K189" s="15">
        <v>96774.6</v>
      </c>
      <c r="L189" s="15">
        <v>86056.99</v>
      </c>
      <c r="M189" s="15" t="s">
        <v>51</v>
      </c>
      <c r="N189" s="18" t="str">
        <f t="shared" si="14"/>
        <v>October</v>
      </c>
      <c r="O189" s="15">
        <f t="shared" si="15"/>
        <v>4</v>
      </c>
      <c r="P189" s="19">
        <f t="shared" si="16"/>
        <v>4838.7300000000005</v>
      </c>
      <c r="Q189" s="19">
        <f t="shared" si="17"/>
        <v>91935.87000000001</v>
      </c>
      <c r="R189" s="15">
        <f t="shared" si="18"/>
        <v>10717.61</v>
      </c>
      <c r="S189" s="15">
        <f t="shared" si="19"/>
        <v>11.074817152434626</v>
      </c>
      <c r="T189" s="20" t="str">
        <f t="shared" si="20"/>
        <v>High</v>
      </c>
    </row>
    <row r="190" spans="1:20" x14ac:dyDescent="0.3">
      <c r="A190" s="15" t="s">
        <v>263</v>
      </c>
      <c r="B190" s="16">
        <v>45567</v>
      </c>
      <c r="C190" s="15" t="s">
        <v>37</v>
      </c>
      <c r="D190" s="15" t="s">
        <v>70</v>
      </c>
      <c r="E190" s="15" t="s">
        <v>32</v>
      </c>
      <c r="F190" s="15" t="s">
        <v>60</v>
      </c>
      <c r="G190" s="15" t="s">
        <v>102</v>
      </c>
      <c r="H190" s="15">
        <v>3</v>
      </c>
      <c r="I190" s="15">
        <v>79046</v>
      </c>
      <c r="J190" s="17">
        <v>0.15</v>
      </c>
      <c r="K190" s="15">
        <v>201567.3</v>
      </c>
      <c r="L190" s="15">
        <v>162149.79</v>
      </c>
      <c r="M190" s="15" t="s">
        <v>19</v>
      </c>
      <c r="N190" s="18" t="str">
        <f t="shared" si="14"/>
        <v>October</v>
      </c>
      <c r="O190" s="15">
        <f t="shared" si="15"/>
        <v>4</v>
      </c>
      <c r="P190" s="19">
        <f t="shared" si="16"/>
        <v>30235.094999999998</v>
      </c>
      <c r="Q190" s="19">
        <f t="shared" si="17"/>
        <v>171332.20499999999</v>
      </c>
      <c r="R190" s="15">
        <f t="shared" si="18"/>
        <v>39417.50999999998</v>
      </c>
      <c r="S190" s="15">
        <f t="shared" si="19"/>
        <v>19.555508259524228</v>
      </c>
      <c r="T190" s="20" t="str">
        <f t="shared" si="20"/>
        <v>High</v>
      </c>
    </row>
    <row r="191" spans="1:20" x14ac:dyDescent="0.3">
      <c r="A191" s="15" t="s">
        <v>264</v>
      </c>
      <c r="B191" s="16">
        <v>45368</v>
      </c>
      <c r="C191" s="15" t="s">
        <v>37</v>
      </c>
      <c r="D191" s="15" t="s">
        <v>42</v>
      </c>
      <c r="E191" s="15" t="s">
        <v>16</v>
      </c>
      <c r="F191" s="15" t="s">
        <v>39</v>
      </c>
      <c r="G191" s="15" t="s">
        <v>85</v>
      </c>
      <c r="H191" s="15">
        <v>2</v>
      </c>
      <c r="I191" s="15">
        <v>44984</v>
      </c>
      <c r="J191" s="17">
        <v>0.12</v>
      </c>
      <c r="K191" s="15">
        <v>79171.839999999997</v>
      </c>
      <c r="L191" s="15">
        <v>65077.72</v>
      </c>
      <c r="M191" s="15" t="s">
        <v>51</v>
      </c>
      <c r="N191" s="18" t="str">
        <f t="shared" si="14"/>
        <v>March</v>
      </c>
      <c r="O191" s="15">
        <f t="shared" si="15"/>
        <v>1</v>
      </c>
      <c r="P191" s="19">
        <f t="shared" si="16"/>
        <v>9500.6207999999988</v>
      </c>
      <c r="Q191" s="19">
        <f t="shared" si="17"/>
        <v>69671.219199999992</v>
      </c>
      <c r="R191" s="15">
        <f t="shared" si="18"/>
        <v>14094.119999999995</v>
      </c>
      <c r="S191" s="15">
        <f t="shared" si="19"/>
        <v>17.801935637721687</v>
      </c>
      <c r="T191" s="20" t="str">
        <f t="shared" si="20"/>
        <v>High</v>
      </c>
    </row>
    <row r="192" spans="1:20" x14ac:dyDescent="0.3">
      <c r="A192" s="15" t="s">
        <v>265</v>
      </c>
      <c r="B192" s="16">
        <v>45654</v>
      </c>
      <c r="C192" s="15" t="s">
        <v>14</v>
      </c>
      <c r="D192" s="15" t="s">
        <v>56</v>
      </c>
      <c r="E192" s="15" t="s">
        <v>32</v>
      </c>
      <c r="F192" s="15" t="s">
        <v>60</v>
      </c>
      <c r="G192" s="15" t="s">
        <v>102</v>
      </c>
      <c r="H192" s="15">
        <v>1</v>
      </c>
      <c r="I192" s="15">
        <v>73535</v>
      </c>
      <c r="J192" s="17">
        <v>0.05</v>
      </c>
      <c r="K192" s="15">
        <v>69858.25</v>
      </c>
      <c r="L192" s="15">
        <v>55268.05</v>
      </c>
      <c r="M192" s="15" t="s">
        <v>35</v>
      </c>
      <c r="N192" s="18" t="str">
        <f t="shared" si="14"/>
        <v>December</v>
      </c>
      <c r="O192" s="15">
        <f t="shared" si="15"/>
        <v>4</v>
      </c>
      <c r="P192" s="19">
        <f t="shared" si="16"/>
        <v>3492.9125000000004</v>
      </c>
      <c r="Q192" s="19">
        <f t="shared" si="17"/>
        <v>66365.337499999994</v>
      </c>
      <c r="R192" s="15">
        <f t="shared" si="18"/>
        <v>14590.199999999997</v>
      </c>
      <c r="S192" s="15">
        <f t="shared" si="19"/>
        <v>20.885435864769011</v>
      </c>
      <c r="T192" s="20" t="str">
        <f t="shared" si="20"/>
        <v>High</v>
      </c>
    </row>
    <row r="193" spans="1:20" x14ac:dyDescent="0.3">
      <c r="A193" s="15" t="s">
        <v>266</v>
      </c>
      <c r="B193" s="16">
        <v>45082</v>
      </c>
      <c r="C193" s="15" t="s">
        <v>14</v>
      </c>
      <c r="D193" s="15" t="s">
        <v>15</v>
      </c>
      <c r="E193" s="15" t="s">
        <v>16</v>
      </c>
      <c r="F193" s="15" t="s">
        <v>39</v>
      </c>
      <c r="G193" s="15" t="s">
        <v>165</v>
      </c>
      <c r="H193" s="15">
        <v>3</v>
      </c>
      <c r="I193" s="15">
        <v>12621</v>
      </c>
      <c r="J193" s="17">
        <v>0.1</v>
      </c>
      <c r="K193" s="15">
        <v>34076.699999999997</v>
      </c>
      <c r="L193" s="15">
        <v>28100.98</v>
      </c>
      <c r="M193" s="15" t="s">
        <v>51</v>
      </c>
      <c r="N193" s="18" t="str">
        <f t="shared" si="14"/>
        <v>June</v>
      </c>
      <c r="O193" s="15">
        <f t="shared" si="15"/>
        <v>2</v>
      </c>
      <c r="P193" s="19">
        <f t="shared" si="16"/>
        <v>3407.67</v>
      </c>
      <c r="Q193" s="19">
        <f t="shared" si="17"/>
        <v>30669.03</v>
      </c>
      <c r="R193" s="15">
        <f t="shared" si="18"/>
        <v>5975.7199999999975</v>
      </c>
      <c r="S193" s="15">
        <f t="shared" si="19"/>
        <v>17.536087708023366</v>
      </c>
      <c r="T193" s="20" t="str">
        <f t="shared" si="20"/>
        <v>High</v>
      </c>
    </row>
    <row r="194" spans="1:20" x14ac:dyDescent="0.3">
      <c r="A194" s="15" t="s">
        <v>267</v>
      </c>
      <c r="B194" s="16">
        <v>45467</v>
      </c>
      <c r="C194" s="15" t="s">
        <v>27</v>
      </c>
      <c r="D194" s="15" t="s">
        <v>70</v>
      </c>
      <c r="E194" s="15" t="s">
        <v>23</v>
      </c>
      <c r="F194" s="15" t="s">
        <v>53</v>
      </c>
      <c r="G194" s="15" t="s">
        <v>81</v>
      </c>
      <c r="H194" s="15">
        <v>3</v>
      </c>
      <c r="I194" s="15">
        <v>19476</v>
      </c>
      <c r="J194" s="17">
        <v>0.08</v>
      </c>
      <c r="K194" s="15">
        <v>53753.760000000002</v>
      </c>
      <c r="L194" s="15">
        <v>41095.449999999997</v>
      </c>
      <c r="M194" s="15" t="s">
        <v>19</v>
      </c>
      <c r="N194" s="18" t="str">
        <f t="shared" si="14"/>
        <v>June</v>
      </c>
      <c r="O194" s="15">
        <f t="shared" si="15"/>
        <v>2</v>
      </c>
      <c r="P194" s="19">
        <f t="shared" si="16"/>
        <v>4300.3008</v>
      </c>
      <c r="Q194" s="19">
        <f t="shared" si="17"/>
        <v>49453.459200000005</v>
      </c>
      <c r="R194" s="15">
        <f t="shared" si="18"/>
        <v>12658.310000000005</v>
      </c>
      <c r="S194" s="15">
        <f t="shared" si="19"/>
        <v>23.548696872553666</v>
      </c>
      <c r="T194" s="20" t="str">
        <f t="shared" si="20"/>
        <v>High</v>
      </c>
    </row>
    <row r="195" spans="1:20" x14ac:dyDescent="0.3">
      <c r="A195" s="15" t="s">
        <v>268</v>
      </c>
      <c r="B195" s="16">
        <v>45205</v>
      </c>
      <c r="C195" s="15" t="s">
        <v>14</v>
      </c>
      <c r="D195" s="15" t="s">
        <v>68</v>
      </c>
      <c r="E195" s="15" t="s">
        <v>32</v>
      </c>
      <c r="F195" s="15" t="s">
        <v>43</v>
      </c>
      <c r="G195" s="15" t="s">
        <v>44</v>
      </c>
      <c r="H195" s="15">
        <v>1</v>
      </c>
      <c r="I195" s="15">
        <v>32826</v>
      </c>
      <c r="J195" s="17">
        <v>0.08</v>
      </c>
      <c r="K195" s="15">
        <v>30199.919999999998</v>
      </c>
      <c r="L195" s="15">
        <v>27138.95</v>
      </c>
      <c r="M195" s="15" t="s">
        <v>19</v>
      </c>
      <c r="N195" s="18" t="str">
        <f t="shared" ref="N195:N258" si="21">TEXT(B195,"mmmm")</f>
        <v>October</v>
      </c>
      <c r="O195" s="15">
        <f t="shared" ref="O195:O258" si="22">ROUNDUP(MONTH(B195)/3,0)</f>
        <v>4</v>
      </c>
      <c r="P195" s="19">
        <f t="shared" ref="P195:P258" si="23">K195*J195</f>
        <v>2415.9935999999998</v>
      </c>
      <c r="Q195" s="19">
        <f t="shared" ref="Q195:Q258" si="24">K195-P195</f>
        <v>27783.926399999997</v>
      </c>
      <c r="R195" s="15">
        <f t="shared" ref="R195:R258" si="25">K195-L195</f>
        <v>3060.9699999999975</v>
      </c>
      <c r="S195" s="15">
        <f t="shared" ref="S195:S258" si="26">R195/K195*100</f>
        <v>10.135689101163175</v>
      </c>
      <c r="T195" s="20" t="str">
        <f t="shared" ref="T195:T258" si="27">IF(K195&gt;30000,"High",IF(K195&gt;10000,"Medium","Low"))</f>
        <v>High</v>
      </c>
    </row>
    <row r="196" spans="1:20" x14ac:dyDescent="0.3">
      <c r="A196" s="15" t="s">
        <v>269</v>
      </c>
      <c r="B196" s="16">
        <v>45649</v>
      </c>
      <c r="C196" s="15" t="s">
        <v>21</v>
      </c>
      <c r="D196" s="15" t="s">
        <v>28</v>
      </c>
      <c r="E196" s="15" t="s">
        <v>16</v>
      </c>
      <c r="F196" s="15" t="s">
        <v>17</v>
      </c>
      <c r="G196" s="15" t="s">
        <v>156</v>
      </c>
      <c r="H196" s="15">
        <v>3</v>
      </c>
      <c r="I196" s="15">
        <v>64597</v>
      </c>
      <c r="J196" s="17">
        <v>0.12</v>
      </c>
      <c r="K196" s="15">
        <v>170536.08</v>
      </c>
      <c r="L196" s="15">
        <v>147792.85</v>
      </c>
      <c r="M196" s="15" t="s">
        <v>19</v>
      </c>
      <c r="N196" s="18" t="str">
        <f t="shared" si="21"/>
        <v>December</v>
      </c>
      <c r="O196" s="15">
        <f t="shared" si="22"/>
        <v>4</v>
      </c>
      <c r="P196" s="19">
        <f t="shared" si="23"/>
        <v>20464.329599999997</v>
      </c>
      <c r="Q196" s="19">
        <f t="shared" si="24"/>
        <v>150071.75039999999</v>
      </c>
      <c r="R196" s="15">
        <f t="shared" si="25"/>
        <v>22743.229999999981</v>
      </c>
      <c r="S196" s="15">
        <f t="shared" si="26"/>
        <v>13.336315693429789</v>
      </c>
      <c r="T196" s="20" t="str">
        <f t="shared" si="27"/>
        <v>High</v>
      </c>
    </row>
    <row r="197" spans="1:20" x14ac:dyDescent="0.3">
      <c r="A197" s="15" t="s">
        <v>270</v>
      </c>
      <c r="B197" s="16">
        <v>45247</v>
      </c>
      <c r="C197" s="15" t="s">
        <v>14</v>
      </c>
      <c r="D197" s="15" t="s">
        <v>56</v>
      </c>
      <c r="E197" s="15" t="s">
        <v>32</v>
      </c>
      <c r="F197" s="15" t="s">
        <v>90</v>
      </c>
      <c r="G197" s="15" t="s">
        <v>113</v>
      </c>
      <c r="H197" s="15">
        <v>1</v>
      </c>
      <c r="I197" s="15">
        <v>40197</v>
      </c>
      <c r="J197" s="17">
        <v>0.12</v>
      </c>
      <c r="K197" s="15">
        <v>35373.360000000001</v>
      </c>
      <c r="L197" s="15">
        <v>30908.93</v>
      </c>
      <c r="M197" s="15" t="s">
        <v>19</v>
      </c>
      <c r="N197" s="18" t="str">
        <f t="shared" si="21"/>
        <v>November</v>
      </c>
      <c r="O197" s="15">
        <f t="shared" si="22"/>
        <v>4</v>
      </c>
      <c r="P197" s="19">
        <f t="shared" si="23"/>
        <v>4244.8032000000003</v>
      </c>
      <c r="Q197" s="19">
        <f t="shared" si="24"/>
        <v>31128.556799999998</v>
      </c>
      <c r="R197" s="15">
        <f t="shared" si="25"/>
        <v>4464.43</v>
      </c>
      <c r="S197" s="15">
        <f t="shared" si="26"/>
        <v>12.620881929225835</v>
      </c>
      <c r="T197" s="20" t="str">
        <f t="shared" si="27"/>
        <v>High</v>
      </c>
    </row>
    <row r="198" spans="1:20" x14ac:dyDescent="0.3">
      <c r="A198" s="15" t="s">
        <v>271</v>
      </c>
      <c r="B198" s="16">
        <v>44927</v>
      </c>
      <c r="C198" s="15" t="s">
        <v>21</v>
      </c>
      <c r="D198" s="15" t="s">
        <v>70</v>
      </c>
      <c r="E198" s="15" t="s">
        <v>32</v>
      </c>
      <c r="F198" s="15" t="s">
        <v>43</v>
      </c>
      <c r="G198" s="15" t="s">
        <v>44</v>
      </c>
      <c r="H198" s="15">
        <v>2</v>
      </c>
      <c r="I198" s="15">
        <v>42768</v>
      </c>
      <c r="J198" s="17">
        <v>0</v>
      </c>
      <c r="K198" s="15">
        <v>85536</v>
      </c>
      <c r="L198" s="15">
        <v>67526.210000000006</v>
      </c>
      <c r="M198" s="15" t="s">
        <v>51</v>
      </c>
      <c r="N198" s="18" t="str">
        <f t="shared" si="21"/>
        <v>January</v>
      </c>
      <c r="O198" s="15">
        <f t="shared" si="22"/>
        <v>1</v>
      </c>
      <c r="P198" s="19">
        <f t="shared" si="23"/>
        <v>0</v>
      </c>
      <c r="Q198" s="19">
        <f t="shared" si="24"/>
        <v>85536</v>
      </c>
      <c r="R198" s="15">
        <f t="shared" si="25"/>
        <v>18009.789999999994</v>
      </c>
      <c r="S198" s="15">
        <f t="shared" si="26"/>
        <v>21.055216517022064</v>
      </c>
      <c r="T198" s="20" t="str">
        <f t="shared" si="27"/>
        <v>High</v>
      </c>
    </row>
    <row r="199" spans="1:20" x14ac:dyDescent="0.3">
      <c r="A199" s="15" t="s">
        <v>272</v>
      </c>
      <c r="B199" s="16">
        <v>45021</v>
      </c>
      <c r="C199" s="15" t="s">
        <v>21</v>
      </c>
      <c r="D199" s="15" t="s">
        <v>42</v>
      </c>
      <c r="E199" s="15" t="s">
        <v>16</v>
      </c>
      <c r="F199" s="15" t="s">
        <v>29</v>
      </c>
      <c r="G199" s="15" t="s">
        <v>57</v>
      </c>
      <c r="H199" s="15">
        <v>2</v>
      </c>
      <c r="I199" s="15">
        <v>19932</v>
      </c>
      <c r="J199" s="17">
        <v>0</v>
      </c>
      <c r="K199" s="15">
        <v>39864</v>
      </c>
      <c r="L199" s="15">
        <v>33967.18</v>
      </c>
      <c r="M199" s="15" t="s">
        <v>51</v>
      </c>
      <c r="N199" s="18" t="str">
        <f t="shared" si="21"/>
        <v>April</v>
      </c>
      <c r="O199" s="15">
        <f t="shared" si="22"/>
        <v>2</v>
      </c>
      <c r="P199" s="19">
        <f t="shared" si="23"/>
        <v>0</v>
      </c>
      <c r="Q199" s="19">
        <f t="shared" si="24"/>
        <v>39864</v>
      </c>
      <c r="R199" s="15">
        <f t="shared" si="25"/>
        <v>5896.82</v>
      </c>
      <c r="S199" s="15">
        <f t="shared" si="26"/>
        <v>14.792343969496285</v>
      </c>
      <c r="T199" s="20" t="str">
        <f t="shared" si="27"/>
        <v>High</v>
      </c>
    </row>
    <row r="200" spans="1:20" x14ac:dyDescent="0.3">
      <c r="A200" s="15" t="s">
        <v>273</v>
      </c>
      <c r="B200" s="16">
        <v>45340</v>
      </c>
      <c r="C200" s="15" t="s">
        <v>21</v>
      </c>
      <c r="D200" s="15" t="s">
        <v>68</v>
      </c>
      <c r="E200" s="15" t="s">
        <v>16</v>
      </c>
      <c r="F200" s="15" t="s">
        <v>17</v>
      </c>
      <c r="G200" s="15" t="s">
        <v>97</v>
      </c>
      <c r="H200" s="15">
        <v>3</v>
      </c>
      <c r="I200" s="15">
        <v>60883</v>
      </c>
      <c r="J200" s="17">
        <v>0</v>
      </c>
      <c r="K200" s="15">
        <v>182649</v>
      </c>
      <c r="L200" s="15">
        <v>140018.54999999999</v>
      </c>
      <c r="M200" s="15" t="s">
        <v>51</v>
      </c>
      <c r="N200" s="18" t="str">
        <f t="shared" si="21"/>
        <v>February</v>
      </c>
      <c r="O200" s="15">
        <f t="shared" si="22"/>
        <v>1</v>
      </c>
      <c r="P200" s="19">
        <f t="shared" si="23"/>
        <v>0</v>
      </c>
      <c r="Q200" s="19">
        <f t="shared" si="24"/>
        <v>182649</v>
      </c>
      <c r="R200" s="15">
        <f t="shared" si="25"/>
        <v>42630.450000000012</v>
      </c>
      <c r="S200" s="15">
        <f t="shared" si="26"/>
        <v>23.340094936189089</v>
      </c>
      <c r="T200" s="20" t="str">
        <f t="shared" si="27"/>
        <v>High</v>
      </c>
    </row>
    <row r="201" spans="1:20" x14ac:dyDescent="0.3">
      <c r="A201" s="15" t="s">
        <v>274</v>
      </c>
      <c r="B201" s="16">
        <v>45451</v>
      </c>
      <c r="C201" s="15" t="s">
        <v>21</v>
      </c>
      <c r="D201" s="15" t="s">
        <v>42</v>
      </c>
      <c r="E201" s="15" t="s">
        <v>23</v>
      </c>
      <c r="F201" s="15" t="s">
        <v>24</v>
      </c>
      <c r="G201" s="15" t="s">
        <v>25</v>
      </c>
      <c r="H201" s="15">
        <v>2</v>
      </c>
      <c r="I201" s="15">
        <v>27694</v>
      </c>
      <c r="J201" s="17">
        <v>0</v>
      </c>
      <c r="K201" s="15">
        <v>55388</v>
      </c>
      <c r="L201" s="15">
        <v>42602.46</v>
      </c>
      <c r="M201" s="15" t="s">
        <v>19</v>
      </c>
      <c r="N201" s="18" t="str">
        <f t="shared" si="21"/>
        <v>June</v>
      </c>
      <c r="O201" s="15">
        <f t="shared" si="22"/>
        <v>2</v>
      </c>
      <c r="P201" s="19">
        <f t="shared" si="23"/>
        <v>0</v>
      </c>
      <c r="Q201" s="19">
        <f t="shared" si="24"/>
        <v>55388</v>
      </c>
      <c r="R201" s="15">
        <f t="shared" si="25"/>
        <v>12785.54</v>
      </c>
      <c r="S201" s="15">
        <f t="shared" si="26"/>
        <v>23.083592113815268</v>
      </c>
      <c r="T201" s="20" t="str">
        <f t="shared" si="27"/>
        <v>High</v>
      </c>
    </row>
    <row r="202" spans="1:20" x14ac:dyDescent="0.3">
      <c r="A202" s="15" t="s">
        <v>275</v>
      </c>
      <c r="B202" s="16">
        <v>45614</v>
      </c>
      <c r="C202" s="15" t="s">
        <v>37</v>
      </c>
      <c r="D202" s="15" t="s">
        <v>73</v>
      </c>
      <c r="E202" s="15" t="s">
        <v>32</v>
      </c>
      <c r="F202" s="15" t="s">
        <v>33</v>
      </c>
      <c r="G202" s="15" t="s">
        <v>34</v>
      </c>
      <c r="H202" s="15">
        <v>5</v>
      </c>
      <c r="I202" s="15">
        <v>6513</v>
      </c>
      <c r="J202" s="17">
        <v>0.12</v>
      </c>
      <c r="K202" s="15">
        <v>28657.200000000001</v>
      </c>
      <c r="L202" s="15">
        <v>23125.61</v>
      </c>
      <c r="M202" s="15" t="s">
        <v>19</v>
      </c>
      <c r="N202" s="18" t="str">
        <f t="shared" si="21"/>
        <v>November</v>
      </c>
      <c r="O202" s="15">
        <f t="shared" si="22"/>
        <v>4</v>
      </c>
      <c r="P202" s="19">
        <f t="shared" si="23"/>
        <v>3438.864</v>
      </c>
      <c r="Q202" s="19">
        <f t="shared" si="24"/>
        <v>25218.335999999999</v>
      </c>
      <c r="R202" s="15">
        <f t="shared" si="25"/>
        <v>5531.59</v>
      </c>
      <c r="S202" s="15">
        <f t="shared" si="26"/>
        <v>19.302618539145485</v>
      </c>
      <c r="T202" s="20" t="str">
        <f t="shared" si="27"/>
        <v>Medium</v>
      </c>
    </row>
    <row r="203" spans="1:20" x14ac:dyDescent="0.3">
      <c r="A203" s="15" t="s">
        <v>276</v>
      </c>
      <c r="B203" s="16">
        <v>45568</v>
      </c>
      <c r="C203" s="15" t="s">
        <v>14</v>
      </c>
      <c r="D203" s="15" t="s">
        <v>68</v>
      </c>
      <c r="E203" s="15" t="s">
        <v>16</v>
      </c>
      <c r="F203" s="15" t="s">
        <v>17</v>
      </c>
      <c r="G203" s="15" t="s">
        <v>18</v>
      </c>
      <c r="H203" s="15">
        <v>3</v>
      </c>
      <c r="I203" s="15">
        <v>1099</v>
      </c>
      <c r="J203" s="17">
        <v>0.15</v>
      </c>
      <c r="K203" s="15">
        <v>2802.45</v>
      </c>
      <c r="L203" s="15">
        <v>2142.64</v>
      </c>
      <c r="M203" s="15" t="s">
        <v>51</v>
      </c>
      <c r="N203" s="18" t="str">
        <f t="shared" si="21"/>
        <v>October</v>
      </c>
      <c r="O203" s="15">
        <f t="shared" si="22"/>
        <v>4</v>
      </c>
      <c r="P203" s="19">
        <f t="shared" si="23"/>
        <v>420.36749999999995</v>
      </c>
      <c r="Q203" s="19">
        <f t="shared" si="24"/>
        <v>2382.0825</v>
      </c>
      <c r="R203" s="15">
        <f t="shared" si="25"/>
        <v>659.81</v>
      </c>
      <c r="S203" s="15">
        <f t="shared" si="26"/>
        <v>23.544041820549879</v>
      </c>
      <c r="T203" s="20" t="str">
        <f t="shared" si="27"/>
        <v>Low</v>
      </c>
    </row>
    <row r="204" spans="1:20" x14ac:dyDescent="0.3">
      <c r="A204" s="15" t="s">
        <v>277</v>
      </c>
      <c r="B204" s="16">
        <v>45129</v>
      </c>
      <c r="C204" s="15" t="s">
        <v>21</v>
      </c>
      <c r="D204" s="15" t="s">
        <v>109</v>
      </c>
      <c r="E204" s="15" t="s">
        <v>32</v>
      </c>
      <c r="F204" s="15" t="s">
        <v>33</v>
      </c>
      <c r="G204" s="15" t="s">
        <v>34</v>
      </c>
      <c r="H204" s="15">
        <v>2</v>
      </c>
      <c r="I204" s="15">
        <v>37517</v>
      </c>
      <c r="J204" s="17">
        <v>0.08</v>
      </c>
      <c r="K204" s="15">
        <v>69031.28</v>
      </c>
      <c r="L204" s="15">
        <v>57618.35</v>
      </c>
      <c r="M204" s="15" t="s">
        <v>35</v>
      </c>
      <c r="N204" s="18" t="str">
        <f t="shared" si="21"/>
        <v>July</v>
      </c>
      <c r="O204" s="15">
        <f t="shared" si="22"/>
        <v>3</v>
      </c>
      <c r="P204" s="19">
        <f t="shared" si="23"/>
        <v>5522.5024000000003</v>
      </c>
      <c r="Q204" s="19">
        <f t="shared" si="24"/>
        <v>63508.777600000001</v>
      </c>
      <c r="R204" s="15">
        <f t="shared" si="25"/>
        <v>11412.93</v>
      </c>
      <c r="S204" s="15">
        <f t="shared" si="26"/>
        <v>16.532983308436407</v>
      </c>
      <c r="T204" s="20" t="str">
        <f t="shared" si="27"/>
        <v>High</v>
      </c>
    </row>
    <row r="205" spans="1:20" x14ac:dyDescent="0.3">
      <c r="A205" s="15" t="s">
        <v>278</v>
      </c>
      <c r="B205" s="16">
        <v>45289</v>
      </c>
      <c r="C205" s="15" t="s">
        <v>27</v>
      </c>
      <c r="D205" s="15" t="s">
        <v>42</v>
      </c>
      <c r="E205" s="15" t="s">
        <v>23</v>
      </c>
      <c r="F205" s="15" t="s">
        <v>53</v>
      </c>
      <c r="G205" s="15" t="s">
        <v>133</v>
      </c>
      <c r="H205" s="15">
        <v>4</v>
      </c>
      <c r="I205" s="15">
        <v>89537</v>
      </c>
      <c r="J205" s="17">
        <v>0</v>
      </c>
      <c r="K205" s="15">
        <v>358148</v>
      </c>
      <c r="L205" s="15">
        <v>296006.74</v>
      </c>
      <c r="M205" s="15" t="s">
        <v>19</v>
      </c>
      <c r="N205" s="18" t="str">
        <f t="shared" si="21"/>
        <v>December</v>
      </c>
      <c r="O205" s="15">
        <f t="shared" si="22"/>
        <v>4</v>
      </c>
      <c r="P205" s="19">
        <f t="shared" si="23"/>
        <v>0</v>
      </c>
      <c r="Q205" s="19">
        <f t="shared" si="24"/>
        <v>358148</v>
      </c>
      <c r="R205" s="15">
        <f t="shared" si="25"/>
        <v>62141.260000000009</v>
      </c>
      <c r="S205" s="15">
        <f t="shared" si="26"/>
        <v>17.350720931011761</v>
      </c>
      <c r="T205" s="20" t="str">
        <f t="shared" si="27"/>
        <v>High</v>
      </c>
    </row>
    <row r="206" spans="1:20" x14ac:dyDescent="0.3">
      <c r="A206" s="15" t="s">
        <v>279</v>
      </c>
      <c r="B206" s="16">
        <v>45629</v>
      </c>
      <c r="C206" s="15" t="s">
        <v>27</v>
      </c>
      <c r="D206" s="15" t="s">
        <v>15</v>
      </c>
      <c r="E206" s="15" t="s">
        <v>16</v>
      </c>
      <c r="F206" s="15" t="s">
        <v>17</v>
      </c>
      <c r="G206" s="15" t="s">
        <v>18</v>
      </c>
      <c r="H206" s="15">
        <v>4</v>
      </c>
      <c r="I206" s="15">
        <v>19151</v>
      </c>
      <c r="J206" s="17">
        <v>0.08</v>
      </c>
      <c r="K206" s="15">
        <v>70475.679999999993</v>
      </c>
      <c r="L206" s="15">
        <v>62954.83</v>
      </c>
      <c r="M206" s="15" t="s">
        <v>51</v>
      </c>
      <c r="N206" s="18" t="str">
        <f t="shared" si="21"/>
        <v>December</v>
      </c>
      <c r="O206" s="15">
        <f t="shared" si="22"/>
        <v>4</v>
      </c>
      <c r="P206" s="19">
        <f t="shared" si="23"/>
        <v>5638.0544</v>
      </c>
      <c r="Q206" s="19">
        <f t="shared" si="24"/>
        <v>64837.625599999992</v>
      </c>
      <c r="R206" s="15">
        <f t="shared" si="25"/>
        <v>7520.8499999999913</v>
      </c>
      <c r="S206" s="15">
        <f t="shared" si="26"/>
        <v>10.671553648010196</v>
      </c>
      <c r="T206" s="20" t="str">
        <f t="shared" si="27"/>
        <v>High</v>
      </c>
    </row>
    <row r="207" spans="1:20" x14ac:dyDescent="0.3">
      <c r="A207" s="15" t="s">
        <v>280</v>
      </c>
      <c r="B207" s="16">
        <v>45173</v>
      </c>
      <c r="C207" s="15" t="s">
        <v>37</v>
      </c>
      <c r="D207" s="15" t="s">
        <v>46</v>
      </c>
      <c r="E207" s="15" t="s">
        <v>16</v>
      </c>
      <c r="F207" s="15" t="s">
        <v>17</v>
      </c>
      <c r="G207" s="15" t="s">
        <v>93</v>
      </c>
      <c r="H207" s="15">
        <v>4</v>
      </c>
      <c r="I207" s="15">
        <v>76348</v>
      </c>
      <c r="J207" s="17">
        <v>0.08</v>
      </c>
      <c r="K207" s="15">
        <v>280960.64000000001</v>
      </c>
      <c r="L207" s="15">
        <v>240288.81</v>
      </c>
      <c r="M207" s="15" t="s">
        <v>51</v>
      </c>
      <c r="N207" s="18" t="str">
        <f t="shared" si="21"/>
        <v>September</v>
      </c>
      <c r="O207" s="15">
        <f t="shared" si="22"/>
        <v>3</v>
      </c>
      <c r="P207" s="19">
        <f t="shared" si="23"/>
        <v>22476.851200000001</v>
      </c>
      <c r="Q207" s="19">
        <f t="shared" si="24"/>
        <v>258483.78880000001</v>
      </c>
      <c r="R207" s="15">
        <f t="shared" si="25"/>
        <v>40671.830000000016</v>
      </c>
      <c r="S207" s="15">
        <f t="shared" si="26"/>
        <v>14.475988522805192</v>
      </c>
      <c r="T207" s="20" t="str">
        <f t="shared" si="27"/>
        <v>High</v>
      </c>
    </row>
    <row r="208" spans="1:20" x14ac:dyDescent="0.3">
      <c r="A208" s="15" t="s">
        <v>281</v>
      </c>
      <c r="B208" s="16">
        <v>45045</v>
      </c>
      <c r="C208" s="15" t="s">
        <v>37</v>
      </c>
      <c r="D208" s="15" t="s">
        <v>22</v>
      </c>
      <c r="E208" s="15" t="s">
        <v>23</v>
      </c>
      <c r="F208" s="15" t="s">
        <v>53</v>
      </c>
      <c r="G208" s="15" t="s">
        <v>54</v>
      </c>
      <c r="H208" s="15">
        <v>4</v>
      </c>
      <c r="I208" s="15">
        <v>89852</v>
      </c>
      <c r="J208" s="17">
        <v>0.08</v>
      </c>
      <c r="K208" s="15">
        <v>330655.35999999999</v>
      </c>
      <c r="L208" s="15">
        <v>265159.13</v>
      </c>
      <c r="M208" s="15" t="s">
        <v>19</v>
      </c>
      <c r="N208" s="18" t="str">
        <f t="shared" si="21"/>
        <v>April</v>
      </c>
      <c r="O208" s="15">
        <f t="shared" si="22"/>
        <v>2</v>
      </c>
      <c r="P208" s="19">
        <f t="shared" si="23"/>
        <v>26452.428799999998</v>
      </c>
      <c r="Q208" s="19">
        <f t="shared" si="24"/>
        <v>304202.93119999999</v>
      </c>
      <c r="R208" s="15">
        <f t="shared" si="25"/>
        <v>65496.229999999981</v>
      </c>
      <c r="S208" s="15">
        <f t="shared" si="26"/>
        <v>19.808004926942658</v>
      </c>
      <c r="T208" s="20" t="str">
        <f t="shared" si="27"/>
        <v>High</v>
      </c>
    </row>
    <row r="209" spans="1:20" x14ac:dyDescent="0.3">
      <c r="A209" s="15" t="s">
        <v>282</v>
      </c>
      <c r="B209" s="16">
        <v>45138</v>
      </c>
      <c r="C209" s="15" t="s">
        <v>27</v>
      </c>
      <c r="D209" s="15" t="s">
        <v>48</v>
      </c>
      <c r="E209" s="15" t="s">
        <v>23</v>
      </c>
      <c r="F209" s="15" t="s">
        <v>53</v>
      </c>
      <c r="G209" s="15" t="s">
        <v>54</v>
      </c>
      <c r="H209" s="15">
        <v>4</v>
      </c>
      <c r="I209" s="15">
        <v>82433</v>
      </c>
      <c r="J209" s="17">
        <v>0.12</v>
      </c>
      <c r="K209" s="15">
        <v>290164.15999999997</v>
      </c>
      <c r="L209" s="15">
        <v>240095.76</v>
      </c>
      <c r="M209" s="15" t="s">
        <v>35</v>
      </c>
      <c r="N209" s="18" t="str">
        <f t="shared" si="21"/>
        <v>July</v>
      </c>
      <c r="O209" s="15">
        <f t="shared" si="22"/>
        <v>3</v>
      </c>
      <c r="P209" s="19">
        <f t="shared" si="23"/>
        <v>34819.699199999995</v>
      </c>
      <c r="Q209" s="19">
        <f t="shared" si="24"/>
        <v>255344.46079999997</v>
      </c>
      <c r="R209" s="15">
        <f t="shared" si="25"/>
        <v>50068.399999999965</v>
      </c>
      <c r="S209" s="15">
        <f t="shared" si="26"/>
        <v>17.255197885224685</v>
      </c>
      <c r="T209" s="20" t="str">
        <f t="shared" si="27"/>
        <v>High</v>
      </c>
    </row>
    <row r="210" spans="1:20" x14ac:dyDescent="0.3">
      <c r="A210" s="15" t="s">
        <v>283</v>
      </c>
      <c r="B210" s="16">
        <v>45039</v>
      </c>
      <c r="C210" s="15" t="s">
        <v>27</v>
      </c>
      <c r="D210" s="15" t="s">
        <v>48</v>
      </c>
      <c r="E210" s="15" t="s">
        <v>32</v>
      </c>
      <c r="F210" s="15" t="s">
        <v>90</v>
      </c>
      <c r="G210" s="15" t="s">
        <v>91</v>
      </c>
      <c r="H210" s="15">
        <v>1</v>
      </c>
      <c r="I210" s="15">
        <v>62930</v>
      </c>
      <c r="J210" s="17">
        <v>0.05</v>
      </c>
      <c r="K210" s="15">
        <v>59783.5</v>
      </c>
      <c r="L210" s="15">
        <v>49592.57</v>
      </c>
      <c r="M210" s="15" t="s">
        <v>51</v>
      </c>
      <c r="N210" s="18" t="str">
        <f t="shared" si="21"/>
        <v>April</v>
      </c>
      <c r="O210" s="15">
        <f t="shared" si="22"/>
        <v>2</v>
      </c>
      <c r="P210" s="19">
        <f t="shared" si="23"/>
        <v>2989.1750000000002</v>
      </c>
      <c r="Q210" s="19">
        <f t="shared" si="24"/>
        <v>56794.324999999997</v>
      </c>
      <c r="R210" s="15">
        <f t="shared" si="25"/>
        <v>10190.93</v>
      </c>
      <c r="S210" s="15">
        <f t="shared" si="26"/>
        <v>17.046392399240592</v>
      </c>
      <c r="T210" s="20" t="str">
        <f t="shared" si="27"/>
        <v>High</v>
      </c>
    </row>
    <row r="211" spans="1:20" x14ac:dyDescent="0.3">
      <c r="A211" s="15" t="s">
        <v>284</v>
      </c>
      <c r="B211" s="16">
        <v>45170</v>
      </c>
      <c r="C211" s="15" t="s">
        <v>21</v>
      </c>
      <c r="D211" s="15" t="s">
        <v>38</v>
      </c>
      <c r="E211" s="15" t="s">
        <v>32</v>
      </c>
      <c r="F211" s="15" t="s">
        <v>43</v>
      </c>
      <c r="G211" s="15" t="s">
        <v>66</v>
      </c>
      <c r="H211" s="15">
        <v>4</v>
      </c>
      <c r="I211" s="15">
        <v>48683</v>
      </c>
      <c r="J211" s="17">
        <v>0.12</v>
      </c>
      <c r="K211" s="15">
        <v>171364.16</v>
      </c>
      <c r="L211" s="15">
        <v>151019.51999999999</v>
      </c>
      <c r="M211" s="15" t="s">
        <v>51</v>
      </c>
      <c r="N211" s="18" t="str">
        <f t="shared" si="21"/>
        <v>September</v>
      </c>
      <c r="O211" s="15">
        <f t="shared" si="22"/>
        <v>3</v>
      </c>
      <c r="P211" s="19">
        <f t="shared" si="23"/>
        <v>20563.699199999999</v>
      </c>
      <c r="Q211" s="19">
        <f t="shared" si="24"/>
        <v>150800.4608</v>
      </c>
      <c r="R211" s="15">
        <f t="shared" si="25"/>
        <v>20344.640000000014</v>
      </c>
      <c r="S211" s="15">
        <f t="shared" si="26"/>
        <v>11.872167435711185</v>
      </c>
      <c r="T211" s="20" t="str">
        <f t="shared" si="27"/>
        <v>High</v>
      </c>
    </row>
    <row r="212" spans="1:20" x14ac:dyDescent="0.3">
      <c r="A212" s="15" t="s">
        <v>285</v>
      </c>
      <c r="B212" s="16">
        <v>45590</v>
      </c>
      <c r="C212" s="15" t="s">
        <v>21</v>
      </c>
      <c r="D212" s="15" t="s">
        <v>38</v>
      </c>
      <c r="E212" s="15" t="s">
        <v>32</v>
      </c>
      <c r="F212" s="15" t="s">
        <v>60</v>
      </c>
      <c r="G212" s="15" t="s">
        <v>61</v>
      </c>
      <c r="H212" s="15">
        <v>2</v>
      </c>
      <c r="I212" s="15">
        <v>68520</v>
      </c>
      <c r="J212" s="17">
        <v>0.05</v>
      </c>
      <c r="K212" s="15">
        <v>130188</v>
      </c>
      <c r="L212" s="15">
        <v>110051.27</v>
      </c>
      <c r="M212" s="15" t="s">
        <v>35</v>
      </c>
      <c r="N212" s="18" t="str">
        <f t="shared" si="21"/>
        <v>October</v>
      </c>
      <c r="O212" s="15">
        <f t="shared" si="22"/>
        <v>4</v>
      </c>
      <c r="P212" s="19">
        <f t="shared" si="23"/>
        <v>6509.4000000000005</v>
      </c>
      <c r="Q212" s="19">
        <f t="shared" si="24"/>
        <v>123678.6</v>
      </c>
      <c r="R212" s="15">
        <f t="shared" si="25"/>
        <v>20136.729999999996</v>
      </c>
      <c r="S212" s="15">
        <f t="shared" si="26"/>
        <v>15.467424032936981</v>
      </c>
      <c r="T212" s="20" t="str">
        <f t="shared" si="27"/>
        <v>High</v>
      </c>
    </row>
    <row r="213" spans="1:20" x14ac:dyDescent="0.3">
      <c r="A213" s="15" t="s">
        <v>286</v>
      </c>
      <c r="B213" s="16">
        <v>45492</v>
      </c>
      <c r="C213" s="15" t="s">
        <v>37</v>
      </c>
      <c r="D213" s="15" t="s">
        <v>63</v>
      </c>
      <c r="E213" s="15" t="s">
        <v>16</v>
      </c>
      <c r="F213" s="15" t="s">
        <v>29</v>
      </c>
      <c r="G213" s="15" t="s">
        <v>105</v>
      </c>
      <c r="H213" s="15">
        <v>2</v>
      </c>
      <c r="I213" s="15">
        <v>32549</v>
      </c>
      <c r="J213" s="17">
        <v>0</v>
      </c>
      <c r="K213" s="15">
        <v>65098</v>
      </c>
      <c r="L213" s="15">
        <v>49345.68</v>
      </c>
      <c r="M213" s="15" t="s">
        <v>19</v>
      </c>
      <c r="N213" s="18" t="str">
        <f t="shared" si="21"/>
        <v>July</v>
      </c>
      <c r="O213" s="15">
        <f t="shared" si="22"/>
        <v>3</v>
      </c>
      <c r="P213" s="19">
        <f t="shared" si="23"/>
        <v>0</v>
      </c>
      <c r="Q213" s="19">
        <f t="shared" si="24"/>
        <v>65098</v>
      </c>
      <c r="R213" s="15">
        <f t="shared" si="25"/>
        <v>15752.32</v>
      </c>
      <c r="S213" s="15">
        <f t="shared" si="26"/>
        <v>24.19785554087683</v>
      </c>
      <c r="T213" s="20" t="str">
        <f t="shared" si="27"/>
        <v>High</v>
      </c>
    </row>
    <row r="214" spans="1:20" x14ac:dyDescent="0.3">
      <c r="A214" s="15" t="s">
        <v>287</v>
      </c>
      <c r="B214" s="16">
        <v>45277</v>
      </c>
      <c r="C214" s="15" t="s">
        <v>27</v>
      </c>
      <c r="D214" s="15" t="s">
        <v>109</v>
      </c>
      <c r="E214" s="15" t="s">
        <v>23</v>
      </c>
      <c r="F214" s="15" t="s">
        <v>24</v>
      </c>
      <c r="G214" s="15" t="s">
        <v>75</v>
      </c>
      <c r="H214" s="15">
        <v>5</v>
      </c>
      <c r="I214" s="15">
        <v>49216</v>
      </c>
      <c r="J214" s="17">
        <v>0.12</v>
      </c>
      <c r="K214" s="15">
        <v>216550.39999999999</v>
      </c>
      <c r="L214" s="15">
        <v>189846.62</v>
      </c>
      <c r="M214" s="15" t="s">
        <v>35</v>
      </c>
      <c r="N214" s="18" t="str">
        <f t="shared" si="21"/>
        <v>December</v>
      </c>
      <c r="O214" s="15">
        <f t="shared" si="22"/>
        <v>4</v>
      </c>
      <c r="P214" s="19">
        <f t="shared" si="23"/>
        <v>25986.047999999999</v>
      </c>
      <c r="Q214" s="19">
        <f t="shared" si="24"/>
        <v>190564.35199999998</v>
      </c>
      <c r="R214" s="15">
        <f t="shared" si="25"/>
        <v>26703.78</v>
      </c>
      <c r="S214" s="15">
        <f t="shared" si="26"/>
        <v>12.331438778224376</v>
      </c>
      <c r="T214" s="20" t="str">
        <f t="shared" si="27"/>
        <v>High</v>
      </c>
    </row>
    <row r="215" spans="1:20" x14ac:dyDescent="0.3">
      <c r="A215" s="15" t="s">
        <v>288</v>
      </c>
      <c r="B215" s="16">
        <v>45336</v>
      </c>
      <c r="C215" s="15" t="s">
        <v>21</v>
      </c>
      <c r="D215" s="15" t="s">
        <v>15</v>
      </c>
      <c r="E215" s="15" t="s">
        <v>16</v>
      </c>
      <c r="F215" s="15" t="s">
        <v>29</v>
      </c>
      <c r="G215" s="15" t="s">
        <v>30</v>
      </c>
      <c r="H215" s="15">
        <v>3</v>
      </c>
      <c r="I215" s="15">
        <v>10647</v>
      </c>
      <c r="J215" s="17">
        <v>0.12</v>
      </c>
      <c r="K215" s="15">
        <v>28108.080000000002</v>
      </c>
      <c r="L215" s="15">
        <v>22047.599999999999</v>
      </c>
      <c r="M215" s="15" t="s">
        <v>19</v>
      </c>
      <c r="N215" s="18" t="str">
        <f t="shared" si="21"/>
        <v>February</v>
      </c>
      <c r="O215" s="15">
        <f t="shared" si="22"/>
        <v>1</v>
      </c>
      <c r="P215" s="19">
        <f t="shared" si="23"/>
        <v>3372.9695999999999</v>
      </c>
      <c r="Q215" s="19">
        <f t="shared" si="24"/>
        <v>24735.110400000001</v>
      </c>
      <c r="R215" s="15">
        <f t="shared" si="25"/>
        <v>6060.4800000000032</v>
      </c>
      <c r="S215" s="15">
        <f t="shared" si="26"/>
        <v>21.561344638267727</v>
      </c>
      <c r="T215" s="20" t="str">
        <f t="shared" si="27"/>
        <v>Medium</v>
      </c>
    </row>
    <row r="216" spans="1:20" x14ac:dyDescent="0.3">
      <c r="A216" s="15" t="s">
        <v>289</v>
      </c>
      <c r="B216" s="16">
        <v>45333</v>
      </c>
      <c r="C216" s="15" t="s">
        <v>14</v>
      </c>
      <c r="D216" s="15" t="s">
        <v>68</v>
      </c>
      <c r="E216" s="15" t="s">
        <v>16</v>
      </c>
      <c r="F216" s="15" t="s">
        <v>17</v>
      </c>
      <c r="G216" s="15" t="s">
        <v>18</v>
      </c>
      <c r="H216" s="15">
        <v>3</v>
      </c>
      <c r="I216" s="15">
        <v>72276</v>
      </c>
      <c r="J216" s="17">
        <v>0.12</v>
      </c>
      <c r="K216" s="15">
        <v>190808.64</v>
      </c>
      <c r="L216" s="15">
        <v>168697.4</v>
      </c>
      <c r="M216" s="15" t="s">
        <v>19</v>
      </c>
      <c r="N216" s="18" t="str">
        <f t="shared" si="21"/>
        <v>February</v>
      </c>
      <c r="O216" s="15">
        <f t="shared" si="22"/>
        <v>1</v>
      </c>
      <c r="P216" s="19">
        <f t="shared" si="23"/>
        <v>22897.036800000002</v>
      </c>
      <c r="Q216" s="19">
        <f t="shared" si="24"/>
        <v>167911.60320000001</v>
      </c>
      <c r="R216" s="15">
        <f t="shared" si="25"/>
        <v>22111.24000000002</v>
      </c>
      <c r="S216" s="15">
        <f t="shared" si="26"/>
        <v>11.588175462075521</v>
      </c>
      <c r="T216" s="20" t="str">
        <f t="shared" si="27"/>
        <v>High</v>
      </c>
    </row>
    <row r="217" spans="1:20" x14ac:dyDescent="0.3">
      <c r="A217" s="15" t="s">
        <v>290</v>
      </c>
      <c r="B217" s="16">
        <v>45195</v>
      </c>
      <c r="C217" s="15" t="s">
        <v>21</v>
      </c>
      <c r="D217" s="15" t="s">
        <v>28</v>
      </c>
      <c r="E217" s="15" t="s">
        <v>32</v>
      </c>
      <c r="F217" s="15" t="s">
        <v>90</v>
      </c>
      <c r="G217" s="15" t="s">
        <v>113</v>
      </c>
      <c r="H217" s="15">
        <v>1</v>
      </c>
      <c r="I217" s="15">
        <v>76341</v>
      </c>
      <c r="J217" s="17">
        <v>0</v>
      </c>
      <c r="K217" s="15">
        <v>76341</v>
      </c>
      <c r="L217" s="15">
        <v>60832.76</v>
      </c>
      <c r="M217" s="15" t="s">
        <v>35</v>
      </c>
      <c r="N217" s="18" t="str">
        <f t="shared" si="21"/>
        <v>September</v>
      </c>
      <c r="O217" s="15">
        <f t="shared" si="22"/>
        <v>3</v>
      </c>
      <c r="P217" s="19">
        <f t="shared" si="23"/>
        <v>0</v>
      </c>
      <c r="Q217" s="19">
        <f t="shared" si="24"/>
        <v>76341</v>
      </c>
      <c r="R217" s="15">
        <f t="shared" si="25"/>
        <v>15508.239999999998</v>
      </c>
      <c r="S217" s="15">
        <f t="shared" si="26"/>
        <v>20.314431301659656</v>
      </c>
      <c r="T217" s="20" t="str">
        <f t="shared" si="27"/>
        <v>High</v>
      </c>
    </row>
    <row r="218" spans="1:20" x14ac:dyDescent="0.3">
      <c r="A218" s="15" t="s">
        <v>291</v>
      </c>
      <c r="B218" s="16">
        <v>45479</v>
      </c>
      <c r="C218" s="15" t="s">
        <v>37</v>
      </c>
      <c r="D218" s="15" t="s">
        <v>56</v>
      </c>
      <c r="E218" s="15" t="s">
        <v>23</v>
      </c>
      <c r="F218" s="15" t="s">
        <v>49</v>
      </c>
      <c r="G218" s="15" t="s">
        <v>71</v>
      </c>
      <c r="H218" s="15">
        <v>1</v>
      </c>
      <c r="I218" s="15">
        <v>73436</v>
      </c>
      <c r="J218" s="17">
        <v>0.12</v>
      </c>
      <c r="K218" s="15">
        <v>64623.68</v>
      </c>
      <c r="L218" s="15">
        <v>53065.49</v>
      </c>
      <c r="M218" s="15" t="s">
        <v>51</v>
      </c>
      <c r="N218" s="18" t="str">
        <f t="shared" si="21"/>
        <v>July</v>
      </c>
      <c r="O218" s="15">
        <f t="shared" si="22"/>
        <v>3</v>
      </c>
      <c r="P218" s="19">
        <f t="shared" si="23"/>
        <v>7754.8415999999997</v>
      </c>
      <c r="Q218" s="19">
        <f t="shared" si="24"/>
        <v>56868.838400000001</v>
      </c>
      <c r="R218" s="15">
        <f t="shared" si="25"/>
        <v>11558.190000000002</v>
      </c>
      <c r="S218" s="15">
        <f t="shared" si="26"/>
        <v>17.885378858028517</v>
      </c>
      <c r="T218" s="20" t="str">
        <f t="shared" si="27"/>
        <v>High</v>
      </c>
    </row>
    <row r="219" spans="1:20" x14ac:dyDescent="0.3">
      <c r="A219" s="15" t="s">
        <v>292</v>
      </c>
      <c r="B219" s="16">
        <v>45188</v>
      </c>
      <c r="C219" s="15" t="s">
        <v>21</v>
      </c>
      <c r="D219" s="15" t="s">
        <v>15</v>
      </c>
      <c r="E219" s="15" t="s">
        <v>32</v>
      </c>
      <c r="F219" s="15" t="s">
        <v>33</v>
      </c>
      <c r="G219" s="15" t="s">
        <v>34</v>
      </c>
      <c r="H219" s="15">
        <v>1</v>
      </c>
      <c r="I219" s="15">
        <v>25655</v>
      </c>
      <c r="J219" s="17">
        <v>0.12</v>
      </c>
      <c r="K219" s="15">
        <v>22576.400000000001</v>
      </c>
      <c r="L219" s="15">
        <v>18357.34</v>
      </c>
      <c r="M219" s="15" t="s">
        <v>51</v>
      </c>
      <c r="N219" s="18" t="str">
        <f t="shared" si="21"/>
        <v>September</v>
      </c>
      <c r="O219" s="15">
        <f t="shared" si="22"/>
        <v>3</v>
      </c>
      <c r="P219" s="19">
        <f t="shared" si="23"/>
        <v>2709.1680000000001</v>
      </c>
      <c r="Q219" s="19">
        <f t="shared" si="24"/>
        <v>19867.232</v>
      </c>
      <c r="R219" s="15">
        <f t="shared" si="25"/>
        <v>4219.0600000000013</v>
      </c>
      <c r="S219" s="15">
        <f t="shared" si="26"/>
        <v>18.687921900745916</v>
      </c>
      <c r="T219" s="20" t="str">
        <f t="shared" si="27"/>
        <v>Medium</v>
      </c>
    </row>
    <row r="220" spans="1:20" x14ac:dyDescent="0.3">
      <c r="A220" s="15" t="s">
        <v>293</v>
      </c>
      <c r="B220" s="16">
        <v>45119</v>
      </c>
      <c r="C220" s="15" t="s">
        <v>27</v>
      </c>
      <c r="D220" s="15" t="s">
        <v>48</v>
      </c>
      <c r="E220" s="15" t="s">
        <v>32</v>
      </c>
      <c r="F220" s="15" t="s">
        <v>60</v>
      </c>
      <c r="G220" s="15" t="s">
        <v>61</v>
      </c>
      <c r="H220" s="15">
        <v>2</v>
      </c>
      <c r="I220" s="15">
        <v>85257</v>
      </c>
      <c r="J220" s="17">
        <v>0.05</v>
      </c>
      <c r="K220" s="15">
        <v>161988.29999999999</v>
      </c>
      <c r="L220" s="15">
        <v>144410.99</v>
      </c>
      <c r="M220" s="15" t="s">
        <v>19</v>
      </c>
      <c r="N220" s="18" t="str">
        <f t="shared" si="21"/>
        <v>July</v>
      </c>
      <c r="O220" s="15">
        <f t="shared" si="22"/>
        <v>3</v>
      </c>
      <c r="P220" s="19">
        <f t="shared" si="23"/>
        <v>8099.415</v>
      </c>
      <c r="Q220" s="19">
        <f t="shared" si="24"/>
        <v>153888.88499999998</v>
      </c>
      <c r="R220" s="15">
        <f t="shared" si="25"/>
        <v>17577.309999999998</v>
      </c>
      <c r="S220" s="15">
        <f t="shared" si="26"/>
        <v>10.850975039555326</v>
      </c>
      <c r="T220" s="20" t="str">
        <f t="shared" si="27"/>
        <v>High</v>
      </c>
    </row>
    <row r="221" spans="1:20" x14ac:dyDescent="0.3">
      <c r="A221" s="15" t="s">
        <v>294</v>
      </c>
      <c r="B221" s="16">
        <v>45053</v>
      </c>
      <c r="C221" s="15" t="s">
        <v>14</v>
      </c>
      <c r="D221" s="15" t="s">
        <v>48</v>
      </c>
      <c r="E221" s="15" t="s">
        <v>23</v>
      </c>
      <c r="F221" s="15" t="s">
        <v>24</v>
      </c>
      <c r="G221" s="15" t="s">
        <v>75</v>
      </c>
      <c r="H221" s="15">
        <v>3</v>
      </c>
      <c r="I221" s="15">
        <v>58940</v>
      </c>
      <c r="J221" s="17">
        <v>0.05</v>
      </c>
      <c r="K221" s="15">
        <v>167979</v>
      </c>
      <c r="L221" s="15">
        <v>148801.19</v>
      </c>
      <c r="M221" s="15" t="s">
        <v>19</v>
      </c>
      <c r="N221" s="18" t="str">
        <f t="shared" si="21"/>
        <v>May</v>
      </c>
      <c r="O221" s="15">
        <f t="shared" si="22"/>
        <v>2</v>
      </c>
      <c r="P221" s="19">
        <f t="shared" si="23"/>
        <v>8398.9500000000007</v>
      </c>
      <c r="Q221" s="19">
        <f t="shared" si="24"/>
        <v>159580.04999999999</v>
      </c>
      <c r="R221" s="15">
        <f t="shared" si="25"/>
        <v>19177.809999999998</v>
      </c>
      <c r="S221" s="15">
        <f t="shared" si="26"/>
        <v>11.416790194012345</v>
      </c>
      <c r="T221" s="20" t="str">
        <f t="shared" si="27"/>
        <v>High</v>
      </c>
    </row>
    <row r="222" spans="1:20" x14ac:dyDescent="0.3">
      <c r="A222" s="15" t="s">
        <v>295</v>
      </c>
      <c r="B222" s="16">
        <v>45065</v>
      </c>
      <c r="C222" s="15" t="s">
        <v>27</v>
      </c>
      <c r="D222" s="15" t="s">
        <v>42</v>
      </c>
      <c r="E222" s="15" t="s">
        <v>32</v>
      </c>
      <c r="F222" s="15" t="s">
        <v>90</v>
      </c>
      <c r="G222" s="15" t="s">
        <v>113</v>
      </c>
      <c r="H222" s="15">
        <v>1</v>
      </c>
      <c r="I222" s="15">
        <v>13788</v>
      </c>
      <c r="J222" s="17">
        <v>0.12</v>
      </c>
      <c r="K222" s="15">
        <v>12133.44</v>
      </c>
      <c r="L222" s="15">
        <v>10771.32</v>
      </c>
      <c r="M222" s="15" t="s">
        <v>35</v>
      </c>
      <c r="N222" s="18" t="str">
        <f t="shared" si="21"/>
        <v>May</v>
      </c>
      <c r="O222" s="15">
        <f t="shared" si="22"/>
        <v>2</v>
      </c>
      <c r="P222" s="19">
        <f t="shared" si="23"/>
        <v>1456.0128</v>
      </c>
      <c r="Q222" s="19">
        <f t="shared" si="24"/>
        <v>10677.4272</v>
      </c>
      <c r="R222" s="15">
        <f t="shared" si="25"/>
        <v>1362.1200000000008</v>
      </c>
      <c r="S222" s="15">
        <f t="shared" si="26"/>
        <v>11.22616504470291</v>
      </c>
      <c r="T222" s="20" t="str">
        <f t="shared" si="27"/>
        <v>Medium</v>
      </c>
    </row>
    <row r="223" spans="1:20" x14ac:dyDescent="0.3">
      <c r="A223" s="15" t="s">
        <v>296</v>
      </c>
      <c r="B223" s="16">
        <v>45653</v>
      </c>
      <c r="C223" s="15" t="s">
        <v>37</v>
      </c>
      <c r="D223" s="15" t="s">
        <v>38</v>
      </c>
      <c r="E223" s="15" t="s">
        <v>23</v>
      </c>
      <c r="F223" s="15" t="s">
        <v>24</v>
      </c>
      <c r="G223" s="15" t="s">
        <v>75</v>
      </c>
      <c r="H223" s="15">
        <v>4</v>
      </c>
      <c r="I223" s="15">
        <v>78355</v>
      </c>
      <c r="J223" s="17">
        <v>0.12</v>
      </c>
      <c r="K223" s="15">
        <v>275809.59999999998</v>
      </c>
      <c r="L223" s="15">
        <v>228566.19</v>
      </c>
      <c r="M223" s="15" t="s">
        <v>51</v>
      </c>
      <c r="N223" s="18" t="str">
        <f t="shared" si="21"/>
        <v>December</v>
      </c>
      <c r="O223" s="15">
        <f t="shared" si="22"/>
        <v>4</v>
      </c>
      <c r="P223" s="19">
        <f t="shared" si="23"/>
        <v>33097.151999999995</v>
      </c>
      <c r="Q223" s="19">
        <f t="shared" si="24"/>
        <v>242712.44799999997</v>
      </c>
      <c r="R223" s="15">
        <f t="shared" si="25"/>
        <v>47243.409999999974</v>
      </c>
      <c r="S223" s="15">
        <f t="shared" si="26"/>
        <v>17.128994059670141</v>
      </c>
      <c r="T223" s="20" t="str">
        <f t="shared" si="27"/>
        <v>High</v>
      </c>
    </row>
    <row r="224" spans="1:20" x14ac:dyDescent="0.3">
      <c r="A224" s="15" t="s">
        <v>297</v>
      </c>
      <c r="B224" s="16">
        <v>45533</v>
      </c>
      <c r="C224" s="15" t="s">
        <v>14</v>
      </c>
      <c r="D224" s="15" t="s">
        <v>70</v>
      </c>
      <c r="E224" s="15" t="s">
        <v>16</v>
      </c>
      <c r="F224" s="15" t="s">
        <v>29</v>
      </c>
      <c r="G224" s="15" t="s">
        <v>105</v>
      </c>
      <c r="H224" s="15">
        <v>3</v>
      </c>
      <c r="I224" s="15">
        <v>68908</v>
      </c>
      <c r="J224" s="17">
        <v>0.12</v>
      </c>
      <c r="K224" s="15">
        <v>181917.12</v>
      </c>
      <c r="L224" s="15">
        <v>139599.82</v>
      </c>
      <c r="M224" s="15" t="s">
        <v>51</v>
      </c>
      <c r="N224" s="18" t="str">
        <f t="shared" si="21"/>
        <v>August</v>
      </c>
      <c r="O224" s="15">
        <f t="shared" si="22"/>
        <v>3</v>
      </c>
      <c r="P224" s="19">
        <f t="shared" si="23"/>
        <v>21830.054399999997</v>
      </c>
      <c r="Q224" s="19">
        <f t="shared" si="24"/>
        <v>160087.0656</v>
      </c>
      <c r="R224" s="15">
        <f t="shared" si="25"/>
        <v>42317.299999999988</v>
      </c>
      <c r="S224" s="15">
        <f t="shared" si="26"/>
        <v>23.261856827988474</v>
      </c>
      <c r="T224" s="20" t="str">
        <f t="shared" si="27"/>
        <v>High</v>
      </c>
    </row>
    <row r="225" spans="1:20" x14ac:dyDescent="0.3">
      <c r="A225" s="15" t="s">
        <v>298</v>
      </c>
      <c r="B225" s="16">
        <v>45096</v>
      </c>
      <c r="C225" s="15" t="s">
        <v>27</v>
      </c>
      <c r="D225" s="15" t="s">
        <v>70</v>
      </c>
      <c r="E225" s="15" t="s">
        <v>23</v>
      </c>
      <c r="F225" s="15" t="s">
        <v>49</v>
      </c>
      <c r="G225" s="15" t="s">
        <v>95</v>
      </c>
      <c r="H225" s="15">
        <v>1</v>
      </c>
      <c r="I225" s="15">
        <v>85339</v>
      </c>
      <c r="J225" s="17">
        <v>0.15</v>
      </c>
      <c r="K225" s="15">
        <v>72538.149999999994</v>
      </c>
      <c r="L225" s="15">
        <v>61810.94</v>
      </c>
      <c r="M225" s="15" t="s">
        <v>35</v>
      </c>
      <c r="N225" s="18" t="str">
        <f t="shared" si="21"/>
        <v>June</v>
      </c>
      <c r="O225" s="15">
        <f t="shared" si="22"/>
        <v>2</v>
      </c>
      <c r="P225" s="19">
        <f t="shared" si="23"/>
        <v>10880.722499999998</v>
      </c>
      <c r="Q225" s="19">
        <f t="shared" si="24"/>
        <v>61657.427499999998</v>
      </c>
      <c r="R225" s="15">
        <f t="shared" si="25"/>
        <v>10727.209999999992</v>
      </c>
      <c r="S225" s="15">
        <f t="shared" si="26"/>
        <v>14.788369981864705</v>
      </c>
      <c r="T225" s="20" t="str">
        <f t="shared" si="27"/>
        <v>High</v>
      </c>
    </row>
    <row r="226" spans="1:20" x14ac:dyDescent="0.3">
      <c r="A226" s="15" t="s">
        <v>299</v>
      </c>
      <c r="B226" s="16">
        <v>45158</v>
      </c>
      <c r="C226" s="15" t="s">
        <v>27</v>
      </c>
      <c r="D226" s="15" t="s">
        <v>63</v>
      </c>
      <c r="E226" s="15" t="s">
        <v>32</v>
      </c>
      <c r="F226" s="15" t="s">
        <v>90</v>
      </c>
      <c r="G226" s="15" t="s">
        <v>91</v>
      </c>
      <c r="H226" s="15">
        <v>2</v>
      </c>
      <c r="I226" s="15">
        <v>77905</v>
      </c>
      <c r="J226" s="17">
        <v>0.12</v>
      </c>
      <c r="K226" s="15">
        <v>137112.79999999999</v>
      </c>
      <c r="L226" s="15">
        <v>108307.95</v>
      </c>
      <c r="M226" s="15" t="s">
        <v>19</v>
      </c>
      <c r="N226" s="18" t="str">
        <f t="shared" si="21"/>
        <v>August</v>
      </c>
      <c r="O226" s="15">
        <f t="shared" si="22"/>
        <v>3</v>
      </c>
      <c r="P226" s="19">
        <f t="shared" si="23"/>
        <v>16453.535999999996</v>
      </c>
      <c r="Q226" s="19">
        <f t="shared" si="24"/>
        <v>120659.264</v>
      </c>
      <c r="R226" s="15">
        <f t="shared" si="25"/>
        <v>28804.849999999991</v>
      </c>
      <c r="S226" s="15">
        <f t="shared" si="26"/>
        <v>21.00814074251273</v>
      </c>
      <c r="T226" s="20" t="str">
        <f t="shared" si="27"/>
        <v>High</v>
      </c>
    </row>
    <row r="227" spans="1:20" x14ac:dyDescent="0.3">
      <c r="A227" s="15" t="s">
        <v>300</v>
      </c>
      <c r="B227" s="16">
        <v>45521</v>
      </c>
      <c r="C227" s="15" t="s">
        <v>21</v>
      </c>
      <c r="D227" s="15" t="s">
        <v>42</v>
      </c>
      <c r="E227" s="15" t="s">
        <v>16</v>
      </c>
      <c r="F227" s="15" t="s">
        <v>39</v>
      </c>
      <c r="G227" s="15" t="s">
        <v>85</v>
      </c>
      <c r="H227" s="15">
        <v>3</v>
      </c>
      <c r="I227" s="15">
        <v>36438</v>
      </c>
      <c r="J227" s="17">
        <v>0.15</v>
      </c>
      <c r="K227" s="15">
        <v>92916.9</v>
      </c>
      <c r="L227" s="15">
        <v>79638.83</v>
      </c>
      <c r="M227" s="15" t="s">
        <v>35</v>
      </c>
      <c r="N227" s="18" t="str">
        <f t="shared" si="21"/>
        <v>August</v>
      </c>
      <c r="O227" s="15">
        <f t="shared" si="22"/>
        <v>3</v>
      </c>
      <c r="P227" s="19">
        <f t="shared" si="23"/>
        <v>13937.534999999998</v>
      </c>
      <c r="Q227" s="19">
        <f t="shared" si="24"/>
        <v>78979.364999999991</v>
      </c>
      <c r="R227" s="15">
        <f t="shared" si="25"/>
        <v>13278.069999999992</v>
      </c>
      <c r="S227" s="15">
        <f t="shared" si="26"/>
        <v>14.290263665705586</v>
      </c>
      <c r="T227" s="20" t="str">
        <f t="shared" si="27"/>
        <v>High</v>
      </c>
    </row>
    <row r="228" spans="1:20" x14ac:dyDescent="0.3">
      <c r="A228" s="15" t="s">
        <v>301</v>
      </c>
      <c r="B228" s="16">
        <v>45107</v>
      </c>
      <c r="C228" s="15" t="s">
        <v>21</v>
      </c>
      <c r="D228" s="15" t="s">
        <v>68</v>
      </c>
      <c r="E228" s="15" t="s">
        <v>23</v>
      </c>
      <c r="F228" s="15" t="s">
        <v>53</v>
      </c>
      <c r="G228" s="15" t="s">
        <v>133</v>
      </c>
      <c r="H228" s="15">
        <v>1</v>
      </c>
      <c r="I228" s="15">
        <v>74131</v>
      </c>
      <c r="J228" s="17">
        <v>0.05</v>
      </c>
      <c r="K228" s="15">
        <v>70424.45</v>
      </c>
      <c r="L228" s="15">
        <v>53749.32</v>
      </c>
      <c r="M228" s="15" t="s">
        <v>51</v>
      </c>
      <c r="N228" s="18" t="str">
        <f t="shared" si="21"/>
        <v>June</v>
      </c>
      <c r="O228" s="15">
        <f t="shared" si="22"/>
        <v>2</v>
      </c>
      <c r="P228" s="19">
        <f t="shared" si="23"/>
        <v>3521.2224999999999</v>
      </c>
      <c r="Q228" s="19">
        <f t="shared" si="24"/>
        <v>66903.227499999994</v>
      </c>
      <c r="R228" s="15">
        <f t="shared" si="25"/>
        <v>16675.129999999997</v>
      </c>
      <c r="S228" s="15">
        <f t="shared" si="26"/>
        <v>23.678040794070807</v>
      </c>
      <c r="T228" s="20" t="str">
        <f t="shared" si="27"/>
        <v>High</v>
      </c>
    </row>
    <row r="229" spans="1:20" x14ac:dyDescent="0.3">
      <c r="A229" s="15" t="s">
        <v>302</v>
      </c>
      <c r="B229" s="16">
        <v>45434</v>
      </c>
      <c r="C229" s="15" t="s">
        <v>21</v>
      </c>
      <c r="D229" s="15" t="s">
        <v>63</v>
      </c>
      <c r="E229" s="15" t="s">
        <v>23</v>
      </c>
      <c r="F229" s="15" t="s">
        <v>53</v>
      </c>
      <c r="G229" s="15" t="s">
        <v>54</v>
      </c>
      <c r="H229" s="15">
        <v>5</v>
      </c>
      <c r="I229" s="15">
        <v>26030</v>
      </c>
      <c r="J229" s="17">
        <v>0.12</v>
      </c>
      <c r="K229" s="15">
        <v>114532</v>
      </c>
      <c r="L229" s="15">
        <v>93263.8</v>
      </c>
      <c r="M229" s="15" t="s">
        <v>51</v>
      </c>
      <c r="N229" s="18" t="str">
        <f t="shared" si="21"/>
        <v>May</v>
      </c>
      <c r="O229" s="15">
        <f t="shared" si="22"/>
        <v>2</v>
      </c>
      <c r="P229" s="19">
        <f t="shared" si="23"/>
        <v>13743.84</v>
      </c>
      <c r="Q229" s="19">
        <f t="shared" si="24"/>
        <v>100788.16</v>
      </c>
      <c r="R229" s="15">
        <f t="shared" si="25"/>
        <v>21268.199999999997</v>
      </c>
      <c r="S229" s="15">
        <f t="shared" si="26"/>
        <v>18.569657388328149</v>
      </c>
      <c r="T229" s="20" t="str">
        <f t="shared" si="27"/>
        <v>High</v>
      </c>
    </row>
    <row r="230" spans="1:20" x14ac:dyDescent="0.3">
      <c r="A230" s="15" t="s">
        <v>303</v>
      </c>
      <c r="B230" s="16">
        <v>45648</v>
      </c>
      <c r="C230" s="15" t="s">
        <v>27</v>
      </c>
      <c r="D230" s="15" t="s">
        <v>73</v>
      </c>
      <c r="E230" s="15" t="s">
        <v>32</v>
      </c>
      <c r="F230" s="15" t="s">
        <v>43</v>
      </c>
      <c r="G230" s="15" t="s">
        <v>66</v>
      </c>
      <c r="H230" s="15">
        <v>3</v>
      </c>
      <c r="I230" s="15">
        <v>69349</v>
      </c>
      <c r="J230" s="17">
        <v>0.1</v>
      </c>
      <c r="K230" s="15">
        <v>187242.3</v>
      </c>
      <c r="L230" s="15">
        <v>154701.47</v>
      </c>
      <c r="M230" s="15" t="s">
        <v>35</v>
      </c>
      <c r="N230" s="18" t="str">
        <f t="shared" si="21"/>
        <v>December</v>
      </c>
      <c r="O230" s="15">
        <f t="shared" si="22"/>
        <v>4</v>
      </c>
      <c r="P230" s="19">
        <f t="shared" si="23"/>
        <v>18724.23</v>
      </c>
      <c r="Q230" s="19">
        <f t="shared" si="24"/>
        <v>168518.06999999998</v>
      </c>
      <c r="R230" s="15">
        <f t="shared" si="25"/>
        <v>32540.829999999987</v>
      </c>
      <c r="S230" s="15">
        <f t="shared" si="26"/>
        <v>17.378995024094444</v>
      </c>
      <c r="T230" s="20" t="str">
        <f t="shared" si="27"/>
        <v>High</v>
      </c>
    </row>
    <row r="231" spans="1:20" x14ac:dyDescent="0.3">
      <c r="A231" s="15" t="s">
        <v>304</v>
      </c>
      <c r="B231" s="16">
        <v>45350</v>
      </c>
      <c r="C231" s="15" t="s">
        <v>27</v>
      </c>
      <c r="D231" s="15" t="s">
        <v>63</v>
      </c>
      <c r="E231" s="15" t="s">
        <v>16</v>
      </c>
      <c r="F231" s="15" t="s">
        <v>17</v>
      </c>
      <c r="G231" s="15" t="s">
        <v>18</v>
      </c>
      <c r="H231" s="15">
        <v>4</v>
      </c>
      <c r="I231" s="15">
        <v>77069</v>
      </c>
      <c r="J231" s="17">
        <v>0.05</v>
      </c>
      <c r="K231" s="15">
        <v>292862.2</v>
      </c>
      <c r="L231" s="15">
        <v>241079.65</v>
      </c>
      <c r="M231" s="15" t="s">
        <v>35</v>
      </c>
      <c r="N231" s="18" t="str">
        <f t="shared" si="21"/>
        <v>February</v>
      </c>
      <c r="O231" s="15">
        <f t="shared" si="22"/>
        <v>1</v>
      </c>
      <c r="P231" s="19">
        <f t="shared" si="23"/>
        <v>14643.11</v>
      </c>
      <c r="Q231" s="19">
        <f t="shared" si="24"/>
        <v>278219.09000000003</v>
      </c>
      <c r="R231" s="15">
        <f t="shared" si="25"/>
        <v>51782.550000000017</v>
      </c>
      <c r="S231" s="15">
        <f t="shared" si="26"/>
        <v>17.681541011438149</v>
      </c>
      <c r="T231" s="20" t="str">
        <f t="shared" si="27"/>
        <v>High</v>
      </c>
    </row>
    <row r="232" spans="1:20" x14ac:dyDescent="0.3">
      <c r="A232" s="15" t="s">
        <v>305</v>
      </c>
      <c r="B232" s="16">
        <v>45519</v>
      </c>
      <c r="C232" s="15" t="s">
        <v>21</v>
      </c>
      <c r="D232" s="15" t="s">
        <v>68</v>
      </c>
      <c r="E232" s="15" t="s">
        <v>32</v>
      </c>
      <c r="F232" s="15" t="s">
        <v>33</v>
      </c>
      <c r="G232" s="15" t="s">
        <v>34</v>
      </c>
      <c r="H232" s="15">
        <v>3</v>
      </c>
      <c r="I232" s="15">
        <v>22684</v>
      </c>
      <c r="J232" s="17">
        <v>0.05</v>
      </c>
      <c r="K232" s="15">
        <v>64649.4</v>
      </c>
      <c r="L232" s="15">
        <v>50193.4</v>
      </c>
      <c r="M232" s="15" t="s">
        <v>35</v>
      </c>
      <c r="N232" s="18" t="str">
        <f t="shared" si="21"/>
        <v>August</v>
      </c>
      <c r="O232" s="15">
        <f t="shared" si="22"/>
        <v>3</v>
      </c>
      <c r="P232" s="19">
        <f t="shared" si="23"/>
        <v>3232.4700000000003</v>
      </c>
      <c r="Q232" s="19">
        <f t="shared" si="24"/>
        <v>61416.93</v>
      </c>
      <c r="R232" s="15">
        <f t="shared" si="25"/>
        <v>14456</v>
      </c>
      <c r="S232" s="15">
        <f t="shared" si="26"/>
        <v>22.360609688566328</v>
      </c>
      <c r="T232" s="20" t="str">
        <f t="shared" si="27"/>
        <v>High</v>
      </c>
    </row>
    <row r="233" spans="1:20" x14ac:dyDescent="0.3">
      <c r="A233" s="15" t="s">
        <v>306</v>
      </c>
      <c r="B233" s="16">
        <v>45028</v>
      </c>
      <c r="C233" s="15" t="s">
        <v>37</v>
      </c>
      <c r="D233" s="15" t="s">
        <v>73</v>
      </c>
      <c r="E233" s="15" t="s">
        <v>16</v>
      </c>
      <c r="F233" s="15" t="s">
        <v>39</v>
      </c>
      <c r="G233" s="15" t="s">
        <v>40</v>
      </c>
      <c r="H233" s="15">
        <v>2</v>
      </c>
      <c r="I233" s="15">
        <v>72897</v>
      </c>
      <c r="J233" s="17">
        <v>0.12</v>
      </c>
      <c r="K233" s="15">
        <v>128298.72</v>
      </c>
      <c r="L233" s="15">
        <v>114152.5</v>
      </c>
      <c r="M233" s="15" t="s">
        <v>51</v>
      </c>
      <c r="N233" s="18" t="str">
        <f t="shared" si="21"/>
        <v>April</v>
      </c>
      <c r="O233" s="15">
        <f t="shared" si="22"/>
        <v>2</v>
      </c>
      <c r="P233" s="19">
        <f t="shared" si="23"/>
        <v>15395.8464</v>
      </c>
      <c r="Q233" s="19">
        <f t="shared" si="24"/>
        <v>112902.87360000001</v>
      </c>
      <c r="R233" s="15">
        <f t="shared" si="25"/>
        <v>14146.220000000001</v>
      </c>
      <c r="S233" s="15">
        <f t="shared" si="26"/>
        <v>11.026002441801447</v>
      </c>
      <c r="T233" s="20" t="str">
        <f t="shared" si="27"/>
        <v>High</v>
      </c>
    </row>
    <row r="234" spans="1:20" x14ac:dyDescent="0.3">
      <c r="A234" s="15" t="s">
        <v>307</v>
      </c>
      <c r="B234" s="16">
        <v>45630</v>
      </c>
      <c r="C234" s="15" t="s">
        <v>14</v>
      </c>
      <c r="D234" s="15" t="s">
        <v>48</v>
      </c>
      <c r="E234" s="15" t="s">
        <v>23</v>
      </c>
      <c r="F234" s="15" t="s">
        <v>24</v>
      </c>
      <c r="G234" s="15" t="s">
        <v>75</v>
      </c>
      <c r="H234" s="15">
        <v>5</v>
      </c>
      <c r="I234" s="15">
        <v>78129</v>
      </c>
      <c r="J234" s="17">
        <v>0</v>
      </c>
      <c r="K234" s="15">
        <v>390645</v>
      </c>
      <c r="L234" s="15">
        <v>293029.40000000002</v>
      </c>
      <c r="M234" s="15" t="s">
        <v>51</v>
      </c>
      <c r="N234" s="18" t="str">
        <f t="shared" si="21"/>
        <v>December</v>
      </c>
      <c r="O234" s="15">
        <f t="shared" si="22"/>
        <v>4</v>
      </c>
      <c r="P234" s="19">
        <f t="shared" si="23"/>
        <v>0</v>
      </c>
      <c r="Q234" s="19">
        <f t="shared" si="24"/>
        <v>390645</v>
      </c>
      <c r="R234" s="15">
        <f t="shared" si="25"/>
        <v>97615.599999999977</v>
      </c>
      <c r="S234" s="15">
        <f t="shared" si="26"/>
        <v>24.988314198313041</v>
      </c>
      <c r="T234" s="20" t="str">
        <f t="shared" si="27"/>
        <v>High</v>
      </c>
    </row>
    <row r="235" spans="1:20" x14ac:dyDescent="0.3">
      <c r="A235" s="15" t="s">
        <v>308</v>
      </c>
      <c r="B235" s="16">
        <v>45592</v>
      </c>
      <c r="C235" s="15" t="s">
        <v>14</v>
      </c>
      <c r="D235" s="15" t="s">
        <v>68</v>
      </c>
      <c r="E235" s="15" t="s">
        <v>32</v>
      </c>
      <c r="F235" s="15" t="s">
        <v>33</v>
      </c>
      <c r="G235" s="15" t="s">
        <v>34</v>
      </c>
      <c r="H235" s="15">
        <v>5</v>
      </c>
      <c r="I235" s="15">
        <v>89482</v>
      </c>
      <c r="J235" s="17">
        <v>0.05</v>
      </c>
      <c r="K235" s="15">
        <v>425039.5</v>
      </c>
      <c r="L235" s="15">
        <v>337486.57</v>
      </c>
      <c r="M235" s="15" t="s">
        <v>19</v>
      </c>
      <c r="N235" s="18" t="str">
        <f t="shared" si="21"/>
        <v>October</v>
      </c>
      <c r="O235" s="15">
        <f t="shared" si="22"/>
        <v>4</v>
      </c>
      <c r="P235" s="19">
        <f t="shared" si="23"/>
        <v>21251.975000000002</v>
      </c>
      <c r="Q235" s="19">
        <f t="shared" si="24"/>
        <v>403787.52500000002</v>
      </c>
      <c r="R235" s="15">
        <f t="shared" si="25"/>
        <v>87552.93</v>
      </c>
      <c r="S235" s="15">
        <f t="shared" si="26"/>
        <v>20.598774937388171</v>
      </c>
      <c r="T235" s="20" t="str">
        <f t="shared" si="27"/>
        <v>High</v>
      </c>
    </row>
    <row r="236" spans="1:20" x14ac:dyDescent="0.3">
      <c r="A236" s="15" t="s">
        <v>309</v>
      </c>
      <c r="B236" s="16">
        <v>45649</v>
      </c>
      <c r="C236" s="15" t="s">
        <v>14</v>
      </c>
      <c r="D236" s="15" t="s">
        <v>42</v>
      </c>
      <c r="E236" s="15" t="s">
        <v>32</v>
      </c>
      <c r="F236" s="15" t="s">
        <v>60</v>
      </c>
      <c r="G236" s="15" t="s">
        <v>102</v>
      </c>
      <c r="H236" s="15">
        <v>4</v>
      </c>
      <c r="I236" s="15">
        <v>79277</v>
      </c>
      <c r="J236" s="17">
        <v>0.15</v>
      </c>
      <c r="K236" s="15">
        <v>269541.8</v>
      </c>
      <c r="L236" s="15">
        <v>214536.4</v>
      </c>
      <c r="M236" s="15" t="s">
        <v>35</v>
      </c>
      <c r="N236" s="18" t="str">
        <f t="shared" si="21"/>
        <v>December</v>
      </c>
      <c r="O236" s="15">
        <f t="shared" si="22"/>
        <v>4</v>
      </c>
      <c r="P236" s="19">
        <f t="shared" si="23"/>
        <v>40431.269999999997</v>
      </c>
      <c r="Q236" s="19">
        <f t="shared" si="24"/>
        <v>229110.53</v>
      </c>
      <c r="R236" s="15">
        <f t="shared" si="25"/>
        <v>55005.399999999994</v>
      </c>
      <c r="S236" s="15">
        <f t="shared" si="26"/>
        <v>20.40700180825386</v>
      </c>
      <c r="T236" s="20" t="str">
        <f t="shared" si="27"/>
        <v>High</v>
      </c>
    </row>
    <row r="237" spans="1:20" x14ac:dyDescent="0.3">
      <c r="A237" s="15" t="s">
        <v>310</v>
      </c>
      <c r="B237" s="16">
        <v>45165</v>
      </c>
      <c r="C237" s="15" t="s">
        <v>21</v>
      </c>
      <c r="D237" s="15" t="s">
        <v>38</v>
      </c>
      <c r="E237" s="15" t="s">
        <v>23</v>
      </c>
      <c r="F237" s="15" t="s">
        <v>49</v>
      </c>
      <c r="G237" s="15" t="s">
        <v>71</v>
      </c>
      <c r="H237" s="15">
        <v>5</v>
      </c>
      <c r="I237" s="15">
        <v>80230</v>
      </c>
      <c r="J237" s="17">
        <v>0.15</v>
      </c>
      <c r="K237" s="15">
        <v>340977.5</v>
      </c>
      <c r="L237" s="15">
        <v>266597.27</v>
      </c>
      <c r="M237" s="15" t="s">
        <v>19</v>
      </c>
      <c r="N237" s="18" t="str">
        <f t="shared" si="21"/>
        <v>August</v>
      </c>
      <c r="O237" s="15">
        <f t="shared" si="22"/>
        <v>3</v>
      </c>
      <c r="P237" s="19">
        <f t="shared" si="23"/>
        <v>51146.625</v>
      </c>
      <c r="Q237" s="19">
        <f t="shared" si="24"/>
        <v>289830.875</v>
      </c>
      <c r="R237" s="15">
        <f t="shared" si="25"/>
        <v>74380.229999999981</v>
      </c>
      <c r="S237" s="15">
        <f t="shared" si="26"/>
        <v>21.813823492752448</v>
      </c>
      <c r="T237" s="20" t="str">
        <f t="shared" si="27"/>
        <v>High</v>
      </c>
    </row>
    <row r="238" spans="1:20" x14ac:dyDescent="0.3">
      <c r="A238" s="15" t="s">
        <v>311</v>
      </c>
      <c r="B238" s="16">
        <v>45369</v>
      </c>
      <c r="C238" s="15" t="s">
        <v>21</v>
      </c>
      <c r="D238" s="15" t="s">
        <v>48</v>
      </c>
      <c r="E238" s="15" t="s">
        <v>16</v>
      </c>
      <c r="F238" s="15" t="s">
        <v>17</v>
      </c>
      <c r="G238" s="15" t="s">
        <v>156</v>
      </c>
      <c r="H238" s="15">
        <v>2</v>
      </c>
      <c r="I238" s="15">
        <v>25414</v>
      </c>
      <c r="J238" s="17">
        <v>0.12</v>
      </c>
      <c r="K238" s="15">
        <v>44728.639999999999</v>
      </c>
      <c r="L238" s="15">
        <v>39702.07</v>
      </c>
      <c r="M238" s="15" t="s">
        <v>19</v>
      </c>
      <c r="N238" s="18" t="str">
        <f t="shared" si="21"/>
        <v>March</v>
      </c>
      <c r="O238" s="15">
        <f t="shared" si="22"/>
        <v>1</v>
      </c>
      <c r="P238" s="19">
        <f t="shared" si="23"/>
        <v>5367.4367999999995</v>
      </c>
      <c r="Q238" s="19">
        <f t="shared" si="24"/>
        <v>39361.203200000004</v>
      </c>
      <c r="R238" s="15">
        <f t="shared" si="25"/>
        <v>5026.57</v>
      </c>
      <c r="S238" s="15">
        <f t="shared" si="26"/>
        <v>11.237922726915015</v>
      </c>
      <c r="T238" s="20" t="str">
        <f t="shared" si="27"/>
        <v>High</v>
      </c>
    </row>
    <row r="239" spans="1:20" x14ac:dyDescent="0.3">
      <c r="A239" s="15" t="s">
        <v>312</v>
      </c>
      <c r="B239" s="16">
        <v>45621</v>
      </c>
      <c r="C239" s="15" t="s">
        <v>37</v>
      </c>
      <c r="D239" s="15" t="s">
        <v>28</v>
      </c>
      <c r="E239" s="15" t="s">
        <v>32</v>
      </c>
      <c r="F239" s="15" t="s">
        <v>90</v>
      </c>
      <c r="G239" s="15" t="s">
        <v>113</v>
      </c>
      <c r="H239" s="15">
        <v>2</v>
      </c>
      <c r="I239" s="15">
        <v>58032</v>
      </c>
      <c r="J239" s="17">
        <v>0.12</v>
      </c>
      <c r="K239" s="15">
        <v>102136.32000000001</v>
      </c>
      <c r="L239" s="15">
        <v>79782.41</v>
      </c>
      <c r="M239" s="15" t="s">
        <v>51</v>
      </c>
      <c r="N239" s="18" t="str">
        <f t="shared" si="21"/>
        <v>November</v>
      </c>
      <c r="O239" s="15">
        <f t="shared" si="22"/>
        <v>4</v>
      </c>
      <c r="P239" s="19">
        <f t="shared" si="23"/>
        <v>12256.358400000001</v>
      </c>
      <c r="Q239" s="19">
        <f t="shared" si="24"/>
        <v>89879.96160000001</v>
      </c>
      <c r="R239" s="15">
        <f t="shared" si="25"/>
        <v>22353.910000000003</v>
      </c>
      <c r="S239" s="15">
        <f t="shared" si="26"/>
        <v>21.886347579391934</v>
      </c>
      <c r="T239" s="20" t="str">
        <f t="shared" si="27"/>
        <v>High</v>
      </c>
    </row>
    <row r="240" spans="1:20" x14ac:dyDescent="0.3">
      <c r="A240" s="15" t="s">
        <v>313</v>
      </c>
      <c r="B240" s="16">
        <v>45306</v>
      </c>
      <c r="C240" s="15" t="s">
        <v>37</v>
      </c>
      <c r="D240" s="15" t="s">
        <v>42</v>
      </c>
      <c r="E240" s="15" t="s">
        <v>16</v>
      </c>
      <c r="F240" s="15" t="s">
        <v>39</v>
      </c>
      <c r="G240" s="15" t="s">
        <v>165</v>
      </c>
      <c r="H240" s="15">
        <v>2</v>
      </c>
      <c r="I240" s="15">
        <v>81780</v>
      </c>
      <c r="J240" s="17">
        <v>0.05</v>
      </c>
      <c r="K240" s="15">
        <v>155382</v>
      </c>
      <c r="L240" s="15">
        <v>129172.86</v>
      </c>
      <c r="M240" s="15" t="s">
        <v>51</v>
      </c>
      <c r="N240" s="18" t="str">
        <f t="shared" si="21"/>
        <v>January</v>
      </c>
      <c r="O240" s="15">
        <f t="shared" si="22"/>
        <v>1</v>
      </c>
      <c r="P240" s="19">
        <f t="shared" si="23"/>
        <v>7769.1</v>
      </c>
      <c r="Q240" s="19">
        <f t="shared" si="24"/>
        <v>147612.9</v>
      </c>
      <c r="R240" s="15">
        <f t="shared" si="25"/>
        <v>26209.14</v>
      </c>
      <c r="S240" s="15">
        <f t="shared" si="26"/>
        <v>16.867552226126577</v>
      </c>
      <c r="T240" s="20" t="str">
        <f t="shared" si="27"/>
        <v>High</v>
      </c>
    </row>
    <row r="241" spans="1:20" x14ac:dyDescent="0.3">
      <c r="A241" s="15" t="s">
        <v>314</v>
      </c>
      <c r="B241" s="16">
        <v>45276</v>
      </c>
      <c r="C241" s="15" t="s">
        <v>14</v>
      </c>
      <c r="D241" s="15" t="s">
        <v>73</v>
      </c>
      <c r="E241" s="15" t="s">
        <v>23</v>
      </c>
      <c r="F241" s="15" t="s">
        <v>24</v>
      </c>
      <c r="G241" s="15" t="s">
        <v>25</v>
      </c>
      <c r="H241" s="15">
        <v>2</v>
      </c>
      <c r="I241" s="15">
        <v>44388</v>
      </c>
      <c r="J241" s="17">
        <v>0.15</v>
      </c>
      <c r="K241" s="15">
        <v>75459.600000000006</v>
      </c>
      <c r="L241" s="15">
        <v>65445.26</v>
      </c>
      <c r="M241" s="15" t="s">
        <v>35</v>
      </c>
      <c r="N241" s="18" t="str">
        <f t="shared" si="21"/>
        <v>December</v>
      </c>
      <c r="O241" s="15">
        <f t="shared" si="22"/>
        <v>4</v>
      </c>
      <c r="P241" s="19">
        <f t="shared" si="23"/>
        <v>11318.94</v>
      </c>
      <c r="Q241" s="19">
        <f t="shared" si="24"/>
        <v>64140.66</v>
      </c>
      <c r="R241" s="15">
        <f t="shared" si="25"/>
        <v>10014.340000000004</v>
      </c>
      <c r="S241" s="15">
        <f t="shared" si="26"/>
        <v>13.27112786179625</v>
      </c>
      <c r="T241" s="20" t="str">
        <f t="shared" si="27"/>
        <v>High</v>
      </c>
    </row>
    <row r="242" spans="1:20" x14ac:dyDescent="0.3">
      <c r="A242" s="15" t="s">
        <v>315</v>
      </c>
      <c r="B242" s="16">
        <v>45561</v>
      </c>
      <c r="C242" s="15" t="s">
        <v>14</v>
      </c>
      <c r="D242" s="15" t="s">
        <v>38</v>
      </c>
      <c r="E242" s="15" t="s">
        <v>32</v>
      </c>
      <c r="F242" s="15" t="s">
        <v>90</v>
      </c>
      <c r="G242" s="15" t="s">
        <v>91</v>
      </c>
      <c r="H242" s="15">
        <v>4</v>
      </c>
      <c r="I242" s="15">
        <v>87446</v>
      </c>
      <c r="J242" s="17">
        <v>0.08</v>
      </c>
      <c r="K242" s="15">
        <v>321801.28000000003</v>
      </c>
      <c r="L242" s="15">
        <v>262507.76</v>
      </c>
      <c r="M242" s="15" t="s">
        <v>35</v>
      </c>
      <c r="N242" s="18" t="str">
        <f t="shared" si="21"/>
        <v>September</v>
      </c>
      <c r="O242" s="15">
        <f t="shared" si="22"/>
        <v>3</v>
      </c>
      <c r="P242" s="19">
        <f t="shared" si="23"/>
        <v>25744.102400000003</v>
      </c>
      <c r="Q242" s="19">
        <f t="shared" si="24"/>
        <v>296057.17760000005</v>
      </c>
      <c r="R242" s="15">
        <f t="shared" si="25"/>
        <v>59293.520000000019</v>
      </c>
      <c r="S242" s="15">
        <f t="shared" si="26"/>
        <v>18.425507816500922</v>
      </c>
      <c r="T242" s="20" t="str">
        <f t="shared" si="27"/>
        <v>High</v>
      </c>
    </row>
    <row r="243" spans="1:20" x14ac:dyDescent="0.3">
      <c r="A243" s="15" t="s">
        <v>316</v>
      </c>
      <c r="B243" s="16">
        <v>45402</v>
      </c>
      <c r="C243" s="15" t="s">
        <v>37</v>
      </c>
      <c r="D243" s="15" t="s">
        <v>46</v>
      </c>
      <c r="E243" s="15" t="s">
        <v>32</v>
      </c>
      <c r="F243" s="15" t="s">
        <v>43</v>
      </c>
      <c r="G243" s="15" t="s">
        <v>44</v>
      </c>
      <c r="H243" s="15">
        <v>1</v>
      </c>
      <c r="I243" s="15">
        <v>80287</v>
      </c>
      <c r="J243" s="17">
        <v>0.05</v>
      </c>
      <c r="K243" s="15">
        <v>76272.649999999994</v>
      </c>
      <c r="L243" s="15">
        <v>62924.89</v>
      </c>
      <c r="M243" s="15" t="s">
        <v>51</v>
      </c>
      <c r="N243" s="18" t="str">
        <f t="shared" si="21"/>
        <v>April</v>
      </c>
      <c r="O243" s="15">
        <f t="shared" si="22"/>
        <v>2</v>
      </c>
      <c r="P243" s="19">
        <f t="shared" si="23"/>
        <v>3813.6324999999997</v>
      </c>
      <c r="Q243" s="19">
        <f t="shared" si="24"/>
        <v>72459.017499999987</v>
      </c>
      <c r="R243" s="15">
        <f t="shared" si="25"/>
        <v>13347.759999999995</v>
      </c>
      <c r="S243" s="15">
        <f t="shared" si="26"/>
        <v>17.500060637725312</v>
      </c>
      <c r="T243" s="20" t="str">
        <f t="shared" si="27"/>
        <v>High</v>
      </c>
    </row>
    <row r="244" spans="1:20" x14ac:dyDescent="0.3">
      <c r="A244" s="15" t="s">
        <v>317</v>
      </c>
      <c r="B244" s="16">
        <v>45315</v>
      </c>
      <c r="C244" s="15" t="s">
        <v>27</v>
      </c>
      <c r="D244" s="15" t="s">
        <v>63</v>
      </c>
      <c r="E244" s="15" t="s">
        <v>16</v>
      </c>
      <c r="F244" s="15" t="s">
        <v>39</v>
      </c>
      <c r="G244" s="15" t="s">
        <v>85</v>
      </c>
      <c r="H244" s="15">
        <v>1</v>
      </c>
      <c r="I244" s="15">
        <v>74723</v>
      </c>
      <c r="J244" s="17">
        <v>0</v>
      </c>
      <c r="K244" s="15">
        <v>74723</v>
      </c>
      <c r="L244" s="15">
        <v>58331.5</v>
      </c>
      <c r="M244" s="15" t="s">
        <v>51</v>
      </c>
      <c r="N244" s="18" t="str">
        <f t="shared" si="21"/>
        <v>January</v>
      </c>
      <c r="O244" s="15">
        <f t="shared" si="22"/>
        <v>1</v>
      </c>
      <c r="P244" s="19">
        <f t="shared" si="23"/>
        <v>0</v>
      </c>
      <c r="Q244" s="19">
        <f t="shared" si="24"/>
        <v>74723</v>
      </c>
      <c r="R244" s="15">
        <f t="shared" si="25"/>
        <v>16391.5</v>
      </c>
      <c r="S244" s="15">
        <f t="shared" si="26"/>
        <v>21.93635159187934</v>
      </c>
      <c r="T244" s="20" t="str">
        <f t="shared" si="27"/>
        <v>High</v>
      </c>
    </row>
    <row r="245" spans="1:20" x14ac:dyDescent="0.3">
      <c r="A245" s="15" t="s">
        <v>318</v>
      </c>
      <c r="B245" s="16">
        <v>45429</v>
      </c>
      <c r="C245" s="15" t="s">
        <v>37</v>
      </c>
      <c r="D245" s="15" t="s">
        <v>38</v>
      </c>
      <c r="E245" s="15" t="s">
        <v>16</v>
      </c>
      <c r="F245" s="15" t="s">
        <v>17</v>
      </c>
      <c r="G245" s="15" t="s">
        <v>97</v>
      </c>
      <c r="H245" s="15">
        <v>4</v>
      </c>
      <c r="I245" s="15">
        <v>44840</v>
      </c>
      <c r="J245" s="17">
        <v>0.15</v>
      </c>
      <c r="K245" s="15">
        <v>152456</v>
      </c>
      <c r="L245" s="15">
        <v>115851.74</v>
      </c>
      <c r="M245" s="15" t="s">
        <v>35</v>
      </c>
      <c r="N245" s="18" t="str">
        <f t="shared" si="21"/>
        <v>May</v>
      </c>
      <c r="O245" s="15">
        <f t="shared" si="22"/>
        <v>2</v>
      </c>
      <c r="P245" s="19">
        <f t="shared" si="23"/>
        <v>22868.399999999998</v>
      </c>
      <c r="Q245" s="19">
        <f t="shared" si="24"/>
        <v>129587.6</v>
      </c>
      <c r="R245" s="15">
        <f t="shared" si="25"/>
        <v>36604.259999999995</v>
      </c>
      <c r="S245" s="15">
        <f t="shared" si="26"/>
        <v>24.009720837487531</v>
      </c>
      <c r="T245" s="20" t="str">
        <f t="shared" si="27"/>
        <v>High</v>
      </c>
    </row>
    <row r="246" spans="1:20" x14ac:dyDescent="0.3">
      <c r="A246" s="15" t="s">
        <v>319</v>
      </c>
      <c r="B246" s="16">
        <v>45283</v>
      </c>
      <c r="C246" s="15" t="s">
        <v>27</v>
      </c>
      <c r="D246" s="15" t="s">
        <v>15</v>
      </c>
      <c r="E246" s="15" t="s">
        <v>23</v>
      </c>
      <c r="F246" s="15" t="s">
        <v>49</v>
      </c>
      <c r="G246" s="15" t="s">
        <v>71</v>
      </c>
      <c r="H246" s="15">
        <v>5</v>
      </c>
      <c r="I246" s="15">
        <v>85633</v>
      </c>
      <c r="J246" s="17">
        <v>0.12</v>
      </c>
      <c r="K246" s="15">
        <v>376785.2</v>
      </c>
      <c r="L246" s="15">
        <v>289487.94</v>
      </c>
      <c r="M246" s="15" t="s">
        <v>19</v>
      </c>
      <c r="N246" s="18" t="str">
        <f t="shared" si="21"/>
        <v>December</v>
      </c>
      <c r="O246" s="15">
        <f t="shared" si="22"/>
        <v>4</v>
      </c>
      <c r="P246" s="19">
        <f t="shared" si="23"/>
        <v>45214.224000000002</v>
      </c>
      <c r="Q246" s="19">
        <f t="shared" si="24"/>
        <v>331570.97600000002</v>
      </c>
      <c r="R246" s="15">
        <f t="shared" si="25"/>
        <v>87297.260000000009</v>
      </c>
      <c r="S246" s="15">
        <f t="shared" si="26"/>
        <v>23.168972666654636</v>
      </c>
      <c r="T246" s="20" t="str">
        <f t="shared" si="27"/>
        <v>High</v>
      </c>
    </row>
    <row r="247" spans="1:20" x14ac:dyDescent="0.3">
      <c r="A247" s="15" t="s">
        <v>320</v>
      </c>
      <c r="B247" s="16">
        <v>45268</v>
      </c>
      <c r="C247" s="15" t="s">
        <v>21</v>
      </c>
      <c r="D247" s="15" t="s">
        <v>65</v>
      </c>
      <c r="E247" s="15" t="s">
        <v>16</v>
      </c>
      <c r="F247" s="15" t="s">
        <v>29</v>
      </c>
      <c r="G247" s="15" t="s">
        <v>105</v>
      </c>
      <c r="H247" s="15">
        <v>1</v>
      </c>
      <c r="I247" s="15">
        <v>54667</v>
      </c>
      <c r="J247" s="17">
        <v>0.05</v>
      </c>
      <c r="K247" s="15">
        <v>51933.65</v>
      </c>
      <c r="L247" s="15">
        <v>39589.83</v>
      </c>
      <c r="M247" s="15" t="s">
        <v>51</v>
      </c>
      <c r="N247" s="18" t="str">
        <f t="shared" si="21"/>
        <v>December</v>
      </c>
      <c r="O247" s="15">
        <f t="shared" si="22"/>
        <v>4</v>
      </c>
      <c r="P247" s="19">
        <f t="shared" si="23"/>
        <v>2596.6825000000003</v>
      </c>
      <c r="Q247" s="19">
        <f t="shared" si="24"/>
        <v>49336.967499999999</v>
      </c>
      <c r="R247" s="15">
        <f t="shared" si="25"/>
        <v>12343.82</v>
      </c>
      <c r="S247" s="15">
        <f t="shared" si="26"/>
        <v>23.768443003717241</v>
      </c>
      <c r="T247" s="20" t="str">
        <f t="shared" si="27"/>
        <v>High</v>
      </c>
    </row>
    <row r="248" spans="1:20" x14ac:dyDescent="0.3">
      <c r="A248" s="15" t="s">
        <v>321</v>
      </c>
      <c r="B248" s="16">
        <v>45404</v>
      </c>
      <c r="C248" s="15" t="s">
        <v>21</v>
      </c>
      <c r="D248" s="15" t="s">
        <v>42</v>
      </c>
      <c r="E248" s="15" t="s">
        <v>23</v>
      </c>
      <c r="F248" s="15" t="s">
        <v>49</v>
      </c>
      <c r="G248" s="15" t="s">
        <v>71</v>
      </c>
      <c r="H248" s="15">
        <v>1</v>
      </c>
      <c r="I248" s="15">
        <v>32508</v>
      </c>
      <c r="J248" s="17">
        <v>0.1</v>
      </c>
      <c r="K248" s="15">
        <v>29257.200000000001</v>
      </c>
      <c r="L248" s="15">
        <v>24647.16</v>
      </c>
      <c r="M248" s="15" t="s">
        <v>35</v>
      </c>
      <c r="N248" s="18" t="str">
        <f t="shared" si="21"/>
        <v>April</v>
      </c>
      <c r="O248" s="15">
        <f t="shared" si="22"/>
        <v>2</v>
      </c>
      <c r="P248" s="19">
        <f t="shared" si="23"/>
        <v>2925.7200000000003</v>
      </c>
      <c r="Q248" s="19">
        <f t="shared" si="24"/>
        <v>26331.48</v>
      </c>
      <c r="R248" s="15">
        <f t="shared" si="25"/>
        <v>4610.0400000000009</v>
      </c>
      <c r="S248" s="15">
        <f t="shared" si="26"/>
        <v>15.756941880972891</v>
      </c>
      <c r="T248" s="20" t="str">
        <f t="shared" si="27"/>
        <v>Medium</v>
      </c>
    </row>
    <row r="249" spans="1:20" x14ac:dyDescent="0.3">
      <c r="A249" s="15" t="s">
        <v>322</v>
      </c>
      <c r="B249" s="16">
        <v>44998</v>
      </c>
      <c r="C249" s="15" t="s">
        <v>27</v>
      </c>
      <c r="D249" s="15" t="s">
        <v>109</v>
      </c>
      <c r="E249" s="15" t="s">
        <v>32</v>
      </c>
      <c r="F249" s="15" t="s">
        <v>90</v>
      </c>
      <c r="G249" s="15" t="s">
        <v>91</v>
      </c>
      <c r="H249" s="15">
        <v>4</v>
      </c>
      <c r="I249" s="15">
        <v>66709</v>
      </c>
      <c r="J249" s="17">
        <v>0.12</v>
      </c>
      <c r="K249" s="15">
        <v>234815.68</v>
      </c>
      <c r="L249" s="15">
        <v>183691.44</v>
      </c>
      <c r="M249" s="15" t="s">
        <v>51</v>
      </c>
      <c r="N249" s="18" t="str">
        <f t="shared" si="21"/>
        <v>March</v>
      </c>
      <c r="O249" s="15">
        <f t="shared" si="22"/>
        <v>1</v>
      </c>
      <c r="P249" s="19">
        <f t="shared" si="23"/>
        <v>28177.881599999997</v>
      </c>
      <c r="Q249" s="19">
        <f t="shared" si="24"/>
        <v>206637.7984</v>
      </c>
      <c r="R249" s="15">
        <f t="shared" si="25"/>
        <v>51124.239999999991</v>
      </c>
      <c r="S249" s="15">
        <f t="shared" si="26"/>
        <v>21.772072461259821</v>
      </c>
      <c r="T249" s="20" t="str">
        <f t="shared" si="27"/>
        <v>High</v>
      </c>
    </row>
    <row r="250" spans="1:20" x14ac:dyDescent="0.3">
      <c r="A250" s="15" t="s">
        <v>323</v>
      </c>
      <c r="B250" s="16">
        <v>45578</v>
      </c>
      <c r="C250" s="15" t="s">
        <v>21</v>
      </c>
      <c r="D250" s="15" t="s">
        <v>68</v>
      </c>
      <c r="E250" s="15" t="s">
        <v>23</v>
      </c>
      <c r="F250" s="15" t="s">
        <v>24</v>
      </c>
      <c r="G250" s="15" t="s">
        <v>25</v>
      </c>
      <c r="H250" s="15">
        <v>4</v>
      </c>
      <c r="I250" s="15">
        <v>87575</v>
      </c>
      <c r="J250" s="17">
        <v>0.08</v>
      </c>
      <c r="K250" s="15">
        <v>322276</v>
      </c>
      <c r="L250" s="15">
        <v>279735.28999999998</v>
      </c>
      <c r="M250" s="15" t="s">
        <v>19</v>
      </c>
      <c r="N250" s="18" t="str">
        <f t="shared" si="21"/>
        <v>October</v>
      </c>
      <c r="O250" s="15">
        <f t="shared" si="22"/>
        <v>4</v>
      </c>
      <c r="P250" s="19">
        <f t="shared" si="23"/>
        <v>25782.080000000002</v>
      </c>
      <c r="Q250" s="19">
        <f t="shared" si="24"/>
        <v>296493.92</v>
      </c>
      <c r="R250" s="15">
        <f t="shared" si="25"/>
        <v>42540.710000000021</v>
      </c>
      <c r="S250" s="15">
        <f t="shared" si="26"/>
        <v>13.200086261465335</v>
      </c>
      <c r="T250" s="20" t="str">
        <f t="shared" si="27"/>
        <v>High</v>
      </c>
    </row>
    <row r="251" spans="1:20" x14ac:dyDescent="0.3">
      <c r="A251" s="15" t="s">
        <v>324</v>
      </c>
      <c r="B251" s="16">
        <v>45442</v>
      </c>
      <c r="C251" s="15" t="s">
        <v>21</v>
      </c>
      <c r="D251" s="15" t="s">
        <v>65</v>
      </c>
      <c r="E251" s="15" t="s">
        <v>23</v>
      </c>
      <c r="F251" s="15" t="s">
        <v>53</v>
      </c>
      <c r="G251" s="15" t="s">
        <v>133</v>
      </c>
      <c r="H251" s="15">
        <v>5</v>
      </c>
      <c r="I251" s="15">
        <v>31270</v>
      </c>
      <c r="J251" s="17">
        <v>0.08</v>
      </c>
      <c r="K251" s="15">
        <v>143842</v>
      </c>
      <c r="L251" s="15">
        <v>114403.37</v>
      </c>
      <c r="M251" s="15" t="s">
        <v>35</v>
      </c>
      <c r="N251" s="18" t="str">
        <f t="shared" si="21"/>
        <v>May</v>
      </c>
      <c r="O251" s="15">
        <f t="shared" si="22"/>
        <v>2</v>
      </c>
      <c r="P251" s="19">
        <f t="shared" si="23"/>
        <v>11507.36</v>
      </c>
      <c r="Q251" s="19">
        <f t="shared" si="24"/>
        <v>132334.64000000001</v>
      </c>
      <c r="R251" s="15">
        <f t="shared" si="25"/>
        <v>29438.630000000005</v>
      </c>
      <c r="S251" s="15">
        <f t="shared" si="26"/>
        <v>20.465948749322177</v>
      </c>
      <c r="T251" s="20" t="str">
        <f t="shared" si="27"/>
        <v>High</v>
      </c>
    </row>
    <row r="252" spans="1:20" x14ac:dyDescent="0.3">
      <c r="A252" s="15" t="s">
        <v>325</v>
      </c>
      <c r="B252" s="16">
        <v>45007</v>
      </c>
      <c r="C252" s="15" t="s">
        <v>14</v>
      </c>
      <c r="D252" s="15" t="s">
        <v>56</v>
      </c>
      <c r="E252" s="15" t="s">
        <v>32</v>
      </c>
      <c r="F252" s="15" t="s">
        <v>60</v>
      </c>
      <c r="G252" s="15" t="s">
        <v>61</v>
      </c>
      <c r="H252" s="15">
        <v>4</v>
      </c>
      <c r="I252" s="15">
        <v>12032</v>
      </c>
      <c r="J252" s="17">
        <v>0.1</v>
      </c>
      <c r="K252" s="15">
        <v>43315.199999999997</v>
      </c>
      <c r="L252" s="15">
        <v>38640.01</v>
      </c>
      <c r="M252" s="15" t="s">
        <v>51</v>
      </c>
      <c r="N252" s="18" t="str">
        <f t="shared" si="21"/>
        <v>March</v>
      </c>
      <c r="O252" s="15">
        <f t="shared" si="22"/>
        <v>1</v>
      </c>
      <c r="P252" s="19">
        <f t="shared" si="23"/>
        <v>4331.5199999999995</v>
      </c>
      <c r="Q252" s="19">
        <f t="shared" si="24"/>
        <v>38983.68</v>
      </c>
      <c r="R252" s="15">
        <f t="shared" si="25"/>
        <v>4675.1899999999951</v>
      </c>
      <c r="S252" s="15">
        <f t="shared" si="26"/>
        <v>10.793416629728121</v>
      </c>
      <c r="T252" s="20" t="str">
        <f t="shared" si="27"/>
        <v>High</v>
      </c>
    </row>
    <row r="253" spans="1:20" x14ac:dyDescent="0.3">
      <c r="A253" s="15" t="s">
        <v>326</v>
      </c>
      <c r="B253" s="16">
        <v>45448</v>
      </c>
      <c r="C253" s="15" t="s">
        <v>27</v>
      </c>
      <c r="D253" s="15" t="s">
        <v>28</v>
      </c>
      <c r="E253" s="15" t="s">
        <v>32</v>
      </c>
      <c r="F253" s="15" t="s">
        <v>90</v>
      </c>
      <c r="G253" s="15" t="s">
        <v>91</v>
      </c>
      <c r="H253" s="15">
        <v>5</v>
      </c>
      <c r="I253" s="15">
        <v>27400</v>
      </c>
      <c r="J253" s="17">
        <v>0.1</v>
      </c>
      <c r="K253" s="15">
        <v>123300</v>
      </c>
      <c r="L253" s="15">
        <v>101995.31</v>
      </c>
      <c r="M253" s="15" t="s">
        <v>51</v>
      </c>
      <c r="N253" s="18" t="str">
        <f t="shared" si="21"/>
        <v>June</v>
      </c>
      <c r="O253" s="15">
        <f t="shared" si="22"/>
        <v>2</v>
      </c>
      <c r="P253" s="19">
        <f t="shared" si="23"/>
        <v>12330</v>
      </c>
      <c r="Q253" s="19">
        <f t="shared" si="24"/>
        <v>110970</v>
      </c>
      <c r="R253" s="15">
        <f t="shared" si="25"/>
        <v>21304.690000000002</v>
      </c>
      <c r="S253" s="15">
        <f t="shared" si="26"/>
        <v>17.278742903487434</v>
      </c>
      <c r="T253" s="20" t="str">
        <f t="shared" si="27"/>
        <v>High</v>
      </c>
    </row>
    <row r="254" spans="1:20" x14ac:dyDescent="0.3">
      <c r="A254" s="15" t="s">
        <v>327</v>
      </c>
      <c r="B254" s="16">
        <v>45227</v>
      </c>
      <c r="C254" s="15" t="s">
        <v>27</v>
      </c>
      <c r="D254" s="15" t="s">
        <v>68</v>
      </c>
      <c r="E254" s="15" t="s">
        <v>32</v>
      </c>
      <c r="F254" s="15" t="s">
        <v>60</v>
      </c>
      <c r="G254" s="15" t="s">
        <v>61</v>
      </c>
      <c r="H254" s="15">
        <v>3</v>
      </c>
      <c r="I254" s="15">
        <v>4116</v>
      </c>
      <c r="J254" s="17">
        <v>0.12</v>
      </c>
      <c r="K254" s="15">
        <v>10866.24</v>
      </c>
      <c r="L254" s="15">
        <v>8894.74</v>
      </c>
      <c r="M254" s="15" t="s">
        <v>19</v>
      </c>
      <c r="N254" s="18" t="str">
        <f t="shared" si="21"/>
        <v>October</v>
      </c>
      <c r="O254" s="15">
        <f t="shared" si="22"/>
        <v>4</v>
      </c>
      <c r="P254" s="19">
        <f t="shared" si="23"/>
        <v>1303.9487999999999</v>
      </c>
      <c r="Q254" s="19">
        <f t="shared" si="24"/>
        <v>9562.2911999999997</v>
      </c>
      <c r="R254" s="15">
        <f t="shared" si="25"/>
        <v>1971.5</v>
      </c>
      <c r="S254" s="15">
        <f t="shared" si="26"/>
        <v>18.143350413758576</v>
      </c>
      <c r="T254" s="20" t="str">
        <f t="shared" si="27"/>
        <v>Medium</v>
      </c>
    </row>
    <row r="255" spans="1:20" x14ac:dyDescent="0.3">
      <c r="A255" s="15" t="s">
        <v>328</v>
      </c>
      <c r="B255" s="16">
        <v>45043</v>
      </c>
      <c r="C255" s="15" t="s">
        <v>21</v>
      </c>
      <c r="D255" s="15" t="s">
        <v>28</v>
      </c>
      <c r="E255" s="15" t="s">
        <v>16</v>
      </c>
      <c r="F255" s="15" t="s">
        <v>29</v>
      </c>
      <c r="G255" s="15" t="s">
        <v>105</v>
      </c>
      <c r="H255" s="15">
        <v>1</v>
      </c>
      <c r="I255" s="15">
        <v>60607</v>
      </c>
      <c r="J255" s="17">
        <v>0.1</v>
      </c>
      <c r="K255" s="15">
        <v>54546.3</v>
      </c>
      <c r="L255" s="15">
        <v>48875.11</v>
      </c>
      <c r="M255" s="15" t="s">
        <v>51</v>
      </c>
      <c r="N255" s="18" t="str">
        <f t="shared" si="21"/>
        <v>April</v>
      </c>
      <c r="O255" s="15">
        <f t="shared" si="22"/>
        <v>2</v>
      </c>
      <c r="P255" s="19">
        <f t="shared" si="23"/>
        <v>5454.630000000001</v>
      </c>
      <c r="Q255" s="19">
        <f t="shared" si="24"/>
        <v>49091.67</v>
      </c>
      <c r="R255" s="15">
        <f t="shared" si="25"/>
        <v>5671.1900000000023</v>
      </c>
      <c r="S255" s="15">
        <f t="shared" si="26"/>
        <v>10.397020512848721</v>
      </c>
      <c r="T255" s="20" t="str">
        <f t="shared" si="27"/>
        <v>High</v>
      </c>
    </row>
    <row r="256" spans="1:20" x14ac:dyDescent="0.3">
      <c r="A256" s="15" t="s">
        <v>329</v>
      </c>
      <c r="B256" s="16">
        <v>45194</v>
      </c>
      <c r="C256" s="15" t="s">
        <v>37</v>
      </c>
      <c r="D256" s="15" t="s">
        <v>46</v>
      </c>
      <c r="E256" s="15" t="s">
        <v>23</v>
      </c>
      <c r="F256" s="15" t="s">
        <v>24</v>
      </c>
      <c r="G256" s="15" t="s">
        <v>25</v>
      </c>
      <c r="H256" s="15">
        <v>5</v>
      </c>
      <c r="I256" s="15">
        <v>57631</v>
      </c>
      <c r="J256" s="17">
        <v>0.08</v>
      </c>
      <c r="K256" s="15">
        <v>265102.59999999998</v>
      </c>
      <c r="L256" s="15">
        <v>214574.36</v>
      </c>
      <c r="M256" s="15" t="s">
        <v>35</v>
      </c>
      <c r="N256" s="18" t="str">
        <f t="shared" si="21"/>
        <v>September</v>
      </c>
      <c r="O256" s="15">
        <f t="shared" si="22"/>
        <v>3</v>
      </c>
      <c r="P256" s="19">
        <f t="shared" si="23"/>
        <v>21208.207999999999</v>
      </c>
      <c r="Q256" s="19">
        <f t="shared" si="24"/>
        <v>243894.39199999999</v>
      </c>
      <c r="R256" s="15">
        <f t="shared" si="25"/>
        <v>50528.239999999991</v>
      </c>
      <c r="S256" s="15">
        <f t="shared" si="26"/>
        <v>19.059880966840762</v>
      </c>
      <c r="T256" s="20" t="str">
        <f t="shared" si="27"/>
        <v>High</v>
      </c>
    </row>
    <row r="257" spans="1:20" x14ac:dyDescent="0.3">
      <c r="A257" s="15" t="s">
        <v>330</v>
      </c>
      <c r="B257" s="16">
        <v>45338</v>
      </c>
      <c r="C257" s="15" t="s">
        <v>37</v>
      </c>
      <c r="D257" s="15" t="s">
        <v>109</v>
      </c>
      <c r="E257" s="15" t="s">
        <v>16</v>
      </c>
      <c r="F257" s="15" t="s">
        <v>29</v>
      </c>
      <c r="G257" s="15" t="s">
        <v>79</v>
      </c>
      <c r="H257" s="15">
        <v>2</v>
      </c>
      <c r="I257" s="15">
        <v>19202</v>
      </c>
      <c r="J257" s="17">
        <v>0</v>
      </c>
      <c r="K257" s="15">
        <v>38404</v>
      </c>
      <c r="L257" s="15">
        <v>33665.870000000003</v>
      </c>
      <c r="M257" s="15" t="s">
        <v>35</v>
      </c>
      <c r="N257" s="18" t="str">
        <f t="shared" si="21"/>
        <v>February</v>
      </c>
      <c r="O257" s="15">
        <f t="shared" si="22"/>
        <v>1</v>
      </c>
      <c r="P257" s="19">
        <f t="shared" si="23"/>
        <v>0</v>
      </c>
      <c r="Q257" s="19">
        <f t="shared" si="24"/>
        <v>38404</v>
      </c>
      <c r="R257" s="15">
        <f t="shared" si="25"/>
        <v>4738.1299999999974</v>
      </c>
      <c r="S257" s="15">
        <f t="shared" si="26"/>
        <v>12.337595042183098</v>
      </c>
      <c r="T257" s="20" t="str">
        <f t="shared" si="27"/>
        <v>High</v>
      </c>
    </row>
    <row r="258" spans="1:20" x14ac:dyDescent="0.3">
      <c r="A258" s="15" t="s">
        <v>331</v>
      </c>
      <c r="B258" s="16">
        <v>45369</v>
      </c>
      <c r="C258" s="15" t="s">
        <v>21</v>
      </c>
      <c r="D258" s="15" t="s">
        <v>65</v>
      </c>
      <c r="E258" s="15" t="s">
        <v>16</v>
      </c>
      <c r="F258" s="15" t="s">
        <v>17</v>
      </c>
      <c r="G258" s="15" t="s">
        <v>93</v>
      </c>
      <c r="H258" s="15">
        <v>1</v>
      </c>
      <c r="I258" s="15">
        <v>9341</v>
      </c>
      <c r="J258" s="17">
        <v>0.08</v>
      </c>
      <c r="K258" s="15">
        <v>8593.7199999999993</v>
      </c>
      <c r="L258" s="15">
        <v>6634.46</v>
      </c>
      <c r="M258" s="15" t="s">
        <v>19</v>
      </c>
      <c r="N258" s="18" t="str">
        <f t="shared" si="21"/>
        <v>March</v>
      </c>
      <c r="O258" s="15">
        <f t="shared" si="22"/>
        <v>1</v>
      </c>
      <c r="P258" s="19">
        <f t="shared" si="23"/>
        <v>687.49759999999992</v>
      </c>
      <c r="Q258" s="19">
        <f t="shared" si="24"/>
        <v>7906.2223999999997</v>
      </c>
      <c r="R258" s="15">
        <f t="shared" si="25"/>
        <v>1959.2599999999993</v>
      </c>
      <c r="S258" s="15">
        <f t="shared" si="26"/>
        <v>22.79874140651545</v>
      </c>
      <c r="T258" s="20" t="str">
        <f t="shared" si="27"/>
        <v>Low</v>
      </c>
    </row>
    <row r="259" spans="1:20" x14ac:dyDescent="0.3">
      <c r="A259" s="15" t="s">
        <v>332</v>
      </c>
      <c r="B259" s="16">
        <v>44955</v>
      </c>
      <c r="C259" s="15" t="s">
        <v>21</v>
      </c>
      <c r="D259" s="15" t="s">
        <v>15</v>
      </c>
      <c r="E259" s="15" t="s">
        <v>16</v>
      </c>
      <c r="F259" s="15" t="s">
        <v>29</v>
      </c>
      <c r="G259" s="15" t="s">
        <v>30</v>
      </c>
      <c r="H259" s="15">
        <v>4</v>
      </c>
      <c r="I259" s="15">
        <v>27149</v>
      </c>
      <c r="J259" s="17">
        <v>0</v>
      </c>
      <c r="K259" s="15">
        <v>108596</v>
      </c>
      <c r="L259" s="15">
        <v>88980.65</v>
      </c>
      <c r="M259" s="15" t="s">
        <v>35</v>
      </c>
      <c r="N259" s="18" t="str">
        <f t="shared" ref="N259:N322" si="28">TEXT(B259,"mmmm")</f>
        <v>January</v>
      </c>
      <c r="O259" s="15">
        <f t="shared" ref="O259:O322" si="29">ROUNDUP(MONTH(B259)/3,0)</f>
        <v>1</v>
      </c>
      <c r="P259" s="19">
        <f t="shared" ref="P259:P322" si="30">K259*J259</f>
        <v>0</v>
      </c>
      <c r="Q259" s="19">
        <f t="shared" ref="Q259:Q322" si="31">K259-P259</f>
        <v>108596</v>
      </c>
      <c r="R259" s="15">
        <f t="shared" ref="R259:R322" si="32">K259-L259</f>
        <v>19615.350000000006</v>
      </c>
      <c r="S259" s="15">
        <f t="shared" ref="S259:S322" si="33">R259/K259*100</f>
        <v>18.062681866735428</v>
      </c>
      <c r="T259" s="20" t="str">
        <f t="shared" ref="T259:T322" si="34">IF(K259&gt;30000,"High",IF(K259&gt;10000,"Medium","Low"))</f>
        <v>High</v>
      </c>
    </row>
    <row r="260" spans="1:20" x14ac:dyDescent="0.3">
      <c r="A260" s="15" t="s">
        <v>333</v>
      </c>
      <c r="B260" s="16">
        <v>45636</v>
      </c>
      <c r="C260" s="15" t="s">
        <v>21</v>
      </c>
      <c r="D260" s="15" t="s">
        <v>63</v>
      </c>
      <c r="E260" s="15" t="s">
        <v>23</v>
      </c>
      <c r="F260" s="15" t="s">
        <v>24</v>
      </c>
      <c r="G260" s="15" t="s">
        <v>25</v>
      </c>
      <c r="H260" s="15">
        <v>2</v>
      </c>
      <c r="I260" s="15">
        <v>77914</v>
      </c>
      <c r="J260" s="17">
        <v>0.12</v>
      </c>
      <c r="K260" s="15">
        <v>137128.64000000001</v>
      </c>
      <c r="L260" s="15">
        <v>120156.5</v>
      </c>
      <c r="M260" s="15" t="s">
        <v>51</v>
      </c>
      <c r="N260" s="18" t="str">
        <f t="shared" si="28"/>
        <v>December</v>
      </c>
      <c r="O260" s="15">
        <f t="shared" si="29"/>
        <v>4</v>
      </c>
      <c r="P260" s="19">
        <f t="shared" si="30"/>
        <v>16455.436799999999</v>
      </c>
      <c r="Q260" s="19">
        <f t="shared" si="31"/>
        <v>120673.20320000002</v>
      </c>
      <c r="R260" s="15">
        <f t="shared" si="32"/>
        <v>16972.140000000014</v>
      </c>
      <c r="S260" s="15">
        <f t="shared" si="33"/>
        <v>12.376801811787832</v>
      </c>
      <c r="T260" s="20" t="str">
        <f t="shared" si="34"/>
        <v>High</v>
      </c>
    </row>
    <row r="261" spans="1:20" x14ac:dyDescent="0.3">
      <c r="A261" s="15" t="s">
        <v>334</v>
      </c>
      <c r="B261" s="16">
        <v>45052</v>
      </c>
      <c r="C261" s="15" t="s">
        <v>37</v>
      </c>
      <c r="D261" s="15" t="s">
        <v>65</v>
      </c>
      <c r="E261" s="15" t="s">
        <v>23</v>
      </c>
      <c r="F261" s="15" t="s">
        <v>53</v>
      </c>
      <c r="G261" s="15" t="s">
        <v>54</v>
      </c>
      <c r="H261" s="15">
        <v>2</v>
      </c>
      <c r="I261" s="15">
        <v>64028</v>
      </c>
      <c r="J261" s="17">
        <v>0</v>
      </c>
      <c r="K261" s="15">
        <v>128056</v>
      </c>
      <c r="L261" s="15">
        <v>96655.35</v>
      </c>
      <c r="M261" s="15" t="s">
        <v>51</v>
      </c>
      <c r="N261" s="18" t="str">
        <f t="shared" si="28"/>
        <v>May</v>
      </c>
      <c r="O261" s="15">
        <f t="shared" si="29"/>
        <v>2</v>
      </c>
      <c r="P261" s="19">
        <f t="shared" si="30"/>
        <v>0</v>
      </c>
      <c r="Q261" s="19">
        <f t="shared" si="31"/>
        <v>128056</v>
      </c>
      <c r="R261" s="15">
        <f t="shared" si="32"/>
        <v>31400.649999999994</v>
      </c>
      <c r="S261" s="15">
        <f t="shared" si="33"/>
        <v>24.521029861935396</v>
      </c>
      <c r="T261" s="20" t="str">
        <f t="shared" si="34"/>
        <v>High</v>
      </c>
    </row>
    <row r="262" spans="1:20" x14ac:dyDescent="0.3">
      <c r="A262" s="15" t="s">
        <v>335</v>
      </c>
      <c r="B262" s="16">
        <v>44973</v>
      </c>
      <c r="C262" s="15" t="s">
        <v>21</v>
      </c>
      <c r="D262" s="15" t="s">
        <v>68</v>
      </c>
      <c r="E262" s="15" t="s">
        <v>23</v>
      </c>
      <c r="F262" s="15" t="s">
        <v>49</v>
      </c>
      <c r="G262" s="15" t="s">
        <v>95</v>
      </c>
      <c r="H262" s="15">
        <v>3</v>
      </c>
      <c r="I262" s="15">
        <v>80753</v>
      </c>
      <c r="J262" s="17">
        <v>0.05</v>
      </c>
      <c r="K262" s="15">
        <v>230146.05</v>
      </c>
      <c r="L262" s="15">
        <v>199751.4</v>
      </c>
      <c r="M262" s="15" t="s">
        <v>51</v>
      </c>
      <c r="N262" s="18" t="str">
        <f t="shared" si="28"/>
        <v>February</v>
      </c>
      <c r="O262" s="15">
        <f t="shared" si="29"/>
        <v>1</v>
      </c>
      <c r="P262" s="19">
        <f t="shared" si="30"/>
        <v>11507.3025</v>
      </c>
      <c r="Q262" s="19">
        <f t="shared" si="31"/>
        <v>218638.7475</v>
      </c>
      <c r="R262" s="15">
        <f t="shared" si="32"/>
        <v>30394.649999999994</v>
      </c>
      <c r="S262" s="15">
        <f t="shared" si="33"/>
        <v>13.20667897624139</v>
      </c>
      <c r="T262" s="20" t="str">
        <f t="shared" si="34"/>
        <v>High</v>
      </c>
    </row>
    <row r="263" spans="1:20" x14ac:dyDescent="0.3">
      <c r="A263" s="15" t="s">
        <v>336</v>
      </c>
      <c r="B263" s="16">
        <v>45560</v>
      </c>
      <c r="C263" s="15" t="s">
        <v>14</v>
      </c>
      <c r="D263" s="15" t="s">
        <v>48</v>
      </c>
      <c r="E263" s="15" t="s">
        <v>23</v>
      </c>
      <c r="F263" s="15" t="s">
        <v>49</v>
      </c>
      <c r="G263" s="15" t="s">
        <v>95</v>
      </c>
      <c r="H263" s="15">
        <v>2</v>
      </c>
      <c r="I263" s="15">
        <v>65069</v>
      </c>
      <c r="J263" s="17">
        <v>0</v>
      </c>
      <c r="K263" s="15">
        <v>130138</v>
      </c>
      <c r="L263" s="15">
        <v>109708.82</v>
      </c>
      <c r="M263" s="15" t="s">
        <v>35</v>
      </c>
      <c r="N263" s="18" t="str">
        <f t="shared" si="28"/>
        <v>September</v>
      </c>
      <c r="O263" s="15">
        <f t="shared" si="29"/>
        <v>3</v>
      </c>
      <c r="P263" s="19">
        <f t="shared" si="30"/>
        <v>0</v>
      </c>
      <c r="Q263" s="19">
        <f t="shared" si="31"/>
        <v>130138</v>
      </c>
      <c r="R263" s="15">
        <f t="shared" si="32"/>
        <v>20429.179999999993</v>
      </c>
      <c r="S263" s="15">
        <f t="shared" si="33"/>
        <v>15.698089720143226</v>
      </c>
      <c r="T263" s="20" t="str">
        <f t="shared" si="34"/>
        <v>High</v>
      </c>
    </row>
    <row r="264" spans="1:20" x14ac:dyDescent="0.3">
      <c r="A264" s="15" t="s">
        <v>337</v>
      </c>
      <c r="B264" s="16">
        <v>45629</v>
      </c>
      <c r="C264" s="15" t="s">
        <v>14</v>
      </c>
      <c r="D264" s="15" t="s">
        <v>15</v>
      </c>
      <c r="E264" s="15" t="s">
        <v>32</v>
      </c>
      <c r="F264" s="15" t="s">
        <v>33</v>
      </c>
      <c r="G264" s="15" t="s">
        <v>83</v>
      </c>
      <c r="H264" s="15">
        <v>3</v>
      </c>
      <c r="I264" s="15">
        <v>49583</v>
      </c>
      <c r="J264" s="17">
        <v>0.08</v>
      </c>
      <c r="K264" s="15">
        <v>136849.07999999999</v>
      </c>
      <c r="L264" s="15">
        <v>103285.35</v>
      </c>
      <c r="M264" s="15" t="s">
        <v>35</v>
      </c>
      <c r="N264" s="18" t="str">
        <f t="shared" si="28"/>
        <v>December</v>
      </c>
      <c r="O264" s="15">
        <f t="shared" si="29"/>
        <v>4</v>
      </c>
      <c r="P264" s="19">
        <f t="shared" si="30"/>
        <v>10947.926399999998</v>
      </c>
      <c r="Q264" s="19">
        <f t="shared" si="31"/>
        <v>125901.15359999999</v>
      </c>
      <c r="R264" s="15">
        <f t="shared" si="32"/>
        <v>33563.729999999981</v>
      </c>
      <c r="S264" s="15">
        <f t="shared" si="33"/>
        <v>24.526091077850129</v>
      </c>
      <c r="T264" s="20" t="str">
        <f t="shared" si="34"/>
        <v>High</v>
      </c>
    </row>
    <row r="265" spans="1:20" x14ac:dyDescent="0.3">
      <c r="A265" s="15" t="s">
        <v>338</v>
      </c>
      <c r="B265" s="16">
        <v>45374</v>
      </c>
      <c r="C265" s="15" t="s">
        <v>21</v>
      </c>
      <c r="D265" s="15" t="s">
        <v>38</v>
      </c>
      <c r="E265" s="15" t="s">
        <v>23</v>
      </c>
      <c r="F265" s="15" t="s">
        <v>24</v>
      </c>
      <c r="G265" s="15" t="s">
        <v>75</v>
      </c>
      <c r="H265" s="15">
        <v>4</v>
      </c>
      <c r="I265" s="15">
        <v>6966</v>
      </c>
      <c r="J265" s="17">
        <v>0</v>
      </c>
      <c r="K265" s="15">
        <v>27864</v>
      </c>
      <c r="L265" s="15">
        <v>22579.88</v>
      </c>
      <c r="M265" s="15" t="s">
        <v>51</v>
      </c>
      <c r="N265" s="18" t="str">
        <f t="shared" si="28"/>
        <v>March</v>
      </c>
      <c r="O265" s="15">
        <f t="shared" si="29"/>
        <v>1</v>
      </c>
      <c r="P265" s="19">
        <f t="shared" si="30"/>
        <v>0</v>
      </c>
      <c r="Q265" s="19">
        <f t="shared" si="31"/>
        <v>27864</v>
      </c>
      <c r="R265" s="15">
        <f t="shared" si="32"/>
        <v>5284.119999999999</v>
      </c>
      <c r="S265" s="15">
        <f t="shared" si="33"/>
        <v>18.963967843812803</v>
      </c>
      <c r="T265" s="20" t="str">
        <f t="shared" si="34"/>
        <v>Medium</v>
      </c>
    </row>
    <row r="266" spans="1:20" x14ac:dyDescent="0.3">
      <c r="A266" s="15" t="s">
        <v>339</v>
      </c>
      <c r="B266" s="16">
        <v>45172</v>
      </c>
      <c r="C266" s="15" t="s">
        <v>27</v>
      </c>
      <c r="D266" s="15" t="s">
        <v>38</v>
      </c>
      <c r="E266" s="15" t="s">
        <v>16</v>
      </c>
      <c r="F266" s="15" t="s">
        <v>39</v>
      </c>
      <c r="G266" s="15" t="s">
        <v>85</v>
      </c>
      <c r="H266" s="15">
        <v>3</v>
      </c>
      <c r="I266" s="15">
        <v>7878</v>
      </c>
      <c r="J266" s="17">
        <v>0.15</v>
      </c>
      <c r="K266" s="15">
        <v>20088.900000000001</v>
      </c>
      <c r="L266" s="15">
        <v>17701.07</v>
      </c>
      <c r="M266" s="15" t="s">
        <v>51</v>
      </c>
      <c r="N266" s="18" t="str">
        <f t="shared" si="28"/>
        <v>September</v>
      </c>
      <c r="O266" s="15">
        <f t="shared" si="29"/>
        <v>3</v>
      </c>
      <c r="P266" s="19">
        <f t="shared" si="30"/>
        <v>3013.335</v>
      </c>
      <c r="Q266" s="19">
        <f t="shared" si="31"/>
        <v>17075.565000000002</v>
      </c>
      <c r="R266" s="15">
        <f t="shared" si="32"/>
        <v>2387.8300000000017</v>
      </c>
      <c r="S266" s="15">
        <f t="shared" si="33"/>
        <v>11.886315328365423</v>
      </c>
      <c r="T266" s="20" t="str">
        <f t="shared" si="34"/>
        <v>Medium</v>
      </c>
    </row>
    <row r="267" spans="1:20" x14ac:dyDescent="0.3">
      <c r="A267" s="15" t="s">
        <v>340</v>
      </c>
      <c r="B267" s="16">
        <v>44989</v>
      </c>
      <c r="C267" s="15" t="s">
        <v>27</v>
      </c>
      <c r="D267" s="15" t="s">
        <v>109</v>
      </c>
      <c r="E267" s="15" t="s">
        <v>23</v>
      </c>
      <c r="F267" s="15" t="s">
        <v>49</v>
      </c>
      <c r="G267" s="15" t="s">
        <v>50</v>
      </c>
      <c r="H267" s="15">
        <v>2</v>
      </c>
      <c r="I267" s="15">
        <v>5356</v>
      </c>
      <c r="J267" s="17">
        <v>0.1</v>
      </c>
      <c r="K267" s="15">
        <v>9640.7999999999993</v>
      </c>
      <c r="L267" s="15">
        <v>7740.76</v>
      </c>
      <c r="M267" s="15" t="s">
        <v>35</v>
      </c>
      <c r="N267" s="18" t="str">
        <f t="shared" si="28"/>
        <v>March</v>
      </c>
      <c r="O267" s="15">
        <f t="shared" si="29"/>
        <v>1</v>
      </c>
      <c r="P267" s="19">
        <f t="shared" si="30"/>
        <v>964.07999999999993</v>
      </c>
      <c r="Q267" s="19">
        <f t="shared" si="31"/>
        <v>8676.7199999999993</v>
      </c>
      <c r="R267" s="15">
        <f t="shared" si="32"/>
        <v>1900.0399999999991</v>
      </c>
      <c r="S267" s="15">
        <f t="shared" si="33"/>
        <v>19.708322960750138</v>
      </c>
      <c r="T267" s="20" t="str">
        <f t="shared" si="34"/>
        <v>Low</v>
      </c>
    </row>
    <row r="268" spans="1:20" x14ac:dyDescent="0.3">
      <c r="A268" s="15" t="s">
        <v>341</v>
      </c>
      <c r="B268" s="16">
        <v>44983</v>
      </c>
      <c r="C268" s="15" t="s">
        <v>21</v>
      </c>
      <c r="D268" s="15" t="s">
        <v>38</v>
      </c>
      <c r="E268" s="15" t="s">
        <v>32</v>
      </c>
      <c r="F268" s="15" t="s">
        <v>33</v>
      </c>
      <c r="G268" s="15" t="s">
        <v>83</v>
      </c>
      <c r="H268" s="15">
        <v>5</v>
      </c>
      <c r="I268" s="15">
        <v>56807</v>
      </c>
      <c r="J268" s="17">
        <v>0.08</v>
      </c>
      <c r="K268" s="15">
        <v>261312.2</v>
      </c>
      <c r="L268" s="15">
        <v>197425.19</v>
      </c>
      <c r="M268" s="15" t="s">
        <v>35</v>
      </c>
      <c r="N268" s="18" t="str">
        <f t="shared" si="28"/>
        <v>February</v>
      </c>
      <c r="O268" s="15">
        <f t="shared" si="29"/>
        <v>1</v>
      </c>
      <c r="P268" s="19">
        <f t="shared" si="30"/>
        <v>20904.976000000002</v>
      </c>
      <c r="Q268" s="19">
        <f t="shared" si="31"/>
        <v>240407.22400000002</v>
      </c>
      <c r="R268" s="15">
        <f t="shared" si="32"/>
        <v>63887.010000000009</v>
      </c>
      <c r="S268" s="15">
        <f t="shared" si="33"/>
        <v>24.448537037306338</v>
      </c>
      <c r="T268" s="20" t="str">
        <f t="shared" si="34"/>
        <v>High</v>
      </c>
    </row>
    <row r="269" spans="1:20" x14ac:dyDescent="0.3">
      <c r="A269" s="15" t="s">
        <v>342</v>
      </c>
      <c r="B269" s="16">
        <v>45280</v>
      </c>
      <c r="C269" s="15" t="s">
        <v>14</v>
      </c>
      <c r="D269" s="15" t="s">
        <v>22</v>
      </c>
      <c r="E269" s="15" t="s">
        <v>23</v>
      </c>
      <c r="F269" s="15" t="s">
        <v>53</v>
      </c>
      <c r="G269" s="15" t="s">
        <v>133</v>
      </c>
      <c r="H269" s="15">
        <v>3</v>
      </c>
      <c r="I269" s="15">
        <v>24309</v>
      </c>
      <c r="J269" s="17">
        <v>0.12</v>
      </c>
      <c r="K269" s="15">
        <v>64175.76</v>
      </c>
      <c r="L269" s="15">
        <v>56060.91</v>
      </c>
      <c r="M269" s="15" t="s">
        <v>35</v>
      </c>
      <c r="N269" s="18" t="str">
        <f t="shared" si="28"/>
        <v>December</v>
      </c>
      <c r="O269" s="15">
        <f t="shared" si="29"/>
        <v>4</v>
      </c>
      <c r="P269" s="19">
        <f t="shared" si="30"/>
        <v>7701.0911999999998</v>
      </c>
      <c r="Q269" s="19">
        <f t="shared" si="31"/>
        <v>56474.668799999999</v>
      </c>
      <c r="R269" s="15">
        <f t="shared" si="32"/>
        <v>8114.8499999999985</v>
      </c>
      <c r="S269" s="15">
        <f t="shared" si="33"/>
        <v>12.644727541987812</v>
      </c>
      <c r="T269" s="20" t="str">
        <f t="shared" si="34"/>
        <v>High</v>
      </c>
    </row>
    <row r="270" spans="1:20" x14ac:dyDescent="0.3">
      <c r="A270" s="15" t="s">
        <v>343</v>
      </c>
      <c r="B270" s="16">
        <v>45249</v>
      </c>
      <c r="C270" s="15" t="s">
        <v>21</v>
      </c>
      <c r="D270" s="15" t="s">
        <v>56</v>
      </c>
      <c r="E270" s="15" t="s">
        <v>16</v>
      </c>
      <c r="F270" s="15" t="s">
        <v>39</v>
      </c>
      <c r="G270" s="15" t="s">
        <v>165</v>
      </c>
      <c r="H270" s="15">
        <v>2</v>
      </c>
      <c r="I270" s="15">
        <v>75143</v>
      </c>
      <c r="J270" s="17">
        <v>0.05</v>
      </c>
      <c r="K270" s="15">
        <v>142771.70000000001</v>
      </c>
      <c r="L270" s="15">
        <v>123195.86</v>
      </c>
      <c r="M270" s="15" t="s">
        <v>51</v>
      </c>
      <c r="N270" s="18" t="str">
        <f t="shared" si="28"/>
        <v>November</v>
      </c>
      <c r="O270" s="15">
        <f t="shared" si="29"/>
        <v>4</v>
      </c>
      <c r="P270" s="19">
        <f t="shared" si="30"/>
        <v>7138.5850000000009</v>
      </c>
      <c r="Q270" s="19">
        <f t="shared" si="31"/>
        <v>135633.11500000002</v>
      </c>
      <c r="R270" s="15">
        <f t="shared" si="32"/>
        <v>19575.840000000011</v>
      </c>
      <c r="S270" s="15">
        <f t="shared" si="33"/>
        <v>13.711288721784506</v>
      </c>
      <c r="T270" s="20" t="str">
        <f t="shared" si="34"/>
        <v>High</v>
      </c>
    </row>
    <row r="271" spans="1:20" x14ac:dyDescent="0.3">
      <c r="A271" s="15" t="s">
        <v>344</v>
      </c>
      <c r="B271" s="16">
        <v>45312</v>
      </c>
      <c r="C271" s="15" t="s">
        <v>27</v>
      </c>
      <c r="D271" s="15" t="s">
        <v>48</v>
      </c>
      <c r="E271" s="15" t="s">
        <v>16</v>
      </c>
      <c r="F271" s="15" t="s">
        <v>29</v>
      </c>
      <c r="G271" s="15" t="s">
        <v>79</v>
      </c>
      <c r="H271" s="15">
        <v>4</v>
      </c>
      <c r="I271" s="15">
        <v>77250</v>
      </c>
      <c r="J271" s="17">
        <v>0.1</v>
      </c>
      <c r="K271" s="15">
        <v>278100</v>
      </c>
      <c r="L271" s="15">
        <v>209002.06</v>
      </c>
      <c r="M271" s="15" t="s">
        <v>19</v>
      </c>
      <c r="N271" s="18" t="str">
        <f t="shared" si="28"/>
        <v>January</v>
      </c>
      <c r="O271" s="15">
        <f t="shared" si="29"/>
        <v>1</v>
      </c>
      <c r="P271" s="19">
        <f t="shared" si="30"/>
        <v>27810</v>
      </c>
      <c r="Q271" s="19">
        <f t="shared" si="31"/>
        <v>250290</v>
      </c>
      <c r="R271" s="15">
        <f t="shared" si="32"/>
        <v>69097.94</v>
      </c>
      <c r="S271" s="15">
        <f t="shared" si="33"/>
        <v>24.846436533620999</v>
      </c>
      <c r="T271" s="20" t="str">
        <f t="shared" si="34"/>
        <v>High</v>
      </c>
    </row>
    <row r="272" spans="1:20" x14ac:dyDescent="0.3">
      <c r="A272" s="15" t="s">
        <v>345</v>
      </c>
      <c r="B272" s="16">
        <v>45121</v>
      </c>
      <c r="C272" s="15" t="s">
        <v>14</v>
      </c>
      <c r="D272" s="15" t="s">
        <v>63</v>
      </c>
      <c r="E272" s="15" t="s">
        <v>16</v>
      </c>
      <c r="F272" s="15" t="s">
        <v>29</v>
      </c>
      <c r="G272" s="15" t="s">
        <v>77</v>
      </c>
      <c r="H272" s="15">
        <v>2</v>
      </c>
      <c r="I272" s="15">
        <v>8652</v>
      </c>
      <c r="J272" s="17">
        <v>0.15</v>
      </c>
      <c r="K272" s="15">
        <v>14708.4</v>
      </c>
      <c r="L272" s="15">
        <v>12565.35</v>
      </c>
      <c r="M272" s="15" t="s">
        <v>19</v>
      </c>
      <c r="N272" s="18" t="str">
        <f t="shared" si="28"/>
        <v>July</v>
      </c>
      <c r="O272" s="15">
        <f t="shared" si="29"/>
        <v>3</v>
      </c>
      <c r="P272" s="19">
        <f t="shared" si="30"/>
        <v>2206.2599999999998</v>
      </c>
      <c r="Q272" s="19">
        <f t="shared" si="31"/>
        <v>12502.14</v>
      </c>
      <c r="R272" s="15">
        <f t="shared" si="32"/>
        <v>2143.0499999999993</v>
      </c>
      <c r="S272" s="15">
        <f t="shared" si="33"/>
        <v>14.570245573957735</v>
      </c>
      <c r="T272" s="20" t="str">
        <f t="shared" si="34"/>
        <v>Medium</v>
      </c>
    </row>
    <row r="273" spans="1:20" x14ac:dyDescent="0.3">
      <c r="A273" s="15" t="s">
        <v>346</v>
      </c>
      <c r="B273" s="16">
        <v>45036</v>
      </c>
      <c r="C273" s="15" t="s">
        <v>27</v>
      </c>
      <c r="D273" s="15" t="s">
        <v>70</v>
      </c>
      <c r="E273" s="15" t="s">
        <v>23</v>
      </c>
      <c r="F273" s="15" t="s">
        <v>53</v>
      </c>
      <c r="G273" s="15" t="s">
        <v>81</v>
      </c>
      <c r="H273" s="15">
        <v>1</v>
      </c>
      <c r="I273" s="15">
        <v>85178</v>
      </c>
      <c r="J273" s="17">
        <v>0.1</v>
      </c>
      <c r="K273" s="15">
        <v>76660.2</v>
      </c>
      <c r="L273" s="15">
        <v>59829.73</v>
      </c>
      <c r="M273" s="15" t="s">
        <v>19</v>
      </c>
      <c r="N273" s="18" t="str">
        <f t="shared" si="28"/>
        <v>April</v>
      </c>
      <c r="O273" s="15">
        <f t="shared" si="29"/>
        <v>2</v>
      </c>
      <c r="P273" s="19">
        <f t="shared" si="30"/>
        <v>7666.02</v>
      </c>
      <c r="Q273" s="19">
        <f t="shared" si="31"/>
        <v>68994.179999999993</v>
      </c>
      <c r="R273" s="15">
        <f t="shared" si="32"/>
        <v>16830.469999999994</v>
      </c>
      <c r="S273" s="15">
        <f t="shared" si="33"/>
        <v>21.954638782575568</v>
      </c>
      <c r="T273" s="20" t="str">
        <f t="shared" si="34"/>
        <v>High</v>
      </c>
    </row>
    <row r="274" spans="1:20" x14ac:dyDescent="0.3">
      <c r="A274" s="15" t="s">
        <v>347</v>
      </c>
      <c r="B274" s="16">
        <v>45466</v>
      </c>
      <c r="C274" s="15" t="s">
        <v>21</v>
      </c>
      <c r="D274" s="15" t="s">
        <v>22</v>
      </c>
      <c r="E274" s="15" t="s">
        <v>16</v>
      </c>
      <c r="F274" s="15" t="s">
        <v>39</v>
      </c>
      <c r="G274" s="15" t="s">
        <v>40</v>
      </c>
      <c r="H274" s="15">
        <v>2</v>
      </c>
      <c r="I274" s="15">
        <v>89658</v>
      </c>
      <c r="J274" s="17">
        <v>0.1</v>
      </c>
      <c r="K274" s="15">
        <v>161384.4</v>
      </c>
      <c r="L274" s="15">
        <v>129572</v>
      </c>
      <c r="M274" s="15" t="s">
        <v>19</v>
      </c>
      <c r="N274" s="18" t="str">
        <f t="shared" si="28"/>
        <v>June</v>
      </c>
      <c r="O274" s="15">
        <f t="shared" si="29"/>
        <v>2</v>
      </c>
      <c r="P274" s="19">
        <f t="shared" si="30"/>
        <v>16138.44</v>
      </c>
      <c r="Q274" s="19">
        <f t="shared" si="31"/>
        <v>145245.96</v>
      </c>
      <c r="R274" s="15">
        <f t="shared" si="32"/>
        <v>31812.399999999994</v>
      </c>
      <c r="S274" s="15">
        <f t="shared" si="33"/>
        <v>19.712190273657178</v>
      </c>
      <c r="T274" s="20" t="str">
        <f t="shared" si="34"/>
        <v>High</v>
      </c>
    </row>
    <row r="275" spans="1:20" x14ac:dyDescent="0.3">
      <c r="A275" s="15" t="s">
        <v>348</v>
      </c>
      <c r="B275" s="16">
        <v>45223</v>
      </c>
      <c r="C275" s="15" t="s">
        <v>37</v>
      </c>
      <c r="D275" s="15" t="s">
        <v>73</v>
      </c>
      <c r="E275" s="15" t="s">
        <v>23</v>
      </c>
      <c r="F275" s="15" t="s">
        <v>24</v>
      </c>
      <c r="G275" s="15" t="s">
        <v>25</v>
      </c>
      <c r="H275" s="15">
        <v>3</v>
      </c>
      <c r="I275" s="15">
        <v>80082</v>
      </c>
      <c r="J275" s="17">
        <v>0.08</v>
      </c>
      <c r="K275" s="15">
        <v>221026.32</v>
      </c>
      <c r="L275" s="15">
        <v>170180.18</v>
      </c>
      <c r="M275" s="15" t="s">
        <v>19</v>
      </c>
      <c r="N275" s="18" t="str">
        <f t="shared" si="28"/>
        <v>October</v>
      </c>
      <c r="O275" s="15">
        <f t="shared" si="29"/>
        <v>4</v>
      </c>
      <c r="P275" s="19">
        <f t="shared" si="30"/>
        <v>17682.105600000003</v>
      </c>
      <c r="Q275" s="19">
        <f t="shared" si="31"/>
        <v>203344.2144</v>
      </c>
      <c r="R275" s="15">
        <f t="shared" si="32"/>
        <v>50846.140000000014</v>
      </c>
      <c r="S275" s="15">
        <f t="shared" si="33"/>
        <v>23.004563438417659</v>
      </c>
      <c r="T275" s="20" t="str">
        <f t="shared" si="34"/>
        <v>High</v>
      </c>
    </row>
    <row r="276" spans="1:20" x14ac:dyDescent="0.3">
      <c r="A276" s="15" t="s">
        <v>349</v>
      </c>
      <c r="B276" s="16">
        <v>45305</v>
      </c>
      <c r="C276" s="15" t="s">
        <v>27</v>
      </c>
      <c r="D276" s="15" t="s">
        <v>28</v>
      </c>
      <c r="E276" s="15" t="s">
        <v>23</v>
      </c>
      <c r="F276" s="15" t="s">
        <v>24</v>
      </c>
      <c r="G276" s="15" t="s">
        <v>75</v>
      </c>
      <c r="H276" s="15">
        <v>1</v>
      </c>
      <c r="I276" s="15">
        <v>34228</v>
      </c>
      <c r="J276" s="17">
        <v>0.12</v>
      </c>
      <c r="K276" s="15">
        <v>30120.639999999999</v>
      </c>
      <c r="L276" s="15">
        <v>24853.360000000001</v>
      </c>
      <c r="M276" s="15" t="s">
        <v>19</v>
      </c>
      <c r="N276" s="18" t="str">
        <f t="shared" si="28"/>
        <v>January</v>
      </c>
      <c r="O276" s="15">
        <f t="shared" si="29"/>
        <v>1</v>
      </c>
      <c r="P276" s="19">
        <f t="shared" si="30"/>
        <v>3614.4767999999999</v>
      </c>
      <c r="Q276" s="19">
        <f t="shared" si="31"/>
        <v>26506.163199999999</v>
      </c>
      <c r="R276" s="15">
        <f t="shared" si="32"/>
        <v>5267.2799999999988</v>
      </c>
      <c r="S276" s="15">
        <f t="shared" si="33"/>
        <v>17.487277826765961</v>
      </c>
      <c r="T276" s="20" t="str">
        <f t="shared" si="34"/>
        <v>High</v>
      </c>
    </row>
    <row r="277" spans="1:20" x14ac:dyDescent="0.3">
      <c r="A277" s="15" t="s">
        <v>350</v>
      </c>
      <c r="B277" s="16">
        <v>45128</v>
      </c>
      <c r="C277" s="15" t="s">
        <v>27</v>
      </c>
      <c r="D277" s="15" t="s">
        <v>38</v>
      </c>
      <c r="E277" s="15" t="s">
        <v>32</v>
      </c>
      <c r="F277" s="15" t="s">
        <v>33</v>
      </c>
      <c r="G277" s="15" t="s">
        <v>83</v>
      </c>
      <c r="H277" s="15">
        <v>1</v>
      </c>
      <c r="I277" s="15">
        <v>72886</v>
      </c>
      <c r="J277" s="17">
        <v>0.15</v>
      </c>
      <c r="K277" s="15">
        <v>61953.1</v>
      </c>
      <c r="L277" s="15">
        <v>47080.800000000003</v>
      </c>
      <c r="M277" s="15" t="s">
        <v>19</v>
      </c>
      <c r="N277" s="18" t="str">
        <f t="shared" si="28"/>
        <v>July</v>
      </c>
      <c r="O277" s="15">
        <f t="shared" si="29"/>
        <v>3</v>
      </c>
      <c r="P277" s="19">
        <f t="shared" si="30"/>
        <v>9292.9650000000001</v>
      </c>
      <c r="Q277" s="19">
        <f t="shared" si="31"/>
        <v>52660.134999999995</v>
      </c>
      <c r="R277" s="15">
        <f t="shared" si="32"/>
        <v>14872.299999999996</v>
      </c>
      <c r="S277" s="15">
        <f t="shared" si="33"/>
        <v>24.005739825771425</v>
      </c>
      <c r="T277" s="20" t="str">
        <f t="shared" si="34"/>
        <v>High</v>
      </c>
    </row>
    <row r="278" spans="1:20" x14ac:dyDescent="0.3">
      <c r="A278" s="15" t="s">
        <v>351</v>
      </c>
      <c r="B278" s="16">
        <v>45517</v>
      </c>
      <c r="C278" s="15" t="s">
        <v>27</v>
      </c>
      <c r="D278" s="15" t="s">
        <v>28</v>
      </c>
      <c r="E278" s="15" t="s">
        <v>16</v>
      </c>
      <c r="F278" s="15" t="s">
        <v>17</v>
      </c>
      <c r="G278" s="15" t="s">
        <v>93</v>
      </c>
      <c r="H278" s="15">
        <v>1</v>
      </c>
      <c r="I278" s="15">
        <v>15148</v>
      </c>
      <c r="J278" s="17">
        <v>0.08</v>
      </c>
      <c r="K278" s="15">
        <v>13936.16</v>
      </c>
      <c r="L278" s="15">
        <v>11190.26</v>
      </c>
      <c r="M278" s="15" t="s">
        <v>35</v>
      </c>
      <c r="N278" s="18" t="str">
        <f t="shared" si="28"/>
        <v>August</v>
      </c>
      <c r="O278" s="15">
        <f t="shared" si="29"/>
        <v>3</v>
      </c>
      <c r="P278" s="19">
        <f t="shared" si="30"/>
        <v>1114.8928000000001</v>
      </c>
      <c r="Q278" s="19">
        <f t="shared" si="31"/>
        <v>12821.2672</v>
      </c>
      <c r="R278" s="15">
        <f t="shared" si="32"/>
        <v>2745.8999999999996</v>
      </c>
      <c r="S278" s="15">
        <f t="shared" si="33"/>
        <v>19.703419019299432</v>
      </c>
      <c r="T278" s="20" t="str">
        <f t="shared" si="34"/>
        <v>Medium</v>
      </c>
    </row>
    <row r="279" spans="1:20" x14ac:dyDescent="0.3">
      <c r="A279" s="15" t="s">
        <v>352</v>
      </c>
      <c r="B279" s="16">
        <v>45370</v>
      </c>
      <c r="C279" s="15" t="s">
        <v>14</v>
      </c>
      <c r="D279" s="15" t="s">
        <v>56</v>
      </c>
      <c r="E279" s="15" t="s">
        <v>23</v>
      </c>
      <c r="F279" s="15" t="s">
        <v>49</v>
      </c>
      <c r="G279" s="15" t="s">
        <v>50</v>
      </c>
      <c r="H279" s="15">
        <v>4</v>
      </c>
      <c r="I279" s="15">
        <v>3387</v>
      </c>
      <c r="J279" s="17">
        <v>0</v>
      </c>
      <c r="K279" s="15">
        <v>13548</v>
      </c>
      <c r="L279" s="15">
        <v>11473.46</v>
      </c>
      <c r="M279" s="15" t="s">
        <v>51</v>
      </c>
      <c r="N279" s="18" t="str">
        <f t="shared" si="28"/>
        <v>March</v>
      </c>
      <c r="O279" s="15">
        <f t="shared" si="29"/>
        <v>1</v>
      </c>
      <c r="P279" s="19">
        <f t="shared" si="30"/>
        <v>0</v>
      </c>
      <c r="Q279" s="19">
        <f t="shared" si="31"/>
        <v>13548</v>
      </c>
      <c r="R279" s="15">
        <f t="shared" si="32"/>
        <v>2074.5400000000009</v>
      </c>
      <c r="S279" s="15">
        <f t="shared" si="33"/>
        <v>15.312518452908186</v>
      </c>
      <c r="T279" s="20" t="str">
        <f t="shared" si="34"/>
        <v>Medium</v>
      </c>
    </row>
    <row r="280" spans="1:20" x14ac:dyDescent="0.3">
      <c r="A280" s="15" t="s">
        <v>353</v>
      </c>
      <c r="B280" s="16">
        <v>45411</v>
      </c>
      <c r="C280" s="15" t="s">
        <v>21</v>
      </c>
      <c r="D280" s="15" t="s">
        <v>70</v>
      </c>
      <c r="E280" s="15" t="s">
        <v>23</v>
      </c>
      <c r="F280" s="15" t="s">
        <v>49</v>
      </c>
      <c r="G280" s="15" t="s">
        <v>95</v>
      </c>
      <c r="H280" s="15">
        <v>1</v>
      </c>
      <c r="I280" s="15">
        <v>86863</v>
      </c>
      <c r="J280" s="17">
        <v>0.1</v>
      </c>
      <c r="K280" s="15">
        <v>78176.7</v>
      </c>
      <c r="L280" s="15">
        <v>64590.14</v>
      </c>
      <c r="M280" s="15" t="s">
        <v>19</v>
      </c>
      <c r="N280" s="18" t="str">
        <f t="shared" si="28"/>
        <v>April</v>
      </c>
      <c r="O280" s="15">
        <f t="shared" si="29"/>
        <v>2</v>
      </c>
      <c r="P280" s="19">
        <f t="shared" si="30"/>
        <v>7817.67</v>
      </c>
      <c r="Q280" s="19">
        <f t="shared" si="31"/>
        <v>70359.03</v>
      </c>
      <c r="R280" s="15">
        <f t="shared" si="32"/>
        <v>13586.559999999998</v>
      </c>
      <c r="S280" s="15">
        <f t="shared" si="33"/>
        <v>17.379295877160327</v>
      </c>
      <c r="T280" s="20" t="str">
        <f t="shared" si="34"/>
        <v>High</v>
      </c>
    </row>
    <row r="281" spans="1:20" x14ac:dyDescent="0.3">
      <c r="A281" s="15" t="s">
        <v>354</v>
      </c>
      <c r="B281" s="16">
        <v>45263</v>
      </c>
      <c r="C281" s="15" t="s">
        <v>27</v>
      </c>
      <c r="D281" s="15" t="s">
        <v>28</v>
      </c>
      <c r="E281" s="15" t="s">
        <v>16</v>
      </c>
      <c r="F281" s="15" t="s">
        <v>39</v>
      </c>
      <c r="G281" s="15" t="s">
        <v>165</v>
      </c>
      <c r="H281" s="15">
        <v>2</v>
      </c>
      <c r="I281" s="15">
        <v>9781</v>
      </c>
      <c r="J281" s="17">
        <v>0.15</v>
      </c>
      <c r="K281" s="15">
        <v>16627.7</v>
      </c>
      <c r="L281" s="15">
        <v>14219.42</v>
      </c>
      <c r="M281" s="15" t="s">
        <v>51</v>
      </c>
      <c r="N281" s="18" t="str">
        <f t="shared" si="28"/>
        <v>December</v>
      </c>
      <c r="O281" s="15">
        <f t="shared" si="29"/>
        <v>4</v>
      </c>
      <c r="P281" s="19">
        <f t="shared" si="30"/>
        <v>2494.1550000000002</v>
      </c>
      <c r="Q281" s="19">
        <f t="shared" si="31"/>
        <v>14133.545</v>
      </c>
      <c r="R281" s="15">
        <f t="shared" si="32"/>
        <v>2408.2800000000007</v>
      </c>
      <c r="S281" s="15">
        <f t="shared" si="33"/>
        <v>14.483542522417414</v>
      </c>
      <c r="T281" s="20" t="str">
        <f t="shared" si="34"/>
        <v>Medium</v>
      </c>
    </row>
    <row r="282" spans="1:20" x14ac:dyDescent="0.3">
      <c r="A282" s="15" t="s">
        <v>355</v>
      </c>
      <c r="B282" s="16">
        <v>45295</v>
      </c>
      <c r="C282" s="15" t="s">
        <v>37</v>
      </c>
      <c r="D282" s="15" t="s">
        <v>109</v>
      </c>
      <c r="E282" s="15" t="s">
        <v>23</v>
      </c>
      <c r="F282" s="15" t="s">
        <v>53</v>
      </c>
      <c r="G282" s="15" t="s">
        <v>54</v>
      </c>
      <c r="H282" s="15">
        <v>4</v>
      </c>
      <c r="I282" s="15">
        <v>27205</v>
      </c>
      <c r="J282" s="17">
        <v>0.08</v>
      </c>
      <c r="K282" s="15">
        <v>100114.4</v>
      </c>
      <c r="L282" s="15">
        <v>75994.25</v>
      </c>
      <c r="M282" s="15" t="s">
        <v>35</v>
      </c>
      <c r="N282" s="18" t="str">
        <f t="shared" si="28"/>
        <v>January</v>
      </c>
      <c r="O282" s="15">
        <f t="shared" si="29"/>
        <v>1</v>
      </c>
      <c r="P282" s="19">
        <f t="shared" si="30"/>
        <v>8009.152</v>
      </c>
      <c r="Q282" s="19">
        <f t="shared" si="31"/>
        <v>92105.247999999992</v>
      </c>
      <c r="R282" s="15">
        <f t="shared" si="32"/>
        <v>24120.149999999994</v>
      </c>
      <c r="S282" s="15">
        <f t="shared" si="33"/>
        <v>24.092588079237348</v>
      </c>
      <c r="T282" s="20" t="str">
        <f t="shared" si="34"/>
        <v>High</v>
      </c>
    </row>
    <row r="283" spans="1:20" x14ac:dyDescent="0.3">
      <c r="A283" s="15" t="s">
        <v>356</v>
      </c>
      <c r="B283" s="16">
        <v>45469</v>
      </c>
      <c r="C283" s="15" t="s">
        <v>27</v>
      </c>
      <c r="D283" s="15" t="s">
        <v>70</v>
      </c>
      <c r="E283" s="15" t="s">
        <v>23</v>
      </c>
      <c r="F283" s="15" t="s">
        <v>24</v>
      </c>
      <c r="G283" s="15" t="s">
        <v>75</v>
      </c>
      <c r="H283" s="15">
        <v>1</v>
      </c>
      <c r="I283" s="15">
        <v>11266</v>
      </c>
      <c r="J283" s="17">
        <v>0.1</v>
      </c>
      <c r="K283" s="15">
        <v>10139.4</v>
      </c>
      <c r="L283" s="15">
        <v>8531.65</v>
      </c>
      <c r="M283" s="15" t="s">
        <v>51</v>
      </c>
      <c r="N283" s="18" t="str">
        <f t="shared" si="28"/>
        <v>June</v>
      </c>
      <c r="O283" s="15">
        <f t="shared" si="29"/>
        <v>2</v>
      </c>
      <c r="P283" s="19">
        <f t="shared" si="30"/>
        <v>1013.94</v>
      </c>
      <c r="Q283" s="19">
        <f t="shared" si="31"/>
        <v>9125.4599999999991</v>
      </c>
      <c r="R283" s="15">
        <f t="shared" si="32"/>
        <v>1607.75</v>
      </c>
      <c r="S283" s="15">
        <f t="shared" si="33"/>
        <v>15.856460934572066</v>
      </c>
      <c r="T283" s="20" t="str">
        <f t="shared" si="34"/>
        <v>Medium</v>
      </c>
    </row>
    <row r="284" spans="1:20" x14ac:dyDescent="0.3">
      <c r="A284" s="15" t="s">
        <v>357</v>
      </c>
      <c r="B284" s="16">
        <v>45038</v>
      </c>
      <c r="C284" s="15" t="s">
        <v>21</v>
      </c>
      <c r="D284" s="15" t="s">
        <v>42</v>
      </c>
      <c r="E284" s="15" t="s">
        <v>16</v>
      </c>
      <c r="F284" s="15" t="s">
        <v>39</v>
      </c>
      <c r="G284" s="15" t="s">
        <v>40</v>
      </c>
      <c r="H284" s="15">
        <v>5</v>
      </c>
      <c r="I284" s="15">
        <v>46447</v>
      </c>
      <c r="J284" s="17">
        <v>0.15</v>
      </c>
      <c r="K284" s="15">
        <v>197399.75</v>
      </c>
      <c r="L284" s="15">
        <v>154731.38</v>
      </c>
      <c r="M284" s="15" t="s">
        <v>51</v>
      </c>
      <c r="N284" s="18" t="str">
        <f t="shared" si="28"/>
        <v>April</v>
      </c>
      <c r="O284" s="15">
        <f t="shared" si="29"/>
        <v>2</v>
      </c>
      <c r="P284" s="19">
        <f t="shared" si="30"/>
        <v>29609.962499999998</v>
      </c>
      <c r="Q284" s="19">
        <f t="shared" si="31"/>
        <v>167789.78750000001</v>
      </c>
      <c r="R284" s="15">
        <f t="shared" si="32"/>
        <v>42668.369999999995</v>
      </c>
      <c r="S284" s="15">
        <f t="shared" si="33"/>
        <v>21.615209745706363</v>
      </c>
      <c r="T284" s="20" t="str">
        <f t="shared" si="34"/>
        <v>High</v>
      </c>
    </row>
    <row r="285" spans="1:20" x14ac:dyDescent="0.3">
      <c r="A285" s="15" t="s">
        <v>358</v>
      </c>
      <c r="B285" s="16">
        <v>45557</v>
      </c>
      <c r="C285" s="15" t="s">
        <v>27</v>
      </c>
      <c r="D285" s="15" t="s">
        <v>38</v>
      </c>
      <c r="E285" s="15" t="s">
        <v>16</v>
      </c>
      <c r="F285" s="15" t="s">
        <v>39</v>
      </c>
      <c r="G285" s="15" t="s">
        <v>40</v>
      </c>
      <c r="H285" s="15">
        <v>2</v>
      </c>
      <c r="I285" s="15">
        <v>55233</v>
      </c>
      <c r="J285" s="17">
        <v>0.05</v>
      </c>
      <c r="K285" s="15">
        <v>104942.7</v>
      </c>
      <c r="L285" s="15">
        <v>93812.99</v>
      </c>
      <c r="M285" s="15" t="s">
        <v>19</v>
      </c>
      <c r="N285" s="18" t="str">
        <f t="shared" si="28"/>
        <v>September</v>
      </c>
      <c r="O285" s="15">
        <f t="shared" si="29"/>
        <v>3</v>
      </c>
      <c r="P285" s="19">
        <f t="shared" si="30"/>
        <v>5247.1350000000002</v>
      </c>
      <c r="Q285" s="19">
        <f t="shared" si="31"/>
        <v>99695.565000000002</v>
      </c>
      <c r="R285" s="15">
        <f t="shared" si="32"/>
        <v>11129.709999999992</v>
      </c>
      <c r="S285" s="15">
        <f t="shared" si="33"/>
        <v>10.605511388595865</v>
      </c>
      <c r="T285" s="20" t="str">
        <f t="shared" si="34"/>
        <v>High</v>
      </c>
    </row>
    <row r="286" spans="1:20" x14ac:dyDescent="0.3">
      <c r="A286" s="15" t="s">
        <v>359</v>
      </c>
      <c r="B286" s="16">
        <v>45652</v>
      </c>
      <c r="C286" s="15" t="s">
        <v>27</v>
      </c>
      <c r="D286" s="15" t="s">
        <v>46</v>
      </c>
      <c r="E286" s="15" t="s">
        <v>23</v>
      </c>
      <c r="F286" s="15" t="s">
        <v>49</v>
      </c>
      <c r="G286" s="15" t="s">
        <v>95</v>
      </c>
      <c r="H286" s="15">
        <v>1</v>
      </c>
      <c r="I286" s="15">
        <v>76432</v>
      </c>
      <c r="J286" s="17">
        <v>0</v>
      </c>
      <c r="K286" s="15">
        <v>76432</v>
      </c>
      <c r="L286" s="15">
        <v>61424.01</v>
      </c>
      <c r="M286" s="15" t="s">
        <v>35</v>
      </c>
      <c r="N286" s="18" t="str">
        <f t="shared" si="28"/>
        <v>December</v>
      </c>
      <c r="O286" s="15">
        <f t="shared" si="29"/>
        <v>4</v>
      </c>
      <c r="P286" s="19">
        <f t="shared" si="30"/>
        <v>0</v>
      </c>
      <c r="Q286" s="19">
        <f t="shared" si="31"/>
        <v>76432</v>
      </c>
      <c r="R286" s="15">
        <f t="shared" si="32"/>
        <v>15007.989999999998</v>
      </c>
      <c r="S286" s="15">
        <f t="shared" si="33"/>
        <v>19.635741574209753</v>
      </c>
      <c r="T286" s="20" t="str">
        <f t="shared" si="34"/>
        <v>High</v>
      </c>
    </row>
    <row r="287" spans="1:20" x14ac:dyDescent="0.3">
      <c r="A287" s="15" t="s">
        <v>360</v>
      </c>
      <c r="B287" s="16">
        <v>45145</v>
      </c>
      <c r="C287" s="15" t="s">
        <v>37</v>
      </c>
      <c r="D287" s="15" t="s">
        <v>15</v>
      </c>
      <c r="E287" s="15" t="s">
        <v>23</v>
      </c>
      <c r="F287" s="15" t="s">
        <v>53</v>
      </c>
      <c r="G287" s="15" t="s">
        <v>54</v>
      </c>
      <c r="H287" s="15">
        <v>2</v>
      </c>
      <c r="I287" s="15">
        <v>68349</v>
      </c>
      <c r="J287" s="17">
        <v>0.12</v>
      </c>
      <c r="K287" s="15">
        <v>120294.24</v>
      </c>
      <c r="L287" s="15">
        <v>98035.97</v>
      </c>
      <c r="M287" s="15" t="s">
        <v>35</v>
      </c>
      <c r="N287" s="18" t="str">
        <f t="shared" si="28"/>
        <v>August</v>
      </c>
      <c r="O287" s="15">
        <f t="shared" si="29"/>
        <v>3</v>
      </c>
      <c r="P287" s="19">
        <f t="shared" si="30"/>
        <v>14435.308800000001</v>
      </c>
      <c r="Q287" s="19">
        <f t="shared" si="31"/>
        <v>105858.93120000001</v>
      </c>
      <c r="R287" s="15">
        <f t="shared" si="32"/>
        <v>22258.270000000004</v>
      </c>
      <c r="S287" s="15">
        <f t="shared" si="33"/>
        <v>18.503188515094322</v>
      </c>
      <c r="T287" s="20" t="str">
        <f t="shared" si="34"/>
        <v>High</v>
      </c>
    </row>
    <row r="288" spans="1:20" x14ac:dyDescent="0.3">
      <c r="A288" s="15" t="s">
        <v>361</v>
      </c>
      <c r="B288" s="16">
        <v>45019</v>
      </c>
      <c r="C288" s="15" t="s">
        <v>14</v>
      </c>
      <c r="D288" s="15" t="s">
        <v>28</v>
      </c>
      <c r="E288" s="15" t="s">
        <v>16</v>
      </c>
      <c r="F288" s="15" t="s">
        <v>29</v>
      </c>
      <c r="G288" s="15" t="s">
        <v>30</v>
      </c>
      <c r="H288" s="15">
        <v>5</v>
      </c>
      <c r="I288" s="15">
        <v>34330</v>
      </c>
      <c r="J288" s="17">
        <v>0.05</v>
      </c>
      <c r="K288" s="15">
        <v>163067.5</v>
      </c>
      <c r="L288" s="15">
        <v>130251.12</v>
      </c>
      <c r="M288" s="15" t="s">
        <v>35</v>
      </c>
      <c r="N288" s="18" t="str">
        <f t="shared" si="28"/>
        <v>April</v>
      </c>
      <c r="O288" s="15">
        <f t="shared" si="29"/>
        <v>2</v>
      </c>
      <c r="P288" s="19">
        <f t="shared" si="30"/>
        <v>8153.375</v>
      </c>
      <c r="Q288" s="19">
        <f t="shared" si="31"/>
        <v>154914.125</v>
      </c>
      <c r="R288" s="15">
        <f t="shared" si="32"/>
        <v>32816.380000000005</v>
      </c>
      <c r="S288" s="15">
        <f t="shared" si="33"/>
        <v>20.124414736228864</v>
      </c>
      <c r="T288" s="20" t="str">
        <f t="shared" si="34"/>
        <v>High</v>
      </c>
    </row>
    <row r="289" spans="1:20" x14ac:dyDescent="0.3">
      <c r="A289" s="15" t="s">
        <v>362</v>
      </c>
      <c r="B289" s="16">
        <v>45309</v>
      </c>
      <c r="C289" s="15" t="s">
        <v>27</v>
      </c>
      <c r="D289" s="15" t="s">
        <v>68</v>
      </c>
      <c r="E289" s="15" t="s">
        <v>16</v>
      </c>
      <c r="F289" s="15" t="s">
        <v>17</v>
      </c>
      <c r="G289" s="15" t="s">
        <v>93</v>
      </c>
      <c r="H289" s="15">
        <v>2</v>
      </c>
      <c r="I289" s="15">
        <v>62334</v>
      </c>
      <c r="J289" s="17">
        <v>0.15</v>
      </c>
      <c r="K289" s="15">
        <v>105967.8</v>
      </c>
      <c r="L289" s="15">
        <v>87859.68</v>
      </c>
      <c r="M289" s="15" t="s">
        <v>19</v>
      </c>
      <c r="N289" s="18" t="str">
        <f t="shared" si="28"/>
        <v>January</v>
      </c>
      <c r="O289" s="15">
        <f t="shared" si="29"/>
        <v>1</v>
      </c>
      <c r="P289" s="19">
        <f t="shared" si="30"/>
        <v>15895.17</v>
      </c>
      <c r="Q289" s="19">
        <f t="shared" si="31"/>
        <v>90072.63</v>
      </c>
      <c r="R289" s="15">
        <f t="shared" si="32"/>
        <v>18108.12000000001</v>
      </c>
      <c r="S289" s="15">
        <f t="shared" si="33"/>
        <v>17.088323056626646</v>
      </c>
      <c r="T289" s="20" t="str">
        <f t="shared" si="34"/>
        <v>High</v>
      </c>
    </row>
    <row r="290" spans="1:20" x14ac:dyDescent="0.3">
      <c r="A290" s="15" t="s">
        <v>363</v>
      </c>
      <c r="B290" s="16">
        <v>45146</v>
      </c>
      <c r="C290" s="15" t="s">
        <v>21</v>
      </c>
      <c r="D290" s="15" t="s">
        <v>46</v>
      </c>
      <c r="E290" s="15" t="s">
        <v>32</v>
      </c>
      <c r="F290" s="15" t="s">
        <v>43</v>
      </c>
      <c r="G290" s="15" t="s">
        <v>44</v>
      </c>
      <c r="H290" s="15">
        <v>4</v>
      </c>
      <c r="I290" s="15">
        <v>81309</v>
      </c>
      <c r="J290" s="17">
        <v>0.05</v>
      </c>
      <c r="K290" s="15">
        <v>308974.2</v>
      </c>
      <c r="L290" s="15">
        <v>263449.27</v>
      </c>
      <c r="M290" s="15" t="s">
        <v>51</v>
      </c>
      <c r="N290" s="18" t="str">
        <f t="shared" si="28"/>
        <v>August</v>
      </c>
      <c r="O290" s="15">
        <f t="shared" si="29"/>
        <v>3</v>
      </c>
      <c r="P290" s="19">
        <f t="shared" si="30"/>
        <v>15448.710000000001</v>
      </c>
      <c r="Q290" s="19">
        <f t="shared" si="31"/>
        <v>293525.49</v>
      </c>
      <c r="R290" s="15">
        <f t="shared" si="32"/>
        <v>45524.929999999993</v>
      </c>
      <c r="S290" s="15">
        <f t="shared" si="33"/>
        <v>14.734217290634618</v>
      </c>
      <c r="T290" s="20" t="str">
        <f t="shared" si="34"/>
        <v>High</v>
      </c>
    </row>
    <row r="291" spans="1:20" x14ac:dyDescent="0.3">
      <c r="A291" s="15" t="s">
        <v>364</v>
      </c>
      <c r="B291" s="16">
        <v>44933</v>
      </c>
      <c r="C291" s="15" t="s">
        <v>21</v>
      </c>
      <c r="D291" s="15" t="s">
        <v>48</v>
      </c>
      <c r="E291" s="15" t="s">
        <v>16</v>
      </c>
      <c r="F291" s="15" t="s">
        <v>29</v>
      </c>
      <c r="G291" s="15" t="s">
        <v>79</v>
      </c>
      <c r="H291" s="15">
        <v>3</v>
      </c>
      <c r="I291" s="15">
        <v>33228</v>
      </c>
      <c r="J291" s="17">
        <v>0</v>
      </c>
      <c r="K291" s="15">
        <v>99684</v>
      </c>
      <c r="L291" s="15">
        <v>86372.28</v>
      </c>
      <c r="M291" s="15" t="s">
        <v>51</v>
      </c>
      <c r="N291" s="18" t="str">
        <f t="shared" si="28"/>
        <v>January</v>
      </c>
      <c r="O291" s="15">
        <f t="shared" si="29"/>
        <v>1</v>
      </c>
      <c r="P291" s="19">
        <f t="shared" si="30"/>
        <v>0</v>
      </c>
      <c r="Q291" s="19">
        <f t="shared" si="31"/>
        <v>99684</v>
      </c>
      <c r="R291" s="15">
        <f t="shared" si="32"/>
        <v>13311.720000000001</v>
      </c>
      <c r="S291" s="15">
        <f t="shared" si="33"/>
        <v>13.353918382087398</v>
      </c>
      <c r="T291" s="20" t="str">
        <f t="shared" si="34"/>
        <v>High</v>
      </c>
    </row>
    <row r="292" spans="1:20" x14ac:dyDescent="0.3">
      <c r="A292" s="15" t="s">
        <v>365</v>
      </c>
      <c r="B292" s="16">
        <v>45193</v>
      </c>
      <c r="C292" s="15" t="s">
        <v>21</v>
      </c>
      <c r="D292" s="15" t="s">
        <v>15</v>
      </c>
      <c r="E292" s="15" t="s">
        <v>32</v>
      </c>
      <c r="F292" s="15" t="s">
        <v>90</v>
      </c>
      <c r="G292" s="15" t="s">
        <v>91</v>
      </c>
      <c r="H292" s="15">
        <v>2</v>
      </c>
      <c r="I292" s="15">
        <v>52386</v>
      </c>
      <c r="J292" s="17">
        <v>0.05</v>
      </c>
      <c r="K292" s="15">
        <v>99533.4</v>
      </c>
      <c r="L292" s="15">
        <v>78161.3</v>
      </c>
      <c r="M292" s="15" t="s">
        <v>19</v>
      </c>
      <c r="N292" s="18" t="str">
        <f t="shared" si="28"/>
        <v>September</v>
      </c>
      <c r="O292" s="15">
        <f t="shared" si="29"/>
        <v>3</v>
      </c>
      <c r="P292" s="19">
        <f t="shared" si="30"/>
        <v>4976.67</v>
      </c>
      <c r="Q292" s="19">
        <f t="shared" si="31"/>
        <v>94556.73</v>
      </c>
      <c r="R292" s="15">
        <f t="shared" si="32"/>
        <v>21372.099999999991</v>
      </c>
      <c r="S292" s="15">
        <f t="shared" si="33"/>
        <v>21.472289703757728</v>
      </c>
      <c r="T292" s="20" t="str">
        <f t="shared" si="34"/>
        <v>High</v>
      </c>
    </row>
    <row r="293" spans="1:20" x14ac:dyDescent="0.3">
      <c r="A293" s="15" t="s">
        <v>366</v>
      </c>
      <c r="B293" s="16">
        <v>45479</v>
      </c>
      <c r="C293" s="15" t="s">
        <v>21</v>
      </c>
      <c r="D293" s="15" t="s">
        <v>56</v>
      </c>
      <c r="E293" s="15" t="s">
        <v>16</v>
      </c>
      <c r="F293" s="15" t="s">
        <v>17</v>
      </c>
      <c r="G293" s="15" t="s">
        <v>18</v>
      </c>
      <c r="H293" s="15">
        <v>3</v>
      </c>
      <c r="I293" s="15">
        <v>23715</v>
      </c>
      <c r="J293" s="17">
        <v>0</v>
      </c>
      <c r="K293" s="15">
        <v>71145</v>
      </c>
      <c r="L293" s="15">
        <v>62031.89</v>
      </c>
      <c r="M293" s="15" t="s">
        <v>51</v>
      </c>
      <c r="N293" s="18" t="str">
        <f t="shared" si="28"/>
        <v>July</v>
      </c>
      <c r="O293" s="15">
        <f t="shared" si="29"/>
        <v>3</v>
      </c>
      <c r="P293" s="19">
        <f t="shared" si="30"/>
        <v>0</v>
      </c>
      <c r="Q293" s="19">
        <f t="shared" si="31"/>
        <v>71145</v>
      </c>
      <c r="R293" s="15">
        <f t="shared" si="32"/>
        <v>9113.11</v>
      </c>
      <c r="S293" s="15">
        <f t="shared" si="33"/>
        <v>12.809206550003516</v>
      </c>
      <c r="T293" s="20" t="str">
        <f t="shared" si="34"/>
        <v>High</v>
      </c>
    </row>
    <row r="294" spans="1:20" x14ac:dyDescent="0.3">
      <c r="A294" s="15" t="s">
        <v>367</v>
      </c>
      <c r="B294" s="16">
        <v>45095</v>
      </c>
      <c r="C294" s="15" t="s">
        <v>21</v>
      </c>
      <c r="D294" s="15" t="s">
        <v>46</v>
      </c>
      <c r="E294" s="15" t="s">
        <v>32</v>
      </c>
      <c r="F294" s="15" t="s">
        <v>43</v>
      </c>
      <c r="G294" s="15" t="s">
        <v>66</v>
      </c>
      <c r="H294" s="15">
        <v>3</v>
      </c>
      <c r="I294" s="15">
        <v>25938</v>
      </c>
      <c r="J294" s="17">
        <v>0.15</v>
      </c>
      <c r="K294" s="15">
        <v>66141.899999999994</v>
      </c>
      <c r="L294" s="15">
        <v>54790.06</v>
      </c>
      <c r="M294" s="15" t="s">
        <v>51</v>
      </c>
      <c r="N294" s="18" t="str">
        <f t="shared" si="28"/>
        <v>June</v>
      </c>
      <c r="O294" s="15">
        <f t="shared" si="29"/>
        <v>2</v>
      </c>
      <c r="P294" s="19">
        <f t="shared" si="30"/>
        <v>9921.284999999998</v>
      </c>
      <c r="Q294" s="19">
        <f t="shared" si="31"/>
        <v>56220.614999999998</v>
      </c>
      <c r="R294" s="15">
        <f t="shared" si="32"/>
        <v>11351.839999999997</v>
      </c>
      <c r="S294" s="15">
        <f t="shared" si="33"/>
        <v>17.162857432278177</v>
      </c>
      <c r="T294" s="20" t="str">
        <f t="shared" si="34"/>
        <v>High</v>
      </c>
    </row>
    <row r="295" spans="1:20" x14ac:dyDescent="0.3">
      <c r="A295" s="15" t="s">
        <v>368</v>
      </c>
      <c r="B295" s="16">
        <v>45122</v>
      </c>
      <c r="C295" s="15" t="s">
        <v>21</v>
      </c>
      <c r="D295" s="15" t="s">
        <v>73</v>
      </c>
      <c r="E295" s="15" t="s">
        <v>23</v>
      </c>
      <c r="F295" s="15" t="s">
        <v>24</v>
      </c>
      <c r="G295" s="15" t="s">
        <v>75</v>
      </c>
      <c r="H295" s="15">
        <v>4</v>
      </c>
      <c r="I295" s="15">
        <v>1108</v>
      </c>
      <c r="J295" s="17">
        <v>0.12</v>
      </c>
      <c r="K295" s="15">
        <v>3900.16</v>
      </c>
      <c r="L295" s="15">
        <v>3398.87</v>
      </c>
      <c r="M295" s="15" t="s">
        <v>51</v>
      </c>
      <c r="N295" s="18" t="str">
        <f t="shared" si="28"/>
        <v>July</v>
      </c>
      <c r="O295" s="15">
        <f t="shared" si="29"/>
        <v>3</v>
      </c>
      <c r="P295" s="19">
        <f t="shared" si="30"/>
        <v>468.01919999999996</v>
      </c>
      <c r="Q295" s="19">
        <f t="shared" si="31"/>
        <v>3432.1408000000001</v>
      </c>
      <c r="R295" s="15">
        <f t="shared" si="32"/>
        <v>501.28999999999996</v>
      </c>
      <c r="S295" s="15">
        <f t="shared" si="33"/>
        <v>12.853062438464063</v>
      </c>
      <c r="T295" s="20" t="str">
        <f t="shared" si="34"/>
        <v>Low</v>
      </c>
    </row>
    <row r="296" spans="1:20" x14ac:dyDescent="0.3">
      <c r="A296" s="15" t="s">
        <v>369</v>
      </c>
      <c r="B296" s="16">
        <v>45439</v>
      </c>
      <c r="C296" s="15" t="s">
        <v>21</v>
      </c>
      <c r="D296" s="15" t="s">
        <v>65</v>
      </c>
      <c r="E296" s="15" t="s">
        <v>23</v>
      </c>
      <c r="F296" s="15" t="s">
        <v>53</v>
      </c>
      <c r="G296" s="15" t="s">
        <v>54</v>
      </c>
      <c r="H296" s="15">
        <v>2</v>
      </c>
      <c r="I296" s="15">
        <v>78945</v>
      </c>
      <c r="J296" s="17">
        <v>0.1</v>
      </c>
      <c r="K296" s="15">
        <v>142101</v>
      </c>
      <c r="L296" s="15">
        <v>106587.54</v>
      </c>
      <c r="M296" s="15" t="s">
        <v>35</v>
      </c>
      <c r="N296" s="18" t="str">
        <f t="shared" si="28"/>
        <v>May</v>
      </c>
      <c r="O296" s="15">
        <f t="shared" si="29"/>
        <v>2</v>
      </c>
      <c r="P296" s="19">
        <f t="shared" si="30"/>
        <v>14210.1</v>
      </c>
      <c r="Q296" s="19">
        <f t="shared" si="31"/>
        <v>127890.9</v>
      </c>
      <c r="R296" s="15">
        <f t="shared" si="32"/>
        <v>35513.460000000006</v>
      </c>
      <c r="S296" s="15">
        <f t="shared" si="33"/>
        <v>24.991703084425872</v>
      </c>
      <c r="T296" s="20" t="str">
        <f t="shared" si="34"/>
        <v>High</v>
      </c>
    </row>
    <row r="297" spans="1:20" x14ac:dyDescent="0.3">
      <c r="A297" s="15" t="s">
        <v>370</v>
      </c>
      <c r="B297" s="16">
        <v>45556</v>
      </c>
      <c r="C297" s="15" t="s">
        <v>37</v>
      </c>
      <c r="D297" s="15" t="s">
        <v>22</v>
      </c>
      <c r="E297" s="15" t="s">
        <v>23</v>
      </c>
      <c r="F297" s="15" t="s">
        <v>49</v>
      </c>
      <c r="G297" s="15" t="s">
        <v>71</v>
      </c>
      <c r="H297" s="15">
        <v>5</v>
      </c>
      <c r="I297" s="15">
        <v>61365</v>
      </c>
      <c r="J297" s="17">
        <v>0.15</v>
      </c>
      <c r="K297" s="15">
        <v>260801.25</v>
      </c>
      <c r="L297" s="15">
        <v>220311.2</v>
      </c>
      <c r="M297" s="15" t="s">
        <v>35</v>
      </c>
      <c r="N297" s="18" t="str">
        <f t="shared" si="28"/>
        <v>September</v>
      </c>
      <c r="O297" s="15">
        <f t="shared" si="29"/>
        <v>3</v>
      </c>
      <c r="P297" s="19">
        <f t="shared" si="30"/>
        <v>39120.1875</v>
      </c>
      <c r="Q297" s="19">
        <f t="shared" si="31"/>
        <v>221681.0625</v>
      </c>
      <c r="R297" s="15">
        <f t="shared" si="32"/>
        <v>40490.049999999988</v>
      </c>
      <c r="S297" s="15">
        <f t="shared" si="33"/>
        <v>15.525251508572136</v>
      </c>
      <c r="T297" s="20" t="str">
        <f t="shared" si="34"/>
        <v>High</v>
      </c>
    </row>
    <row r="298" spans="1:20" x14ac:dyDescent="0.3">
      <c r="A298" s="15" t="s">
        <v>371</v>
      </c>
      <c r="B298" s="16">
        <v>45620</v>
      </c>
      <c r="C298" s="15" t="s">
        <v>27</v>
      </c>
      <c r="D298" s="15" t="s">
        <v>70</v>
      </c>
      <c r="E298" s="15" t="s">
        <v>16</v>
      </c>
      <c r="F298" s="15" t="s">
        <v>39</v>
      </c>
      <c r="G298" s="15" t="s">
        <v>165</v>
      </c>
      <c r="H298" s="15">
        <v>1</v>
      </c>
      <c r="I298" s="15">
        <v>53176</v>
      </c>
      <c r="J298" s="17">
        <v>0.1</v>
      </c>
      <c r="K298" s="15">
        <v>47858.400000000001</v>
      </c>
      <c r="L298" s="15">
        <v>38896.43</v>
      </c>
      <c r="M298" s="15" t="s">
        <v>35</v>
      </c>
      <c r="N298" s="18" t="str">
        <f t="shared" si="28"/>
        <v>November</v>
      </c>
      <c r="O298" s="15">
        <f t="shared" si="29"/>
        <v>4</v>
      </c>
      <c r="P298" s="19">
        <f t="shared" si="30"/>
        <v>4785.84</v>
      </c>
      <c r="Q298" s="19">
        <f t="shared" si="31"/>
        <v>43072.56</v>
      </c>
      <c r="R298" s="15">
        <f t="shared" si="32"/>
        <v>8961.9700000000012</v>
      </c>
      <c r="S298" s="15">
        <f t="shared" si="33"/>
        <v>18.72601257041606</v>
      </c>
      <c r="T298" s="20" t="str">
        <f t="shared" si="34"/>
        <v>High</v>
      </c>
    </row>
    <row r="299" spans="1:20" x14ac:dyDescent="0.3">
      <c r="A299" s="15" t="s">
        <v>372</v>
      </c>
      <c r="B299" s="16">
        <v>45284</v>
      </c>
      <c r="C299" s="15" t="s">
        <v>37</v>
      </c>
      <c r="D299" s="15" t="s">
        <v>65</v>
      </c>
      <c r="E299" s="15" t="s">
        <v>23</v>
      </c>
      <c r="F299" s="15" t="s">
        <v>49</v>
      </c>
      <c r="G299" s="15" t="s">
        <v>50</v>
      </c>
      <c r="H299" s="15">
        <v>3</v>
      </c>
      <c r="I299" s="15">
        <v>48153</v>
      </c>
      <c r="J299" s="17">
        <v>0</v>
      </c>
      <c r="K299" s="15">
        <v>144459</v>
      </c>
      <c r="L299" s="15">
        <v>110535.46</v>
      </c>
      <c r="M299" s="15" t="s">
        <v>19</v>
      </c>
      <c r="N299" s="18" t="str">
        <f t="shared" si="28"/>
        <v>December</v>
      </c>
      <c r="O299" s="15">
        <f t="shared" si="29"/>
        <v>4</v>
      </c>
      <c r="P299" s="19">
        <f t="shared" si="30"/>
        <v>0</v>
      </c>
      <c r="Q299" s="19">
        <f t="shared" si="31"/>
        <v>144459</v>
      </c>
      <c r="R299" s="15">
        <f t="shared" si="32"/>
        <v>33923.539999999994</v>
      </c>
      <c r="S299" s="15">
        <f t="shared" si="33"/>
        <v>23.483161312206228</v>
      </c>
      <c r="T299" s="20" t="str">
        <f t="shared" si="34"/>
        <v>High</v>
      </c>
    </row>
    <row r="300" spans="1:20" x14ac:dyDescent="0.3">
      <c r="A300" s="15" t="s">
        <v>373</v>
      </c>
      <c r="B300" s="16">
        <v>45129</v>
      </c>
      <c r="C300" s="15" t="s">
        <v>37</v>
      </c>
      <c r="D300" s="15" t="s">
        <v>63</v>
      </c>
      <c r="E300" s="15" t="s">
        <v>32</v>
      </c>
      <c r="F300" s="15" t="s">
        <v>43</v>
      </c>
      <c r="G300" s="15" t="s">
        <v>66</v>
      </c>
      <c r="H300" s="15">
        <v>5</v>
      </c>
      <c r="I300" s="15">
        <v>76796</v>
      </c>
      <c r="J300" s="17">
        <v>0.1</v>
      </c>
      <c r="K300" s="15">
        <v>345582</v>
      </c>
      <c r="L300" s="15">
        <v>290923.98</v>
      </c>
      <c r="M300" s="15" t="s">
        <v>19</v>
      </c>
      <c r="N300" s="18" t="str">
        <f t="shared" si="28"/>
        <v>July</v>
      </c>
      <c r="O300" s="15">
        <f t="shared" si="29"/>
        <v>3</v>
      </c>
      <c r="P300" s="19">
        <f t="shared" si="30"/>
        <v>34558.200000000004</v>
      </c>
      <c r="Q300" s="19">
        <f t="shared" si="31"/>
        <v>311023.8</v>
      </c>
      <c r="R300" s="15">
        <f t="shared" si="32"/>
        <v>54658.020000000019</v>
      </c>
      <c r="S300" s="15">
        <f t="shared" si="33"/>
        <v>15.816223067173643</v>
      </c>
      <c r="T300" s="20" t="str">
        <f t="shared" si="34"/>
        <v>High</v>
      </c>
    </row>
    <row r="301" spans="1:20" x14ac:dyDescent="0.3">
      <c r="A301" s="15" t="s">
        <v>374</v>
      </c>
      <c r="B301" s="16">
        <v>45448</v>
      </c>
      <c r="C301" s="15" t="s">
        <v>27</v>
      </c>
      <c r="D301" s="15" t="s">
        <v>63</v>
      </c>
      <c r="E301" s="15" t="s">
        <v>32</v>
      </c>
      <c r="F301" s="15" t="s">
        <v>60</v>
      </c>
      <c r="G301" s="15" t="s">
        <v>61</v>
      </c>
      <c r="H301" s="15">
        <v>1</v>
      </c>
      <c r="I301" s="15">
        <v>28381</v>
      </c>
      <c r="J301" s="17">
        <v>0.1</v>
      </c>
      <c r="K301" s="15">
        <v>25542.9</v>
      </c>
      <c r="L301" s="15">
        <v>20144.62</v>
      </c>
      <c r="M301" s="15" t="s">
        <v>19</v>
      </c>
      <c r="N301" s="18" t="str">
        <f t="shared" si="28"/>
        <v>June</v>
      </c>
      <c r="O301" s="15">
        <f t="shared" si="29"/>
        <v>2</v>
      </c>
      <c r="P301" s="19">
        <f t="shared" si="30"/>
        <v>2554.2900000000004</v>
      </c>
      <c r="Q301" s="19">
        <f t="shared" si="31"/>
        <v>22988.61</v>
      </c>
      <c r="R301" s="15">
        <f t="shared" si="32"/>
        <v>5398.2800000000025</v>
      </c>
      <c r="S301" s="15">
        <f t="shared" si="33"/>
        <v>21.134170356537439</v>
      </c>
      <c r="T301" s="20" t="str">
        <f t="shared" si="34"/>
        <v>Medium</v>
      </c>
    </row>
    <row r="302" spans="1:20" x14ac:dyDescent="0.3">
      <c r="A302" s="15" t="s">
        <v>375</v>
      </c>
      <c r="B302" s="16">
        <v>45405</v>
      </c>
      <c r="C302" s="15" t="s">
        <v>14</v>
      </c>
      <c r="D302" s="15" t="s">
        <v>73</v>
      </c>
      <c r="E302" s="15" t="s">
        <v>23</v>
      </c>
      <c r="F302" s="15" t="s">
        <v>49</v>
      </c>
      <c r="G302" s="15" t="s">
        <v>95</v>
      </c>
      <c r="H302" s="15">
        <v>1</v>
      </c>
      <c r="I302" s="15">
        <v>8430</v>
      </c>
      <c r="J302" s="17">
        <v>0.1</v>
      </c>
      <c r="K302" s="15">
        <v>7587</v>
      </c>
      <c r="L302" s="15">
        <v>6663.87</v>
      </c>
      <c r="M302" s="15" t="s">
        <v>35</v>
      </c>
      <c r="N302" s="18" t="str">
        <f t="shared" si="28"/>
        <v>April</v>
      </c>
      <c r="O302" s="15">
        <f t="shared" si="29"/>
        <v>2</v>
      </c>
      <c r="P302" s="19">
        <f t="shared" si="30"/>
        <v>758.7</v>
      </c>
      <c r="Q302" s="19">
        <f t="shared" si="31"/>
        <v>6828.3</v>
      </c>
      <c r="R302" s="15">
        <f t="shared" si="32"/>
        <v>923.13000000000011</v>
      </c>
      <c r="S302" s="15">
        <f t="shared" si="33"/>
        <v>12.167259786476869</v>
      </c>
      <c r="T302" s="20" t="str">
        <f t="shared" si="34"/>
        <v>Low</v>
      </c>
    </row>
    <row r="303" spans="1:20" x14ac:dyDescent="0.3">
      <c r="A303" s="15" t="s">
        <v>376</v>
      </c>
      <c r="B303" s="16">
        <v>45059</v>
      </c>
      <c r="C303" s="15" t="s">
        <v>14</v>
      </c>
      <c r="D303" s="15" t="s">
        <v>73</v>
      </c>
      <c r="E303" s="15" t="s">
        <v>23</v>
      </c>
      <c r="F303" s="15" t="s">
        <v>49</v>
      </c>
      <c r="G303" s="15" t="s">
        <v>95</v>
      </c>
      <c r="H303" s="15">
        <v>2</v>
      </c>
      <c r="I303" s="15">
        <v>15815</v>
      </c>
      <c r="J303" s="17">
        <v>0.12</v>
      </c>
      <c r="K303" s="15">
        <v>27834.400000000001</v>
      </c>
      <c r="L303" s="15">
        <v>21936.78</v>
      </c>
      <c r="M303" s="15" t="s">
        <v>51</v>
      </c>
      <c r="N303" s="18" t="str">
        <f t="shared" si="28"/>
        <v>May</v>
      </c>
      <c r="O303" s="15">
        <f t="shared" si="29"/>
        <v>2</v>
      </c>
      <c r="P303" s="19">
        <f t="shared" si="30"/>
        <v>3340.1280000000002</v>
      </c>
      <c r="Q303" s="19">
        <f t="shared" si="31"/>
        <v>24494.272000000001</v>
      </c>
      <c r="R303" s="15">
        <f t="shared" si="32"/>
        <v>5897.6200000000026</v>
      </c>
      <c r="S303" s="15">
        <f t="shared" si="33"/>
        <v>21.188241887736048</v>
      </c>
      <c r="T303" s="20" t="str">
        <f t="shared" si="34"/>
        <v>Medium</v>
      </c>
    </row>
    <row r="304" spans="1:20" x14ac:dyDescent="0.3">
      <c r="A304" s="15" t="s">
        <v>377</v>
      </c>
      <c r="B304" s="16">
        <v>45386</v>
      </c>
      <c r="C304" s="15" t="s">
        <v>14</v>
      </c>
      <c r="D304" s="15" t="s">
        <v>38</v>
      </c>
      <c r="E304" s="15" t="s">
        <v>16</v>
      </c>
      <c r="F304" s="15" t="s">
        <v>29</v>
      </c>
      <c r="G304" s="15" t="s">
        <v>77</v>
      </c>
      <c r="H304" s="15">
        <v>4</v>
      </c>
      <c r="I304" s="15">
        <v>13360</v>
      </c>
      <c r="J304" s="17">
        <v>0.1</v>
      </c>
      <c r="K304" s="15">
        <v>48096</v>
      </c>
      <c r="L304" s="15">
        <v>42805.19</v>
      </c>
      <c r="M304" s="15" t="s">
        <v>51</v>
      </c>
      <c r="N304" s="18" t="str">
        <f t="shared" si="28"/>
        <v>April</v>
      </c>
      <c r="O304" s="15">
        <f t="shared" si="29"/>
        <v>2</v>
      </c>
      <c r="P304" s="19">
        <f t="shared" si="30"/>
        <v>4809.6000000000004</v>
      </c>
      <c r="Q304" s="19">
        <f t="shared" si="31"/>
        <v>43286.400000000001</v>
      </c>
      <c r="R304" s="15">
        <f t="shared" si="32"/>
        <v>5290.8099999999977</v>
      </c>
      <c r="S304" s="15">
        <f t="shared" si="33"/>
        <v>11.000519793745838</v>
      </c>
      <c r="T304" s="20" t="str">
        <f t="shared" si="34"/>
        <v>High</v>
      </c>
    </row>
    <row r="305" spans="1:20" x14ac:dyDescent="0.3">
      <c r="A305" s="15" t="s">
        <v>378</v>
      </c>
      <c r="B305" s="16">
        <v>44944</v>
      </c>
      <c r="C305" s="15" t="s">
        <v>37</v>
      </c>
      <c r="D305" s="15" t="s">
        <v>42</v>
      </c>
      <c r="E305" s="15" t="s">
        <v>23</v>
      </c>
      <c r="F305" s="15" t="s">
        <v>53</v>
      </c>
      <c r="G305" s="15" t="s">
        <v>133</v>
      </c>
      <c r="H305" s="15">
        <v>1</v>
      </c>
      <c r="I305" s="15">
        <v>24603</v>
      </c>
      <c r="J305" s="17">
        <v>0.08</v>
      </c>
      <c r="K305" s="15">
        <v>22634.76</v>
      </c>
      <c r="L305" s="15">
        <v>17285.97</v>
      </c>
      <c r="M305" s="15" t="s">
        <v>51</v>
      </c>
      <c r="N305" s="18" t="str">
        <f t="shared" si="28"/>
        <v>January</v>
      </c>
      <c r="O305" s="15">
        <f t="shared" si="29"/>
        <v>1</v>
      </c>
      <c r="P305" s="19">
        <f t="shared" si="30"/>
        <v>1810.7808</v>
      </c>
      <c r="Q305" s="19">
        <f t="shared" si="31"/>
        <v>20823.979199999998</v>
      </c>
      <c r="R305" s="15">
        <f t="shared" si="32"/>
        <v>5348.7899999999972</v>
      </c>
      <c r="S305" s="15">
        <f t="shared" si="33"/>
        <v>23.630866861411377</v>
      </c>
      <c r="T305" s="20" t="str">
        <f t="shared" si="34"/>
        <v>Medium</v>
      </c>
    </row>
    <row r="306" spans="1:20" x14ac:dyDescent="0.3">
      <c r="A306" s="15" t="s">
        <v>379</v>
      </c>
      <c r="B306" s="16">
        <v>45098</v>
      </c>
      <c r="C306" s="15" t="s">
        <v>37</v>
      </c>
      <c r="D306" s="15" t="s">
        <v>22</v>
      </c>
      <c r="E306" s="15" t="s">
        <v>23</v>
      </c>
      <c r="F306" s="15" t="s">
        <v>53</v>
      </c>
      <c r="G306" s="15" t="s">
        <v>54</v>
      </c>
      <c r="H306" s="15">
        <v>1</v>
      </c>
      <c r="I306" s="15">
        <v>7043</v>
      </c>
      <c r="J306" s="17">
        <v>0.08</v>
      </c>
      <c r="K306" s="15">
        <v>6479.56</v>
      </c>
      <c r="L306" s="15">
        <v>4895.8999999999996</v>
      </c>
      <c r="M306" s="15" t="s">
        <v>19</v>
      </c>
      <c r="N306" s="18" t="str">
        <f t="shared" si="28"/>
        <v>June</v>
      </c>
      <c r="O306" s="15">
        <f t="shared" si="29"/>
        <v>2</v>
      </c>
      <c r="P306" s="19">
        <f t="shared" si="30"/>
        <v>518.36480000000006</v>
      </c>
      <c r="Q306" s="19">
        <f t="shared" si="31"/>
        <v>5961.1952000000001</v>
      </c>
      <c r="R306" s="15">
        <f t="shared" si="32"/>
        <v>1583.6600000000008</v>
      </c>
      <c r="S306" s="15">
        <f t="shared" si="33"/>
        <v>24.440857095234872</v>
      </c>
      <c r="T306" s="20" t="str">
        <f t="shared" si="34"/>
        <v>Low</v>
      </c>
    </row>
    <row r="307" spans="1:20" x14ac:dyDescent="0.3">
      <c r="A307" s="15" t="s">
        <v>380</v>
      </c>
      <c r="B307" s="16">
        <v>45018</v>
      </c>
      <c r="C307" s="15" t="s">
        <v>37</v>
      </c>
      <c r="D307" s="15" t="s">
        <v>70</v>
      </c>
      <c r="E307" s="15" t="s">
        <v>32</v>
      </c>
      <c r="F307" s="15" t="s">
        <v>60</v>
      </c>
      <c r="G307" s="15" t="s">
        <v>102</v>
      </c>
      <c r="H307" s="15">
        <v>5</v>
      </c>
      <c r="I307" s="15">
        <v>67112</v>
      </c>
      <c r="J307" s="17">
        <v>0.12</v>
      </c>
      <c r="K307" s="15">
        <v>295292.79999999999</v>
      </c>
      <c r="L307" s="15">
        <v>225787.6</v>
      </c>
      <c r="M307" s="15" t="s">
        <v>19</v>
      </c>
      <c r="N307" s="18" t="str">
        <f t="shared" si="28"/>
        <v>April</v>
      </c>
      <c r="O307" s="15">
        <f t="shared" si="29"/>
        <v>2</v>
      </c>
      <c r="P307" s="19">
        <f t="shared" si="30"/>
        <v>35435.135999999999</v>
      </c>
      <c r="Q307" s="19">
        <f t="shared" si="31"/>
        <v>259857.66399999999</v>
      </c>
      <c r="R307" s="15">
        <f t="shared" si="32"/>
        <v>69505.199999999983</v>
      </c>
      <c r="S307" s="15">
        <f t="shared" si="33"/>
        <v>23.537722558762013</v>
      </c>
      <c r="T307" s="20" t="str">
        <f t="shared" si="34"/>
        <v>High</v>
      </c>
    </row>
    <row r="308" spans="1:20" x14ac:dyDescent="0.3">
      <c r="A308" s="15" t="s">
        <v>381</v>
      </c>
      <c r="B308" s="16">
        <v>45371</v>
      </c>
      <c r="C308" s="15" t="s">
        <v>14</v>
      </c>
      <c r="D308" s="15" t="s">
        <v>15</v>
      </c>
      <c r="E308" s="15" t="s">
        <v>23</v>
      </c>
      <c r="F308" s="15" t="s">
        <v>49</v>
      </c>
      <c r="G308" s="15" t="s">
        <v>95</v>
      </c>
      <c r="H308" s="15">
        <v>2</v>
      </c>
      <c r="I308" s="15">
        <v>70028</v>
      </c>
      <c r="J308" s="17">
        <v>0.08</v>
      </c>
      <c r="K308" s="15">
        <v>128851.52</v>
      </c>
      <c r="L308" s="15">
        <v>99546.83</v>
      </c>
      <c r="M308" s="15" t="s">
        <v>35</v>
      </c>
      <c r="N308" s="18" t="str">
        <f t="shared" si="28"/>
        <v>March</v>
      </c>
      <c r="O308" s="15">
        <f t="shared" si="29"/>
        <v>1</v>
      </c>
      <c r="P308" s="19">
        <f t="shared" si="30"/>
        <v>10308.1216</v>
      </c>
      <c r="Q308" s="19">
        <f t="shared" si="31"/>
        <v>118543.39840000001</v>
      </c>
      <c r="R308" s="15">
        <f t="shared" si="32"/>
        <v>29304.690000000002</v>
      </c>
      <c r="S308" s="15">
        <f t="shared" si="33"/>
        <v>22.742991312791656</v>
      </c>
      <c r="T308" s="20" t="str">
        <f t="shared" si="34"/>
        <v>High</v>
      </c>
    </row>
    <row r="309" spans="1:20" x14ac:dyDescent="0.3">
      <c r="A309" s="15" t="s">
        <v>382</v>
      </c>
      <c r="B309" s="16">
        <v>45275</v>
      </c>
      <c r="C309" s="15" t="s">
        <v>14</v>
      </c>
      <c r="D309" s="15" t="s">
        <v>48</v>
      </c>
      <c r="E309" s="15" t="s">
        <v>16</v>
      </c>
      <c r="F309" s="15" t="s">
        <v>29</v>
      </c>
      <c r="G309" s="15" t="s">
        <v>79</v>
      </c>
      <c r="H309" s="15">
        <v>5</v>
      </c>
      <c r="I309" s="15">
        <v>56203</v>
      </c>
      <c r="J309" s="17">
        <v>0</v>
      </c>
      <c r="K309" s="15">
        <v>281015</v>
      </c>
      <c r="L309" s="15">
        <v>214365.29</v>
      </c>
      <c r="M309" s="15" t="s">
        <v>35</v>
      </c>
      <c r="N309" s="18" t="str">
        <f t="shared" si="28"/>
        <v>December</v>
      </c>
      <c r="O309" s="15">
        <f t="shared" si="29"/>
        <v>4</v>
      </c>
      <c r="P309" s="19">
        <f t="shared" si="30"/>
        <v>0</v>
      </c>
      <c r="Q309" s="19">
        <f t="shared" si="31"/>
        <v>281015</v>
      </c>
      <c r="R309" s="15">
        <f t="shared" si="32"/>
        <v>66649.709999999992</v>
      </c>
      <c r="S309" s="15">
        <f t="shared" si="33"/>
        <v>23.71749194882835</v>
      </c>
      <c r="T309" s="20" t="str">
        <f t="shared" si="34"/>
        <v>High</v>
      </c>
    </row>
    <row r="310" spans="1:20" x14ac:dyDescent="0.3">
      <c r="A310" s="15" t="s">
        <v>383</v>
      </c>
      <c r="B310" s="16">
        <v>45027</v>
      </c>
      <c r="C310" s="15" t="s">
        <v>14</v>
      </c>
      <c r="D310" s="15" t="s">
        <v>42</v>
      </c>
      <c r="E310" s="15" t="s">
        <v>23</v>
      </c>
      <c r="F310" s="15" t="s">
        <v>24</v>
      </c>
      <c r="G310" s="15" t="s">
        <v>25</v>
      </c>
      <c r="H310" s="15">
        <v>2</v>
      </c>
      <c r="I310" s="15">
        <v>5113</v>
      </c>
      <c r="J310" s="17">
        <v>0.1</v>
      </c>
      <c r="K310" s="15">
        <v>9203.4</v>
      </c>
      <c r="L310" s="15">
        <v>6967.18</v>
      </c>
      <c r="M310" s="15" t="s">
        <v>51</v>
      </c>
      <c r="N310" s="18" t="str">
        <f t="shared" si="28"/>
        <v>April</v>
      </c>
      <c r="O310" s="15">
        <f t="shared" si="29"/>
        <v>2</v>
      </c>
      <c r="P310" s="19">
        <f t="shared" si="30"/>
        <v>920.34</v>
      </c>
      <c r="Q310" s="19">
        <f t="shared" si="31"/>
        <v>8283.06</v>
      </c>
      <c r="R310" s="15">
        <f t="shared" si="32"/>
        <v>2236.2199999999993</v>
      </c>
      <c r="S310" s="15">
        <f t="shared" si="33"/>
        <v>24.297759523654292</v>
      </c>
      <c r="T310" s="20" t="str">
        <f t="shared" si="34"/>
        <v>Low</v>
      </c>
    </row>
    <row r="311" spans="1:20" x14ac:dyDescent="0.3">
      <c r="A311" s="15" t="s">
        <v>384</v>
      </c>
      <c r="B311" s="16">
        <v>45103</v>
      </c>
      <c r="C311" s="15" t="s">
        <v>37</v>
      </c>
      <c r="D311" s="15" t="s">
        <v>70</v>
      </c>
      <c r="E311" s="15" t="s">
        <v>23</v>
      </c>
      <c r="F311" s="15" t="s">
        <v>53</v>
      </c>
      <c r="G311" s="15" t="s">
        <v>133</v>
      </c>
      <c r="H311" s="15">
        <v>1</v>
      </c>
      <c r="I311" s="15">
        <v>38024</v>
      </c>
      <c r="J311" s="17">
        <v>0.08</v>
      </c>
      <c r="K311" s="15">
        <v>34982.080000000002</v>
      </c>
      <c r="L311" s="15">
        <v>27621.19</v>
      </c>
      <c r="M311" s="15" t="s">
        <v>19</v>
      </c>
      <c r="N311" s="18" t="str">
        <f t="shared" si="28"/>
        <v>June</v>
      </c>
      <c r="O311" s="15">
        <f t="shared" si="29"/>
        <v>2</v>
      </c>
      <c r="P311" s="19">
        <f t="shared" si="30"/>
        <v>2798.5664000000002</v>
      </c>
      <c r="Q311" s="19">
        <f t="shared" si="31"/>
        <v>32183.513600000002</v>
      </c>
      <c r="R311" s="15">
        <f t="shared" si="32"/>
        <v>7360.8900000000031</v>
      </c>
      <c r="S311" s="15">
        <f t="shared" si="33"/>
        <v>21.041887732233196</v>
      </c>
      <c r="T311" s="20" t="str">
        <f t="shared" si="34"/>
        <v>High</v>
      </c>
    </row>
    <row r="312" spans="1:20" x14ac:dyDescent="0.3">
      <c r="A312" s="15" t="s">
        <v>385</v>
      </c>
      <c r="B312" s="16">
        <v>45376</v>
      </c>
      <c r="C312" s="15" t="s">
        <v>21</v>
      </c>
      <c r="D312" s="15" t="s">
        <v>15</v>
      </c>
      <c r="E312" s="15" t="s">
        <v>16</v>
      </c>
      <c r="F312" s="15" t="s">
        <v>17</v>
      </c>
      <c r="G312" s="15" t="s">
        <v>97</v>
      </c>
      <c r="H312" s="15">
        <v>2</v>
      </c>
      <c r="I312" s="15">
        <v>47624</v>
      </c>
      <c r="J312" s="17">
        <v>0.08</v>
      </c>
      <c r="K312" s="15">
        <v>87628.160000000003</v>
      </c>
      <c r="L312" s="15">
        <v>70871.399999999994</v>
      </c>
      <c r="M312" s="15" t="s">
        <v>35</v>
      </c>
      <c r="N312" s="18" t="str">
        <f t="shared" si="28"/>
        <v>March</v>
      </c>
      <c r="O312" s="15">
        <f t="shared" si="29"/>
        <v>1</v>
      </c>
      <c r="P312" s="19">
        <f t="shared" si="30"/>
        <v>7010.2528000000002</v>
      </c>
      <c r="Q312" s="19">
        <f t="shared" si="31"/>
        <v>80617.907200000001</v>
      </c>
      <c r="R312" s="15">
        <f t="shared" si="32"/>
        <v>16756.760000000009</v>
      </c>
      <c r="S312" s="15">
        <f t="shared" si="33"/>
        <v>19.122574295751512</v>
      </c>
      <c r="T312" s="20" t="str">
        <f t="shared" si="34"/>
        <v>High</v>
      </c>
    </row>
    <row r="313" spans="1:20" x14ac:dyDescent="0.3">
      <c r="A313" s="15" t="s">
        <v>386</v>
      </c>
      <c r="B313" s="16">
        <v>45233</v>
      </c>
      <c r="C313" s="15" t="s">
        <v>14</v>
      </c>
      <c r="D313" s="15" t="s">
        <v>65</v>
      </c>
      <c r="E313" s="15" t="s">
        <v>32</v>
      </c>
      <c r="F313" s="15" t="s">
        <v>90</v>
      </c>
      <c r="G313" s="15" t="s">
        <v>91</v>
      </c>
      <c r="H313" s="15">
        <v>2</v>
      </c>
      <c r="I313" s="15">
        <v>11848</v>
      </c>
      <c r="J313" s="17">
        <v>0.08</v>
      </c>
      <c r="K313" s="15">
        <v>21800.32</v>
      </c>
      <c r="L313" s="15">
        <v>17354.2</v>
      </c>
      <c r="M313" s="15" t="s">
        <v>51</v>
      </c>
      <c r="N313" s="18" t="str">
        <f t="shared" si="28"/>
        <v>November</v>
      </c>
      <c r="O313" s="15">
        <f t="shared" si="29"/>
        <v>4</v>
      </c>
      <c r="P313" s="19">
        <f t="shared" si="30"/>
        <v>1744.0255999999999</v>
      </c>
      <c r="Q313" s="19">
        <f t="shared" si="31"/>
        <v>20056.294399999999</v>
      </c>
      <c r="R313" s="15">
        <f t="shared" si="32"/>
        <v>4446.119999999999</v>
      </c>
      <c r="S313" s="15">
        <f t="shared" si="33"/>
        <v>20.394746499133952</v>
      </c>
      <c r="T313" s="20" t="str">
        <f t="shared" si="34"/>
        <v>Medium</v>
      </c>
    </row>
    <row r="314" spans="1:20" x14ac:dyDescent="0.3">
      <c r="A314" s="15" t="s">
        <v>387</v>
      </c>
      <c r="B314" s="16">
        <v>44941</v>
      </c>
      <c r="C314" s="15" t="s">
        <v>21</v>
      </c>
      <c r="D314" s="15" t="s">
        <v>63</v>
      </c>
      <c r="E314" s="15" t="s">
        <v>32</v>
      </c>
      <c r="F314" s="15" t="s">
        <v>60</v>
      </c>
      <c r="G314" s="15" t="s">
        <v>102</v>
      </c>
      <c r="H314" s="15">
        <v>4</v>
      </c>
      <c r="I314" s="15">
        <v>5261</v>
      </c>
      <c r="J314" s="17">
        <v>0.12</v>
      </c>
      <c r="K314" s="15">
        <v>18518.72</v>
      </c>
      <c r="L314" s="15">
        <v>15963.49</v>
      </c>
      <c r="M314" s="15" t="s">
        <v>19</v>
      </c>
      <c r="N314" s="18" t="str">
        <f t="shared" si="28"/>
        <v>January</v>
      </c>
      <c r="O314" s="15">
        <f t="shared" si="29"/>
        <v>1</v>
      </c>
      <c r="P314" s="19">
        <f t="shared" si="30"/>
        <v>2222.2464</v>
      </c>
      <c r="Q314" s="19">
        <f t="shared" si="31"/>
        <v>16296.473600000001</v>
      </c>
      <c r="R314" s="15">
        <f t="shared" si="32"/>
        <v>2555.2300000000014</v>
      </c>
      <c r="S314" s="15">
        <f t="shared" si="33"/>
        <v>13.798091876760388</v>
      </c>
      <c r="T314" s="20" t="str">
        <f t="shared" si="34"/>
        <v>Medium</v>
      </c>
    </row>
    <row r="315" spans="1:20" x14ac:dyDescent="0.3">
      <c r="A315" s="15" t="s">
        <v>388</v>
      </c>
      <c r="B315" s="16">
        <v>45601</v>
      </c>
      <c r="C315" s="15" t="s">
        <v>14</v>
      </c>
      <c r="D315" s="15" t="s">
        <v>109</v>
      </c>
      <c r="E315" s="15" t="s">
        <v>23</v>
      </c>
      <c r="F315" s="15" t="s">
        <v>49</v>
      </c>
      <c r="G315" s="15" t="s">
        <v>71</v>
      </c>
      <c r="H315" s="15">
        <v>1</v>
      </c>
      <c r="I315" s="15">
        <v>65341</v>
      </c>
      <c r="J315" s="17">
        <v>0.1</v>
      </c>
      <c r="K315" s="15">
        <v>58806.9</v>
      </c>
      <c r="L315" s="15">
        <v>47128.47</v>
      </c>
      <c r="M315" s="15" t="s">
        <v>51</v>
      </c>
      <c r="N315" s="18" t="str">
        <f t="shared" si="28"/>
        <v>November</v>
      </c>
      <c r="O315" s="15">
        <f t="shared" si="29"/>
        <v>4</v>
      </c>
      <c r="P315" s="19">
        <f t="shared" si="30"/>
        <v>5880.6900000000005</v>
      </c>
      <c r="Q315" s="19">
        <f t="shared" si="31"/>
        <v>52926.21</v>
      </c>
      <c r="R315" s="15">
        <f t="shared" si="32"/>
        <v>11678.43</v>
      </c>
      <c r="S315" s="15">
        <f t="shared" si="33"/>
        <v>19.858945123786494</v>
      </c>
      <c r="T315" s="20" t="str">
        <f t="shared" si="34"/>
        <v>High</v>
      </c>
    </row>
    <row r="316" spans="1:20" x14ac:dyDescent="0.3">
      <c r="A316" s="15" t="s">
        <v>389</v>
      </c>
      <c r="B316" s="16">
        <v>45189</v>
      </c>
      <c r="C316" s="15" t="s">
        <v>14</v>
      </c>
      <c r="D316" s="15" t="s">
        <v>46</v>
      </c>
      <c r="E316" s="15" t="s">
        <v>23</v>
      </c>
      <c r="F316" s="15" t="s">
        <v>49</v>
      </c>
      <c r="G316" s="15" t="s">
        <v>95</v>
      </c>
      <c r="H316" s="15">
        <v>5</v>
      </c>
      <c r="I316" s="15">
        <v>4487</v>
      </c>
      <c r="J316" s="17">
        <v>0</v>
      </c>
      <c r="K316" s="15">
        <v>22435</v>
      </c>
      <c r="L316" s="15">
        <v>19360.62</v>
      </c>
      <c r="M316" s="15" t="s">
        <v>51</v>
      </c>
      <c r="N316" s="18" t="str">
        <f t="shared" si="28"/>
        <v>September</v>
      </c>
      <c r="O316" s="15">
        <f t="shared" si="29"/>
        <v>3</v>
      </c>
      <c r="P316" s="19">
        <f t="shared" si="30"/>
        <v>0</v>
      </c>
      <c r="Q316" s="19">
        <f t="shared" si="31"/>
        <v>22435</v>
      </c>
      <c r="R316" s="15">
        <f t="shared" si="32"/>
        <v>3074.380000000001</v>
      </c>
      <c r="S316" s="15">
        <f t="shared" si="33"/>
        <v>13.703498997102745</v>
      </c>
      <c r="T316" s="20" t="str">
        <f t="shared" si="34"/>
        <v>Medium</v>
      </c>
    </row>
    <row r="317" spans="1:20" x14ac:dyDescent="0.3">
      <c r="A317" s="15" t="s">
        <v>390</v>
      </c>
      <c r="B317" s="16">
        <v>45578</v>
      </c>
      <c r="C317" s="15" t="s">
        <v>27</v>
      </c>
      <c r="D317" s="15" t="s">
        <v>68</v>
      </c>
      <c r="E317" s="15" t="s">
        <v>23</v>
      </c>
      <c r="F317" s="15" t="s">
        <v>24</v>
      </c>
      <c r="G317" s="15" t="s">
        <v>25</v>
      </c>
      <c r="H317" s="15">
        <v>4</v>
      </c>
      <c r="I317" s="15">
        <v>62110</v>
      </c>
      <c r="J317" s="17">
        <v>0</v>
      </c>
      <c r="K317" s="15">
        <v>248440</v>
      </c>
      <c r="L317" s="15">
        <v>221720.35</v>
      </c>
      <c r="M317" s="15" t="s">
        <v>19</v>
      </c>
      <c r="N317" s="18" t="str">
        <f t="shared" si="28"/>
        <v>October</v>
      </c>
      <c r="O317" s="15">
        <f t="shared" si="29"/>
        <v>4</v>
      </c>
      <c r="P317" s="19">
        <f t="shared" si="30"/>
        <v>0</v>
      </c>
      <c r="Q317" s="19">
        <f t="shared" si="31"/>
        <v>248440</v>
      </c>
      <c r="R317" s="15">
        <f t="shared" si="32"/>
        <v>26719.649999999994</v>
      </c>
      <c r="S317" s="15">
        <f t="shared" si="33"/>
        <v>10.754971019159553</v>
      </c>
      <c r="T317" s="20" t="str">
        <f t="shared" si="34"/>
        <v>High</v>
      </c>
    </row>
    <row r="318" spans="1:20" x14ac:dyDescent="0.3">
      <c r="A318" s="15" t="s">
        <v>391</v>
      </c>
      <c r="B318" s="16">
        <v>45382</v>
      </c>
      <c r="C318" s="15" t="s">
        <v>27</v>
      </c>
      <c r="D318" s="15" t="s">
        <v>38</v>
      </c>
      <c r="E318" s="15" t="s">
        <v>23</v>
      </c>
      <c r="F318" s="15" t="s">
        <v>24</v>
      </c>
      <c r="G318" s="15" t="s">
        <v>75</v>
      </c>
      <c r="H318" s="15">
        <v>2</v>
      </c>
      <c r="I318" s="15">
        <v>34219</v>
      </c>
      <c r="J318" s="17">
        <v>0.12</v>
      </c>
      <c r="K318" s="15">
        <v>60225.440000000002</v>
      </c>
      <c r="L318" s="15">
        <v>52288.11</v>
      </c>
      <c r="M318" s="15" t="s">
        <v>19</v>
      </c>
      <c r="N318" s="18" t="str">
        <f t="shared" si="28"/>
        <v>March</v>
      </c>
      <c r="O318" s="15">
        <f t="shared" si="29"/>
        <v>1</v>
      </c>
      <c r="P318" s="19">
        <f t="shared" si="30"/>
        <v>7227.0528000000004</v>
      </c>
      <c r="Q318" s="19">
        <f t="shared" si="31"/>
        <v>52998.387200000005</v>
      </c>
      <c r="R318" s="15">
        <f t="shared" si="32"/>
        <v>7937.3300000000017</v>
      </c>
      <c r="S318" s="15">
        <f t="shared" si="33"/>
        <v>13.179364069403231</v>
      </c>
      <c r="T318" s="20" t="str">
        <f t="shared" si="34"/>
        <v>High</v>
      </c>
    </row>
    <row r="319" spans="1:20" x14ac:dyDescent="0.3">
      <c r="A319" s="15" t="s">
        <v>392</v>
      </c>
      <c r="B319" s="16">
        <v>45426</v>
      </c>
      <c r="C319" s="15" t="s">
        <v>21</v>
      </c>
      <c r="D319" s="15" t="s">
        <v>70</v>
      </c>
      <c r="E319" s="15" t="s">
        <v>16</v>
      </c>
      <c r="F319" s="15" t="s">
        <v>29</v>
      </c>
      <c r="G319" s="15" t="s">
        <v>77</v>
      </c>
      <c r="H319" s="15">
        <v>1</v>
      </c>
      <c r="I319" s="15">
        <v>4747</v>
      </c>
      <c r="J319" s="17">
        <v>0</v>
      </c>
      <c r="K319" s="15">
        <v>4747</v>
      </c>
      <c r="L319" s="15">
        <v>3885.7</v>
      </c>
      <c r="M319" s="15" t="s">
        <v>51</v>
      </c>
      <c r="N319" s="18" t="str">
        <f t="shared" si="28"/>
        <v>May</v>
      </c>
      <c r="O319" s="15">
        <f t="shared" si="29"/>
        <v>2</v>
      </c>
      <c r="P319" s="19">
        <f t="shared" si="30"/>
        <v>0</v>
      </c>
      <c r="Q319" s="19">
        <f t="shared" si="31"/>
        <v>4747</v>
      </c>
      <c r="R319" s="15">
        <f t="shared" si="32"/>
        <v>861.30000000000018</v>
      </c>
      <c r="S319" s="15">
        <f t="shared" si="33"/>
        <v>18.144091004845169</v>
      </c>
      <c r="T319" s="20" t="str">
        <f t="shared" si="34"/>
        <v>Low</v>
      </c>
    </row>
    <row r="320" spans="1:20" x14ac:dyDescent="0.3">
      <c r="A320" s="15" t="s">
        <v>393</v>
      </c>
      <c r="B320" s="16">
        <v>45425</v>
      </c>
      <c r="C320" s="15" t="s">
        <v>27</v>
      </c>
      <c r="D320" s="15" t="s">
        <v>68</v>
      </c>
      <c r="E320" s="15" t="s">
        <v>23</v>
      </c>
      <c r="F320" s="15" t="s">
        <v>49</v>
      </c>
      <c r="G320" s="15" t="s">
        <v>95</v>
      </c>
      <c r="H320" s="15">
        <v>5</v>
      </c>
      <c r="I320" s="15">
        <v>14265</v>
      </c>
      <c r="J320" s="17">
        <v>0.1</v>
      </c>
      <c r="K320" s="15">
        <v>64192.5</v>
      </c>
      <c r="L320" s="15">
        <v>56108.68</v>
      </c>
      <c r="M320" s="15" t="s">
        <v>35</v>
      </c>
      <c r="N320" s="18" t="str">
        <f t="shared" si="28"/>
        <v>May</v>
      </c>
      <c r="O320" s="15">
        <f t="shared" si="29"/>
        <v>2</v>
      </c>
      <c r="P320" s="19">
        <f t="shared" si="30"/>
        <v>6419.25</v>
      </c>
      <c r="Q320" s="19">
        <f t="shared" si="31"/>
        <v>57773.25</v>
      </c>
      <c r="R320" s="15">
        <f t="shared" si="32"/>
        <v>8083.82</v>
      </c>
      <c r="S320" s="15">
        <f t="shared" si="33"/>
        <v>12.593091093196247</v>
      </c>
      <c r="T320" s="20" t="str">
        <f t="shared" si="34"/>
        <v>High</v>
      </c>
    </row>
    <row r="321" spans="1:20" x14ac:dyDescent="0.3">
      <c r="A321" s="15" t="s">
        <v>394</v>
      </c>
      <c r="B321" s="16">
        <v>45181</v>
      </c>
      <c r="C321" s="15" t="s">
        <v>37</v>
      </c>
      <c r="D321" s="15" t="s">
        <v>46</v>
      </c>
      <c r="E321" s="15" t="s">
        <v>23</v>
      </c>
      <c r="F321" s="15" t="s">
        <v>49</v>
      </c>
      <c r="G321" s="15" t="s">
        <v>50</v>
      </c>
      <c r="H321" s="15">
        <v>3</v>
      </c>
      <c r="I321" s="15">
        <v>10627</v>
      </c>
      <c r="J321" s="17">
        <v>0</v>
      </c>
      <c r="K321" s="15">
        <v>31881</v>
      </c>
      <c r="L321" s="15">
        <v>27279.360000000001</v>
      </c>
      <c r="M321" s="15" t="s">
        <v>35</v>
      </c>
      <c r="N321" s="18" t="str">
        <f t="shared" si="28"/>
        <v>September</v>
      </c>
      <c r="O321" s="15">
        <f t="shared" si="29"/>
        <v>3</v>
      </c>
      <c r="P321" s="19">
        <f t="shared" si="30"/>
        <v>0</v>
      </c>
      <c r="Q321" s="19">
        <f t="shared" si="31"/>
        <v>31881</v>
      </c>
      <c r="R321" s="15">
        <f t="shared" si="32"/>
        <v>4601.6399999999994</v>
      </c>
      <c r="S321" s="15">
        <f t="shared" si="33"/>
        <v>14.43380069633951</v>
      </c>
      <c r="T321" s="20" t="str">
        <f t="shared" si="34"/>
        <v>High</v>
      </c>
    </row>
    <row r="322" spans="1:20" x14ac:dyDescent="0.3">
      <c r="A322" s="15" t="s">
        <v>395</v>
      </c>
      <c r="B322" s="16">
        <v>45388</v>
      </c>
      <c r="C322" s="15" t="s">
        <v>14</v>
      </c>
      <c r="D322" s="15" t="s">
        <v>38</v>
      </c>
      <c r="E322" s="15" t="s">
        <v>23</v>
      </c>
      <c r="F322" s="15" t="s">
        <v>53</v>
      </c>
      <c r="G322" s="15" t="s">
        <v>133</v>
      </c>
      <c r="H322" s="15">
        <v>3</v>
      </c>
      <c r="I322" s="15">
        <v>31402</v>
      </c>
      <c r="J322" s="17">
        <v>0.05</v>
      </c>
      <c r="K322" s="15">
        <v>89495.7</v>
      </c>
      <c r="L322" s="15">
        <v>75075.67</v>
      </c>
      <c r="M322" s="15" t="s">
        <v>19</v>
      </c>
      <c r="N322" s="18" t="str">
        <f t="shared" si="28"/>
        <v>April</v>
      </c>
      <c r="O322" s="15">
        <f t="shared" si="29"/>
        <v>2</v>
      </c>
      <c r="P322" s="19">
        <f t="shared" si="30"/>
        <v>4474.7849999999999</v>
      </c>
      <c r="Q322" s="19">
        <f t="shared" si="31"/>
        <v>85020.914999999994</v>
      </c>
      <c r="R322" s="15">
        <f t="shared" si="32"/>
        <v>14420.029999999999</v>
      </c>
      <c r="S322" s="15">
        <f t="shared" si="33"/>
        <v>16.112539485137273</v>
      </c>
      <c r="T322" s="20" t="str">
        <f t="shared" si="34"/>
        <v>High</v>
      </c>
    </row>
    <row r="323" spans="1:20" x14ac:dyDescent="0.3">
      <c r="A323" s="15" t="s">
        <v>396</v>
      </c>
      <c r="B323" s="16">
        <v>45437</v>
      </c>
      <c r="C323" s="15" t="s">
        <v>37</v>
      </c>
      <c r="D323" s="15" t="s">
        <v>109</v>
      </c>
      <c r="E323" s="15" t="s">
        <v>16</v>
      </c>
      <c r="F323" s="15" t="s">
        <v>29</v>
      </c>
      <c r="G323" s="15" t="s">
        <v>57</v>
      </c>
      <c r="H323" s="15">
        <v>2</v>
      </c>
      <c r="I323" s="15">
        <v>6049</v>
      </c>
      <c r="J323" s="17">
        <v>0.12</v>
      </c>
      <c r="K323" s="15">
        <v>10646.24</v>
      </c>
      <c r="L323" s="15">
        <v>8331.25</v>
      </c>
      <c r="M323" s="15" t="s">
        <v>19</v>
      </c>
      <c r="N323" s="18" t="str">
        <f t="shared" ref="N323:N386" si="35">TEXT(B323,"mmmm")</f>
        <v>May</v>
      </c>
      <c r="O323" s="15">
        <f t="shared" ref="O323:O386" si="36">ROUNDUP(MONTH(B323)/3,0)</f>
        <v>2</v>
      </c>
      <c r="P323" s="19">
        <f t="shared" ref="P323:P386" si="37">K323*J323</f>
        <v>1277.5488</v>
      </c>
      <c r="Q323" s="19">
        <f t="shared" ref="Q323:Q386" si="38">K323-P323</f>
        <v>9368.6911999999993</v>
      </c>
      <c r="R323" s="15">
        <f t="shared" ref="R323:R386" si="39">K323-L323</f>
        <v>2314.9899999999998</v>
      </c>
      <c r="S323" s="15">
        <f t="shared" ref="S323:S386" si="40">R323/K323*100</f>
        <v>21.744672297449615</v>
      </c>
      <c r="T323" s="20" t="str">
        <f t="shared" ref="T323:T386" si="41">IF(K323&gt;30000,"High",IF(K323&gt;10000,"Medium","Low"))</f>
        <v>Medium</v>
      </c>
    </row>
    <row r="324" spans="1:20" x14ac:dyDescent="0.3">
      <c r="A324" s="15" t="s">
        <v>397</v>
      </c>
      <c r="B324" s="16">
        <v>45162</v>
      </c>
      <c r="C324" s="15" t="s">
        <v>14</v>
      </c>
      <c r="D324" s="15" t="s">
        <v>63</v>
      </c>
      <c r="E324" s="15" t="s">
        <v>23</v>
      </c>
      <c r="F324" s="15" t="s">
        <v>24</v>
      </c>
      <c r="G324" s="15" t="s">
        <v>25</v>
      </c>
      <c r="H324" s="15">
        <v>2</v>
      </c>
      <c r="I324" s="15">
        <v>85572</v>
      </c>
      <c r="J324" s="17">
        <v>0.08</v>
      </c>
      <c r="K324" s="15">
        <v>157452.48000000001</v>
      </c>
      <c r="L324" s="15">
        <v>141043.26999999999</v>
      </c>
      <c r="M324" s="15" t="s">
        <v>19</v>
      </c>
      <c r="N324" s="18" t="str">
        <f t="shared" si="35"/>
        <v>August</v>
      </c>
      <c r="O324" s="15">
        <f t="shared" si="36"/>
        <v>3</v>
      </c>
      <c r="P324" s="19">
        <f t="shared" si="37"/>
        <v>12596.198400000001</v>
      </c>
      <c r="Q324" s="19">
        <f t="shared" si="38"/>
        <v>144856.28160000002</v>
      </c>
      <c r="R324" s="15">
        <f t="shared" si="39"/>
        <v>16409.210000000021</v>
      </c>
      <c r="S324" s="15">
        <f t="shared" si="40"/>
        <v>10.42169040462241</v>
      </c>
      <c r="T324" s="20" t="str">
        <f t="shared" si="41"/>
        <v>High</v>
      </c>
    </row>
    <row r="325" spans="1:20" x14ac:dyDescent="0.3">
      <c r="A325" s="15" t="s">
        <v>398</v>
      </c>
      <c r="B325" s="16">
        <v>45584</v>
      </c>
      <c r="C325" s="15" t="s">
        <v>21</v>
      </c>
      <c r="D325" s="15" t="s">
        <v>28</v>
      </c>
      <c r="E325" s="15" t="s">
        <v>23</v>
      </c>
      <c r="F325" s="15" t="s">
        <v>53</v>
      </c>
      <c r="G325" s="15" t="s">
        <v>81</v>
      </c>
      <c r="H325" s="15">
        <v>4</v>
      </c>
      <c r="I325" s="15">
        <v>66810</v>
      </c>
      <c r="J325" s="17">
        <v>0</v>
      </c>
      <c r="K325" s="15">
        <v>267240</v>
      </c>
      <c r="L325" s="15">
        <v>206990.35</v>
      </c>
      <c r="M325" s="15" t="s">
        <v>35</v>
      </c>
      <c r="N325" s="18" t="str">
        <f t="shared" si="35"/>
        <v>October</v>
      </c>
      <c r="O325" s="15">
        <f t="shared" si="36"/>
        <v>4</v>
      </c>
      <c r="P325" s="19">
        <f t="shared" si="37"/>
        <v>0</v>
      </c>
      <c r="Q325" s="19">
        <f t="shared" si="38"/>
        <v>267240</v>
      </c>
      <c r="R325" s="15">
        <f t="shared" si="39"/>
        <v>60249.649999999994</v>
      </c>
      <c r="S325" s="15">
        <f t="shared" si="40"/>
        <v>22.545146684628047</v>
      </c>
      <c r="T325" s="20" t="str">
        <f t="shared" si="41"/>
        <v>High</v>
      </c>
    </row>
    <row r="326" spans="1:20" x14ac:dyDescent="0.3">
      <c r="A326" s="15" t="s">
        <v>399</v>
      </c>
      <c r="B326" s="16">
        <v>45481</v>
      </c>
      <c r="C326" s="15" t="s">
        <v>37</v>
      </c>
      <c r="D326" s="15" t="s">
        <v>28</v>
      </c>
      <c r="E326" s="15" t="s">
        <v>16</v>
      </c>
      <c r="F326" s="15" t="s">
        <v>17</v>
      </c>
      <c r="G326" s="15" t="s">
        <v>18</v>
      </c>
      <c r="H326" s="15">
        <v>4</v>
      </c>
      <c r="I326" s="15">
        <v>16620</v>
      </c>
      <c r="J326" s="17">
        <v>0.12</v>
      </c>
      <c r="K326" s="15">
        <v>58502.400000000001</v>
      </c>
      <c r="L326" s="15">
        <v>49945.35</v>
      </c>
      <c r="M326" s="15" t="s">
        <v>51</v>
      </c>
      <c r="N326" s="18" t="str">
        <f t="shared" si="35"/>
        <v>July</v>
      </c>
      <c r="O326" s="15">
        <f t="shared" si="36"/>
        <v>3</v>
      </c>
      <c r="P326" s="19">
        <f t="shared" si="37"/>
        <v>7020.2879999999996</v>
      </c>
      <c r="Q326" s="19">
        <f t="shared" si="38"/>
        <v>51482.112000000001</v>
      </c>
      <c r="R326" s="15">
        <f t="shared" si="39"/>
        <v>8557.0500000000029</v>
      </c>
      <c r="S326" s="15">
        <f t="shared" si="40"/>
        <v>14.626835822120125</v>
      </c>
      <c r="T326" s="20" t="str">
        <f t="shared" si="41"/>
        <v>High</v>
      </c>
    </row>
    <row r="327" spans="1:20" x14ac:dyDescent="0.3">
      <c r="A327" s="15" t="s">
        <v>400</v>
      </c>
      <c r="B327" s="16">
        <v>45146</v>
      </c>
      <c r="C327" s="15" t="s">
        <v>37</v>
      </c>
      <c r="D327" s="15" t="s">
        <v>73</v>
      </c>
      <c r="E327" s="15" t="s">
        <v>16</v>
      </c>
      <c r="F327" s="15" t="s">
        <v>29</v>
      </c>
      <c r="G327" s="15" t="s">
        <v>105</v>
      </c>
      <c r="H327" s="15">
        <v>5</v>
      </c>
      <c r="I327" s="15">
        <v>89958</v>
      </c>
      <c r="J327" s="17">
        <v>0</v>
      </c>
      <c r="K327" s="15">
        <v>449790</v>
      </c>
      <c r="L327" s="15">
        <v>382356.08</v>
      </c>
      <c r="M327" s="15" t="s">
        <v>51</v>
      </c>
      <c r="N327" s="18" t="str">
        <f t="shared" si="35"/>
        <v>August</v>
      </c>
      <c r="O327" s="15">
        <f t="shared" si="36"/>
        <v>3</v>
      </c>
      <c r="P327" s="19">
        <f t="shared" si="37"/>
        <v>0</v>
      </c>
      <c r="Q327" s="19">
        <f t="shared" si="38"/>
        <v>449790</v>
      </c>
      <c r="R327" s="15">
        <f t="shared" si="39"/>
        <v>67433.919999999984</v>
      </c>
      <c r="S327" s="15">
        <f t="shared" si="40"/>
        <v>14.992311967807195</v>
      </c>
      <c r="T327" s="20" t="str">
        <f t="shared" si="41"/>
        <v>High</v>
      </c>
    </row>
    <row r="328" spans="1:20" x14ac:dyDescent="0.3">
      <c r="A328" s="15" t="s">
        <v>401</v>
      </c>
      <c r="B328" s="16">
        <v>45245</v>
      </c>
      <c r="C328" s="15" t="s">
        <v>37</v>
      </c>
      <c r="D328" s="15" t="s">
        <v>22</v>
      </c>
      <c r="E328" s="15" t="s">
        <v>16</v>
      </c>
      <c r="F328" s="15" t="s">
        <v>39</v>
      </c>
      <c r="G328" s="15" t="s">
        <v>165</v>
      </c>
      <c r="H328" s="15">
        <v>1</v>
      </c>
      <c r="I328" s="15">
        <v>10295</v>
      </c>
      <c r="J328" s="17">
        <v>0.12</v>
      </c>
      <c r="K328" s="15">
        <v>9059.6</v>
      </c>
      <c r="L328" s="15">
        <v>6981.26</v>
      </c>
      <c r="M328" s="15" t="s">
        <v>19</v>
      </c>
      <c r="N328" s="18" t="str">
        <f t="shared" si="35"/>
        <v>November</v>
      </c>
      <c r="O328" s="15">
        <f t="shared" si="36"/>
        <v>4</v>
      </c>
      <c r="P328" s="19">
        <f t="shared" si="37"/>
        <v>1087.152</v>
      </c>
      <c r="Q328" s="19">
        <f t="shared" si="38"/>
        <v>7972.4480000000003</v>
      </c>
      <c r="R328" s="15">
        <f t="shared" si="39"/>
        <v>2078.34</v>
      </c>
      <c r="S328" s="15">
        <f t="shared" si="40"/>
        <v>22.94074793589121</v>
      </c>
      <c r="T328" s="20" t="str">
        <f t="shared" si="41"/>
        <v>Low</v>
      </c>
    </row>
    <row r="329" spans="1:20" x14ac:dyDescent="0.3">
      <c r="A329" s="15" t="s">
        <v>402</v>
      </c>
      <c r="B329" s="16">
        <v>45584</v>
      </c>
      <c r="C329" s="15" t="s">
        <v>14</v>
      </c>
      <c r="D329" s="15" t="s">
        <v>15</v>
      </c>
      <c r="E329" s="15" t="s">
        <v>23</v>
      </c>
      <c r="F329" s="15" t="s">
        <v>24</v>
      </c>
      <c r="G329" s="15" t="s">
        <v>75</v>
      </c>
      <c r="H329" s="15">
        <v>3</v>
      </c>
      <c r="I329" s="15">
        <v>21195</v>
      </c>
      <c r="J329" s="17">
        <v>0.1</v>
      </c>
      <c r="K329" s="15">
        <v>57226.5</v>
      </c>
      <c r="L329" s="15">
        <v>45310.12</v>
      </c>
      <c r="M329" s="15" t="s">
        <v>19</v>
      </c>
      <c r="N329" s="18" t="str">
        <f t="shared" si="35"/>
        <v>October</v>
      </c>
      <c r="O329" s="15">
        <f t="shared" si="36"/>
        <v>4</v>
      </c>
      <c r="P329" s="19">
        <f t="shared" si="37"/>
        <v>5722.6500000000005</v>
      </c>
      <c r="Q329" s="19">
        <f t="shared" si="38"/>
        <v>51503.85</v>
      </c>
      <c r="R329" s="15">
        <f t="shared" si="39"/>
        <v>11916.379999999997</v>
      </c>
      <c r="S329" s="15">
        <f t="shared" si="40"/>
        <v>20.823185062864226</v>
      </c>
      <c r="T329" s="20" t="str">
        <f t="shared" si="41"/>
        <v>High</v>
      </c>
    </row>
    <row r="330" spans="1:20" x14ac:dyDescent="0.3">
      <c r="A330" s="15" t="s">
        <v>403</v>
      </c>
      <c r="B330" s="16">
        <v>44975</v>
      </c>
      <c r="C330" s="15" t="s">
        <v>27</v>
      </c>
      <c r="D330" s="15" t="s">
        <v>63</v>
      </c>
      <c r="E330" s="15" t="s">
        <v>23</v>
      </c>
      <c r="F330" s="15" t="s">
        <v>53</v>
      </c>
      <c r="G330" s="15" t="s">
        <v>133</v>
      </c>
      <c r="H330" s="15">
        <v>2</v>
      </c>
      <c r="I330" s="15">
        <v>23639</v>
      </c>
      <c r="J330" s="17">
        <v>0.05</v>
      </c>
      <c r="K330" s="15">
        <v>44914.1</v>
      </c>
      <c r="L330" s="15">
        <v>34811.839999999997</v>
      </c>
      <c r="M330" s="15" t="s">
        <v>35</v>
      </c>
      <c r="N330" s="18" t="str">
        <f t="shared" si="35"/>
        <v>February</v>
      </c>
      <c r="O330" s="15">
        <f t="shared" si="36"/>
        <v>1</v>
      </c>
      <c r="P330" s="19">
        <f t="shared" si="37"/>
        <v>2245.7049999999999</v>
      </c>
      <c r="Q330" s="19">
        <f t="shared" si="38"/>
        <v>42668.394999999997</v>
      </c>
      <c r="R330" s="15">
        <f t="shared" si="39"/>
        <v>10102.260000000002</v>
      </c>
      <c r="S330" s="15">
        <f t="shared" si="40"/>
        <v>22.492402163240502</v>
      </c>
      <c r="T330" s="20" t="str">
        <f t="shared" si="41"/>
        <v>High</v>
      </c>
    </row>
    <row r="331" spans="1:20" x14ac:dyDescent="0.3">
      <c r="A331" s="15" t="s">
        <v>404</v>
      </c>
      <c r="B331" s="16">
        <v>45422</v>
      </c>
      <c r="C331" s="15" t="s">
        <v>37</v>
      </c>
      <c r="D331" s="15" t="s">
        <v>56</v>
      </c>
      <c r="E331" s="15" t="s">
        <v>23</v>
      </c>
      <c r="F331" s="15" t="s">
        <v>24</v>
      </c>
      <c r="G331" s="15" t="s">
        <v>75</v>
      </c>
      <c r="H331" s="15">
        <v>5</v>
      </c>
      <c r="I331" s="15">
        <v>34578</v>
      </c>
      <c r="J331" s="17">
        <v>0</v>
      </c>
      <c r="K331" s="15">
        <v>172890</v>
      </c>
      <c r="L331" s="15">
        <v>131483.98000000001</v>
      </c>
      <c r="M331" s="15" t="s">
        <v>19</v>
      </c>
      <c r="N331" s="18" t="str">
        <f t="shared" si="35"/>
        <v>May</v>
      </c>
      <c r="O331" s="15">
        <f t="shared" si="36"/>
        <v>2</v>
      </c>
      <c r="P331" s="19">
        <f t="shared" si="37"/>
        <v>0</v>
      </c>
      <c r="Q331" s="19">
        <f t="shared" si="38"/>
        <v>172890</v>
      </c>
      <c r="R331" s="15">
        <f t="shared" si="39"/>
        <v>41406.01999999999</v>
      </c>
      <c r="S331" s="15">
        <f t="shared" si="40"/>
        <v>23.94934351321649</v>
      </c>
      <c r="T331" s="20" t="str">
        <f t="shared" si="41"/>
        <v>High</v>
      </c>
    </row>
    <row r="332" spans="1:20" x14ac:dyDescent="0.3">
      <c r="A332" s="15" t="s">
        <v>405</v>
      </c>
      <c r="B332" s="16">
        <v>45433</v>
      </c>
      <c r="C332" s="15" t="s">
        <v>14</v>
      </c>
      <c r="D332" s="15" t="s">
        <v>68</v>
      </c>
      <c r="E332" s="15" t="s">
        <v>23</v>
      </c>
      <c r="F332" s="15" t="s">
        <v>53</v>
      </c>
      <c r="G332" s="15" t="s">
        <v>54</v>
      </c>
      <c r="H332" s="15">
        <v>2</v>
      </c>
      <c r="I332" s="15">
        <v>7810</v>
      </c>
      <c r="J332" s="17">
        <v>0.12</v>
      </c>
      <c r="K332" s="15">
        <v>13745.6</v>
      </c>
      <c r="L332" s="15">
        <v>12262.28</v>
      </c>
      <c r="M332" s="15" t="s">
        <v>35</v>
      </c>
      <c r="N332" s="18" t="str">
        <f t="shared" si="35"/>
        <v>May</v>
      </c>
      <c r="O332" s="15">
        <f t="shared" si="36"/>
        <v>2</v>
      </c>
      <c r="P332" s="19">
        <f t="shared" si="37"/>
        <v>1649.472</v>
      </c>
      <c r="Q332" s="19">
        <f t="shared" si="38"/>
        <v>12096.128000000001</v>
      </c>
      <c r="R332" s="15">
        <f t="shared" si="39"/>
        <v>1483.3199999999997</v>
      </c>
      <c r="S332" s="15">
        <f t="shared" si="40"/>
        <v>10.7912350133861</v>
      </c>
      <c r="T332" s="20" t="str">
        <f t="shared" si="41"/>
        <v>Medium</v>
      </c>
    </row>
    <row r="333" spans="1:20" x14ac:dyDescent="0.3">
      <c r="A333" s="15" t="s">
        <v>406</v>
      </c>
      <c r="B333" s="16">
        <v>45279</v>
      </c>
      <c r="C333" s="15" t="s">
        <v>37</v>
      </c>
      <c r="D333" s="15" t="s">
        <v>48</v>
      </c>
      <c r="E333" s="15" t="s">
        <v>32</v>
      </c>
      <c r="F333" s="15" t="s">
        <v>90</v>
      </c>
      <c r="G333" s="15" t="s">
        <v>91</v>
      </c>
      <c r="H333" s="15">
        <v>1</v>
      </c>
      <c r="I333" s="15">
        <v>82263</v>
      </c>
      <c r="J333" s="17">
        <v>0</v>
      </c>
      <c r="K333" s="15">
        <v>82263</v>
      </c>
      <c r="L333" s="15">
        <v>67788.53</v>
      </c>
      <c r="M333" s="15" t="s">
        <v>19</v>
      </c>
      <c r="N333" s="18" t="str">
        <f t="shared" si="35"/>
        <v>December</v>
      </c>
      <c r="O333" s="15">
        <f t="shared" si="36"/>
        <v>4</v>
      </c>
      <c r="P333" s="19">
        <f t="shared" si="37"/>
        <v>0</v>
      </c>
      <c r="Q333" s="19">
        <f t="shared" si="38"/>
        <v>82263</v>
      </c>
      <c r="R333" s="15">
        <f t="shared" si="39"/>
        <v>14474.470000000001</v>
      </c>
      <c r="S333" s="15">
        <f t="shared" si="40"/>
        <v>17.595358788276627</v>
      </c>
      <c r="T333" s="20" t="str">
        <f t="shared" si="41"/>
        <v>High</v>
      </c>
    </row>
    <row r="334" spans="1:20" x14ac:dyDescent="0.3">
      <c r="A334" s="15" t="s">
        <v>407</v>
      </c>
      <c r="B334" s="16">
        <v>45554</v>
      </c>
      <c r="C334" s="15" t="s">
        <v>14</v>
      </c>
      <c r="D334" s="15" t="s">
        <v>46</v>
      </c>
      <c r="E334" s="15" t="s">
        <v>32</v>
      </c>
      <c r="F334" s="15" t="s">
        <v>33</v>
      </c>
      <c r="G334" s="15" t="s">
        <v>34</v>
      </c>
      <c r="H334" s="15">
        <v>2</v>
      </c>
      <c r="I334" s="15">
        <v>19851</v>
      </c>
      <c r="J334" s="17">
        <v>0.12</v>
      </c>
      <c r="K334" s="15">
        <v>34937.760000000002</v>
      </c>
      <c r="L334" s="15">
        <v>28912.46</v>
      </c>
      <c r="M334" s="15" t="s">
        <v>35</v>
      </c>
      <c r="N334" s="18" t="str">
        <f t="shared" si="35"/>
        <v>September</v>
      </c>
      <c r="O334" s="15">
        <f t="shared" si="36"/>
        <v>3</v>
      </c>
      <c r="P334" s="19">
        <f t="shared" si="37"/>
        <v>4192.5312000000004</v>
      </c>
      <c r="Q334" s="19">
        <f t="shared" si="38"/>
        <v>30745.228800000001</v>
      </c>
      <c r="R334" s="15">
        <f t="shared" si="39"/>
        <v>6025.3000000000029</v>
      </c>
      <c r="S334" s="15">
        <f t="shared" si="40"/>
        <v>17.245810836184123</v>
      </c>
      <c r="T334" s="20" t="str">
        <f t="shared" si="41"/>
        <v>High</v>
      </c>
    </row>
    <row r="335" spans="1:20" x14ac:dyDescent="0.3">
      <c r="A335" s="15" t="s">
        <v>408</v>
      </c>
      <c r="B335" s="16">
        <v>45026</v>
      </c>
      <c r="C335" s="15" t="s">
        <v>37</v>
      </c>
      <c r="D335" s="15" t="s">
        <v>42</v>
      </c>
      <c r="E335" s="15" t="s">
        <v>23</v>
      </c>
      <c r="F335" s="15" t="s">
        <v>49</v>
      </c>
      <c r="G335" s="15" t="s">
        <v>50</v>
      </c>
      <c r="H335" s="15">
        <v>3</v>
      </c>
      <c r="I335" s="15">
        <v>88588</v>
      </c>
      <c r="J335" s="17">
        <v>0.15</v>
      </c>
      <c r="K335" s="15">
        <v>225899.4</v>
      </c>
      <c r="L335" s="15">
        <v>173841.72</v>
      </c>
      <c r="M335" s="15" t="s">
        <v>19</v>
      </c>
      <c r="N335" s="18" t="str">
        <f t="shared" si="35"/>
        <v>April</v>
      </c>
      <c r="O335" s="15">
        <f t="shared" si="36"/>
        <v>2</v>
      </c>
      <c r="P335" s="19">
        <f t="shared" si="37"/>
        <v>33884.909999999996</v>
      </c>
      <c r="Q335" s="19">
        <f t="shared" si="38"/>
        <v>192014.49</v>
      </c>
      <c r="R335" s="15">
        <f t="shared" si="39"/>
        <v>52057.679999999993</v>
      </c>
      <c r="S335" s="15">
        <f t="shared" si="40"/>
        <v>23.044629600609827</v>
      </c>
      <c r="T335" s="20" t="str">
        <f t="shared" si="41"/>
        <v>High</v>
      </c>
    </row>
    <row r="336" spans="1:20" x14ac:dyDescent="0.3">
      <c r="A336" s="15" t="s">
        <v>409</v>
      </c>
      <c r="B336" s="16">
        <v>45208</v>
      </c>
      <c r="C336" s="15" t="s">
        <v>14</v>
      </c>
      <c r="D336" s="15" t="s">
        <v>65</v>
      </c>
      <c r="E336" s="15" t="s">
        <v>16</v>
      </c>
      <c r="F336" s="15" t="s">
        <v>39</v>
      </c>
      <c r="G336" s="15" t="s">
        <v>165</v>
      </c>
      <c r="H336" s="15">
        <v>4</v>
      </c>
      <c r="I336" s="15">
        <v>34576</v>
      </c>
      <c r="J336" s="17">
        <v>0.1</v>
      </c>
      <c r="K336" s="15">
        <v>124473.60000000001</v>
      </c>
      <c r="L336" s="15">
        <v>111069.5</v>
      </c>
      <c r="M336" s="15" t="s">
        <v>51</v>
      </c>
      <c r="N336" s="18" t="str">
        <f t="shared" si="35"/>
        <v>October</v>
      </c>
      <c r="O336" s="15">
        <f t="shared" si="36"/>
        <v>4</v>
      </c>
      <c r="P336" s="19">
        <f t="shared" si="37"/>
        <v>12447.36</v>
      </c>
      <c r="Q336" s="19">
        <f t="shared" si="38"/>
        <v>112026.24000000001</v>
      </c>
      <c r="R336" s="15">
        <f t="shared" si="39"/>
        <v>13404.100000000006</v>
      </c>
      <c r="S336" s="15">
        <f t="shared" si="40"/>
        <v>10.768628849812334</v>
      </c>
      <c r="T336" s="20" t="str">
        <f t="shared" si="41"/>
        <v>High</v>
      </c>
    </row>
    <row r="337" spans="1:20" x14ac:dyDescent="0.3">
      <c r="A337" s="15" t="s">
        <v>410</v>
      </c>
      <c r="B337" s="16">
        <v>45037</v>
      </c>
      <c r="C337" s="15" t="s">
        <v>27</v>
      </c>
      <c r="D337" s="15" t="s">
        <v>48</v>
      </c>
      <c r="E337" s="15" t="s">
        <v>16</v>
      </c>
      <c r="F337" s="15" t="s">
        <v>39</v>
      </c>
      <c r="G337" s="15" t="s">
        <v>85</v>
      </c>
      <c r="H337" s="15">
        <v>2</v>
      </c>
      <c r="I337" s="15">
        <v>32134</v>
      </c>
      <c r="J337" s="17">
        <v>0</v>
      </c>
      <c r="K337" s="15">
        <v>64268</v>
      </c>
      <c r="L337" s="15">
        <v>51839.44</v>
      </c>
      <c r="M337" s="15" t="s">
        <v>51</v>
      </c>
      <c r="N337" s="18" t="str">
        <f t="shared" si="35"/>
        <v>April</v>
      </c>
      <c r="O337" s="15">
        <f t="shared" si="36"/>
        <v>2</v>
      </c>
      <c r="P337" s="19">
        <f t="shared" si="37"/>
        <v>0</v>
      </c>
      <c r="Q337" s="19">
        <f t="shared" si="38"/>
        <v>64268</v>
      </c>
      <c r="R337" s="15">
        <f t="shared" si="39"/>
        <v>12428.559999999998</v>
      </c>
      <c r="S337" s="15">
        <f t="shared" si="40"/>
        <v>19.338644426464178</v>
      </c>
      <c r="T337" s="20" t="str">
        <f t="shared" si="41"/>
        <v>High</v>
      </c>
    </row>
    <row r="338" spans="1:20" x14ac:dyDescent="0.3">
      <c r="A338" s="15" t="s">
        <v>411</v>
      </c>
      <c r="B338" s="16">
        <v>45009</v>
      </c>
      <c r="C338" s="15" t="s">
        <v>27</v>
      </c>
      <c r="D338" s="15" t="s">
        <v>65</v>
      </c>
      <c r="E338" s="15" t="s">
        <v>32</v>
      </c>
      <c r="F338" s="15" t="s">
        <v>33</v>
      </c>
      <c r="G338" s="15" t="s">
        <v>83</v>
      </c>
      <c r="H338" s="15">
        <v>3</v>
      </c>
      <c r="I338" s="15">
        <v>26798</v>
      </c>
      <c r="J338" s="17">
        <v>0.1</v>
      </c>
      <c r="K338" s="15">
        <v>72354.600000000006</v>
      </c>
      <c r="L338" s="15">
        <v>56557.91</v>
      </c>
      <c r="M338" s="15" t="s">
        <v>19</v>
      </c>
      <c r="N338" s="18" t="str">
        <f t="shared" si="35"/>
        <v>March</v>
      </c>
      <c r="O338" s="15">
        <f t="shared" si="36"/>
        <v>1</v>
      </c>
      <c r="P338" s="19">
        <f t="shared" si="37"/>
        <v>7235.4600000000009</v>
      </c>
      <c r="Q338" s="19">
        <f t="shared" si="38"/>
        <v>65119.140000000007</v>
      </c>
      <c r="R338" s="15">
        <f t="shared" si="39"/>
        <v>15796.690000000002</v>
      </c>
      <c r="S338" s="15">
        <f t="shared" si="40"/>
        <v>21.832323031293104</v>
      </c>
      <c r="T338" s="20" t="str">
        <f t="shared" si="41"/>
        <v>High</v>
      </c>
    </row>
    <row r="339" spans="1:20" x14ac:dyDescent="0.3">
      <c r="A339" s="15" t="s">
        <v>412</v>
      </c>
      <c r="B339" s="16">
        <v>45500</v>
      </c>
      <c r="C339" s="15" t="s">
        <v>27</v>
      </c>
      <c r="D339" s="15" t="s">
        <v>56</v>
      </c>
      <c r="E339" s="15" t="s">
        <v>16</v>
      </c>
      <c r="F339" s="15" t="s">
        <v>29</v>
      </c>
      <c r="G339" s="15" t="s">
        <v>79</v>
      </c>
      <c r="H339" s="15">
        <v>1</v>
      </c>
      <c r="I339" s="15">
        <v>22747</v>
      </c>
      <c r="J339" s="17">
        <v>0.05</v>
      </c>
      <c r="K339" s="15">
        <v>21609.65</v>
      </c>
      <c r="L339" s="15">
        <v>16215.7</v>
      </c>
      <c r="M339" s="15" t="s">
        <v>19</v>
      </c>
      <c r="N339" s="18" t="str">
        <f t="shared" si="35"/>
        <v>July</v>
      </c>
      <c r="O339" s="15">
        <f t="shared" si="36"/>
        <v>3</v>
      </c>
      <c r="P339" s="19">
        <f t="shared" si="37"/>
        <v>1080.4825000000001</v>
      </c>
      <c r="Q339" s="19">
        <f t="shared" si="38"/>
        <v>20529.167500000003</v>
      </c>
      <c r="R339" s="15">
        <f t="shared" si="39"/>
        <v>5393.9500000000007</v>
      </c>
      <c r="S339" s="15">
        <f t="shared" si="40"/>
        <v>24.960839254684831</v>
      </c>
      <c r="T339" s="20" t="str">
        <f t="shared" si="41"/>
        <v>Medium</v>
      </c>
    </row>
    <row r="340" spans="1:20" x14ac:dyDescent="0.3">
      <c r="A340" s="15" t="s">
        <v>413</v>
      </c>
      <c r="B340" s="16">
        <v>45346</v>
      </c>
      <c r="C340" s="15" t="s">
        <v>27</v>
      </c>
      <c r="D340" s="15" t="s">
        <v>109</v>
      </c>
      <c r="E340" s="15" t="s">
        <v>23</v>
      </c>
      <c r="F340" s="15" t="s">
        <v>53</v>
      </c>
      <c r="G340" s="15" t="s">
        <v>81</v>
      </c>
      <c r="H340" s="15">
        <v>2</v>
      </c>
      <c r="I340" s="15">
        <v>75037</v>
      </c>
      <c r="J340" s="17">
        <v>0.12</v>
      </c>
      <c r="K340" s="15">
        <v>132065.12</v>
      </c>
      <c r="L340" s="15">
        <v>104584.58</v>
      </c>
      <c r="M340" s="15" t="s">
        <v>19</v>
      </c>
      <c r="N340" s="18" t="str">
        <f t="shared" si="35"/>
        <v>February</v>
      </c>
      <c r="O340" s="15">
        <f t="shared" si="36"/>
        <v>1</v>
      </c>
      <c r="P340" s="19">
        <f t="shared" si="37"/>
        <v>15847.814399999999</v>
      </c>
      <c r="Q340" s="19">
        <f t="shared" si="38"/>
        <v>116217.30559999999</v>
      </c>
      <c r="R340" s="15">
        <f t="shared" si="39"/>
        <v>27480.539999999994</v>
      </c>
      <c r="S340" s="15">
        <f t="shared" si="40"/>
        <v>20.80832546852643</v>
      </c>
      <c r="T340" s="20" t="str">
        <f t="shared" si="41"/>
        <v>High</v>
      </c>
    </row>
    <row r="341" spans="1:20" x14ac:dyDescent="0.3">
      <c r="A341" s="15" t="s">
        <v>414</v>
      </c>
      <c r="B341" s="16">
        <v>45341</v>
      </c>
      <c r="C341" s="15" t="s">
        <v>14</v>
      </c>
      <c r="D341" s="15" t="s">
        <v>15</v>
      </c>
      <c r="E341" s="15" t="s">
        <v>32</v>
      </c>
      <c r="F341" s="15" t="s">
        <v>33</v>
      </c>
      <c r="G341" s="15" t="s">
        <v>34</v>
      </c>
      <c r="H341" s="15">
        <v>5</v>
      </c>
      <c r="I341" s="15">
        <v>53007</v>
      </c>
      <c r="J341" s="17">
        <v>0.1</v>
      </c>
      <c r="K341" s="15">
        <v>238531.5</v>
      </c>
      <c r="L341" s="15">
        <v>193193.89</v>
      </c>
      <c r="M341" s="15" t="s">
        <v>51</v>
      </c>
      <c r="N341" s="18" t="str">
        <f t="shared" si="35"/>
        <v>February</v>
      </c>
      <c r="O341" s="15">
        <f t="shared" si="36"/>
        <v>1</v>
      </c>
      <c r="P341" s="19">
        <f t="shared" si="37"/>
        <v>23853.15</v>
      </c>
      <c r="Q341" s="19">
        <f t="shared" si="38"/>
        <v>214678.35</v>
      </c>
      <c r="R341" s="15">
        <f t="shared" si="39"/>
        <v>45337.609999999986</v>
      </c>
      <c r="S341" s="15">
        <f t="shared" si="40"/>
        <v>19.006969729364879</v>
      </c>
      <c r="T341" s="20" t="str">
        <f t="shared" si="41"/>
        <v>High</v>
      </c>
    </row>
    <row r="342" spans="1:20" x14ac:dyDescent="0.3">
      <c r="A342" s="15" t="s">
        <v>415</v>
      </c>
      <c r="B342" s="16">
        <v>45483</v>
      </c>
      <c r="C342" s="15" t="s">
        <v>21</v>
      </c>
      <c r="D342" s="15" t="s">
        <v>48</v>
      </c>
      <c r="E342" s="15" t="s">
        <v>23</v>
      </c>
      <c r="F342" s="15" t="s">
        <v>53</v>
      </c>
      <c r="G342" s="15" t="s">
        <v>54</v>
      </c>
      <c r="H342" s="15">
        <v>4</v>
      </c>
      <c r="I342" s="15">
        <v>85479</v>
      </c>
      <c r="J342" s="17">
        <v>0.08</v>
      </c>
      <c r="K342" s="15">
        <v>314562.71999999997</v>
      </c>
      <c r="L342" s="15">
        <v>272602.98</v>
      </c>
      <c r="M342" s="15" t="s">
        <v>19</v>
      </c>
      <c r="N342" s="18" t="str">
        <f t="shared" si="35"/>
        <v>July</v>
      </c>
      <c r="O342" s="15">
        <f t="shared" si="36"/>
        <v>3</v>
      </c>
      <c r="P342" s="19">
        <f t="shared" si="37"/>
        <v>25165.017599999999</v>
      </c>
      <c r="Q342" s="19">
        <f t="shared" si="38"/>
        <v>289397.70239999995</v>
      </c>
      <c r="R342" s="15">
        <f t="shared" si="39"/>
        <v>41959.739999999991</v>
      </c>
      <c r="S342" s="15">
        <f t="shared" si="40"/>
        <v>13.339069550263297</v>
      </c>
      <c r="T342" s="20" t="str">
        <f t="shared" si="41"/>
        <v>High</v>
      </c>
    </row>
    <row r="343" spans="1:20" x14ac:dyDescent="0.3">
      <c r="A343" s="15" t="s">
        <v>416</v>
      </c>
      <c r="B343" s="16">
        <v>45286</v>
      </c>
      <c r="C343" s="15" t="s">
        <v>21</v>
      </c>
      <c r="D343" s="15" t="s">
        <v>65</v>
      </c>
      <c r="E343" s="15" t="s">
        <v>23</v>
      </c>
      <c r="F343" s="15" t="s">
        <v>24</v>
      </c>
      <c r="G343" s="15" t="s">
        <v>75</v>
      </c>
      <c r="H343" s="15">
        <v>1</v>
      </c>
      <c r="I343" s="15">
        <v>58702</v>
      </c>
      <c r="J343" s="17">
        <v>0</v>
      </c>
      <c r="K343" s="15">
        <v>58702</v>
      </c>
      <c r="L343" s="15">
        <v>48000.49</v>
      </c>
      <c r="M343" s="15" t="s">
        <v>51</v>
      </c>
      <c r="N343" s="18" t="str">
        <f t="shared" si="35"/>
        <v>December</v>
      </c>
      <c r="O343" s="15">
        <f t="shared" si="36"/>
        <v>4</v>
      </c>
      <c r="P343" s="19">
        <f t="shared" si="37"/>
        <v>0</v>
      </c>
      <c r="Q343" s="19">
        <f t="shared" si="38"/>
        <v>58702</v>
      </c>
      <c r="R343" s="15">
        <f t="shared" si="39"/>
        <v>10701.510000000002</v>
      </c>
      <c r="S343" s="15">
        <f t="shared" si="40"/>
        <v>18.23023065653641</v>
      </c>
      <c r="T343" s="20" t="str">
        <f t="shared" si="41"/>
        <v>High</v>
      </c>
    </row>
    <row r="344" spans="1:20" x14ac:dyDescent="0.3">
      <c r="A344" s="15" t="s">
        <v>417</v>
      </c>
      <c r="B344" s="16">
        <v>45339</v>
      </c>
      <c r="C344" s="15" t="s">
        <v>14</v>
      </c>
      <c r="D344" s="15" t="s">
        <v>70</v>
      </c>
      <c r="E344" s="15" t="s">
        <v>32</v>
      </c>
      <c r="F344" s="15" t="s">
        <v>43</v>
      </c>
      <c r="G344" s="15" t="s">
        <v>44</v>
      </c>
      <c r="H344" s="15">
        <v>1</v>
      </c>
      <c r="I344" s="15">
        <v>47221</v>
      </c>
      <c r="J344" s="17">
        <v>0.12</v>
      </c>
      <c r="K344" s="15">
        <v>41554.480000000003</v>
      </c>
      <c r="L344" s="15">
        <v>36215.17</v>
      </c>
      <c r="M344" s="15" t="s">
        <v>19</v>
      </c>
      <c r="N344" s="18" t="str">
        <f t="shared" si="35"/>
        <v>February</v>
      </c>
      <c r="O344" s="15">
        <f t="shared" si="36"/>
        <v>1</v>
      </c>
      <c r="P344" s="19">
        <f t="shared" si="37"/>
        <v>4986.5376000000006</v>
      </c>
      <c r="Q344" s="19">
        <f t="shared" si="38"/>
        <v>36567.9424</v>
      </c>
      <c r="R344" s="15">
        <f t="shared" si="39"/>
        <v>5339.3100000000049</v>
      </c>
      <c r="S344" s="15">
        <f t="shared" si="40"/>
        <v>12.848939512659054</v>
      </c>
      <c r="T344" s="20" t="str">
        <f t="shared" si="41"/>
        <v>High</v>
      </c>
    </row>
    <row r="345" spans="1:20" x14ac:dyDescent="0.3">
      <c r="A345" s="15" t="s">
        <v>418</v>
      </c>
      <c r="B345" s="16">
        <v>45279</v>
      </c>
      <c r="C345" s="15" t="s">
        <v>14</v>
      </c>
      <c r="D345" s="15" t="s">
        <v>73</v>
      </c>
      <c r="E345" s="15" t="s">
        <v>16</v>
      </c>
      <c r="F345" s="15" t="s">
        <v>39</v>
      </c>
      <c r="G345" s="15" t="s">
        <v>85</v>
      </c>
      <c r="H345" s="15">
        <v>2</v>
      </c>
      <c r="I345" s="15">
        <v>76724</v>
      </c>
      <c r="J345" s="17">
        <v>0.08</v>
      </c>
      <c r="K345" s="15">
        <v>141172.16</v>
      </c>
      <c r="L345" s="15">
        <v>111383.98</v>
      </c>
      <c r="M345" s="15" t="s">
        <v>35</v>
      </c>
      <c r="N345" s="18" t="str">
        <f t="shared" si="35"/>
        <v>December</v>
      </c>
      <c r="O345" s="15">
        <f t="shared" si="36"/>
        <v>4</v>
      </c>
      <c r="P345" s="19">
        <f t="shared" si="37"/>
        <v>11293.772800000001</v>
      </c>
      <c r="Q345" s="19">
        <f t="shared" si="38"/>
        <v>129878.3872</v>
      </c>
      <c r="R345" s="15">
        <f t="shared" si="39"/>
        <v>29788.180000000008</v>
      </c>
      <c r="S345" s="15">
        <f t="shared" si="40"/>
        <v>21.100605105142549</v>
      </c>
      <c r="T345" s="20" t="str">
        <f t="shared" si="41"/>
        <v>High</v>
      </c>
    </row>
    <row r="346" spans="1:20" x14ac:dyDescent="0.3">
      <c r="A346" s="15" t="s">
        <v>419</v>
      </c>
      <c r="B346" s="16">
        <v>45476</v>
      </c>
      <c r="C346" s="15" t="s">
        <v>27</v>
      </c>
      <c r="D346" s="15" t="s">
        <v>46</v>
      </c>
      <c r="E346" s="15" t="s">
        <v>23</v>
      </c>
      <c r="F346" s="15" t="s">
        <v>53</v>
      </c>
      <c r="G346" s="15" t="s">
        <v>54</v>
      </c>
      <c r="H346" s="15">
        <v>5</v>
      </c>
      <c r="I346" s="15">
        <v>30875</v>
      </c>
      <c r="J346" s="17">
        <v>0.08</v>
      </c>
      <c r="K346" s="15">
        <v>142025</v>
      </c>
      <c r="L346" s="15">
        <v>118281.42</v>
      </c>
      <c r="M346" s="15" t="s">
        <v>51</v>
      </c>
      <c r="N346" s="18" t="str">
        <f t="shared" si="35"/>
        <v>July</v>
      </c>
      <c r="O346" s="15">
        <f t="shared" si="36"/>
        <v>3</v>
      </c>
      <c r="P346" s="19">
        <f t="shared" si="37"/>
        <v>11362</v>
      </c>
      <c r="Q346" s="19">
        <f t="shared" si="38"/>
        <v>130663</v>
      </c>
      <c r="R346" s="15">
        <f t="shared" si="39"/>
        <v>23743.58</v>
      </c>
      <c r="S346" s="15">
        <f t="shared" si="40"/>
        <v>16.7178876958282</v>
      </c>
      <c r="T346" s="20" t="str">
        <f t="shared" si="41"/>
        <v>High</v>
      </c>
    </row>
    <row r="347" spans="1:20" x14ac:dyDescent="0.3">
      <c r="A347" s="15" t="s">
        <v>420</v>
      </c>
      <c r="B347" s="16">
        <v>45134</v>
      </c>
      <c r="C347" s="15" t="s">
        <v>37</v>
      </c>
      <c r="D347" s="15" t="s">
        <v>68</v>
      </c>
      <c r="E347" s="15" t="s">
        <v>32</v>
      </c>
      <c r="F347" s="15" t="s">
        <v>90</v>
      </c>
      <c r="G347" s="15" t="s">
        <v>113</v>
      </c>
      <c r="H347" s="15">
        <v>1</v>
      </c>
      <c r="I347" s="15">
        <v>6098</v>
      </c>
      <c r="J347" s="17">
        <v>0.15</v>
      </c>
      <c r="K347" s="15">
        <v>5183.3</v>
      </c>
      <c r="L347" s="15">
        <v>4560.03</v>
      </c>
      <c r="M347" s="15" t="s">
        <v>51</v>
      </c>
      <c r="N347" s="18" t="str">
        <f t="shared" si="35"/>
        <v>July</v>
      </c>
      <c r="O347" s="15">
        <f t="shared" si="36"/>
        <v>3</v>
      </c>
      <c r="P347" s="19">
        <f t="shared" si="37"/>
        <v>777.495</v>
      </c>
      <c r="Q347" s="19">
        <f t="shared" si="38"/>
        <v>4405.8050000000003</v>
      </c>
      <c r="R347" s="15">
        <f t="shared" si="39"/>
        <v>623.27000000000044</v>
      </c>
      <c r="S347" s="15">
        <f t="shared" si="40"/>
        <v>12.024578936198955</v>
      </c>
      <c r="T347" s="20" t="str">
        <f t="shared" si="41"/>
        <v>Low</v>
      </c>
    </row>
    <row r="348" spans="1:20" x14ac:dyDescent="0.3">
      <c r="A348" s="15" t="s">
        <v>421</v>
      </c>
      <c r="B348" s="16">
        <v>45443</v>
      </c>
      <c r="C348" s="15" t="s">
        <v>21</v>
      </c>
      <c r="D348" s="15" t="s">
        <v>22</v>
      </c>
      <c r="E348" s="15" t="s">
        <v>32</v>
      </c>
      <c r="F348" s="15" t="s">
        <v>90</v>
      </c>
      <c r="G348" s="15" t="s">
        <v>91</v>
      </c>
      <c r="H348" s="15">
        <v>1</v>
      </c>
      <c r="I348" s="15">
        <v>71518</v>
      </c>
      <c r="J348" s="17">
        <v>0.1</v>
      </c>
      <c r="K348" s="15">
        <v>64366.2</v>
      </c>
      <c r="L348" s="15">
        <v>52505.74</v>
      </c>
      <c r="M348" s="15" t="s">
        <v>35</v>
      </c>
      <c r="N348" s="18" t="str">
        <f t="shared" si="35"/>
        <v>May</v>
      </c>
      <c r="O348" s="15">
        <f t="shared" si="36"/>
        <v>2</v>
      </c>
      <c r="P348" s="19">
        <f t="shared" si="37"/>
        <v>6436.62</v>
      </c>
      <c r="Q348" s="19">
        <f t="shared" si="38"/>
        <v>57929.579999999994</v>
      </c>
      <c r="R348" s="15">
        <f t="shared" si="39"/>
        <v>11860.46</v>
      </c>
      <c r="S348" s="15">
        <f t="shared" si="40"/>
        <v>18.426534423346414</v>
      </c>
      <c r="T348" s="20" t="str">
        <f t="shared" si="41"/>
        <v>High</v>
      </c>
    </row>
    <row r="349" spans="1:20" x14ac:dyDescent="0.3">
      <c r="A349" s="15" t="s">
        <v>422</v>
      </c>
      <c r="B349" s="16">
        <v>45476</v>
      </c>
      <c r="C349" s="15" t="s">
        <v>14</v>
      </c>
      <c r="D349" s="15" t="s">
        <v>46</v>
      </c>
      <c r="E349" s="15" t="s">
        <v>16</v>
      </c>
      <c r="F349" s="15" t="s">
        <v>39</v>
      </c>
      <c r="G349" s="15" t="s">
        <v>40</v>
      </c>
      <c r="H349" s="15">
        <v>1</v>
      </c>
      <c r="I349" s="15">
        <v>65355</v>
      </c>
      <c r="J349" s="17">
        <v>0.05</v>
      </c>
      <c r="K349" s="15">
        <v>62087.25</v>
      </c>
      <c r="L349" s="15">
        <v>48554.71</v>
      </c>
      <c r="M349" s="15" t="s">
        <v>35</v>
      </c>
      <c r="N349" s="18" t="str">
        <f t="shared" si="35"/>
        <v>July</v>
      </c>
      <c r="O349" s="15">
        <f t="shared" si="36"/>
        <v>3</v>
      </c>
      <c r="P349" s="19">
        <f t="shared" si="37"/>
        <v>3104.3625000000002</v>
      </c>
      <c r="Q349" s="19">
        <f t="shared" si="38"/>
        <v>58982.887499999997</v>
      </c>
      <c r="R349" s="15">
        <f t="shared" si="39"/>
        <v>13532.54</v>
      </c>
      <c r="S349" s="15">
        <f t="shared" si="40"/>
        <v>21.796004815803567</v>
      </c>
      <c r="T349" s="20" t="str">
        <f t="shared" si="41"/>
        <v>High</v>
      </c>
    </row>
    <row r="350" spans="1:20" x14ac:dyDescent="0.3">
      <c r="A350" s="15" t="s">
        <v>423</v>
      </c>
      <c r="B350" s="16">
        <v>45130</v>
      </c>
      <c r="C350" s="15" t="s">
        <v>21</v>
      </c>
      <c r="D350" s="15" t="s">
        <v>68</v>
      </c>
      <c r="E350" s="15" t="s">
        <v>16</v>
      </c>
      <c r="F350" s="15" t="s">
        <v>29</v>
      </c>
      <c r="G350" s="15" t="s">
        <v>79</v>
      </c>
      <c r="H350" s="15">
        <v>1</v>
      </c>
      <c r="I350" s="15">
        <v>39264</v>
      </c>
      <c r="J350" s="17">
        <v>0.08</v>
      </c>
      <c r="K350" s="15">
        <v>36122.879999999997</v>
      </c>
      <c r="L350" s="15">
        <v>31804.71</v>
      </c>
      <c r="M350" s="15" t="s">
        <v>35</v>
      </c>
      <c r="N350" s="18" t="str">
        <f t="shared" si="35"/>
        <v>July</v>
      </c>
      <c r="O350" s="15">
        <f t="shared" si="36"/>
        <v>3</v>
      </c>
      <c r="P350" s="19">
        <f t="shared" si="37"/>
        <v>2889.8303999999998</v>
      </c>
      <c r="Q350" s="19">
        <f t="shared" si="38"/>
        <v>33233.049599999998</v>
      </c>
      <c r="R350" s="15">
        <f t="shared" si="39"/>
        <v>4318.1699999999983</v>
      </c>
      <c r="S350" s="15">
        <f t="shared" si="40"/>
        <v>11.954113293292226</v>
      </c>
      <c r="T350" s="20" t="str">
        <f t="shared" si="41"/>
        <v>High</v>
      </c>
    </row>
    <row r="351" spans="1:20" x14ac:dyDescent="0.3">
      <c r="A351" s="15" t="s">
        <v>424</v>
      </c>
      <c r="B351" s="16">
        <v>45040</v>
      </c>
      <c r="C351" s="15" t="s">
        <v>27</v>
      </c>
      <c r="D351" s="15" t="s">
        <v>46</v>
      </c>
      <c r="E351" s="15" t="s">
        <v>32</v>
      </c>
      <c r="F351" s="15" t="s">
        <v>90</v>
      </c>
      <c r="G351" s="15" t="s">
        <v>113</v>
      </c>
      <c r="H351" s="15">
        <v>4</v>
      </c>
      <c r="I351" s="15">
        <v>4189</v>
      </c>
      <c r="J351" s="17">
        <v>0.08</v>
      </c>
      <c r="K351" s="15">
        <v>15415.52</v>
      </c>
      <c r="L351" s="15">
        <v>12663.43</v>
      </c>
      <c r="M351" s="15" t="s">
        <v>19</v>
      </c>
      <c r="N351" s="18" t="str">
        <f t="shared" si="35"/>
        <v>April</v>
      </c>
      <c r="O351" s="15">
        <f t="shared" si="36"/>
        <v>2</v>
      </c>
      <c r="P351" s="19">
        <f t="shared" si="37"/>
        <v>1233.2416000000001</v>
      </c>
      <c r="Q351" s="19">
        <f t="shared" si="38"/>
        <v>14182.278400000001</v>
      </c>
      <c r="R351" s="15">
        <f t="shared" si="39"/>
        <v>2752.09</v>
      </c>
      <c r="S351" s="15">
        <f t="shared" si="40"/>
        <v>17.852722451140149</v>
      </c>
      <c r="T351" s="20" t="str">
        <f t="shared" si="41"/>
        <v>Medium</v>
      </c>
    </row>
    <row r="352" spans="1:20" x14ac:dyDescent="0.3">
      <c r="A352" s="15" t="s">
        <v>425</v>
      </c>
      <c r="B352" s="16">
        <v>45170</v>
      </c>
      <c r="C352" s="15" t="s">
        <v>37</v>
      </c>
      <c r="D352" s="15" t="s">
        <v>68</v>
      </c>
      <c r="E352" s="15" t="s">
        <v>16</v>
      </c>
      <c r="F352" s="15" t="s">
        <v>29</v>
      </c>
      <c r="G352" s="15" t="s">
        <v>30</v>
      </c>
      <c r="H352" s="15">
        <v>4</v>
      </c>
      <c r="I352" s="15">
        <v>27378</v>
      </c>
      <c r="J352" s="17">
        <v>0.08</v>
      </c>
      <c r="K352" s="15">
        <v>100751.03999999999</v>
      </c>
      <c r="L352" s="15">
        <v>85766.6</v>
      </c>
      <c r="M352" s="15" t="s">
        <v>35</v>
      </c>
      <c r="N352" s="18" t="str">
        <f t="shared" si="35"/>
        <v>September</v>
      </c>
      <c r="O352" s="15">
        <f t="shared" si="36"/>
        <v>3</v>
      </c>
      <c r="P352" s="19">
        <f t="shared" si="37"/>
        <v>8060.0832</v>
      </c>
      <c r="Q352" s="19">
        <f t="shared" si="38"/>
        <v>92690.9568</v>
      </c>
      <c r="R352" s="15">
        <f t="shared" si="39"/>
        <v>14984.439999999988</v>
      </c>
      <c r="S352" s="15">
        <f t="shared" si="40"/>
        <v>14.872739775192384</v>
      </c>
      <c r="T352" s="20" t="str">
        <f t="shared" si="41"/>
        <v>High</v>
      </c>
    </row>
    <row r="353" spans="1:20" x14ac:dyDescent="0.3">
      <c r="A353" s="15" t="s">
        <v>426</v>
      </c>
      <c r="B353" s="16">
        <v>45070</v>
      </c>
      <c r="C353" s="15" t="s">
        <v>37</v>
      </c>
      <c r="D353" s="15" t="s">
        <v>15</v>
      </c>
      <c r="E353" s="15" t="s">
        <v>32</v>
      </c>
      <c r="F353" s="15" t="s">
        <v>33</v>
      </c>
      <c r="G353" s="15" t="s">
        <v>83</v>
      </c>
      <c r="H353" s="15">
        <v>5</v>
      </c>
      <c r="I353" s="15">
        <v>44652</v>
      </c>
      <c r="J353" s="17">
        <v>0.15</v>
      </c>
      <c r="K353" s="15">
        <v>189771</v>
      </c>
      <c r="L353" s="15">
        <v>167177.75</v>
      </c>
      <c r="M353" s="15" t="s">
        <v>35</v>
      </c>
      <c r="N353" s="18" t="str">
        <f t="shared" si="35"/>
        <v>May</v>
      </c>
      <c r="O353" s="15">
        <f t="shared" si="36"/>
        <v>2</v>
      </c>
      <c r="P353" s="19">
        <f t="shared" si="37"/>
        <v>28465.649999999998</v>
      </c>
      <c r="Q353" s="19">
        <f t="shared" si="38"/>
        <v>161305.35</v>
      </c>
      <c r="R353" s="15">
        <f t="shared" si="39"/>
        <v>22593.25</v>
      </c>
      <c r="S353" s="15">
        <f t="shared" si="40"/>
        <v>11.905533511442739</v>
      </c>
      <c r="T353" s="20" t="str">
        <f t="shared" si="41"/>
        <v>High</v>
      </c>
    </row>
    <row r="354" spans="1:20" x14ac:dyDescent="0.3">
      <c r="A354" s="15" t="s">
        <v>427</v>
      </c>
      <c r="B354" s="16">
        <v>45539</v>
      </c>
      <c r="C354" s="15" t="s">
        <v>14</v>
      </c>
      <c r="D354" s="15" t="s">
        <v>28</v>
      </c>
      <c r="E354" s="15" t="s">
        <v>23</v>
      </c>
      <c r="F354" s="15" t="s">
        <v>53</v>
      </c>
      <c r="G354" s="15" t="s">
        <v>81</v>
      </c>
      <c r="H354" s="15">
        <v>3</v>
      </c>
      <c r="I354" s="15">
        <v>84262</v>
      </c>
      <c r="J354" s="17">
        <v>0.15</v>
      </c>
      <c r="K354" s="15">
        <v>214868.1</v>
      </c>
      <c r="L354" s="15">
        <v>191004.47</v>
      </c>
      <c r="M354" s="15" t="s">
        <v>19</v>
      </c>
      <c r="N354" s="18" t="str">
        <f t="shared" si="35"/>
        <v>September</v>
      </c>
      <c r="O354" s="15">
        <f t="shared" si="36"/>
        <v>3</v>
      </c>
      <c r="P354" s="19">
        <f t="shared" si="37"/>
        <v>32230.215</v>
      </c>
      <c r="Q354" s="19">
        <f t="shared" si="38"/>
        <v>182637.88500000001</v>
      </c>
      <c r="R354" s="15">
        <f t="shared" si="39"/>
        <v>23863.630000000005</v>
      </c>
      <c r="S354" s="15">
        <f t="shared" si="40"/>
        <v>11.10617630071658</v>
      </c>
      <c r="T354" s="20" t="str">
        <f t="shared" si="41"/>
        <v>High</v>
      </c>
    </row>
    <row r="355" spans="1:20" x14ac:dyDescent="0.3">
      <c r="A355" s="15" t="s">
        <v>428</v>
      </c>
      <c r="B355" s="16">
        <v>45264</v>
      </c>
      <c r="C355" s="15" t="s">
        <v>21</v>
      </c>
      <c r="D355" s="15" t="s">
        <v>109</v>
      </c>
      <c r="E355" s="15" t="s">
        <v>32</v>
      </c>
      <c r="F355" s="15" t="s">
        <v>90</v>
      </c>
      <c r="G355" s="15" t="s">
        <v>113</v>
      </c>
      <c r="H355" s="15">
        <v>1</v>
      </c>
      <c r="I355" s="15">
        <v>54661</v>
      </c>
      <c r="J355" s="17">
        <v>0.08</v>
      </c>
      <c r="K355" s="15">
        <v>50288.12</v>
      </c>
      <c r="L355" s="15">
        <v>41778.14</v>
      </c>
      <c r="M355" s="15" t="s">
        <v>19</v>
      </c>
      <c r="N355" s="18" t="str">
        <f t="shared" si="35"/>
        <v>December</v>
      </c>
      <c r="O355" s="15">
        <f t="shared" si="36"/>
        <v>4</v>
      </c>
      <c r="P355" s="19">
        <f t="shared" si="37"/>
        <v>4023.0496000000003</v>
      </c>
      <c r="Q355" s="19">
        <f t="shared" si="38"/>
        <v>46265.070400000004</v>
      </c>
      <c r="R355" s="15">
        <f t="shared" si="39"/>
        <v>8509.9800000000032</v>
      </c>
      <c r="S355" s="15">
        <f t="shared" si="40"/>
        <v>16.922446096612884</v>
      </c>
      <c r="T355" s="20" t="str">
        <f t="shared" si="41"/>
        <v>High</v>
      </c>
    </row>
    <row r="356" spans="1:20" x14ac:dyDescent="0.3">
      <c r="A356" s="15" t="s">
        <v>429</v>
      </c>
      <c r="B356" s="16">
        <v>45084</v>
      </c>
      <c r="C356" s="15" t="s">
        <v>37</v>
      </c>
      <c r="D356" s="15" t="s">
        <v>56</v>
      </c>
      <c r="E356" s="15" t="s">
        <v>16</v>
      </c>
      <c r="F356" s="15" t="s">
        <v>29</v>
      </c>
      <c r="G356" s="15" t="s">
        <v>105</v>
      </c>
      <c r="H356" s="15">
        <v>1</v>
      </c>
      <c r="I356" s="15">
        <v>86221</v>
      </c>
      <c r="J356" s="17">
        <v>0.08</v>
      </c>
      <c r="K356" s="15">
        <v>79323.320000000007</v>
      </c>
      <c r="L356" s="15">
        <v>62673.23</v>
      </c>
      <c r="M356" s="15" t="s">
        <v>35</v>
      </c>
      <c r="N356" s="18" t="str">
        <f t="shared" si="35"/>
        <v>June</v>
      </c>
      <c r="O356" s="15">
        <f t="shared" si="36"/>
        <v>2</v>
      </c>
      <c r="P356" s="19">
        <f t="shared" si="37"/>
        <v>6345.865600000001</v>
      </c>
      <c r="Q356" s="19">
        <f t="shared" si="38"/>
        <v>72977.454400000002</v>
      </c>
      <c r="R356" s="15">
        <f t="shared" si="39"/>
        <v>16650.090000000004</v>
      </c>
      <c r="S356" s="15">
        <f t="shared" si="40"/>
        <v>20.990157749322648</v>
      </c>
      <c r="T356" s="20" t="str">
        <f t="shared" si="41"/>
        <v>High</v>
      </c>
    </row>
    <row r="357" spans="1:20" x14ac:dyDescent="0.3">
      <c r="A357" s="15" t="s">
        <v>430</v>
      </c>
      <c r="B357" s="16">
        <v>45603</v>
      </c>
      <c r="C357" s="15" t="s">
        <v>14</v>
      </c>
      <c r="D357" s="15" t="s">
        <v>15</v>
      </c>
      <c r="E357" s="15" t="s">
        <v>32</v>
      </c>
      <c r="F357" s="15" t="s">
        <v>33</v>
      </c>
      <c r="G357" s="15" t="s">
        <v>34</v>
      </c>
      <c r="H357" s="15">
        <v>4</v>
      </c>
      <c r="I357" s="15">
        <v>84360</v>
      </c>
      <c r="J357" s="17">
        <v>0.08</v>
      </c>
      <c r="K357" s="15">
        <v>310444.79999999999</v>
      </c>
      <c r="L357" s="15">
        <v>254329.19</v>
      </c>
      <c r="M357" s="15" t="s">
        <v>35</v>
      </c>
      <c r="N357" s="18" t="str">
        <f t="shared" si="35"/>
        <v>November</v>
      </c>
      <c r="O357" s="15">
        <f t="shared" si="36"/>
        <v>4</v>
      </c>
      <c r="P357" s="19">
        <f t="shared" si="37"/>
        <v>24835.583999999999</v>
      </c>
      <c r="Q357" s="19">
        <f t="shared" si="38"/>
        <v>285609.21600000001</v>
      </c>
      <c r="R357" s="15">
        <f t="shared" si="39"/>
        <v>56115.609999999986</v>
      </c>
      <c r="S357" s="15">
        <f t="shared" si="40"/>
        <v>18.075873714103118</v>
      </c>
      <c r="T357" s="20" t="str">
        <f t="shared" si="41"/>
        <v>High</v>
      </c>
    </row>
    <row r="358" spans="1:20" x14ac:dyDescent="0.3">
      <c r="A358" s="15" t="s">
        <v>431</v>
      </c>
      <c r="B358" s="16">
        <v>45319</v>
      </c>
      <c r="C358" s="15" t="s">
        <v>37</v>
      </c>
      <c r="D358" s="15" t="s">
        <v>46</v>
      </c>
      <c r="E358" s="15" t="s">
        <v>23</v>
      </c>
      <c r="F358" s="15" t="s">
        <v>49</v>
      </c>
      <c r="G358" s="15" t="s">
        <v>95</v>
      </c>
      <c r="H358" s="15">
        <v>4</v>
      </c>
      <c r="I358" s="15">
        <v>6950</v>
      </c>
      <c r="J358" s="17">
        <v>0.1</v>
      </c>
      <c r="K358" s="15">
        <v>25020</v>
      </c>
      <c r="L358" s="15">
        <v>21957.5</v>
      </c>
      <c r="M358" s="15" t="s">
        <v>51</v>
      </c>
      <c r="N358" s="18" t="str">
        <f t="shared" si="35"/>
        <v>January</v>
      </c>
      <c r="O358" s="15">
        <f t="shared" si="36"/>
        <v>1</v>
      </c>
      <c r="P358" s="19">
        <f t="shared" si="37"/>
        <v>2502</v>
      </c>
      <c r="Q358" s="19">
        <f t="shared" si="38"/>
        <v>22518</v>
      </c>
      <c r="R358" s="15">
        <f t="shared" si="39"/>
        <v>3062.5</v>
      </c>
      <c r="S358" s="15">
        <f t="shared" si="40"/>
        <v>12.240207833733013</v>
      </c>
      <c r="T358" s="20" t="str">
        <f t="shared" si="41"/>
        <v>Medium</v>
      </c>
    </row>
    <row r="359" spans="1:20" x14ac:dyDescent="0.3">
      <c r="A359" s="15" t="s">
        <v>432</v>
      </c>
      <c r="B359" s="16">
        <v>45036</v>
      </c>
      <c r="C359" s="15" t="s">
        <v>14</v>
      </c>
      <c r="D359" s="15" t="s">
        <v>109</v>
      </c>
      <c r="E359" s="15" t="s">
        <v>32</v>
      </c>
      <c r="F359" s="15" t="s">
        <v>90</v>
      </c>
      <c r="G359" s="15" t="s">
        <v>91</v>
      </c>
      <c r="H359" s="15">
        <v>1</v>
      </c>
      <c r="I359" s="15">
        <v>48739</v>
      </c>
      <c r="J359" s="17">
        <v>0.05</v>
      </c>
      <c r="K359" s="15">
        <v>46302.05</v>
      </c>
      <c r="L359" s="15">
        <v>38434.370000000003</v>
      </c>
      <c r="M359" s="15" t="s">
        <v>35</v>
      </c>
      <c r="N359" s="18" t="str">
        <f t="shared" si="35"/>
        <v>April</v>
      </c>
      <c r="O359" s="15">
        <f t="shared" si="36"/>
        <v>2</v>
      </c>
      <c r="P359" s="19">
        <f t="shared" si="37"/>
        <v>2315.1025000000004</v>
      </c>
      <c r="Q359" s="19">
        <f t="shared" si="38"/>
        <v>43986.947500000002</v>
      </c>
      <c r="R359" s="15">
        <f t="shared" si="39"/>
        <v>7867.68</v>
      </c>
      <c r="S359" s="15">
        <f t="shared" si="40"/>
        <v>16.992077024667374</v>
      </c>
      <c r="T359" s="20" t="str">
        <f t="shared" si="41"/>
        <v>High</v>
      </c>
    </row>
    <row r="360" spans="1:20" x14ac:dyDescent="0.3">
      <c r="A360" s="15" t="s">
        <v>433</v>
      </c>
      <c r="B360" s="16">
        <v>45583</v>
      </c>
      <c r="C360" s="15" t="s">
        <v>21</v>
      </c>
      <c r="D360" s="15" t="s">
        <v>22</v>
      </c>
      <c r="E360" s="15" t="s">
        <v>23</v>
      </c>
      <c r="F360" s="15" t="s">
        <v>53</v>
      </c>
      <c r="G360" s="15" t="s">
        <v>81</v>
      </c>
      <c r="H360" s="15">
        <v>1</v>
      </c>
      <c r="I360" s="15">
        <v>7217</v>
      </c>
      <c r="J360" s="17">
        <v>0.08</v>
      </c>
      <c r="K360" s="15">
        <v>6639.64</v>
      </c>
      <c r="L360" s="15">
        <v>5288.53</v>
      </c>
      <c r="M360" s="15" t="s">
        <v>51</v>
      </c>
      <c r="N360" s="18" t="str">
        <f t="shared" si="35"/>
        <v>October</v>
      </c>
      <c r="O360" s="15">
        <f t="shared" si="36"/>
        <v>4</v>
      </c>
      <c r="P360" s="19">
        <f t="shared" si="37"/>
        <v>531.1712</v>
      </c>
      <c r="Q360" s="19">
        <f t="shared" si="38"/>
        <v>6108.4688000000006</v>
      </c>
      <c r="R360" s="15">
        <f t="shared" si="39"/>
        <v>1351.1100000000006</v>
      </c>
      <c r="S360" s="15">
        <f t="shared" si="40"/>
        <v>20.349145435595915</v>
      </c>
      <c r="T360" s="20" t="str">
        <f t="shared" si="41"/>
        <v>Low</v>
      </c>
    </row>
    <row r="361" spans="1:20" x14ac:dyDescent="0.3">
      <c r="A361" s="15" t="s">
        <v>434</v>
      </c>
      <c r="B361" s="16">
        <v>45478</v>
      </c>
      <c r="C361" s="15" t="s">
        <v>21</v>
      </c>
      <c r="D361" s="15" t="s">
        <v>109</v>
      </c>
      <c r="E361" s="15" t="s">
        <v>16</v>
      </c>
      <c r="F361" s="15" t="s">
        <v>29</v>
      </c>
      <c r="G361" s="15" t="s">
        <v>57</v>
      </c>
      <c r="H361" s="15">
        <v>1</v>
      </c>
      <c r="I361" s="15">
        <v>37490</v>
      </c>
      <c r="J361" s="17">
        <v>0.1</v>
      </c>
      <c r="K361" s="15">
        <v>33741</v>
      </c>
      <c r="L361" s="15">
        <v>25970.92</v>
      </c>
      <c r="M361" s="15" t="s">
        <v>51</v>
      </c>
      <c r="N361" s="18" t="str">
        <f t="shared" si="35"/>
        <v>July</v>
      </c>
      <c r="O361" s="15">
        <f t="shared" si="36"/>
        <v>3</v>
      </c>
      <c r="P361" s="19">
        <f t="shared" si="37"/>
        <v>3374.1000000000004</v>
      </c>
      <c r="Q361" s="19">
        <f t="shared" si="38"/>
        <v>30366.9</v>
      </c>
      <c r="R361" s="15">
        <f t="shared" si="39"/>
        <v>7770.0800000000017</v>
      </c>
      <c r="S361" s="15">
        <f t="shared" si="40"/>
        <v>23.028600219317749</v>
      </c>
      <c r="T361" s="20" t="str">
        <f t="shared" si="41"/>
        <v>High</v>
      </c>
    </row>
    <row r="362" spans="1:20" x14ac:dyDescent="0.3">
      <c r="A362" s="15" t="s">
        <v>435</v>
      </c>
      <c r="B362" s="16">
        <v>45606</v>
      </c>
      <c r="C362" s="15" t="s">
        <v>37</v>
      </c>
      <c r="D362" s="15" t="s">
        <v>56</v>
      </c>
      <c r="E362" s="15" t="s">
        <v>32</v>
      </c>
      <c r="F362" s="15" t="s">
        <v>60</v>
      </c>
      <c r="G362" s="15" t="s">
        <v>61</v>
      </c>
      <c r="H362" s="15">
        <v>3</v>
      </c>
      <c r="I362" s="15">
        <v>51541</v>
      </c>
      <c r="J362" s="17">
        <v>0</v>
      </c>
      <c r="K362" s="15">
        <v>154623</v>
      </c>
      <c r="L362" s="15">
        <v>138077.47</v>
      </c>
      <c r="M362" s="15" t="s">
        <v>51</v>
      </c>
      <c r="N362" s="18" t="str">
        <f t="shared" si="35"/>
        <v>November</v>
      </c>
      <c r="O362" s="15">
        <f t="shared" si="36"/>
        <v>4</v>
      </c>
      <c r="P362" s="19">
        <f t="shared" si="37"/>
        <v>0</v>
      </c>
      <c r="Q362" s="19">
        <f t="shared" si="38"/>
        <v>154623</v>
      </c>
      <c r="R362" s="15">
        <f t="shared" si="39"/>
        <v>16545.53</v>
      </c>
      <c r="S362" s="15">
        <f t="shared" si="40"/>
        <v>10.7005620121198</v>
      </c>
      <c r="T362" s="20" t="str">
        <f t="shared" si="41"/>
        <v>High</v>
      </c>
    </row>
    <row r="363" spans="1:20" x14ac:dyDescent="0.3">
      <c r="A363" s="15" t="s">
        <v>436</v>
      </c>
      <c r="B363" s="16">
        <v>45122</v>
      </c>
      <c r="C363" s="15" t="s">
        <v>27</v>
      </c>
      <c r="D363" s="15" t="s">
        <v>65</v>
      </c>
      <c r="E363" s="15" t="s">
        <v>16</v>
      </c>
      <c r="F363" s="15" t="s">
        <v>17</v>
      </c>
      <c r="G363" s="15" t="s">
        <v>97</v>
      </c>
      <c r="H363" s="15">
        <v>4</v>
      </c>
      <c r="I363" s="15">
        <v>34985</v>
      </c>
      <c r="J363" s="17">
        <v>0</v>
      </c>
      <c r="K363" s="15">
        <v>139940</v>
      </c>
      <c r="L363" s="15">
        <v>109825.63</v>
      </c>
      <c r="M363" s="15" t="s">
        <v>35</v>
      </c>
      <c r="N363" s="18" t="str">
        <f t="shared" si="35"/>
        <v>July</v>
      </c>
      <c r="O363" s="15">
        <f t="shared" si="36"/>
        <v>3</v>
      </c>
      <c r="P363" s="19">
        <f t="shared" si="37"/>
        <v>0</v>
      </c>
      <c r="Q363" s="19">
        <f t="shared" si="38"/>
        <v>139940</v>
      </c>
      <c r="R363" s="15">
        <f t="shared" si="39"/>
        <v>30114.369999999995</v>
      </c>
      <c r="S363" s="15">
        <f t="shared" si="40"/>
        <v>21.519486922966983</v>
      </c>
      <c r="T363" s="20" t="str">
        <f t="shared" si="41"/>
        <v>High</v>
      </c>
    </row>
    <row r="364" spans="1:20" x14ac:dyDescent="0.3">
      <c r="A364" s="15" t="s">
        <v>437</v>
      </c>
      <c r="B364" s="16">
        <v>45487</v>
      </c>
      <c r="C364" s="15" t="s">
        <v>27</v>
      </c>
      <c r="D364" s="15" t="s">
        <v>109</v>
      </c>
      <c r="E364" s="15" t="s">
        <v>32</v>
      </c>
      <c r="F364" s="15" t="s">
        <v>43</v>
      </c>
      <c r="G364" s="15" t="s">
        <v>66</v>
      </c>
      <c r="H364" s="15">
        <v>2</v>
      </c>
      <c r="I364" s="15">
        <v>54330</v>
      </c>
      <c r="J364" s="17">
        <v>0.1</v>
      </c>
      <c r="K364" s="15">
        <v>97794</v>
      </c>
      <c r="L364" s="15">
        <v>81597.06</v>
      </c>
      <c r="M364" s="15" t="s">
        <v>51</v>
      </c>
      <c r="N364" s="18" t="str">
        <f t="shared" si="35"/>
        <v>July</v>
      </c>
      <c r="O364" s="15">
        <f t="shared" si="36"/>
        <v>3</v>
      </c>
      <c r="P364" s="19">
        <f t="shared" si="37"/>
        <v>9779.4</v>
      </c>
      <c r="Q364" s="19">
        <f t="shared" si="38"/>
        <v>88014.6</v>
      </c>
      <c r="R364" s="15">
        <f t="shared" si="39"/>
        <v>16196.940000000002</v>
      </c>
      <c r="S364" s="15">
        <f t="shared" si="40"/>
        <v>16.562304435854962</v>
      </c>
      <c r="T364" s="20" t="str">
        <f t="shared" si="41"/>
        <v>High</v>
      </c>
    </row>
    <row r="365" spans="1:20" x14ac:dyDescent="0.3">
      <c r="A365" s="15" t="s">
        <v>438</v>
      </c>
      <c r="B365" s="16">
        <v>45033</v>
      </c>
      <c r="C365" s="15" t="s">
        <v>14</v>
      </c>
      <c r="D365" s="15" t="s">
        <v>22</v>
      </c>
      <c r="E365" s="15" t="s">
        <v>16</v>
      </c>
      <c r="F365" s="15" t="s">
        <v>29</v>
      </c>
      <c r="G365" s="15" t="s">
        <v>105</v>
      </c>
      <c r="H365" s="15">
        <v>3</v>
      </c>
      <c r="I365" s="15">
        <v>84070</v>
      </c>
      <c r="J365" s="17">
        <v>0.15</v>
      </c>
      <c r="K365" s="15">
        <v>214378.5</v>
      </c>
      <c r="L365" s="15">
        <v>167537.54</v>
      </c>
      <c r="M365" s="15" t="s">
        <v>19</v>
      </c>
      <c r="N365" s="18" t="str">
        <f t="shared" si="35"/>
        <v>April</v>
      </c>
      <c r="O365" s="15">
        <f t="shared" si="36"/>
        <v>2</v>
      </c>
      <c r="P365" s="19">
        <f t="shared" si="37"/>
        <v>32156.774999999998</v>
      </c>
      <c r="Q365" s="19">
        <f t="shared" si="38"/>
        <v>182221.72500000001</v>
      </c>
      <c r="R365" s="15">
        <f t="shared" si="39"/>
        <v>46840.959999999992</v>
      </c>
      <c r="S365" s="15">
        <f t="shared" si="40"/>
        <v>21.849653766585732</v>
      </c>
      <c r="T365" s="20" t="str">
        <f t="shared" si="41"/>
        <v>High</v>
      </c>
    </row>
    <row r="366" spans="1:20" x14ac:dyDescent="0.3">
      <c r="A366" s="15" t="s">
        <v>439</v>
      </c>
      <c r="B366" s="16">
        <v>45290</v>
      </c>
      <c r="C366" s="15" t="s">
        <v>14</v>
      </c>
      <c r="D366" s="15" t="s">
        <v>22</v>
      </c>
      <c r="E366" s="15" t="s">
        <v>16</v>
      </c>
      <c r="F366" s="15" t="s">
        <v>29</v>
      </c>
      <c r="G366" s="15" t="s">
        <v>57</v>
      </c>
      <c r="H366" s="15">
        <v>4</v>
      </c>
      <c r="I366" s="15">
        <v>5167</v>
      </c>
      <c r="J366" s="17">
        <v>0.05</v>
      </c>
      <c r="K366" s="15">
        <v>19634.599999999999</v>
      </c>
      <c r="L366" s="15">
        <v>15801.79</v>
      </c>
      <c r="M366" s="15" t="s">
        <v>35</v>
      </c>
      <c r="N366" s="18" t="str">
        <f t="shared" si="35"/>
        <v>December</v>
      </c>
      <c r="O366" s="15">
        <f t="shared" si="36"/>
        <v>4</v>
      </c>
      <c r="P366" s="19">
        <f t="shared" si="37"/>
        <v>981.73</v>
      </c>
      <c r="Q366" s="19">
        <f t="shared" si="38"/>
        <v>18652.87</v>
      </c>
      <c r="R366" s="15">
        <f t="shared" si="39"/>
        <v>3832.8099999999977</v>
      </c>
      <c r="S366" s="15">
        <f t="shared" si="40"/>
        <v>19.520693062247247</v>
      </c>
      <c r="T366" s="20" t="str">
        <f t="shared" si="41"/>
        <v>Medium</v>
      </c>
    </row>
    <row r="367" spans="1:20" x14ac:dyDescent="0.3">
      <c r="A367" s="15" t="s">
        <v>440</v>
      </c>
      <c r="B367" s="16">
        <v>45467</v>
      </c>
      <c r="C367" s="15" t="s">
        <v>27</v>
      </c>
      <c r="D367" s="15" t="s">
        <v>68</v>
      </c>
      <c r="E367" s="15" t="s">
        <v>16</v>
      </c>
      <c r="F367" s="15" t="s">
        <v>29</v>
      </c>
      <c r="G367" s="15" t="s">
        <v>105</v>
      </c>
      <c r="H367" s="15">
        <v>1</v>
      </c>
      <c r="I367" s="15">
        <v>16243</v>
      </c>
      <c r="J367" s="17">
        <v>0.08</v>
      </c>
      <c r="K367" s="15">
        <v>14943.56</v>
      </c>
      <c r="L367" s="15">
        <v>11392.64</v>
      </c>
      <c r="M367" s="15" t="s">
        <v>35</v>
      </c>
      <c r="N367" s="18" t="str">
        <f t="shared" si="35"/>
        <v>June</v>
      </c>
      <c r="O367" s="15">
        <f t="shared" si="36"/>
        <v>2</v>
      </c>
      <c r="P367" s="19">
        <f t="shared" si="37"/>
        <v>1195.4848</v>
      </c>
      <c r="Q367" s="19">
        <f t="shared" si="38"/>
        <v>13748.075199999999</v>
      </c>
      <c r="R367" s="15">
        <f t="shared" si="39"/>
        <v>3550.92</v>
      </c>
      <c r="S367" s="15">
        <f t="shared" si="40"/>
        <v>23.762209272756962</v>
      </c>
      <c r="T367" s="20" t="str">
        <f t="shared" si="41"/>
        <v>Medium</v>
      </c>
    </row>
    <row r="368" spans="1:20" x14ac:dyDescent="0.3">
      <c r="A368" s="15" t="s">
        <v>441</v>
      </c>
      <c r="B368" s="16">
        <v>45599</v>
      </c>
      <c r="C368" s="15" t="s">
        <v>27</v>
      </c>
      <c r="D368" s="15" t="s">
        <v>68</v>
      </c>
      <c r="E368" s="15" t="s">
        <v>23</v>
      </c>
      <c r="F368" s="15" t="s">
        <v>49</v>
      </c>
      <c r="G368" s="15" t="s">
        <v>95</v>
      </c>
      <c r="H368" s="15">
        <v>4</v>
      </c>
      <c r="I368" s="15">
        <v>82613</v>
      </c>
      <c r="J368" s="17">
        <v>0.05</v>
      </c>
      <c r="K368" s="15">
        <v>313929.40000000002</v>
      </c>
      <c r="L368" s="15">
        <v>239113.78</v>
      </c>
      <c r="M368" s="15" t="s">
        <v>51</v>
      </c>
      <c r="N368" s="18" t="str">
        <f t="shared" si="35"/>
        <v>November</v>
      </c>
      <c r="O368" s="15">
        <f t="shared" si="36"/>
        <v>4</v>
      </c>
      <c r="P368" s="19">
        <f t="shared" si="37"/>
        <v>15696.470000000001</v>
      </c>
      <c r="Q368" s="19">
        <f t="shared" si="38"/>
        <v>298232.93000000005</v>
      </c>
      <c r="R368" s="15">
        <f t="shared" si="39"/>
        <v>74815.620000000024</v>
      </c>
      <c r="S368" s="15">
        <f t="shared" si="40"/>
        <v>23.831988975865283</v>
      </c>
      <c r="T368" s="20" t="str">
        <f t="shared" si="41"/>
        <v>High</v>
      </c>
    </row>
    <row r="369" spans="1:20" x14ac:dyDescent="0.3">
      <c r="A369" s="15" t="s">
        <v>442</v>
      </c>
      <c r="B369" s="16">
        <v>45340</v>
      </c>
      <c r="C369" s="15" t="s">
        <v>37</v>
      </c>
      <c r="D369" s="15" t="s">
        <v>22</v>
      </c>
      <c r="E369" s="15" t="s">
        <v>23</v>
      </c>
      <c r="F369" s="15" t="s">
        <v>49</v>
      </c>
      <c r="G369" s="15" t="s">
        <v>50</v>
      </c>
      <c r="H369" s="15">
        <v>2</v>
      </c>
      <c r="I369" s="15">
        <v>71550</v>
      </c>
      <c r="J369" s="17">
        <v>0.05</v>
      </c>
      <c r="K369" s="15">
        <v>135945</v>
      </c>
      <c r="L369" s="15">
        <v>105065.03</v>
      </c>
      <c r="M369" s="15" t="s">
        <v>19</v>
      </c>
      <c r="N369" s="18" t="str">
        <f t="shared" si="35"/>
        <v>February</v>
      </c>
      <c r="O369" s="15">
        <f t="shared" si="36"/>
        <v>1</v>
      </c>
      <c r="P369" s="19">
        <f t="shared" si="37"/>
        <v>6797.25</v>
      </c>
      <c r="Q369" s="19">
        <f t="shared" si="38"/>
        <v>129147.75</v>
      </c>
      <c r="R369" s="15">
        <f t="shared" si="39"/>
        <v>30879.97</v>
      </c>
      <c r="S369" s="15">
        <f t="shared" si="40"/>
        <v>22.715046526168674</v>
      </c>
      <c r="T369" s="20" t="str">
        <f t="shared" si="41"/>
        <v>High</v>
      </c>
    </row>
    <row r="370" spans="1:20" x14ac:dyDescent="0.3">
      <c r="A370" s="15" t="s">
        <v>443</v>
      </c>
      <c r="B370" s="16">
        <v>45329</v>
      </c>
      <c r="C370" s="15" t="s">
        <v>27</v>
      </c>
      <c r="D370" s="15" t="s">
        <v>22</v>
      </c>
      <c r="E370" s="15" t="s">
        <v>32</v>
      </c>
      <c r="F370" s="15" t="s">
        <v>90</v>
      </c>
      <c r="G370" s="15" t="s">
        <v>91</v>
      </c>
      <c r="H370" s="15">
        <v>5</v>
      </c>
      <c r="I370" s="15">
        <v>68550</v>
      </c>
      <c r="J370" s="17">
        <v>0.05</v>
      </c>
      <c r="K370" s="15">
        <v>325612.5</v>
      </c>
      <c r="L370" s="15">
        <v>268181.73</v>
      </c>
      <c r="M370" s="15" t="s">
        <v>51</v>
      </c>
      <c r="N370" s="18" t="str">
        <f t="shared" si="35"/>
        <v>February</v>
      </c>
      <c r="O370" s="15">
        <f t="shared" si="36"/>
        <v>1</v>
      </c>
      <c r="P370" s="19">
        <f t="shared" si="37"/>
        <v>16280.625</v>
      </c>
      <c r="Q370" s="19">
        <f t="shared" si="38"/>
        <v>309331.875</v>
      </c>
      <c r="R370" s="15">
        <f t="shared" si="39"/>
        <v>57430.770000000019</v>
      </c>
      <c r="S370" s="15">
        <f t="shared" si="40"/>
        <v>17.637765749165041</v>
      </c>
      <c r="T370" s="20" t="str">
        <f t="shared" si="41"/>
        <v>High</v>
      </c>
    </row>
    <row r="371" spans="1:20" x14ac:dyDescent="0.3">
      <c r="A371" s="15" t="s">
        <v>444</v>
      </c>
      <c r="B371" s="16">
        <v>44939</v>
      </c>
      <c r="C371" s="15" t="s">
        <v>37</v>
      </c>
      <c r="D371" s="15" t="s">
        <v>109</v>
      </c>
      <c r="E371" s="15" t="s">
        <v>23</v>
      </c>
      <c r="F371" s="15" t="s">
        <v>53</v>
      </c>
      <c r="G371" s="15" t="s">
        <v>81</v>
      </c>
      <c r="H371" s="15">
        <v>4</v>
      </c>
      <c r="I371" s="15">
        <v>80935</v>
      </c>
      <c r="J371" s="17">
        <v>0.1</v>
      </c>
      <c r="K371" s="15">
        <v>291366</v>
      </c>
      <c r="L371" s="15">
        <v>228489.32</v>
      </c>
      <c r="M371" s="15" t="s">
        <v>51</v>
      </c>
      <c r="N371" s="18" t="str">
        <f t="shared" si="35"/>
        <v>January</v>
      </c>
      <c r="O371" s="15">
        <f t="shared" si="36"/>
        <v>1</v>
      </c>
      <c r="P371" s="19">
        <f t="shared" si="37"/>
        <v>29136.600000000002</v>
      </c>
      <c r="Q371" s="19">
        <f t="shared" si="38"/>
        <v>262229.40000000002</v>
      </c>
      <c r="R371" s="15">
        <f t="shared" si="39"/>
        <v>62876.679999999993</v>
      </c>
      <c r="S371" s="15">
        <f t="shared" si="40"/>
        <v>21.579964717914923</v>
      </c>
      <c r="T371" s="20" t="str">
        <f t="shared" si="41"/>
        <v>High</v>
      </c>
    </row>
    <row r="372" spans="1:20" x14ac:dyDescent="0.3">
      <c r="A372" s="15" t="s">
        <v>445</v>
      </c>
      <c r="B372" s="16">
        <v>44937</v>
      </c>
      <c r="C372" s="15" t="s">
        <v>14</v>
      </c>
      <c r="D372" s="15" t="s">
        <v>48</v>
      </c>
      <c r="E372" s="15" t="s">
        <v>23</v>
      </c>
      <c r="F372" s="15" t="s">
        <v>49</v>
      </c>
      <c r="G372" s="15" t="s">
        <v>50</v>
      </c>
      <c r="H372" s="15">
        <v>1</v>
      </c>
      <c r="I372" s="15">
        <v>48974</v>
      </c>
      <c r="J372" s="17">
        <v>0.05</v>
      </c>
      <c r="K372" s="15">
        <v>46525.3</v>
      </c>
      <c r="L372" s="15">
        <v>37532.04</v>
      </c>
      <c r="M372" s="15" t="s">
        <v>35</v>
      </c>
      <c r="N372" s="18" t="str">
        <f t="shared" si="35"/>
        <v>January</v>
      </c>
      <c r="O372" s="15">
        <f t="shared" si="36"/>
        <v>1</v>
      </c>
      <c r="P372" s="19">
        <f t="shared" si="37"/>
        <v>2326.2650000000003</v>
      </c>
      <c r="Q372" s="19">
        <f t="shared" si="38"/>
        <v>44199.035000000003</v>
      </c>
      <c r="R372" s="15">
        <f t="shared" si="39"/>
        <v>8993.260000000002</v>
      </c>
      <c r="S372" s="15">
        <f t="shared" si="40"/>
        <v>19.329826997354129</v>
      </c>
      <c r="T372" s="20" t="str">
        <f t="shared" si="41"/>
        <v>High</v>
      </c>
    </row>
    <row r="373" spans="1:20" x14ac:dyDescent="0.3">
      <c r="A373" s="15" t="s">
        <v>446</v>
      </c>
      <c r="B373" s="16">
        <v>45360</v>
      </c>
      <c r="C373" s="15" t="s">
        <v>27</v>
      </c>
      <c r="D373" s="15" t="s">
        <v>48</v>
      </c>
      <c r="E373" s="15" t="s">
        <v>23</v>
      </c>
      <c r="F373" s="15" t="s">
        <v>49</v>
      </c>
      <c r="G373" s="15" t="s">
        <v>95</v>
      </c>
      <c r="H373" s="15">
        <v>2</v>
      </c>
      <c r="I373" s="15">
        <v>54171</v>
      </c>
      <c r="J373" s="17">
        <v>0.15</v>
      </c>
      <c r="K373" s="15">
        <v>92090.7</v>
      </c>
      <c r="L373" s="15">
        <v>82793.14</v>
      </c>
      <c r="M373" s="15" t="s">
        <v>19</v>
      </c>
      <c r="N373" s="18" t="str">
        <f t="shared" si="35"/>
        <v>March</v>
      </c>
      <c r="O373" s="15">
        <f t="shared" si="36"/>
        <v>1</v>
      </c>
      <c r="P373" s="19">
        <f t="shared" si="37"/>
        <v>13813.605</v>
      </c>
      <c r="Q373" s="19">
        <f t="shared" si="38"/>
        <v>78277.095000000001</v>
      </c>
      <c r="R373" s="15">
        <f t="shared" si="39"/>
        <v>9297.5599999999977</v>
      </c>
      <c r="S373" s="15">
        <f t="shared" si="40"/>
        <v>10.096090050352531</v>
      </c>
      <c r="T373" s="20" t="str">
        <f t="shared" si="41"/>
        <v>High</v>
      </c>
    </row>
    <row r="374" spans="1:20" x14ac:dyDescent="0.3">
      <c r="A374" s="15" t="s">
        <v>447</v>
      </c>
      <c r="B374" s="16">
        <v>45144</v>
      </c>
      <c r="C374" s="15" t="s">
        <v>27</v>
      </c>
      <c r="D374" s="15" t="s">
        <v>109</v>
      </c>
      <c r="E374" s="15" t="s">
        <v>32</v>
      </c>
      <c r="F374" s="15" t="s">
        <v>60</v>
      </c>
      <c r="G374" s="15" t="s">
        <v>61</v>
      </c>
      <c r="H374" s="15">
        <v>5</v>
      </c>
      <c r="I374" s="15">
        <v>86123</v>
      </c>
      <c r="J374" s="17">
        <v>0.05</v>
      </c>
      <c r="K374" s="15">
        <v>409084.25</v>
      </c>
      <c r="L374" s="15">
        <v>335649.9</v>
      </c>
      <c r="M374" s="15" t="s">
        <v>35</v>
      </c>
      <c r="N374" s="18" t="str">
        <f t="shared" si="35"/>
        <v>August</v>
      </c>
      <c r="O374" s="15">
        <f t="shared" si="36"/>
        <v>3</v>
      </c>
      <c r="P374" s="19">
        <f t="shared" si="37"/>
        <v>20454.212500000001</v>
      </c>
      <c r="Q374" s="19">
        <f t="shared" si="38"/>
        <v>388630.03749999998</v>
      </c>
      <c r="R374" s="15">
        <f t="shared" si="39"/>
        <v>73434.349999999977</v>
      </c>
      <c r="S374" s="15">
        <f t="shared" si="40"/>
        <v>17.950911089830512</v>
      </c>
      <c r="T374" s="20" t="str">
        <f t="shared" si="41"/>
        <v>High</v>
      </c>
    </row>
    <row r="375" spans="1:20" x14ac:dyDescent="0.3">
      <c r="A375" s="15" t="s">
        <v>448</v>
      </c>
      <c r="B375" s="16">
        <v>45076</v>
      </c>
      <c r="C375" s="15" t="s">
        <v>14</v>
      </c>
      <c r="D375" s="15" t="s">
        <v>28</v>
      </c>
      <c r="E375" s="15" t="s">
        <v>16</v>
      </c>
      <c r="F375" s="15" t="s">
        <v>39</v>
      </c>
      <c r="G375" s="15" t="s">
        <v>40</v>
      </c>
      <c r="H375" s="15">
        <v>2</v>
      </c>
      <c r="I375" s="15">
        <v>44612</v>
      </c>
      <c r="J375" s="17">
        <v>0</v>
      </c>
      <c r="K375" s="15">
        <v>89224</v>
      </c>
      <c r="L375" s="15">
        <v>77661.87</v>
      </c>
      <c r="M375" s="15" t="s">
        <v>19</v>
      </c>
      <c r="N375" s="18" t="str">
        <f t="shared" si="35"/>
        <v>May</v>
      </c>
      <c r="O375" s="15">
        <f t="shared" si="36"/>
        <v>2</v>
      </c>
      <c r="P375" s="19">
        <f t="shared" si="37"/>
        <v>0</v>
      </c>
      <c r="Q375" s="19">
        <f t="shared" si="38"/>
        <v>89224</v>
      </c>
      <c r="R375" s="15">
        <f t="shared" si="39"/>
        <v>11562.130000000005</v>
      </c>
      <c r="S375" s="15">
        <f t="shared" si="40"/>
        <v>12.958542544606837</v>
      </c>
      <c r="T375" s="20" t="str">
        <f t="shared" si="41"/>
        <v>High</v>
      </c>
    </row>
    <row r="376" spans="1:20" x14ac:dyDescent="0.3">
      <c r="A376" s="15" t="s">
        <v>449</v>
      </c>
      <c r="B376" s="16">
        <v>45252</v>
      </c>
      <c r="C376" s="15" t="s">
        <v>27</v>
      </c>
      <c r="D376" s="15" t="s">
        <v>38</v>
      </c>
      <c r="E376" s="15" t="s">
        <v>32</v>
      </c>
      <c r="F376" s="15" t="s">
        <v>60</v>
      </c>
      <c r="G376" s="15" t="s">
        <v>102</v>
      </c>
      <c r="H376" s="15">
        <v>4</v>
      </c>
      <c r="I376" s="15">
        <v>35420</v>
      </c>
      <c r="J376" s="17">
        <v>0.12</v>
      </c>
      <c r="K376" s="15">
        <v>124678.39999999999</v>
      </c>
      <c r="L376" s="15">
        <v>106668.79</v>
      </c>
      <c r="M376" s="15" t="s">
        <v>51</v>
      </c>
      <c r="N376" s="18" t="str">
        <f t="shared" si="35"/>
        <v>November</v>
      </c>
      <c r="O376" s="15">
        <f t="shared" si="36"/>
        <v>4</v>
      </c>
      <c r="P376" s="19">
        <f t="shared" si="37"/>
        <v>14961.407999999999</v>
      </c>
      <c r="Q376" s="19">
        <f t="shared" si="38"/>
        <v>109716.992</v>
      </c>
      <c r="R376" s="15">
        <f t="shared" si="39"/>
        <v>18009.61</v>
      </c>
      <c r="S376" s="15">
        <f t="shared" si="40"/>
        <v>14.444851714491044</v>
      </c>
      <c r="T376" s="20" t="str">
        <f t="shared" si="41"/>
        <v>High</v>
      </c>
    </row>
    <row r="377" spans="1:20" x14ac:dyDescent="0.3">
      <c r="A377" s="15" t="s">
        <v>450</v>
      </c>
      <c r="B377" s="16">
        <v>45118</v>
      </c>
      <c r="C377" s="15" t="s">
        <v>21</v>
      </c>
      <c r="D377" s="15" t="s">
        <v>65</v>
      </c>
      <c r="E377" s="15" t="s">
        <v>16</v>
      </c>
      <c r="F377" s="15" t="s">
        <v>17</v>
      </c>
      <c r="G377" s="15" t="s">
        <v>93</v>
      </c>
      <c r="H377" s="15">
        <v>4</v>
      </c>
      <c r="I377" s="15">
        <v>45837</v>
      </c>
      <c r="J377" s="17">
        <v>0.08</v>
      </c>
      <c r="K377" s="15">
        <v>168680.16</v>
      </c>
      <c r="L377" s="15">
        <v>127321.52</v>
      </c>
      <c r="M377" s="15" t="s">
        <v>35</v>
      </c>
      <c r="N377" s="18" t="str">
        <f t="shared" si="35"/>
        <v>July</v>
      </c>
      <c r="O377" s="15">
        <f t="shared" si="36"/>
        <v>3</v>
      </c>
      <c r="P377" s="19">
        <f t="shared" si="37"/>
        <v>13494.4128</v>
      </c>
      <c r="Q377" s="19">
        <f t="shared" si="38"/>
        <v>155185.74720000001</v>
      </c>
      <c r="R377" s="15">
        <f t="shared" si="39"/>
        <v>41358.639999999999</v>
      </c>
      <c r="S377" s="15">
        <f t="shared" si="40"/>
        <v>24.518971288621021</v>
      </c>
      <c r="T377" s="20" t="str">
        <f t="shared" si="41"/>
        <v>High</v>
      </c>
    </row>
    <row r="378" spans="1:20" x14ac:dyDescent="0.3">
      <c r="A378" s="15" t="s">
        <v>451</v>
      </c>
      <c r="B378" s="16">
        <v>45493</v>
      </c>
      <c r="C378" s="15" t="s">
        <v>14</v>
      </c>
      <c r="D378" s="15" t="s">
        <v>22</v>
      </c>
      <c r="E378" s="15" t="s">
        <v>32</v>
      </c>
      <c r="F378" s="15" t="s">
        <v>90</v>
      </c>
      <c r="G378" s="15" t="s">
        <v>91</v>
      </c>
      <c r="H378" s="15">
        <v>1</v>
      </c>
      <c r="I378" s="15">
        <v>16352</v>
      </c>
      <c r="J378" s="17">
        <v>0.12</v>
      </c>
      <c r="K378" s="15">
        <v>14389.76</v>
      </c>
      <c r="L378" s="15">
        <v>11256.29</v>
      </c>
      <c r="M378" s="15" t="s">
        <v>51</v>
      </c>
      <c r="N378" s="18" t="str">
        <f t="shared" si="35"/>
        <v>July</v>
      </c>
      <c r="O378" s="15">
        <f t="shared" si="36"/>
        <v>3</v>
      </c>
      <c r="P378" s="19">
        <f t="shared" si="37"/>
        <v>1726.7711999999999</v>
      </c>
      <c r="Q378" s="19">
        <f t="shared" si="38"/>
        <v>12662.988800000001</v>
      </c>
      <c r="R378" s="15">
        <f t="shared" si="39"/>
        <v>3133.4699999999993</v>
      </c>
      <c r="S378" s="15">
        <f t="shared" si="40"/>
        <v>21.775693270770322</v>
      </c>
      <c r="T378" s="20" t="str">
        <f t="shared" si="41"/>
        <v>Medium</v>
      </c>
    </row>
    <row r="379" spans="1:20" x14ac:dyDescent="0.3">
      <c r="A379" s="15" t="s">
        <v>452</v>
      </c>
      <c r="B379" s="16">
        <v>45533</v>
      </c>
      <c r="C379" s="15" t="s">
        <v>37</v>
      </c>
      <c r="D379" s="15" t="s">
        <v>42</v>
      </c>
      <c r="E379" s="15" t="s">
        <v>16</v>
      </c>
      <c r="F379" s="15" t="s">
        <v>17</v>
      </c>
      <c r="G379" s="15" t="s">
        <v>97</v>
      </c>
      <c r="H379" s="15">
        <v>1</v>
      </c>
      <c r="I379" s="15">
        <v>79098</v>
      </c>
      <c r="J379" s="17">
        <v>0</v>
      </c>
      <c r="K379" s="15">
        <v>79098</v>
      </c>
      <c r="L379" s="15">
        <v>60980.26</v>
      </c>
      <c r="M379" s="15" t="s">
        <v>51</v>
      </c>
      <c r="N379" s="18" t="str">
        <f t="shared" si="35"/>
        <v>August</v>
      </c>
      <c r="O379" s="15">
        <f t="shared" si="36"/>
        <v>3</v>
      </c>
      <c r="P379" s="19">
        <f t="shared" si="37"/>
        <v>0</v>
      </c>
      <c r="Q379" s="19">
        <f t="shared" si="38"/>
        <v>79098</v>
      </c>
      <c r="R379" s="15">
        <f t="shared" si="39"/>
        <v>18117.739999999998</v>
      </c>
      <c r="S379" s="15">
        <f t="shared" si="40"/>
        <v>22.905433765708359</v>
      </c>
      <c r="T379" s="20" t="str">
        <f t="shared" si="41"/>
        <v>High</v>
      </c>
    </row>
    <row r="380" spans="1:20" x14ac:dyDescent="0.3">
      <c r="A380" s="15" t="s">
        <v>453</v>
      </c>
      <c r="B380" s="16">
        <v>45246</v>
      </c>
      <c r="C380" s="15" t="s">
        <v>37</v>
      </c>
      <c r="D380" s="15" t="s">
        <v>15</v>
      </c>
      <c r="E380" s="15" t="s">
        <v>16</v>
      </c>
      <c r="F380" s="15" t="s">
        <v>17</v>
      </c>
      <c r="G380" s="15" t="s">
        <v>156</v>
      </c>
      <c r="H380" s="15">
        <v>2</v>
      </c>
      <c r="I380" s="15">
        <v>57596</v>
      </c>
      <c r="J380" s="17">
        <v>0.08</v>
      </c>
      <c r="K380" s="15">
        <v>105976.64</v>
      </c>
      <c r="L380" s="15">
        <v>94867.51</v>
      </c>
      <c r="M380" s="15" t="s">
        <v>51</v>
      </c>
      <c r="N380" s="18" t="str">
        <f t="shared" si="35"/>
        <v>November</v>
      </c>
      <c r="O380" s="15">
        <f t="shared" si="36"/>
        <v>4</v>
      </c>
      <c r="P380" s="19">
        <f t="shared" si="37"/>
        <v>8478.1311999999998</v>
      </c>
      <c r="Q380" s="19">
        <f t="shared" si="38"/>
        <v>97498.508799999996</v>
      </c>
      <c r="R380" s="15">
        <f t="shared" si="39"/>
        <v>11109.130000000005</v>
      </c>
      <c r="S380" s="15">
        <f t="shared" si="40"/>
        <v>10.482621453180629</v>
      </c>
      <c r="T380" s="20" t="str">
        <f t="shared" si="41"/>
        <v>High</v>
      </c>
    </row>
    <row r="381" spans="1:20" x14ac:dyDescent="0.3">
      <c r="A381" s="15" t="s">
        <v>454</v>
      </c>
      <c r="B381" s="16">
        <v>45097</v>
      </c>
      <c r="C381" s="15" t="s">
        <v>27</v>
      </c>
      <c r="D381" s="15" t="s">
        <v>63</v>
      </c>
      <c r="E381" s="15" t="s">
        <v>32</v>
      </c>
      <c r="F381" s="15" t="s">
        <v>33</v>
      </c>
      <c r="G381" s="15" t="s">
        <v>34</v>
      </c>
      <c r="H381" s="15">
        <v>4</v>
      </c>
      <c r="I381" s="15">
        <v>18233</v>
      </c>
      <c r="J381" s="17">
        <v>0.1</v>
      </c>
      <c r="K381" s="15">
        <v>65638.8</v>
      </c>
      <c r="L381" s="15">
        <v>58664</v>
      </c>
      <c r="M381" s="15" t="s">
        <v>19</v>
      </c>
      <c r="N381" s="18" t="str">
        <f t="shared" si="35"/>
        <v>June</v>
      </c>
      <c r="O381" s="15">
        <f t="shared" si="36"/>
        <v>2</v>
      </c>
      <c r="P381" s="19">
        <f t="shared" si="37"/>
        <v>6563.880000000001</v>
      </c>
      <c r="Q381" s="19">
        <f t="shared" si="38"/>
        <v>59074.92</v>
      </c>
      <c r="R381" s="15">
        <f t="shared" si="39"/>
        <v>6974.8000000000029</v>
      </c>
      <c r="S381" s="15">
        <f t="shared" si="40"/>
        <v>10.62603216390306</v>
      </c>
      <c r="T381" s="20" t="str">
        <f t="shared" si="41"/>
        <v>High</v>
      </c>
    </row>
    <row r="382" spans="1:20" x14ac:dyDescent="0.3">
      <c r="A382" s="15" t="s">
        <v>455</v>
      </c>
      <c r="B382" s="16">
        <v>45121</v>
      </c>
      <c r="C382" s="15" t="s">
        <v>27</v>
      </c>
      <c r="D382" s="15" t="s">
        <v>73</v>
      </c>
      <c r="E382" s="15" t="s">
        <v>16</v>
      </c>
      <c r="F382" s="15" t="s">
        <v>39</v>
      </c>
      <c r="G382" s="15" t="s">
        <v>40</v>
      </c>
      <c r="H382" s="15">
        <v>2</v>
      </c>
      <c r="I382" s="15">
        <v>73436</v>
      </c>
      <c r="J382" s="17">
        <v>0.08</v>
      </c>
      <c r="K382" s="15">
        <v>135122.23999999999</v>
      </c>
      <c r="L382" s="15">
        <v>103664.03</v>
      </c>
      <c r="M382" s="15" t="s">
        <v>19</v>
      </c>
      <c r="N382" s="18" t="str">
        <f t="shared" si="35"/>
        <v>July</v>
      </c>
      <c r="O382" s="15">
        <f t="shared" si="36"/>
        <v>3</v>
      </c>
      <c r="P382" s="19">
        <f t="shared" si="37"/>
        <v>10809.779199999999</v>
      </c>
      <c r="Q382" s="19">
        <f t="shared" si="38"/>
        <v>124312.46079999999</v>
      </c>
      <c r="R382" s="15">
        <f t="shared" si="39"/>
        <v>31458.209999999992</v>
      </c>
      <c r="S382" s="15">
        <f t="shared" si="40"/>
        <v>23.281296994484396</v>
      </c>
      <c r="T382" s="20" t="str">
        <f t="shared" si="41"/>
        <v>High</v>
      </c>
    </row>
    <row r="383" spans="1:20" x14ac:dyDescent="0.3">
      <c r="A383" s="15" t="s">
        <v>456</v>
      </c>
      <c r="B383" s="16">
        <v>45040</v>
      </c>
      <c r="C383" s="15" t="s">
        <v>37</v>
      </c>
      <c r="D383" s="15" t="s">
        <v>68</v>
      </c>
      <c r="E383" s="15" t="s">
        <v>32</v>
      </c>
      <c r="F383" s="15" t="s">
        <v>33</v>
      </c>
      <c r="G383" s="15" t="s">
        <v>34</v>
      </c>
      <c r="H383" s="15">
        <v>4</v>
      </c>
      <c r="I383" s="15">
        <v>47578</v>
      </c>
      <c r="J383" s="17">
        <v>0.12</v>
      </c>
      <c r="K383" s="15">
        <v>167474.56</v>
      </c>
      <c r="L383" s="15">
        <v>132044.35999999999</v>
      </c>
      <c r="M383" s="15" t="s">
        <v>35</v>
      </c>
      <c r="N383" s="18" t="str">
        <f t="shared" si="35"/>
        <v>April</v>
      </c>
      <c r="O383" s="15">
        <f t="shared" si="36"/>
        <v>2</v>
      </c>
      <c r="P383" s="19">
        <f t="shared" si="37"/>
        <v>20096.947199999999</v>
      </c>
      <c r="Q383" s="19">
        <f t="shared" si="38"/>
        <v>147377.6128</v>
      </c>
      <c r="R383" s="15">
        <f t="shared" si="39"/>
        <v>35430.200000000012</v>
      </c>
      <c r="S383" s="15">
        <f t="shared" si="40"/>
        <v>21.155571329758988</v>
      </c>
      <c r="T383" s="20" t="str">
        <f t="shared" si="41"/>
        <v>High</v>
      </c>
    </row>
    <row r="384" spans="1:20" x14ac:dyDescent="0.3">
      <c r="A384" s="15" t="s">
        <v>457</v>
      </c>
      <c r="B384" s="16">
        <v>45207</v>
      </c>
      <c r="C384" s="15" t="s">
        <v>27</v>
      </c>
      <c r="D384" s="15" t="s">
        <v>28</v>
      </c>
      <c r="E384" s="15" t="s">
        <v>32</v>
      </c>
      <c r="F384" s="15" t="s">
        <v>90</v>
      </c>
      <c r="G384" s="15" t="s">
        <v>91</v>
      </c>
      <c r="H384" s="15">
        <v>4</v>
      </c>
      <c r="I384" s="15">
        <v>13592</v>
      </c>
      <c r="J384" s="17">
        <v>0.12</v>
      </c>
      <c r="K384" s="15">
        <v>47843.839999999997</v>
      </c>
      <c r="L384" s="15">
        <v>42186.14</v>
      </c>
      <c r="M384" s="15" t="s">
        <v>19</v>
      </c>
      <c r="N384" s="18" t="str">
        <f t="shared" si="35"/>
        <v>October</v>
      </c>
      <c r="O384" s="15">
        <f t="shared" si="36"/>
        <v>4</v>
      </c>
      <c r="P384" s="19">
        <f t="shared" si="37"/>
        <v>5741.2607999999991</v>
      </c>
      <c r="Q384" s="19">
        <f t="shared" si="38"/>
        <v>42102.5792</v>
      </c>
      <c r="R384" s="15">
        <f t="shared" si="39"/>
        <v>5657.6999999999971</v>
      </c>
      <c r="S384" s="15">
        <f t="shared" si="40"/>
        <v>11.825346794906089</v>
      </c>
      <c r="T384" s="20" t="str">
        <f t="shared" si="41"/>
        <v>High</v>
      </c>
    </row>
    <row r="385" spans="1:20" x14ac:dyDescent="0.3">
      <c r="A385" s="15" t="s">
        <v>458</v>
      </c>
      <c r="B385" s="16">
        <v>44966</v>
      </c>
      <c r="C385" s="15" t="s">
        <v>37</v>
      </c>
      <c r="D385" s="15" t="s">
        <v>48</v>
      </c>
      <c r="E385" s="15" t="s">
        <v>23</v>
      </c>
      <c r="F385" s="15" t="s">
        <v>49</v>
      </c>
      <c r="G385" s="15" t="s">
        <v>50</v>
      </c>
      <c r="H385" s="15">
        <v>5</v>
      </c>
      <c r="I385" s="15">
        <v>81874</v>
      </c>
      <c r="J385" s="17">
        <v>0.12</v>
      </c>
      <c r="K385" s="15">
        <v>360245.6</v>
      </c>
      <c r="L385" s="15">
        <v>275870.64</v>
      </c>
      <c r="M385" s="15" t="s">
        <v>51</v>
      </c>
      <c r="N385" s="18" t="str">
        <f t="shared" si="35"/>
        <v>February</v>
      </c>
      <c r="O385" s="15">
        <f t="shared" si="36"/>
        <v>1</v>
      </c>
      <c r="P385" s="19">
        <f t="shared" si="37"/>
        <v>43229.471999999994</v>
      </c>
      <c r="Q385" s="19">
        <f t="shared" si="38"/>
        <v>317016.12799999997</v>
      </c>
      <c r="R385" s="15">
        <f t="shared" si="39"/>
        <v>84374.959999999963</v>
      </c>
      <c r="S385" s="15">
        <f t="shared" si="40"/>
        <v>23.421510214142788</v>
      </c>
      <c r="T385" s="20" t="str">
        <f t="shared" si="41"/>
        <v>High</v>
      </c>
    </row>
    <row r="386" spans="1:20" x14ac:dyDescent="0.3">
      <c r="A386" s="15" t="s">
        <v>459</v>
      </c>
      <c r="B386" s="16">
        <v>45318</v>
      </c>
      <c r="C386" s="15" t="s">
        <v>14</v>
      </c>
      <c r="D386" s="15" t="s">
        <v>65</v>
      </c>
      <c r="E386" s="15" t="s">
        <v>16</v>
      </c>
      <c r="F386" s="15" t="s">
        <v>29</v>
      </c>
      <c r="G386" s="15" t="s">
        <v>57</v>
      </c>
      <c r="H386" s="15">
        <v>4</v>
      </c>
      <c r="I386" s="15">
        <v>1044</v>
      </c>
      <c r="J386" s="17">
        <v>0</v>
      </c>
      <c r="K386" s="15">
        <v>4176</v>
      </c>
      <c r="L386" s="15">
        <v>3168.83</v>
      </c>
      <c r="M386" s="15" t="s">
        <v>19</v>
      </c>
      <c r="N386" s="18" t="str">
        <f t="shared" si="35"/>
        <v>January</v>
      </c>
      <c r="O386" s="15">
        <f t="shared" si="36"/>
        <v>1</v>
      </c>
      <c r="P386" s="19">
        <f t="shared" si="37"/>
        <v>0</v>
      </c>
      <c r="Q386" s="19">
        <f t="shared" si="38"/>
        <v>4176</v>
      </c>
      <c r="R386" s="15">
        <f t="shared" si="39"/>
        <v>1007.1700000000001</v>
      </c>
      <c r="S386" s="15">
        <f t="shared" si="40"/>
        <v>24.118055555555557</v>
      </c>
      <c r="T386" s="20" t="str">
        <f t="shared" si="41"/>
        <v>Low</v>
      </c>
    </row>
    <row r="387" spans="1:20" x14ac:dyDescent="0.3">
      <c r="A387" s="15" t="s">
        <v>460</v>
      </c>
      <c r="B387" s="16">
        <v>45365</v>
      </c>
      <c r="C387" s="15" t="s">
        <v>27</v>
      </c>
      <c r="D387" s="15" t="s">
        <v>46</v>
      </c>
      <c r="E387" s="15" t="s">
        <v>32</v>
      </c>
      <c r="F387" s="15" t="s">
        <v>90</v>
      </c>
      <c r="G387" s="15" t="s">
        <v>113</v>
      </c>
      <c r="H387" s="15">
        <v>1</v>
      </c>
      <c r="I387" s="15">
        <v>68480</v>
      </c>
      <c r="J387" s="17">
        <v>0.12</v>
      </c>
      <c r="K387" s="15">
        <v>60262.400000000001</v>
      </c>
      <c r="L387" s="15">
        <v>48698.68</v>
      </c>
      <c r="M387" s="15" t="s">
        <v>19</v>
      </c>
      <c r="N387" s="18" t="str">
        <f t="shared" ref="N387:N450" si="42">TEXT(B387,"mmmm")</f>
        <v>March</v>
      </c>
      <c r="O387" s="15">
        <f t="shared" ref="O387:O450" si="43">ROUNDUP(MONTH(B387)/3,0)</f>
        <v>1</v>
      </c>
      <c r="P387" s="19">
        <f t="shared" ref="P387:P450" si="44">K387*J387</f>
        <v>7231.4880000000003</v>
      </c>
      <c r="Q387" s="19">
        <f t="shared" ref="Q387:Q450" si="45">K387-P387</f>
        <v>53030.912000000004</v>
      </c>
      <c r="R387" s="15">
        <f t="shared" ref="R387:R450" si="46">K387-L387</f>
        <v>11563.720000000001</v>
      </c>
      <c r="S387" s="15">
        <f t="shared" ref="S387:S450" si="47">R387/K387*100</f>
        <v>19.188947005097706</v>
      </c>
      <c r="T387" s="20" t="str">
        <f t="shared" ref="T387:T450" si="48">IF(K387&gt;30000,"High",IF(K387&gt;10000,"Medium","Low"))</f>
        <v>High</v>
      </c>
    </row>
    <row r="388" spans="1:20" x14ac:dyDescent="0.3">
      <c r="A388" s="15" t="s">
        <v>461</v>
      </c>
      <c r="B388" s="16">
        <v>45158</v>
      </c>
      <c r="C388" s="15" t="s">
        <v>14</v>
      </c>
      <c r="D388" s="15" t="s">
        <v>46</v>
      </c>
      <c r="E388" s="15" t="s">
        <v>16</v>
      </c>
      <c r="F388" s="15" t="s">
        <v>17</v>
      </c>
      <c r="G388" s="15" t="s">
        <v>18</v>
      </c>
      <c r="H388" s="15">
        <v>5</v>
      </c>
      <c r="I388" s="15">
        <v>55637</v>
      </c>
      <c r="J388" s="17">
        <v>0.15</v>
      </c>
      <c r="K388" s="15">
        <v>236457.25</v>
      </c>
      <c r="L388" s="15">
        <v>209846.06</v>
      </c>
      <c r="M388" s="15" t="s">
        <v>51</v>
      </c>
      <c r="N388" s="18" t="str">
        <f t="shared" si="42"/>
        <v>August</v>
      </c>
      <c r="O388" s="15">
        <f t="shared" si="43"/>
        <v>3</v>
      </c>
      <c r="P388" s="19">
        <f t="shared" si="44"/>
        <v>35468.587500000001</v>
      </c>
      <c r="Q388" s="19">
        <f t="shared" si="45"/>
        <v>200988.66250000001</v>
      </c>
      <c r="R388" s="15">
        <f t="shared" si="46"/>
        <v>26611.190000000002</v>
      </c>
      <c r="S388" s="15">
        <f t="shared" si="47"/>
        <v>11.254123102590427</v>
      </c>
      <c r="T388" s="20" t="str">
        <f t="shared" si="48"/>
        <v>High</v>
      </c>
    </row>
    <row r="389" spans="1:20" x14ac:dyDescent="0.3">
      <c r="A389" s="15" t="s">
        <v>462</v>
      </c>
      <c r="B389" s="16">
        <v>45540</v>
      </c>
      <c r="C389" s="15" t="s">
        <v>27</v>
      </c>
      <c r="D389" s="15" t="s">
        <v>68</v>
      </c>
      <c r="E389" s="15" t="s">
        <v>23</v>
      </c>
      <c r="F389" s="15" t="s">
        <v>24</v>
      </c>
      <c r="G389" s="15" t="s">
        <v>75</v>
      </c>
      <c r="H389" s="15">
        <v>4</v>
      </c>
      <c r="I389" s="15">
        <v>38110</v>
      </c>
      <c r="J389" s="17">
        <v>0.08</v>
      </c>
      <c r="K389" s="15">
        <v>140244.79999999999</v>
      </c>
      <c r="L389" s="15">
        <v>105745.54</v>
      </c>
      <c r="M389" s="15" t="s">
        <v>35</v>
      </c>
      <c r="N389" s="18" t="str">
        <f t="shared" si="42"/>
        <v>September</v>
      </c>
      <c r="O389" s="15">
        <f t="shared" si="43"/>
        <v>3</v>
      </c>
      <c r="P389" s="19">
        <f t="shared" si="44"/>
        <v>11219.583999999999</v>
      </c>
      <c r="Q389" s="19">
        <f t="shared" si="45"/>
        <v>129025.21599999999</v>
      </c>
      <c r="R389" s="15">
        <f t="shared" si="46"/>
        <v>34499.259999999995</v>
      </c>
      <c r="S389" s="15">
        <f t="shared" si="47"/>
        <v>24.599314912210644</v>
      </c>
      <c r="T389" s="20" t="str">
        <f t="shared" si="48"/>
        <v>High</v>
      </c>
    </row>
    <row r="390" spans="1:20" x14ac:dyDescent="0.3">
      <c r="A390" s="15" t="s">
        <v>463</v>
      </c>
      <c r="B390" s="16">
        <v>45601</v>
      </c>
      <c r="C390" s="15" t="s">
        <v>37</v>
      </c>
      <c r="D390" s="15" t="s">
        <v>15</v>
      </c>
      <c r="E390" s="15" t="s">
        <v>32</v>
      </c>
      <c r="F390" s="15" t="s">
        <v>33</v>
      </c>
      <c r="G390" s="15" t="s">
        <v>83</v>
      </c>
      <c r="H390" s="15">
        <v>2</v>
      </c>
      <c r="I390" s="15">
        <v>24685</v>
      </c>
      <c r="J390" s="17">
        <v>0.12</v>
      </c>
      <c r="K390" s="15">
        <v>43445.599999999999</v>
      </c>
      <c r="L390" s="15">
        <v>37690.44</v>
      </c>
      <c r="M390" s="15" t="s">
        <v>19</v>
      </c>
      <c r="N390" s="18" t="str">
        <f t="shared" si="42"/>
        <v>November</v>
      </c>
      <c r="O390" s="15">
        <f t="shared" si="43"/>
        <v>4</v>
      </c>
      <c r="P390" s="19">
        <f t="shared" si="44"/>
        <v>5213.4719999999998</v>
      </c>
      <c r="Q390" s="19">
        <f t="shared" si="45"/>
        <v>38232.127999999997</v>
      </c>
      <c r="R390" s="15">
        <f t="shared" si="46"/>
        <v>5755.1599999999962</v>
      </c>
      <c r="S390" s="15">
        <f t="shared" si="47"/>
        <v>13.246819010440635</v>
      </c>
      <c r="T390" s="20" t="str">
        <f t="shared" si="48"/>
        <v>High</v>
      </c>
    </row>
    <row r="391" spans="1:20" x14ac:dyDescent="0.3">
      <c r="A391" s="15" t="s">
        <v>464</v>
      </c>
      <c r="B391" s="16">
        <v>45188</v>
      </c>
      <c r="C391" s="15" t="s">
        <v>37</v>
      </c>
      <c r="D391" s="15" t="s">
        <v>46</v>
      </c>
      <c r="E391" s="15" t="s">
        <v>16</v>
      </c>
      <c r="F391" s="15" t="s">
        <v>29</v>
      </c>
      <c r="G391" s="15" t="s">
        <v>77</v>
      </c>
      <c r="H391" s="15">
        <v>1</v>
      </c>
      <c r="I391" s="15">
        <v>10954</v>
      </c>
      <c r="J391" s="17">
        <v>0.12</v>
      </c>
      <c r="K391" s="15">
        <v>9639.52</v>
      </c>
      <c r="L391" s="15">
        <v>8671.9500000000007</v>
      </c>
      <c r="M391" s="15" t="s">
        <v>35</v>
      </c>
      <c r="N391" s="18" t="str">
        <f t="shared" si="42"/>
        <v>September</v>
      </c>
      <c r="O391" s="15">
        <f t="shared" si="43"/>
        <v>3</v>
      </c>
      <c r="P391" s="19">
        <f t="shared" si="44"/>
        <v>1156.7424000000001</v>
      </c>
      <c r="Q391" s="19">
        <f t="shared" si="45"/>
        <v>8482.7776000000013</v>
      </c>
      <c r="R391" s="15">
        <f t="shared" si="46"/>
        <v>967.56999999999971</v>
      </c>
      <c r="S391" s="15">
        <f t="shared" si="47"/>
        <v>10.03753298919448</v>
      </c>
      <c r="T391" s="20" t="str">
        <f t="shared" si="48"/>
        <v>Low</v>
      </c>
    </row>
    <row r="392" spans="1:20" x14ac:dyDescent="0.3">
      <c r="A392" s="15" t="s">
        <v>465</v>
      </c>
      <c r="B392" s="16">
        <v>45650</v>
      </c>
      <c r="C392" s="15" t="s">
        <v>37</v>
      </c>
      <c r="D392" s="15" t="s">
        <v>46</v>
      </c>
      <c r="E392" s="15" t="s">
        <v>23</v>
      </c>
      <c r="F392" s="15" t="s">
        <v>53</v>
      </c>
      <c r="G392" s="15" t="s">
        <v>81</v>
      </c>
      <c r="H392" s="15">
        <v>3</v>
      </c>
      <c r="I392" s="15">
        <v>84442</v>
      </c>
      <c r="J392" s="17">
        <v>0</v>
      </c>
      <c r="K392" s="15">
        <v>253326</v>
      </c>
      <c r="L392" s="15">
        <v>212320.02</v>
      </c>
      <c r="M392" s="15" t="s">
        <v>35</v>
      </c>
      <c r="N392" s="18" t="str">
        <f t="shared" si="42"/>
        <v>December</v>
      </c>
      <c r="O392" s="15">
        <f t="shared" si="43"/>
        <v>4</v>
      </c>
      <c r="P392" s="19">
        <f t="shared" si="44"/>
        <v>0</v>
      </c>
      <c r="Q392" s="19">
        <f t="shared" si="45"/>
        <v>253326</v>
      </c>
      <c r="R392" s="15">
        <f t="shared" si="46"/>
        <v>41005.98000000001</v>
      </c>
      <c r="S392" s="15">
        <f t="shared" si="47"/>
        <v>16.187039624831247</v>
      </c>
      <c r="T392" s="20" t="str">
        <f t="shared" si="48"/>
        <v>High</v>
      </c>
    </row>
    <row r="393" spans="1:20" x14ac:dyDescent="0.3">
      <c r="A393" s="15" t="s">
        <v>466</v>
      </c>
      <c r="B393" s="16">
        <v>45378</v>
      </c>
      <c r="C393" s="15" t="s">
        <v>21</v>
      </c>
      <c r="D393" s="15" t="s">
        <v>73</v>
      </c>
      <c r="E393" s="15" t="s">
        <v>32</v>
      </c>
      <c r="F393" s="15" t="s">
        <v>60</v>
      </c>
      <c r="G393" s="15" t="s">
        <v>61</v>
      </c>
      <c r="H393" s="15">
        <v>1</v>
      </c>
      <c r="I393" s="15">
        <v>48912</v>
      </c>
      <c r="J393" s="17">
        <v>0.12</v>
      </c>
      <c r="K393" s="15">
        <v>43042.559999999998</v>
      </c>
      <c r="L393" s="15">
        <v>33370.519999999997</v>
      </c>
      <c r="M393" s="15" t="s">
        <v>51</v>
      </c>
      <c r="N393" s="18" t="str">
        <f t="shared" si="42"/>
        <v>March</v>
      </c>
      <c r="O393" s="15">
        <f t="shared" si="43"/>
        <v>1</v>
      </c>
      <c r="P393" s="19">
        <f t="shared" si="44"/>
        <v>5165.1071999999995</v>
      </c>
      <c r="Q393" s="19">
        <f t="shared" si="45"/>
        <v>37877.452799999999</v>
      </c>
      <c r="R393" s="15">
        <f t="shared" si="46"/>
        <v>9672.0400000000009</v>
      </c>
      <c r="S393" s="15">
        <f t="shared" si="47"/>
        <v>22.470875338269845</v>
      </c>
      <c r="T393" s="20" t="str">
        <f t="shared" si="48"/>
        <v>High</v>
      </c>
    </row>
    <row r="394" spans="1:20" x14ac:dyDescent="0.3">
      <c r="A394" s="15" t="s">
        <v>467</v>
      </c>
      <c r="B394" s="16">
        <v>45037</v>
      </c>
      <c r="C394" s="15" t="s">
        <v>21</v>
      </c>
      <c r="D394" s="15" t="s">
        <v>22</v>
      </c>
      <c r="E394" s="15" t="s">
        <v>32</v>
      </c>
      <c r="F394" s="15" t="s">
        <v>43</v>
      </c>
      <c r="G394" s="15" t="s">
        <v>44</v>
      </c>
      <c r="H394" s="15">
        <v>1</v>
      </c>
      <c r="I394" s="15">
        <v>71260</v>
      </c>
      <c r="J394" s="17">
        <v>0</v>
      </c>
      <c r="K394" s="15">
        <v>71260</v>
      </c>
      <c r="L394" s="15">
        <v>54897.95</v>
      </c>
      <c r="M394" s="15" t="s">
        <v>51</v>
      </c>
      <c r="N394" s="18" t="str">
        <f t="shared" si="42"/>
        <v>April</v>
      </c>
      <c r="O394" s="15">
        <f t="shared" si="43"/>
        <v>2</v>
      </c>
      <c r="P394" s="19">
        <f t="shared" si="44"/>
        <v>0</v>
      </c>
      <c r="Q394" s="19">
        <f t="shared" si="45"/>
        <v>71260</v>
      </c>
      <c r="R394" s="15">
        <f t="shared" si="46"/>
        <v>16362.050000000003</v>
      </c>
      <c r="S394" s="15">
        <f t="shared" si="47"/>
        <v>22.961058097109184</v>
      </c>
      <c r="T394" s="20" t="str">
        <f t="shared" si="48"/>
        <v>High</v>
      </c>
    </row>
    <row r="395" spans="1:20" x14ac:dyDescent="0.3">
      <c r="A395" s="15" t="s">
        <v>468</v>
      </c>
      <c r="B395" s="16">
        <v>45601</v>
      </c>
      <c r="C395" s="15" t="s">
        <v>14</v>
      </c>
      <c r="D395" s="15" t="s">
        <v>42</v>
      </c>
      <c r="E395" s="15" t="s">
        <v>23</v>
      </c>
      <c r="F395" s="15" t="s">
        <v>24</v>
      </c>
      <c r="G395" s="15" t="s">
        <v>25</v>
      </c>
      <c r="H395" s="15">
        <v>3</v>
      </c>
      <c r="I395" s="15">
        <v>57302</v>
      </c>
      <c r="J395" s="17">
        <v>0.12</v>
      </c>
      <c r="K395" s="15">
        <v>151277.28</v>
      </c>
      <c r="L395" s="15">
        <v>128859.17</v>
      </c>
      <c r="M395" s="15" t="s">
        <v>51</v>
      </c>
      <c r="N395" s="18" t="str">
        <f t="shared" si="42"/>
        <v>November</v>
      </c>
      <c r="O395" s="15">
        <f t="shared" si="43"/>
        <v>4</v>
      </c>
      <c r="P395" s="19">
        <f t="shared" si="44"/>
        <v>18153.2736</v>
      </c>
      <c r="Q395" s="19">
        <f t="shared" si="45"/>
        <v>133124.00640000001</v>
      </c>
      <c r="R395" s="15">
        <f t="shared" si="46"/>
        <v>22418.11</v>
      </c>
      <c r="S395" s="15">
        <f t="shared" si="47"/>
        <v>14.819218061033357</v>
      </c>
      <c r="T395" s="20" t="str">
        <f t="shared" si="48"/>
        <v>High</v>
      </c>
    </row>
    <row r="396" spans="1:20" x14ac:dyDescent="0.3">
      <c r="A396" s="15" t="s">
        <v>469</v>
      </c>
      <c r="B396" s="16">
        <v>45433</v>
      </c>
      <c r="C396" s="15" t="s">
        <v>37</v>
      </c>
      <c r="D396" s="15" t="s">
        <v>68</v>
      </c>
      <c r="E396" s="15" t="s">
        <v>32</v>
      </c>
      <c r="F396" s="15" t="s">
        <v>90</v>
      </c>
      <c r="G396" s="15" t="s">
        <v>113</v>
      </c>
      <c r="H396" s="15">
        <v>2</v>
      </c>
      <c r="I396" s="15">
        <v>13542</v>
      </c>
      <c r="J396" s="17">
        <v>0.05</v>
      </c>
      <c r="K396" s="15">
        <v>25729.8</v>
      </c>
      <c r="L396" s="15">
        <v>21029.5</v>
      </c>
      <c r="M396" s="15" t="s">
        <v>35</v>
      </c>
      <c r="N396" s="18" t="str">
        <f t="shared" si="42"/>
        <v>May</v>
      </c>
      <c r="O396" s="15">
        <f t="shared" si="43"/>
        <v>2</v>
      </c>
      <c r="P396" s="19">
        <f t="shared" si="44"/>
        <v>1286.49</v>
      </c>
      <c r="Q396" s="19">
        <f t="shared" si="45"/>
        <v>24443.309999999998</v>
      </c>
      <c r="R396" s="15">
        <f t="shared" si="46"/>
        <v>4700.2999999999993</v>
      </c>
      <c r="S396" s="15">
        <f t="shared" si="47"/>
        <v>18.267922797689838</v>
      </c>
      <c r="T396" s="20" t="str">
        <f t="shared" si="48"/>
        <v>Medium</v>
      </c>
    </row>
    <row r="397" spans="1:20" x14ac:dyDescent="0.3">
      <c r="A397" s="15" t="s">
        <v>470</v>
      </c>
      <c r="B397" s="16">
        <v>45432</v>
      </c>
      <c r="C397" s="15" t="s">
        <v>37</v>
      </c>
      <c r="D397" s="15" t="s">
        <v>38</v>
      </c>
      <c r="E397" s="15" t="s">
        <v>23</v>
      </c>
      <c r="F397" s="15" t="s">
        <v>49</v>
      </c>
      <c r="G397" s="15" t="s">
        <v>95</v>
      </c>
      <c r="H397" s="15">
        <v>2</v>
      </c>
      <c r="I397" s="15">
        <v>79191</v>
      </c>
      <c r="J397" s="17">
        <v>0.15</v>
      </c>
      <c r="K397" s="15">
        <v>134624.70000000001</v>
      </c>
      <c r="L397" s="15">
        <v>118075.64</v>
      </c>
      <c r="M397" s="15" t="s">
        <v>19</v>
      </c>
      <c r="N397" s="18" t="str">
        <f t="shared" si="42"/>
        <v>May</v>
      </c>
      <c r="O397" s="15">
        <f t="shared" si="43"/>
        <v>2</v>
      </c>
      <c r="P397" s="19">
        <f t="shared" si="44"/>
        <v>20193.705000000002</v>
      </c>
      <c r="Q397" s="19">
        <f t="shared" si="45"/>
        <v>114430.99500000001</v>
      </c>
      <c r="R397" s="15">
        <f t="shared" si="46"/>
        <v>16549.060000000012</v>
      </c>
      <c r="S397" s="15">
        <f t="shared" si="47"/>
        <v>12.29273677118687</v>
      </c>
      <c r="T397" s="20" t="str">
        <f t="shared" si="48"/>
        <v>High</v>
      </c>
    </row>
    <row r="398" spans="1:20" x14ac:dyDescent="0.3">
      <c r="A398" s="15" t="s">
        <v>471</v>
      </c>
      <c r="B398" s="16">
        <v>45544</v>
      </c>
      <c r="C398" s="15" t="s">
        <v>37</v>
      </c>
      <c r="D398" s="15" t="s">
        <v>63</v>
      </c>
      <c r="E398" s="15" t="s">
        <v>16</v>
      </c>
      <c r="F398" s="15" t="s">
        <v>29</v>
      </c>
      <c r="G398" s="15" t="s">
        <v>30</v>
      </c>
      <c r="H398" s="15">
        <v>4</v>
      </c>
      <c r="I398" s="15">
        <v>70243</v>
      </c>
      <c r="J398" s="17">
        <v>0.15</v>
      </c>
      <c r="K398" s="15">
        <v>238826.2</v>
      </c>
      <c r="L398" s="15">
        <v>198247.43</v>
      </c>
      <c r="M398" s="15" t="s">
        <v>35</v>
      </c>
      <c r="N398" s="18" t="str">
        <f t="shared" si="42"/>
        <v>September</v>
      </c>
      <c r="O398" s="15">
        <f t="shared" si="43"/>
        <v>3</v>
      </c>
      <c r="P398" s="19">
        <f t="shared" si="44"/>
        <v>35823.93</v>
      </c>
      <c r="Q398" s="19">
        <f t="shared" si="45"/>
        <v>203002.27000000002</v>
      </c>
      <c r="R398" s="15">
        <f t="shared" si="46"/>
        <v>40578.770000000019</v>
      </c>
      <c r="S398" s="15">
        <f t="shared" si="47"/>
        <v>16.990920594139176</v>
      </c>
      <c r="T398" s="20" t="str">
        <f t="shared" si="48"/>
        <v>High</v>
      </c>
    </row>
    <row r="399" spans="1:20" x14ac:dyDescent="0.3">
      <c r="A399" s="15" t="s">
        <v>472</v>
      </c>
      <c r="B399" s="16">
        <v>45290</v>
      </c>
      <c r="C399" s="15" t="s">
        <v>21</v>
      </c>
      <c r="D399" s="15" t="s">
        <v>46</v>
      </c>
      <c r="E399" s="15" t="s">
        <v>16</v>
      </c>
      <c r="F399" s="15" t="s">
        <v>17</v>
      </c>
      <c r="G399" s="15" t="s">
        <v>93</v>
      </c>
      <c r="H399" s="15">
        <v>5</v>
      </c>
      <c r="I399" s="15">
        <v>27950</v>
      </c>
      <c r="J399" s="17">
        <v>0.05</v>
      </c>
      <c r="K399" s="15">
        <v>132762.5</v>
      </c>
      <c r="L399" s="15">
        <v>109215.71</v>
      </c>
      <c r="M399" s="15" t="s">
        <v>35</v>
      </c>
      <c r="N399" s="18" t="str">
        <f t="shared" si="42"/>
        <v>December</v>
      </c>
      <c r="O399" s="15">
        <f t="shared" si="43"/>
        <v>4</v>
      </c>
      <c r="P399" s="19">
        <f t="shared" si="44"/>
        <v>6638.125</v>
      </c>
      <c r="Q399" s="19">
        <f t="shared" si="45"/>
        <v>126124.375</v>
      </c>
      <c r="R399" s="15">
        <f t="shared" si="46"/>
        <v>23546.789999999994</v>
      </c>
      <c r="S399" s="15">
        <f t="shared" si="47"/>
        <v>17.736024856416531</v>
      </c>
      <c r="T399" s="20" t="str">
        <f t="shared" si="48"/>
        <v>High</v>
      </c>
    </row>
    <row r="400" spans="1:20" x14ac:dyDescent="0.3">
      <c r="A400" s="15" t="s">
        <v>473</v>
      </c>
      <c r="B400" s="16">
        <v>44968</v>
      </c>
      <c r="C400" s="15" t="s">
        <v>21</v>
      </c>
      <c r="D400" s="15" t="s">
        <v>15</v>
      </c>
      <c r="E400" s="15" t="s">
        <v>32</v>
      </c>
      <c r="F400" s="15" t="s">
        <v>90</v>
      </c>
      <c r="G400" s="15" t="s">
        <v>113</v>
      </c>
      <c r="H400" s="15">
        <v>5</v>
      </c>
      <c r="I400" s="15">
        <v>37762</v>
      </c>
      <c r="J400" s="17">
        <v>0.08</v>
      </c>
      <c r="K400" s="15">
        <v>173705.2</v>
      </c>
      <c r="L400" s="15">
        <v>156328.18</v>
      </c>
      <c r="M400" s="15" t="s">
        <v>19</v>
      </c>
      <c r="N400" s="18" t="str">
        <f t="shared" si="42"/>
        <v>February</v>
      </c>
      <c r="O400" s="15">
        <f t="shared" si="43"/>
        <v>1</v>
      </c>
      <c r="P400" s="19">
        <f t="shared" si="44"/>
        <v>13896.416000000001</v>
      </c>
      <c r="Q400" s="19">
        <f t="shared" si="45"/>
        <v>159808.78400000001</v>
      </c>
      <c r="R400" s="15">
        <f t="shared" si="46"/>
        <v>17377.020000000019</v>
      </c>
      <c r="S400" s="15">
        <f t="shared" si="47"/>
        <v>10.003741972030785</v>
      </c>
      <c r="T400" s="20" t="str">
        <f t="shared" si="48"/>
        <v>High</v>
      </c>
    </row>
    <row r="401" spans="1:20" x14ac:dyDescent="0.3">
      <c r="A401" s="15" t="s">
        <v>474</v>
      </c>
      <c r="B401" s="16">
        <v>45021</v>
      </c>
      <c r="C401" s="15" t="s">
        <v>27</v>
      </c>
      <c r="D401" s="15" t="s">
        <v>70</v>
      </c>
      <c r="E401" s="15" t="s">
        <v>23</v>
      </c>
      <c r="F401" s="15" t="s">
        <v>49</v>
      </c>
      <c r="G401" s="15" t="s">
        <v>71</v>
      </c>
      <c r="H401" s="15">
        <v>4</v>
      </c>
      <c r="I401" s="15">
        <v>49628</v>
      </c>
      <c r="J401" s="17">
        <v>0.12</v>
      </c>
      <c r="K401" s="15">
        <v>174690.56</v>
      </c>
      <c r="L401" s="15">
        <v>138167.49</v>
      </c>
      <c r="M401" s="15" t="s">
        <v>19</v>
      </c>
      <c r="N401" s="18" t="str">
        <f t="shared" si="42"/>
        <v>April</v>
      </c>
      <c r="O401" s="15">
        <f t="shared" si="43"/>
        <v>2</v>
      </c>
      <c r="P401" s="19">
        <f t="shared" si="44"/>
        <v>20962.867200000001</v>
      </c>
      <c r="Q401" s="19">
        <f t="shared" si="45"/>
        <v>153727.69279999999</v>
      </c>
      <c r="R401" s="15">
        <f t="shared" si="46"/>
        <v>36523.070000000007</v>
      </c>
      <c r="S401" s="15">
        <f t="shared" si="47"/>
        <v>20.90729458993091</v>
      </c>
      <c r="T401" s="20" t="str">
        <f t="shared" si="48"/>
        <v>High</v>
      </c>
    </row>
    <row r="402" spans="1:20" x14ac:dyDescent="0.3">
      <c r="A402" s="15" t="s">
        <v>475</v>
      </c>
      <c r="B402" s="16">
        <v>44966</v>
      </c>
      <c r="C402" s="15" t="s">
        <v>27</v>
      </c>
      <c r="D402" s="15" t="s">
        <v>38</v>
      </c>
      <c r="E402" s="15" t="s">
        <v>23</v>
      </c>
      <c r="F402" s="15" t="s">
        <v>53</v>
      </c>
      <c r="G402" s="15" t="s">
        <v>133</v>
      </c>
      <c r="H402" s="15">
        <v>1</v>
      </c>
      <c r="I402" s="15">
        <v>55637</v>
      </c>
      <c r="J402" s="17">
        <v>0.1</v>
      </c>
      <c r="K402" s="15">
        <v>50073.3</v>
      </c>
      <c r="L402" s="15">
        <v>44861.07</v>
      </c>
      <c r="M402" s="15" t="s">
        <v>35</v>
      </c>
      <c r="N402" s="18" t="str">
        <f t="shared" si="42"/>
        <v>February</v>
      </c>
      <c r="O402" s="15">
        <f t="shared" si="43"/>
        <v>1</v>
      </c>
      <c r="P402" s="19">
        <f t="shared" si="44"/>
        <v>5007.3300000000008</v>
      </c>
      <c r="Q402" s="19">
        <f t="shared" si="45"/>
        <v>45065.97</v>
      </c>
      <c r="R402" s="15">
        <f t="shared" si="46"/>
        <v>5212.2300000000032</v>
      </c>
      <c r="S402" s="15">
        <f t="shared" si="47"/>
        <v>10.409200112634883</v>
      </c>
      <c r="T402" s="20" t="str">
        <f t="shared" si="48"/>
        <v>High</v>
      </c>
    </row>
    <row r="403" spans="1:20" x14ac:dyDescent="0.3">
      <c r="A403" s="15" t="s">
        <v>476</v>
      </c>
      <c r="B403" s="16">
        <v>45204</v>
      </c>
      <c r="C403" s="15" t="s">
        <v>21</v>
      </c>
      <c r="D403" s="15" t="s">
        <v>56</v>
      </c>
      <c r="E403" s="15" t="s">
        <v>32</v>
      </c>
      <c r="F403" s="15" t="s">
        <v>33</v>
      </c>
      <c r="G403" s="15" t="s">
        <v>34</v>
      </c>
      <c r="H403" s="15">
        <v>5</v>
      </c>
      <c r="I403" s="15">
        <v>45136</v>
      </c>
      <c r="J403" s="17">
        <v>0.1</v>
      </c>
      <c r="K403" s="15">
        <v>203112</v>
      </c>
      <c r="L403" s="15">
        <v>179669.47</v>
      </c>
      <c r="M403" s="15" t="s">
        <v>19</v>
      </c>
      <c r="N403" s="18" t="str">
        <f t="shared" si="42"/>
        <v>October</v>
      </c>
      <c r="O403" s="15">
        <f t="shared" si="43"/>
        <v>4</v>
      </c>
      <c r="P403" s="19">
        <f t="shared" si="44"/>
        <v>20311.2</v>
      </c>
      <c r="Q403" s="19">
        <f t="shared" si="45"/>
        <v>182800.8</v>
      </c>
      <c r="R403" s="15">
        <f t="shared" si="46"/>
        <v>23442.53</v>
      </c>
      <c r="S403" s="15">
        <f t="shared" si="47"/>
        <v>11.541676513450707</v>
      </c>
      <c r="T403" s="20" t="str">
        <f t="shared" si="48"/>
        <v>High</v>
      </c>
    </row>
    <row r="404" spans="1:20" x14ac:dyDescent="0.3">
      <c r="A404" s="15" t="s">
        <v>477</v>
      </c>
      <c r="B404" s="16">
        <v>45311</v>
      </c>
      <c r="C404" s="15" t="s">
        <v>14</v>
      </c>
      <c r="D404" s="15" t="s">
        <v>63</v>
      </c>
      <c r="E404" s="15" t="s">
        <v>32</v>
      </c>
      <c r="F404" s="15" t="s">
        <v>60</v>
      </c>
      <c r="G404" s="15" t="s">
        <v>61</v>
      </c>
      <c r="H404" s="15">
        <v>2</v>
      </c>
      <c r="I404" s="15">
        <v>19858</v>
      </c>
      <c r="J404" s="17">
        <v>0.15</v>
      </c>
      <c r="K404" s="15">
        <v>33758.6</v>
      </c>
      <c r="L404" s="15">
        <v>30156.720000000001</v>
      </c>
      <c r="M404" s="15" t="s">
        <v>35</v>
      </c>
      <c r="N404" s="18" t="str">
        <f t="shared" si="42"/>
        <v>January</v>
      </c>
      <c r="O404" s="15">
        <f t="shared" si="43"/>
        <v>1</v>
      </c>
      <c r="P404" s="19">
        <f t="shared" si="44"/>
        <v>5063.79</v>
      </c>
      <c r="Q404" s="19">
        <f t="shared" si="45"/>
        <v>28694.809999999998</v>
      </c>
      <c r="R404" s="15">
        <f t="shared" si="46"/>
        <v>3601.8799999999974</v>
      </c>
      <c r="S404" s="15">
        <f t="shared" si="47"/>
        <v>10.669518285710893</v>
      </c>
      <c r="T404" s="20" t="str">
        <f t="shared" si="48"/>
        <v>High</v>
      </c>
    </row>
    <row r="405" spans="1:20" x14ac:dyDescent="0.3">
      <c r="A405" s="15" t="s">
        <v>478</v>
      </c>
      <c r="B405" s="16">
        <v>45528</v>
      </c>
      <c r="C405" s="15" t="s">
        <v>27</v>
      </c>
      <c r="D405" s="15" t="s">
        <v>22</v>
      </c>
      <c r="E405" s="15" t="s">
        <v>23</v>
      </c>
      <c r="F405" s="15" t="s">
        <v>49</v>
      </c>
      <c r="G405" s="15" t="s">
        <v>71</v>
      </c>
      <c r="H405" s="15">
        <v>4</v>
      </c>
      <c r="I405" s="15">
        <v>65518</v>
      </c>
      <c r="J405" s="17">
        <v>0.08</v>
      </c>
      <c r="K405" s="15">
        <v>241106.24</v>
      </c>
      <c r="L405" s="15">
        <v>210455.87</v>
      </c>
      <c r="M405" s="15" t="s">
        <v>19</v>
      </c>
      <c r="N405" s="18" t="str">
        <f t="shared" si="42"/>
        <v>August</v>
      </c>
      <c r="O405" s="15">
        <f t="shared" si="43"/>
        <v>3</v>
      </c>
      <c r="P405" s="19">
        <f t="shared" si="44"/>
        <v>19288.499199999998</v>
      </c>
      <c r="Q405" s="19">
        <f t="shared" si="45"/>
        <v>221817.7408</v>
      </c>
      <c r="R405" s="15">
        <f t="shared" si="46"/>
        <v>30650.369999999995</v>
      </c>
      <c r="S405" s="15">
        <f t="shared" si="47"/>
        <v>12.712391848506282</v>
      </c>
      <c r="T405" s="20" t="str">
        <f t="shared" si="48"/>
        <v>High</v>
      </c>
    </row>
    <row r="406" spans="1:20" x14ac:dyDescent="0.3">
      <c r="A406" s="15" t="s">
        <v>479</v>
      </c>
      <c r="B406" s="16">
        <v>45484</v>
      </c>
      <c r="C406" s="15" t="s">
        <v>37</v>
      </c>
      <c r="D406" s="15" t="s">
        <v>73</v>
      </c>
      <c r="E406" s="15" t="s">
        <v>16</v>
      </c>
      <c r="F406" s="15" t="s">
        <v>39</v>
      </c>
      <c r="G406" s="15" t="s">
        <v>85</v>
      </c>
      <c r="H406" s="15">
        <v>1</v>
      </c>
      <c r="I406" s="15">
        <v>11061</v>
      </c>
      <c r="J406" s="17">
        <v>0</v>
      </c>
      <c r="K406" s="15">
        <v>11061</v>
      </c>
      <c r="L406" s="15">
        <v>9925.5</v>
      </c>
      <c r="M406" s="15" t="s">
        <v>51</v>
      </c>
      <c r="N406" s="18" t="str">
        <f t="shared" si="42"/>
        <v>July</v>
      </c>
      <c r="O406" s="15">
        <f t="shared" si="43"/>
        <v>3</v>
      </c>
      <c r="P406" s="19">
        <f t="shared" si="44"/>
        <v>0</v>
      </c>
      <c r="Q406" s="19">
        <f t="shared" si="45"/>
        <v>11061</v>
      </c>
      <c r="R406" s="15">
        <f t="shared" si="46"/>
        <v>1135.5</v>
      </c>
      <c r="S406" s="15">
        <f t="shared" si="47"/>
        <v>10.265798752373204</v>
      </c>
      <c r="T406" s="20" t="str">
        <f t="shared" si="48"/>
        <v>Medium</v>
      </c>
    </row>
    <row r="407" spans="1:20" x14ac:dyDescent="0.3">
      <c r="A407" s="15" t="s">
        <v>480</v>
      </c>
      <c r="B407" s="16">
        <v>45269</v>
      </c>
      <c r="C407" s="15" t="s">
        <v>27</v>
      </c>
      <c r="D407" s="15" t="s">
        <v>46</v>
      </c>
      <c r="E407" s="15" t="s">
        <v>23</v>
      </c>
      <c r="F407" s="15" t="s">
        <v>24</v>
      </c>
      <c r="G407" s="15" t="s">
        <v>25</v>
      </c>
      <c r="H407" s="15">
        <v>3</v>
      </c>
      <c r="I407" s="15">
        <v>12557</v>
      </c>
      <c r="J407" s="17">
        <v>0</v>
      </c>
      <c r="K407" s="15">
        <v>37671</v>
      </c>
      <c r="L407" s="15">
        <v>30397.58</v>
      </c>
      <c r="M407" s="15" t="s">
        <v>19</v>
      </c>
      <c r="N407" s="18" t="str">
        <f t="shared" si="42"/>
        <v>December</v>
      </c>
      <c r="O407" s="15">
        <f t="shared" si="43"/>
        <v>4</v>
      </c>
      <c r="P407" s="19">
        <f t="shared" si="44"/>
        <v>0</v>
      </c>
      <c r="Q407" s="19">
        <f t="shared" si="45"/>
        <v>37671</v>
      </c>
      <c r="R407" s="15">
        <f t="shared" si="46"/>
        <v>7273.4199999999983</v>
      </c>
      <c r="S407" s="15">
        <f t="shared" si="47"/>
        <v>19.30774335695893</v>
      </c>
      <c r="T407" s="20" t="str">
        <f t="shared" si="48"/>
        <v>High</v>
      </c>
    </row>
    <row r="408" spans="1:20" x14ac:dyDescent="0.3">
      <c r="A408" s="15" t="s">
        <v>481</v>
      </c>
      <c r="B408" s="16">
        <v>44948</v>
      </c>
      <c r="C408" s="15" t="s">
        <v>14</v>
      </c>
      <c r="D408" s="15" t="s">
        <v>70</v>
      </c>
      <c r="E408" s="15" t="s">
        <v>23</v>
      </c>
      <c r="F408" s="15" t="s">
        <v>53</v>
      </c>
      <c r="G408" s="15" t="s">
        <v>54</v>
      </c>
      <c r="H408" s="15">
        <v>4</v>
      </c>
      <c r="I408" s="15">
        <v>56095</v>
      </c>
      <c r="J408" s="17">
        <v>0.12</v>
      </c>
      <c r="K408" s="15">
        <v>197454.4</v>
      </c>
      <c r="L408" s="15">
        <v>165533.79</v>
      </c>
      <c r="M408" s="15" t="s">
        <v>51</v>
      </c>
      <c r="N408" s="18" t="str">
        <f t="shared" si="42"/>
        <v>January</v>
      </c>
      <c r="O408" s="15">
        <f t="shared" si="43"/>
        <v>1</v>
      </c>
      <c r="P408" s="19">
        <f t="shared" si="44"/>
        <v>23694.527999999998</v>
      </c>
      <c r="Q408" s="19">
        <f t="shared" si="45"/>
        <v>173759.872</v>
      </c>
      <c r="R408" s="15">
        <f t="shared" si="46"/>
        <v>31920.609999999986</v>
      </c>
      <c r="S408" s="15">
        <f t="shared" si="47"/>
        <v>16.166066696918371</v>
      </c>
      <c r="T408" s="20" t="str">
        <f t="shared" si="48"/>
        <v>High</v>
      </c>
    </row>
    <row r="409" spans="1:20" x14ac:dyDescent="0.3">
      <c r="A409" s="15" t="s">
        <v>482</v>
      </c>
      <c r="B409" s="16">
        <v>45018</v>
      </c>
      <c r="C409" s="15" t="s">
        <v>37</v>
      </c>
      <c r="D409" s="15" t="s">
        <v>48</v>
      </c>
      <c r="E409" s="15" t="s">
        <v>16</v>
      </c>
      <c r="F409" s="15" t="s">
        <v>29</v>
      </c>
      <c r="G409" s="15" t="s">
        <v>79</v>
      </c>
      <c r="H409" s="15">
        <v>1</v>
      </c>
      <c r="I409" s="15">
        <v>84677</v>
      </c>
      <c r="J409" s="17">
        <v>0.15</v>
      </c>
      <c r="K409" s="15">
        <v>71975.45</v>
      </c>
      <c r="L409" s="15">
        <v>62601.39</v>
      </c>
      <c r="M409" s="15" t="s">
        <v>19</v>
      </c>
      <c r="N409" s="18" t="str">
        <f t="shared" si="42"/>
        <v>April</v>
      </c>
      <c r="O409" s="15">
        <f t="shared" si="43"/>
        <v>2</v>
      </c>
      <c r="P409" s="19">
        <f t="shared" si="44"/>
        <v>10796.317499999999</v>
      </c>
      <c r="Q409" s="19">
        <f t="shared" si="45"/>
        <v>61179.1325</v>
      </c>
      <c r="R409" s="15">
        <f t="shared" si="46"/>
        <v>9374.0599999999977</v>
      </c>
      <c r="S409" s="15">
        <f t="shared" si="47"/>
        <v>13.023968589289817</v>
      </c>
      <c r="T409" s="20" t="str">
        <f t="shared" si="48"/>
        <v>High</v>
      </c>
    </row>
    <row r="410" spans="1:20" x14ac:dyDescent="0.3">
      <c r="A410" s="15" t="s">
        <v>483</v>
      </c>
      <c r="B410" s="16">
        <v>45573</v>
      </c>
      <c r="C410" s="15" t="s">
        <v>27</v>
      </c>
      <c r="D410" s="15" t="s">
        <v>109</v>
      </c>
      <c r="E410" s="15" t="s">
        <v>23</v>
      </c>
      <c r="F410" s="15" t="s">
        <v>24</v>
      </c>
      <c r="G410" s="15" t="s">
        <v>75</v>
      </c>
      <c r="H410" s="15">
        <v>5</v>
      </c>
      <c r="I410" s="15">
        <v>39997</v>
      </c>
      <c r="J410" s="17">
        <v>0.12</v>
      </c>
      <c r="K410" s="15">
        <v>175986.8</v>
      </c>
      <c r="L410" s="15">
        <v>155525.49</v>
      </c>
      <c r="M410" s="15" t="s">
        <v>35</v>
      </c>
      <c r="N410" s="18" t="str">
        <f t="shared" si="42"/>
        <v>October</v>
      </c>
      <c r="O410" s="15">
        <f t="shared" si="43"/>
        <v>4</v>
      </c>
      <c r="P410" s="19">
        <f t="shared" si="44"/>
        <v>21118.415999999997</v>
      </c>
      <c r="Q410" s="19">
        <f t="shared" si="45"/>
        <v>154868.38399999999</v>
      </c>
      <c r="R410" s="15">
        <f t="shared" si="46"/>
        <v>20461.309999999998</v>
      </c>
      <c r="S410" s="15">
        <f t="shared" si="47"/>
        <v>11.626616314405398</v>
      </c>
      <c r="T410" s="20" t="str">
        <f t="shared" si="48"/>
        <v>High</v>
      </c>
    </row>
    <row r="411" spans="1:20" x14ac:dyDescent="0.3">
      <c r="A411" s="15" t="s">
        <v>484</v>
      </c>
      <c r="B411" s="16">
        <v>45365</v>
      </c>
      <c r="C411" s="15" t="s">
        <v>14</v>
      </c>
      <c r="D411" s="15" t="s">
        <v>48</v>
      </c>
      <c r="E411" s="15" t="s">
        <v>32</v>
      </c>
      <c r="F411" s="15" t="s">
        <v>90</v>
      </c>
      <c r="G411" s="15" t="s">
        <v>91</v>
      </c>
      <c r="H411" s="15">
        <v>1</v>
      </c>
      <c r="I411" s="15">
        <v>46954</v>
      </c>
      <c r="J411" s="17">
        <v>0.15</v>
      </c>
      <c r="K411" s="15">
        <v>39910.9</v>
      </c>
      <c r="L411" s="15">
        <v>32199.58</v>
      </c>
      <c r="M411" s="15" t="s">
        <v>51</v>
      </c>
      <c r="N411" s="18" t="str">
        <f t="shared" si="42"/>
        <v>March</v>
      </c>
      <c r="O411" s="15">
        <f t="shared" si="43"/>
        <v>1</v>
      </c>
      <c r="P411" s="19">
        <f t="shared" si="44"/>
        <v>5986.6350000000002</v>
      </c>
      <c r="Q411" s="19">
        <f t="shared" si="45"/>
        <v>33924.264999999999</v>
      </c>
      <c r="R411" s="15">
        <f t="shared" si="46"/>
        <v>7711.32</v>
      </c>
      <c r="S411" s="15">
        <f t="shared" si="47"/>
        <v>19.321338281020971</v>
      </c>
      <c r="T411" s="20" t="str">
        <f t="shared" si="48"/>
        <v>High</v>
      </c>
    </row>
    <row r="412" spans="1:20" x14ac:dyDescent="0.3">
      <c r="A412" s="15" t="s">
        <v>485</v>
      </c>
      <c r="B412" s="16">
        <v>45335</v>
      </c>
      <c r="C412" s="15" t="s">
        <v>37</v>
      </c>
      <c r="D412" s="15" t="s">
        <v>70</v>
      </c>
      <c r="E412" s="15" t="s">
        <v>32</v>
      </c>
      <c r="F412" s="15" t="s">
        <v>43</v>
      </c>
      <c r="G412" s="15" t="s">
        <v>44</v>
      </c>
      <c r="H412" s="15">
        <v>5</v>
      </c>
      <c r="I412" s="15">
        <v>29649</v>
      </c>
      <c r="J412" s="17">
        <v>0.15</v>
      </c>
      <c r="K412" s="15">
        <v>126008.25</v>
      </c>
      <c r="L412" s="15">
        <v>106792.65</v>
      </c>
      <c r="M412" s="15" t="s">
        <v>51</v>
      </c>
      <c r="N412" s="18" t="str">
        <f t="shared" si="42"/>
        <v>February</v>
      </c>
      <c r="O412" s="15">
        <f t="shared" si="43"/>
        <v>1</v>
      </c>
      <c r="P412" s="19">
        <f t="shared" si="44"/>
        <v>18901.237499999999</v>
      </c>
      <c r="Q412" s="19">
        <f t="shared" si="45"/>
        <v>107107.0125</v>
      </c>
      <c r="R412" s="15">
        <f t="shared" si="46"/>
        <v>19215.600000000006</v>
      </c>
      <c r="S412" s="15">
        <f t="shared" si="47"/>
        <v>15.249477712768812</v>
      </c>
      <c r="T412" s="20" t="str">
        <f t="shared" si="48"/>
        <v>High</v>
      </c>
    </row>
    <row r="413" spans="1:20" x14ac:dyDescent="0.3">
      <c r="A413" s="15" t="s">
        <v>486</v>
      </c>
      <c r="B413" s="16">
        <v>45080</v>
      </c>
      <c r="C413" s="15" t="s">
        <v>27</v>
      </c>
      <c r="D413" s="15" t="s">
        <v>70</v>
      </c>
      <c r="E413" s="15" t="s">
        <v>23</v>
      </c>
      <c r="F413" s="15" t="s">
        <v>24</v>
      </c>
      <c r="G413" s="15" t="s">
        <v>75</v>
      </c>
      <c r="H413" s="15">
        <v>3</v>
      </c>
      <c r="I413" s="15">
        <v>68289</v>
      </c>
      <c r="J413" s="17">
        <v>0.08</v>
      </c>
      <c r="K413" s="15">
        <v>188477.64</v>
      </c>
      <c r="L413" s="15">
        <v>152356.57</v>
      </c>
      <c r="M413" s="15" t="s">
        <v>19</v>
      </c>
      <c r="N413" s="18" t="str">
        <f t="shared" si="42"/>
        <v>June</v>
      </c>
      <c r="O413" s="15">
        <f t="shared" si="43"/>
        <v>2</v>
      </c>
      <c r="P413" s="19">
        <f t="shared" si="44"/>
        <v>15078.211200000002</v>
      </c>
      <c r="Q413" s="19">
        <f t="shared" si="45"/>
        <v>173399.42880000002</v>
      </c>
      <c r="R413" s="15">
        <f t="shared" si="46"/>
        <v>36121.070000000007</v>
      </c>
      <c r="S413" s="15">
        <f t="shared" si="47"/>
        <v>19.164644676153632</v>
      </c>
      <c r="T413" s="20" t="str">
        <f t="shared" si="48"/>
        <v>High</v>
      </c>
    </row>
    <row r="414" spans="1:20" x14ac:dyDescent="0.3">
      <c r="A414" s="15" t="s">
        <v>487</v>
      </c>
      <c r="B414" s="16">
        <v>45482</v>
      </c>
      <c r="C414" s="15" t="s">
        <v>27</v>
      </c>
      <c r="D414" s="15" t="s">
        <v>48</v>
      </c>
      <c r="E414" s="15" t="s">
        <v>32</v>
      </c>
      <c r="F414" s="15" t="s">
        <v>43</v>
      </c>
      <c r="G414" s="15" t="s">
        <v>44</v>
      </c>
      <c r="H414" s="15">
        <v>4</v>
      </c>
      <c r="I414" s="15">
        <v>16594</v>
      </c>
      <c r="J414" s="17">
        <v>0.08</v>
      </c>
      <c r="K414" s="15">
        <v>61065.919999999998</v>
      </c>
      <c r="L414" s="15">
        <v>46876.55</v>
      </c>
      <c r="M414" s="15" t="s">
        <v>51</v>
      </c>
      <c r="N414" s="18" t="str">
        <f t="shared" si="42"/>
        <v>July</v>
      </c>
      <c r="O414" s="15">
        <f t="shared" si="43"/>
        <v>3</v>
      </c>
      <c r="P414" s="19">
        <f t="shared" si="44"/>
        <v>4885.2735999999995</v>
      </c>
      <c r="Q414" s="19">
        <f t="shared" si="45"/>
        <v>56180.646399999998</v>
      </c>
      <c r="R414" s="15">
        <f t="shared" si="46"/>
        <v>14189.369999999995</v>
      </c>
      <c r="S414" s="15">
        <f t="shared" si="47"/>
        <v>23.236152014085754</v>
      </c>
      <c r="T414" s="20" t="str">
        <f t="shared" si="48"/>
        <v>High</v>
      </c>
    </row>
    <row r="415" spans="1:20" x14ac:dyDescent="0.3">
      <c r="A415" s="15" t="s">
        <v>488</v>
      </c>
      <c r="B415" s="16">
        <v>45534</v>
      </c>
      <c r="C415" s="15" t="s">
        <v>27</v>
      </c>
      <c r="D415" s="15" t="s">
        <v>38</v>
      </c>
      <c r="E415" s="15" t="s">
        <v>32</v>
      </c>
      <c r="F415" s="15" t="s">
        <v>33</v>
      </c>
      <c r="G415" s="15" t="s">
        <v>34</v>
      </c>
      <c r="H415" s="15">
        <v>5</v>
      </c>
      <c r="I415" s="15">
        <v>16542</v>
      </c>
      <c r="J415" s="17">
        <v>0.15</v>
      </c>
      <c r="K415" s="15">
        <v>70303.5</v>
      </c>
      <c r="L415" s="15">
        <v>57015.61</v>
      </c>
      <c r="M415" s="15" t="s">
        <v>35</v>
      </c>
      <c r="N415" s="18" t="str">
        <f t="shared" si="42"/>
        <v>August</v>
      </c>
      <c r="O415" s="15">
        <f t="shared" si="43"/>
        <v>3</v>
      </c>
      <c r="P415" s="19">
        <f t="shared" si="44"/>
        <v>10545.525</v>
      </c>
      <c r="Q415" s="19">
        <f t="shared" si="45"/>
        <v>59757.974999999999</v>
      </c>
      <c r="R415" s="15">
        <f t="shared" si="46"/>
        <v>13287.89</v>
      </c>
      <c r="S415" s="15">
        <f t="shared" si="47"/>
        <v>18.90075174066725</v>
      </c>
      <c r="T415" s="20" t="str">
        <f t="shared" si="48"/>
        <v>High</v>
      </c>
    </row>
    <row r="416" spans="1:20" x14ac:dyDescent="0.3">
      <c r="A416" s="15" t="s">
        <v>489</v>
      </c>
      <c r="B416" s="16">
        <v>45239</v>
      </c>
      <c r="C416" s="15" t="s">
        <v>37</v>
      </c>
      <c r="D416" s="15" t="s">
        <v>42</v>
      </c>
      <c r="E416" s="15" t="s">
        <v>32</v>
      </c>
      <c r="F416" s="15" t="s">
        <v>43</v>
      </c>
      <c r="G416" s="15" t="s">
        <v>44</v>
      </c>
      <c r="H416" s="15">
        <v>3</v>
      </c>
      <c r="I416" s="15">
        <v>82420</v>
      </c>
      <c r="J416" s="17">
        <v>0</v>
      </c>
      <c r="K416" s="15">
        <v>247260</v>
      </c>
      <c r="L416" s="15">
        <v>192791.57</v>
      </c>
      <c r="M416" s="15" t="s">
        <v>35</v>
      </c>
      <c r="N416" s="18" t="str">
        <f t="shared" si="42"/>
        <v>November</v>
      </c>
      <c r="O416" s="15">
        <f t="shared" si="43"/>
        <v>4</v>
      </c>
      <c r="P416" s="19">
        <f t="shared" si="44"/>
        <v>0</v>
      </c>
      <c r="Q416" s="19">
        <f t="shared" si="45"/>
        <v>247260</v>
      </c>
      <c r="R416" s="15">
        <f t="shared" si="46"/>
        <v>54468.429999999993</v>
      </c>
      <c r="S416" s="15">
        <f t="shared" si="47"/>
        <v>22.028807732750945</v>
      </c>
      <c r="T416" s="20" t="str">
        <f t="shared" si="48"/>
        <v>High</v>
      </c>
    </row>
    <row r="417" spans="1:20" x14ac:dyDescent="0.3">
      <c r="A417" s="15" t="s">
        <v>490</v>
      </c>
      <c r="B417" s="16">
        <v>45520</v>
      </c>
      <c r="C417" s="15" t="s">
        <v>14</v>
      </c>
      <c r="D417" s="15" t="s">
        <v>63</v>
      </c>
      <c r="E417" s="15" t="s">
        <v>32</v>
      </c>
      <c r="F417" s="15" t="s">
        <v>90</v>
      </c>
      <c r="G417" s="15" t="s">
        <v>113</v>
      </c>
      <c r="H417" s="15">
        <v>1</v>
      </c>
      <c r="I417" s="15">
        <v>33463</v>
      </c>
      <c r="J417" s="17">
        <v>0.08</v>
      </c>
      <c r="K417" s="15">
        <v>30785.96</v>
      </c>
      <c r="L417" s="15">
        <v>27199.21</v>
      </c>
      <c r="M417" s="15" t="s">
        <v>35</v>
      </c>
      <c r="N417" s="18" t="str">
        <f t="shared" si="42"/>
        <v>August</v>
      </c>
      <c r="O417" s="15">
        <f t="shared" si="43"/>
        <v>3</v>
      </c>
      <c r="P417" s="19">
        <f t="shared" si="44"/>
        <v>2462.8768</v>
      </c>
      <c r="Q417" s="19">
        <f t="shared" si="45"/>
        <v>28323.083200000001</v>
      </c>
      <c r="R417" s="15">
        <f t="shared" si="46"/>
        <v>3586.75</v>
      </c>
      <c r="S417" s="15">
        <f t="shared" si="47"/>
        <v>11.650603067112412</v>
      </c>
      <c r="T417" s="20" t="str">
        <f t="shared" si="48"/>
        <v>High</v>
      </c>
    </row>
    <row r="418" spans="1:20" x14ac:dyDescent="0.3">
      <c r="A418" s="15" t="s">
        <v>491</v>
      </c>
      <c r="B418" s="16">
        <v>45022</v>
      </c>
      <c r="C418" s="15" t="s">
        <v>37</v>
      </c>
      <c r="D418" s="15" t="s">
        <v>56</v>
      </c>
      <c r="E418" s="15" t="s">
        <v>32</v>
      </c>
      <c r="F418" s="15" t="s">
        <v>60</v>
      </c>
      <c r="G418" s="15" t="s">
        <v>61</v>
      </c>
      <c r="H418" s="15">
        <v>5</v>
      </c>
      <c r="I418" s="15">
        <v>46863</v>
      </c>
      <c r="J418" s="17">
        <v>0.12</v>
      </c>
      <c r="K418" s="15">
        <v>206197.2</v>
      </c>
      <c r="L418" s="15">
        <v>161839.06</v>
      </c>
      <c r="M418" s="15" t="s">
        <v>19</v>
      </c>
      <c r="N418" s="18" t="str">
        <f t="shared" si="42"/>
        <v>April</v>
      </c>
      <c r="O418" s="15">
        <f t="shared" si="43"/>
        <v>2</v>
      </c>
      <c r="P418" s="19">
        <f t="shared" si="44"/>
        <v>24743.664000000001</v>
      </c>
      <c r="Q418" s="19">
        <f t="shared" si="45"/>
        <v>181453.53600000002</v>
      </c>
      <c r="R418" s="15">
        <f t="shared" si="46"/>
        <v>44358.140000000014</v>
      </c>
      <c r="S418" s="15">
        <f t="shared" si="47"/>
        <v>21.512484165643382</v>
      </c>
      <c r="T418" s="20" t="str">
        <f t="shared" si="48"/>
        <v>High</v>
      </c>
    </row>
    <row r="419" spans="1:20" x14ac:dyDescent="0.3">
      <c r="A419" s="15" t="s">
        <v>492</v>
      </c>
      <c r="B419" s="16">
        <v>45415</v>
      </c>
      <c r="C419" s="15" t="s">
        <v>14</v>
      </c>
      <c r="D419" s="15" t="s">
        <v>65</v>
      </c>
      <c r="E419" s="15" t="s">
        <v>16</v>
      </c>
      <c r="F419" s="15" t="s">
        <v>39</v>
      </c>
      <c r="G419" s="15" t="s">
        <v>40</v>
      </c>
      <c r="H419" s="15">
        <v>5</v>
      </c>
      <c r="I419" s="15">
        <v>76390</v>
      </c>
      <c r="J419" s="17">
        <v>0.1</v>
      </c>
      <c r="K419" s="15">
        <v>343755</v>
      </c>
      <c r="L419" s="15">
        <v>281685.92</v>
      </c>
      <c r="M419" s="15" t="s">
        <v>19</v>
      </c>
      <c r="N419" s="18" t="str">
        <f t="shared" si="42"/>
        <v>May</v>
      </c>
      <c r="O419" s="15">
        <f t="shared" si="43"/>
        <v>2</v>
      </c>
      <c r="P419" s="19">
        <f t="shared" si="44"/>
        <v>34375.5</v>
      </c>
      <c r="Q419" s="19">
        <f t="shared" si="45"/>
        <v>309379.5</v>
      </c>
      <c r="R419" s="15">
        <f t="shared" si="46"/>
        <v>62069.080000000016</v>
      </c>
      <c r="S419" s="15">
        <f t="shared" si="47"/>
        <v>18.056197000770901</v>
      </c>
      <c r="T419" s="20" t="str">
        <f t="shared" si="48"/>
        <v>High</v>
      </c>
    </row>
    <row r="420" spans="1:20" x14ac:dyDescent="0.3">
      <c r="A420" s="15" t="s">
        <v>493</v>
      </c>
      <c r="B420" s="16">
        <v>45346</v>
      </c>
      <c r="C420" s="15" t="s">
        <v>37</v>
      </c>
      <c r="D420" s="15" t="s">
        <v>109</v>
      </c>
      <c r="E420" s="15" t="s">
        <v>32</v>
      </c>
      <c r="F420" s="15" t="s">
        <v>43</v>
      </c>
      <c r="G420" s="15" t="s">
        <v>66</v>
      </c>
      <c r="H420" s="15">
        <v>4</v>
      </c>
      <c r="I420" s="15">
        <v>49997</v>
      </c>
      <c r="J420" s="17">
        <v>0.1</v>
      </c>
      <c r="K420" s="15">
        <v>179989.2</v>
      </c>
      <c r="L420" s="15">
        <v>156805.57</v>
      </c>
      <c r="M420" s="15" t="s">
        <v>19</v>
      </c>
      <c r="N420" s="18" t="str">
        <f t="shared" si="42"/>
        <v>February</v>
      </c>
      <c r="O420" s="15">
        <f t="shared" si="43"/>
        <v>1</v>
      </c>
      <c r="P420" s="19">
        <f t="shared" si="44"/>
        <v>17998.920000000002</v>
      </c>
      <c r="Q420" s="19">
        <f t="shared" si="45"/>
        <v>161990.28</v>
      </c>
      <c r="R420" s="15">
        <f t="shared" si="46"/>
        <v>23183.630000000005</v>
      </c>
      <c r="S420" s="15">
        <f t="shared" si="47"/>
        <v>12.880567278481156</v>
      </c>
      <c r="T420" s="20" t="str">
        <f t="shared" si="48"/>
        <v>High</v>
      </c>
    </row>
    <row r="421" spans="1:20" x14ac:dyDescent="0.3">
      <c r="A421" s="15" t="s">
        <v>494</v>
      </c>
      <c r="B421" s="16">
        <v>45094</v>
      </c>
      <c r="C421" s="15" t="s">
        <v>37</v>
      </c>
      <c r="D421" s="15" t="s">
        <v>28</v>
      </c>
      <c r="E421" s="15" t="s">
        <v>23</v>
      </c>
      <c r="F421" s="15" t="s">
        <v>24</v>
      </c>
      <c r="G421" s="15" t="s">
        <v>25</v>
      </c>
      <c r="H421" s="15">
        <v>1</v>
      </c>
      <c r="I421" s="15">
        <v>63432</v>
      </c>
      <c r="J421" s="17">
        <v>0.12</v>
      </c>
      <c r="K421" s="15">
        <v>55820.160000000003</v>
      </c>
      <c r="L421" s="15">
        <v>48606.73</v>
      </c>
      <c r="M421" s="15" t="s">
        <v>51</v>
      </c>
      <c r="N421" s="18" t="str">
        <f t="shared" si="42"/>
        <v>June</v>
      </c>
      <c r="O421" s="15">
        <f t="shared" si="43"/>
        <v>2</v>
      </c>
      <c r="P421" s="19">
        <f t="shared" si="44"/>
        <v>6698.4192000000003</v>
      </c>
      <c r="Q421" s="19">
        <f t="shared" si="45"/>
        <v>49121.7408</v>
      </c>
      <c r="R421" s="15">
        <f t="shared" si="46"/>
        <v>7213.43</v>
      </c>
      <c r="S421" s="15">
        <f t="shared" si="47"/>
        <v>12.922625087423611</v>
      </c>
      <c r="T421" s="20" t="str">
        <f t="shared" si="48"/>
        <v>High</v>
      </c>
    </row>
    <row r="422" spans="1:20" x14ac:dyDescent="0.3">
      <c r="A422" s="15" t="s">
        <v>495</v>
      </c>
      <c r="B422" s="16">
        <v>45002</v>
      </c>
      <c r="C422" s="15" t="s">
        <v>14</v>
      </c>
      <c r="D422" s="15" t="s">
        <v>46</v>
      </c>
      <c r="E422" s="15" t="s">
        <v>16</v>
      </c>
      <c r="F422" s="15" t="s">
        <v>29</v>
      </c>
      <c r="G422" s="15" t="s">
        <v>105</v>
      </c>
      <c r="H422" s="15">
        <v>3</v>
      </c>
      <c r="I422" s="15">
        <v>8245</v>
      </c>
      <c r="J422" s="17">
        <v>0</v>
      </c>
      <c r="K422" s="15">
        <v>24735</v>
      </c>
      <c r="L422" s="15">
        <v>21947.06</v>
      </c>
      <c r="M422" s="15" t="s">
        <v>19</v>
      </c>
      <c r="N422" s="18" t="str">
        <f t="shared" si="42"/>
        <v>March</v>
      </c>
      <c r="O422" s="15">
        <f t="shared" si="43"/>
        <v>1</v>
      </c>
      <c r="P422" s="19">
        <f t="shared" si="44"/>
        <v>0</v>
      </c>
      <c r="Q422" s="19">
        <f t="shared" si="45"/>
        <v>24735</v>
      </c>
      <c r="R422" s="15">
        <f t="shared" si="46"/>
        <v>2787.9399999999987</v>
      </c>
      <c r="S422" s="15">
        <f t="shared" si="47"/>
        <v>11.27123509197493</v>
      </c>
      <c r="T422" s="20" t="str">
        <f t="shared" si="48"/>
        <v>Medium</v>
      </c>
    </row>
    <row r="423" spans="1:20" x14ac:dyDescent="0.3">
      <c r="A423" s="15" t="s">
        <v>496</v>
      </c>
      <c r="B423" s="16">
        <v>44986</v>
      </c>
      <c r="C423" s="15" t="s">
        <v>21</v>
      </c>
      <c r="D423" s="15" t="s">
        <v>42</v>
      </c>
      <c r="E423" s="15" t="s">
        <v>23</v>
      </c>
      <c r="F423" s="15" t="s">
        <v>49</v>
      </c>
      <c r="G423" s="15" t="s">
        <v>95</v>
      </c>
      <c r="H423" s="15">
        <v>4</v>
      </c>
      <c r="I423" s="15">
        <v>77833</v>
      </c>
      <c r="J423" s="17">
        <v>0.15</v>
      </c>
      <c r="K423" s="15">
        <v>264632.2</v>
      </c>
      <c r="L423" s="15">
        <v>233788.69</v>
      </c>
      <c r="M423" s="15" t="s">
        <v>19</v>
      </c>
      <c r="N423" s="18" t="str">
        <f t="shared" si="42"/>
        <v>March</v>
      </c>
      <c r="O423" s="15">
        <f t="shared" si="43"/>
        <v>1</v>
      </c>
      <c r="P423" s="19">
        <f t="shared" si="44"/>
        <v>39694.83</v>
      </c>
      <c r="Q423" s="19">
        <f t="shared" si="45"/>
        <v>224937.37</v>
      </c>
      <c r="R423" s="15">
        <f t="shared" si="46"/>
        <v>30843.510000000009</v>
      </c>
      <c r="S423" s="15">
        <f t="shared" si="47"/>
        <v>11.655236966627648</v>
      </c>
      <c r="T423" s="20" t="str">
        <f t="shared" si="48"/>
        <v>High</v>
      </c>
    </row>
    <row r="424" spans="1:20" x14ac:dyDescent="0.3">
      <c r="A424" s="15" t="s">
        <v>497</v>
      </c>
      <c r="B424" s="16">
        <v>45413</v>
      </c>
      <c r="C424" s="15" t="s">
        <v>21</v>
      </c>
      <c r="D424" s="15" t="s">
        <v>56</v>
      </c>
      <c r="E424" s="15" t="s">
        <v>32</v>
      </c>
      <c r="F424" s="15" t="s">
        <v>43</v>
      </c>
      <c r="G424" s="15" t="s">
        <v>44</v>
      </c>
      <c r="H424" s="15">
        <v>5</v>
      </c>
      <c r="I424" s="15">
        <v>2910</v>
      </c>
      <c r="J424" s="17">
        <v>0.12</v>
      </c>
      <c r="K424" s="15">
        <v>12804</v>
      </c>
      <c r="L424" s="15">
        <v>10402.98</v>
      </c>
      <c r="M424" s="15" t="s">
        <v>51</v>
      </c>
      <c r="N424" s="18" t="str">
        <f t="shared" si="42"/>
        <v>May</v>
      </c>
      <c r="O424" s="15">
        <f t="shared" si="43"/>
        <v>2</v>
      </c>
      <c r="P424" s="19">
        <f t="shared" si="44"/>
        <v>1536.48</v>
      </c>
      <c r="Q424" s="19">
        <f t="shared" si="45"/>
        <v>11267.52</v>
      </c>
      <c r="R424" s="15">
        <f t="shared" si="46"/>
        <v>2401.0200000000004</v>
      </c>
      <c r="S424" s="15">
        <f t="shared" si="47"/>
        <v>18.752108716026246</v>
      </c>
      <c r="T424" s="20" t="str">
        <f t="shared" si="48"/>
        <v>Medium</v>
      </c>
    </row>
    <row r="425" spans="1:20" x14ac:dyDescent="0.3">
      <c r="A425" s="15" t="s">
        <v>498</v>
      </c>
      <c r="B425" s="16">
        <v>45631</v>
      </c>
      <c r="C425" s="15" t="s">
        <v>27</v>
      </c>
      <c r="D425" s="15" t="s">
        <v>48</v>
      </c>
      <c r="E425" s="15" t="s">
        <v>16</v>
      </c>
      <c r="F425" s="15" t="s">
        <v>29</v>
      </c>
      <c r="G425" s="15" t="s">
        <v>57</v>
      </c>
      <c r="H425" s="15">
        <v>5</v>
      </c>
      <c r="I425" s="15">
        <v>31784</v>
      </c>
      <c r="J425" s="17">
        <v>0.05</v>
      </c>
      <c r="K425" s="15">
        <v>150974</v>
      </c>
      <c r="L425" s="15">
        <v>124133.6</v>
      </c>
      <c r="M425" s="15" t="s">
        <v>19</v>
      </c>
      <c r="N425" s="18" t="str">
        <f t="shared" si="42"/>
        <v>December</v>
      </c>
      <c r="O425" s="15">
        <f t="shared" si="43"/>
        <v>4</v>
      </c>
      <c r="P425" s="19">
        <f t="shared" si="44"/>
        <v>7548.7000000000007</v>
      </c>
      <c r="Q425" s="19">
        <f t="shared" si="45"/>
        <v>143425.29999999999</v>
      </c>
      <c r="R425" s="15">
        <f t="shared" si="46"/>
        <v>26840.399999999994</v>
      </c>
      <c r="S425" s="15">
        <f t="shared" si="47"/>
        <v>17.778160477963091</v>
      </c>
      <c r="T425" s="20" t="str">
        <f t="shared" si="48"/>
        <v>High</v>
      </c>
    </row>
    <row r="426" spans="1:20" x14ac:dyDescent="0.3">
      <c r="A426" s="15" t="s">
        <v>499</v>
      </c>
      <c r="B426" s="16">
        <v>44970</v>
      </c>
      <c r="C426" s="15" t="s">
        <v>27</v>
      </c>
      <c r="D426" s="15" t="s">
        <v>73</v>
      </c>
      <c r="E426" s="15" t="s">
        <v>16</v>
      </c>
      <c r="F426" s="15" t="s">
        <v>17</v>
      </c>
      <c r="G426" s="15" t="s">
        <v>93</v>
      </c>
      <c r="H426" s="15">
        <v>4</v>
      </c>
      <c r="I426" s="15">
        <v>38894</v>
      </c>
      <c r="J426" s="17">
        <v>0.05</v>
      </c>
      <c r="K426" s="15">
        <v>147797.20000000001</v>
      </c>
      <c r="L426" s="15">
        <v>127739.45</v>
      </c>
      <c r="M426" s="15" t="s">
        <v>19</v>
      </c>
      <c r="N426" s="18" t="str">
        <f t="shared" si="42"/>
        <v>February</v>
      </c>
      <c r="O426" s="15">
        <f t="shared" si="43"/>
        <v>1</v>
      </c>
      <c r="P426" s="19">
        <f t="shared" si="44"/>
        <v>7389.8600000000006</v>
      </c>
      <c r="Q426" s="19">
        <f t="shared" si="45"/>
        <v>140407.34000000003</v>
      </c>
      <c r="R426" s="15">
        <f t="shared" si="46"/>
        <v>20057.750000000015</v>
      </c>
      <c r="S426" s="15">
        <f t="shared" si="47"/>
        <v>13.571129899619216</v>
      </c>
      <c r="T426" s="20" t="str">
        <f t="shared" si="48"/>
        <v>High</v>
      </c>
    </row>
    <row r="427" spans="1:20" x14ac:dyDescent="0.3">
      <c r="A427" s="15" t="s">
        <v>500</v>
      </c>
      <c r="B427" s="16">
        <v>45203</v>
      </c>
      <c r="C427" s="15" t="s">
        <v>14</v>
      </c>
      <c r="D427" s="15" t="s">
        <v>70</v>
      </c>
      <c r="E427" s="15" t="s">
        <v>32</v>
      </c>
      <c r="F427" s="15" t="s">
        <v>43</v>
      </c>
      <c r="G427" s="15" t="s">
        <v>66</v>
      </c>
      <c r="H427" s="15">
        <v>3</v>
      </c>
      <c r="I427" s="15">
        <v>82109</v>
      </c>
      <c r="J427" s="17">
        <v>0.15</v>
      </c>
      <c r="K427" s="15">
        <v>209377.95</v>
      </c>
      <c r="L427" s="15">
        <v>177490.47</v>
      </c>
      <c r="M427" s="15" t="s">
        <v>51</v>
      </c>
      <c r="N427" s="18" t="str">
        <f t="shared" si="42"/>
        <v>October</v>
      </c>
      <c r="O427" s="15">
        <f t="shared" si="43"/>
        <v>4</v>
      </c>
      <c r="P427" s="19">
        <f t="shared" si="44"/>
        <v>31406.692500000001</v>
      </c>
      <c r="Q427" s="19">
        <f t="shared" si="45"/>
        <v>177971.25750000001</v>
      </c>
      <c r="R427" s="15">
        <f t="shared" si="46"/>
        <v>31887.48000000001</v>
      </c>
      <c r="S427" s="15">
        <f t="shared" si="47"/>
        <v>15.22962661541008</v>
      </c>
      <c r="T427" s="20" t="str">
        <f t="shared" si="48"/>
        <v>High</v>
      </c>
    </row>
    <row r="428" spans="1:20" x14ac:dyDescent="0.3">
      <c r="A428" s="15" t="s">
        <v>501</v>
      </c>
      <c r="B428" s="16">
        <v>44996</v>
      </c>
      <c r="C428" s="15" t="s">
        <v>37</v>
      </c>
      <c r="D428" s="15" t="s">
        <v>65</v>
      </c>
      <c r="E428" s="15" t="s">
        <v>23</v>
      </c>
      <c r="F428" s="15" t="s">
        <v>53</v>
      </c>
      <c r="G428" s="15" t="s">
        <v>81</v>
      </c>
      <c r="H428" s="15">
        <v>1</v>
      </c>
      <c r="I428" s="15">
        <v>88918</v>
      </c>
      <c r="J428" s="17">
        <v>0.15</v>
      </c>
      <c r="K428" s="15">
        <v>75580.3</v>
      </c>
      <c r="L428" s="15">
        <v>61151.33</v>
      </c>
      <c r="M428" s="15" t="s">
        <v>19</v>
      </c>
      <c r="N428" s="18" t="str">
        <f t="shared" si="42"/>
        <v>March</v>
      </c>
      <c r="O428" s="15">
        <f t="shared" si="43"/>
        <v>1</v>
      </c>
      <c r="P428" s="19">
        <f t="shared" si="44"/>
        <v>11337.045</v>
      </c>
      <c r="Q428" s="19">
        <f t="shared" si="45"/>
        <v>64243.255000000005</v>
      </c>
      <c r="R428" s="15">
        <f t="shared" si="46"/>
        <v>14428.970000000001</v>
      </c>
      <c r="S428" s="15">
        <f t="shared" si="47"/>
        <v>19.090913902167632</v>
      </c>
      <c r="T428" s="20" t="str">
        <f t="shared" si="48"/>
        <v>High</v>
      </c>
    </row>
    <row r="429" spans="1:20" x14ac:dyDescent="0.3">
      <c r="A429" s="15" t="s">
        <v>502</v>
      </c>
      <c r="B429" s="16">
        <v>45482</v>
      </c>
      <c r="C429" s="15" t="s">
        <v>27</v>
      </c>
      <c r="D429" s="15" t="s">
        <v>28</v>
      </c>
      <c r="E429" s="15" t="s">
        <v>23</v>
      </c>
      <c r="F429" s="15" t="s">
        <v>24</v>
      </c>
      <c r="G429" s="15" t="s">
        <v>25</v>
      </c>
      <c r="H429" s="15">
        <v>5</v>
      </c>
      <c r="I429" s="15">
        <v>1462</v>
      </c>
      <c r="J429" s="17">
        <v>0.15</v>
      </c>
      <c r="K429" s="15">
        <v>6213.5</v>
      </c>
      <c r="L429" s="15">
        <v>4897.28</v>
      </c>
      <c r="M429" s="15" t="s">
        <v>35</v>
      </c>
      <c r="N429" s="18" t="str">
        <f t="shared" si="42"/>
        <v>July</v>
      </c>
      <c r="O429" s="15">
        <f t="shared" si="43"/>
        <v>3</v>
      </c>
      <c r="P429" s="19">
        <f t="shared" si="44"/>
        <v>932.02499999999998</v>
      </c>
      <c r="Q429" s="19">
        <f t="shared" si="45"/>
        <v>5281.4750000000004</v>
      </c>
      <c r="R429" s="15">
        <f t="shared" si="46"/>
        <v>1316.2200000000003</v>
      </c>
      <c r="S429" s="15">
        <f t="shared" si="47"/>
        <v>21.183230063571258</v>
      </c>
      <c r="T429" s="20" t="str">
        <f t="shared" si="48"/>
        <v>Low</v>
      </c>
    </row>
    <row r="430" spans="1:20" x14ac:dyDescent="0.3">
      <c r="A430" s="15" t="s">
        <v>503</v>
      </c>
      <c r="B430" s="16">
        <v>45416</v>
      </c>
      <c r="C430" s="15" t="s">
        <v>14</v>
      </c>
      <c r="D430" s="15" t="s">
        <v>42</v>
      </c>
      <c r="E430" s="15" t="s">
        <v>16</v>
      </c>
      <c r="F430" s="15" t="s">
        <v>17</v>
      </c>
      <c r="G430" s="15" t="s">
        <v>18</v>
      </c>
      <c r="H430" s="15">
        <v>2</v>
      </c>
      <c r="I430" s="15">
        <v>67726</v>
      </c>
      <c r="J430" s="17">
        <v>0.1</v>
      </c>
      <c r="K430" s="15">
        <v>121906.8</v>
      </c>
      <c r="L430" s="15">
        <v>100042.27</v>
      </c>
      <c r="M430" s="15" t="s">
        <v>19</v>
      </c>
      <c r="N430" s="18" t="str">
        <f t="shared" si="42"/>
        <v>May</v>
      </c>
      <c r="O430" s="15">
        <f t="shared" si="43"/>
        <v>2</v>
      </c>
      <c r="P430" s="19">
        <f t="shared" si="44"/>
        <v>12190.68</v>
      </c>
      <c r="Q430" s="19">
        <f t="shared" si="45"/>
        <v>109716.12</v>
      </c>
      <c r="R430" s="15">
        <f t="shared" si="46"/>
        <v>21864.53</v>
      </c>
      <c r="S430" s="15">
        <f t="shared" si="47"/>
        <v>17.935447407363654</v>
      </c>
      <c r="T430" s="20" t="str">
        <f t="shared" si="48"/>
        <v>High</v>
      </c>
    </row>
    <row r="431" spans="1:20" x14ac:dyDescent="0.3">
      <c r="A431" s="15" t="s">
        <v>504</v>
      </c>
      <c r="B431" s="16">
        <v>45202</v>
      </c>
      <c r="C431" s="15" t="s">
        <v>21</v>
      </c>
      <c r="D431" s="15" t="s">
        <v>42</v>
      </c>
      <c r="E431" s="15" t="s">
        <v>32</v>
      </c>
      <c r="F431" s="15" t="s">
        <v>43</v>
      </c>
      <c r="G431" s="15" t="s">
        <v>66</v>
      </c>
      <c r="H431" s="15">
        <v>1</v>
      </c>
      <c r="I431" s="15">
        <v>6735</v>
      </c>
      <c r="J431" s="17">
        <v>0</v>
      </c>
      <c r="K431" s="15">
        <v>6735</v>
      </c>
      <c r="L431" s="15">
        <v>5799.63</v>
      </c>
      <c r="M431" s="15" t="s">
        <v>19</v>
      </c>
      <c r="N431" s="18" t="str">
        <f t="shared" si="42"/>
        <v>October</v>
      </c>
      <c r="O431" s="15">
        <f t="shared" si="43"/>
        <v>4</v>
      </c>
      <c r="P431" s="19">
        <f t="shared" si="44"/>
        <v>0</v>
      </c>
      <c r="Q431" s="19">
        <f t="shared" si="45"/>
        <v>6735</v>
      </c>
      <c r="R431" s="15">
        <f t="shared" si="46"/>
        <v>935.36999999999989</v>
      </c>
      <c r="S431" s="15">
        <f t="shared" si="47"/>
        <v>13.888195991091312</v>
      </c>
      <c r="T431" s="20" t="str">
        <f t="shared" si="48"/>
        <v>Low</v>
      </c>
    </row>
    <row r="432" spans="1:20" x14ac:dyDescent="0.3">
      <c r="A432" s="15" t="s">
        <v>505</v>
      </c>
      <c r="B432" s="16">
        <v>45394</v>
      </c>
      <c r="C432" s="15" t="s">
        <v>14</v>
      </c>
      <c r="D432" s="15" t="s">
        <v>22</v>
      </c>
      <c r="E432" s="15" t="s">
        <v>32</v>
      </c>
      <c r="F432" s="15" t="s">
        <v>43</v>
      </c>
      <c r="G432" s="15" t="s">
        <v>44</v>
      </c>
      <c r="H432" s="15">
        <v>3</v>
      </c>
      <c r="I432" s="15">
        <v>11042</v>
      </c>
      <c r="J432" s="17">
        <v>0.1</v>
      </c>
      <c r="K432" s="15">
        <v>29813.4</v>
      </c>
      <c r="L432" s="15">
        <v>25749.65</v>
      </c>
      <c r="M432" s="15" t="s">
        <v>19</v>
      </c>
      <c r="N432" s="18" t="str">
        <f t="shared" si="42"/>
        <v>April</v>
      </c>
      <c r="O432" s="15">
        <f t="shared" si="43"/>
        <v>2</v>
      </c>
      <c r="P432" s="19">
        <f t="shared" si="44"/>
        <v>2981.34</v>
      </c>
      <c r="Q432" s="19">
        <f t="shared" si="45"/>
        <v>26832.06</v>
      </c>
      <c r="R432" s="15">
        <f t="shared" si="46"/>
        <v>4063.75</v>
      </c>
      <c r="S432" s="15">
        <f t="shared" si="47"/>
        <v>13.630615763381565</v>
      </c>
      <c r="T432" s="20" t="str">
        <f t="shared" si="48"/>
        <v>Medium</v>
      </c>
    </row>
    <row r="433" spans="1:20" x14ac:dyDescent="0.3">
      <c r="A433" s="15" t="s">
        <v>506</v>
      </c>
      <c r="B433" s="16">
        <v>45228</v>
      </c>
      <c r="C433" s="15" t="s">
        <v>27</v>
      </c>
      <c r="D433" s="15" t="s">
        <v>28</v>
      </c>
      <c r="E433" s="15" t="s">
        <v>23</v>
      </c>
      <c r="F433" s="15" t="s">
        <v>53</v>
      </c>
      <c r="G433" s="15" t="s">
        <v>133</v>
      </c>
      <c r="H433" s="15">
        <v>2</v>
      </c>
      <c r="I433" s="15">
        <v>65942</v>
      </c>
      <c r="J433" s="17">
        <v>0</v>
      </c>
      <c r="K433" s="15">
        <v>131884</v>
      </c>
      <c r="L433" s="15">
        <v>105244.75</v>
      </c>
      <c r="M433" s="15" t="s">
        <v>19</v>
      </c>
      <c r="N433" s="18" t="str">
        <f t="shared" si="42"/>
        <v>October</v>
      </c>
      <c r="O433" s="15">
        <f t="shared" si="43"/>
        <v>4</v>
      </c>
      <c r="P433" s="19">
        <f t="shared" si="44"/>
        <v>0</v>
      </c>
      <c r="Q433" s="19">
        <f t="shared" si="45"/>
        <v>131884</v>
      </c>
      <c r="R433" s="15">
        <f t="shared" si="46"/>
        <v>26639.25</v>
      </c>
      <c r="S433" s="15">
        <f t="shared" si="47"/>
        <v>20.199000636923355</v>
      </c>
      <c r="T433" s="20" t="str">
        <f t="shared" si="48"/>
        <v>High</v>
      </c>
    </row>
    <row r="434" spans="1:20" x14ac:dyDescent="0.3">
      <c r="A434" s="15" t="s">
        <v>507</v>
      </c>
      <c r="B434" s="16">
        <v>44985</v>
      </c>
      <c r="C434" s="15" t="s">
        <v>14</v>
      </c>
      <c r="D434" s="15" t="s">
        <v>70</v>
      </c>
      <c r="E434" s="15" t="s">
        <v>32</v>
      </c>
      <c r="F434" s="15" t="s">
        <v>33</v>
      </c>
      <c r="G434" s="15" t="s">
        <v>83</v>
      </c>
      <c r="H434" s="15">
        <v>3</v>
      </c>
      <c r="I434" s="15">
        <v>9579</v>
      </c>
      <c r="J434" s="17">
        <v>0.15</v>
      </c>
      <c r="K434" s="15">
        <v>24426.45</v>
      </c>
      <c r="L434" s="15">
        <v>21669.15</v>
      </c>
      <c r="M434" s="15" t="s">
        <v>19</v>
      </c>
      <c r="N434" s="18" t="str">
        <f t="shared" si="42"/>
        <v>February</v>
      </c>
      <c r="O434" s="15">
        <f t="shared" si="43"/>
        <v>1</v>
      </c>
      <c r="P434" s="19">
        <f t="shared" si="44"/>
        <v>3663.9675000000002</v>
      </c>
      <c r="Q434" s="19">
        <f t="shared" si="45"/>
        <v>20762.482500000002</v>
      </c>
      <c r="R434" s="15">
        <f t="shared" si="46"/>
        <v>2757.2999999999993</v>
      </c>
      <c r="S434" s="15">
        <f t="shared" si="47"/>
        <v>11.288173271187581</v>
      </c>
      <c r="T434" s="20" t="str">
        <f t="shared" si="48"/>
        <v>Medium</v>
      </c>
    </row>
    <row r="435" spans="1:20" x14ac:dyDescent="0.3">
      <c r="A435" s="15" t="s">
        <v>508</v>
      </c>
      <c r="B435" s="16">
        <v>45656</v>
      </c>
      <c r="C435" s="15" t="s">
        <v>27</v>
      </c>
      <c r="D435" s="15" t="s">
        <v>56</v>
      </c>
      <c r="E435" s="15" t="s">
        <v>16</v>
      </c>
      <c r="F435" s="15" t="s">
        <v>39</v>
      </c>
      <c r="G435" s="15" t="s">
        <v>40</v>
      </c>
      <c r="H435" s="15">
        <v>4</v>
      </c>
      <c r="I435" s="15">
        <v>44959</v>
      </c>
      <c r="J435" s="17">
        <v>0.08</v>
      </c>
      <c r="K435" s="15">
        <v>165449.12</v>
      </c>
      <c r="L435" s="15">
        <v>132039.76</v>
      </c>
      <c r="M435" s="15" t="s">
        <v>35</v>
      </c>
      <c r="N435" s="18" t="str">
        <f t="shared" si="42"/>
        <v>December</v>
      </c>
      <c r="O435" s="15">
        <f t="shared" si="43"/>
        <v>4</v>
      </c>
      <c r="P435" s="19">
        <f t="shared" si="44"/>
        <v>13235.929599999999</v>
      </c>
      <c r="Q435" s="19">
        <f t="shared" si="45"/>
        <v>152213.19039999999</v>
      </c>
      <c r="R435" s="15">
        <f t="shared" si="46"/>
        <v>33409.359999999986</v>
      </c>
      <c r="S435" s="15">
        <f t="shared" si="47"/>
        <v>20.193132486893848</v>
      </c>
      <c r="T435" s="20" t="str">
        <f t="shared" si="48"/>
        <v>High</v>
      </c>
    </row>
    <row r="436" spans="1:20" x14ac:dyDescent="0.3">
      <c r="A436" s="15" t="s">
        <v>509</v>
      </c>
      <c r="B436" s="16">
        <v>45083</v>
      </c>
      <c r="C436" s="15" t="s">
        <v>37</v>
      </c>
      <c r="D436" s="15" t="s">
        <v>70</v>
      </c>
      <c r="E436" s="15" t="s">
        <v>32</v>
      </c>
      <c r="F436" s="15" t="s">
        <v>90</v>
      </c>
      <c r="G436" s="15" t="s">
        <v>113</v>
      </c>
      <c r="H436" s="15">
        <v>4</v>
      </c>
      <c r="I436" s="15">
        <v>10111</v>
      </c>
      <c r="J436" s="17">
        <v>0.1</v>
      </c>
      <c r="K436" s="15">
        <v>36399.599999999999</v>
      </c>
      <c r="L436" s="15">
        <v>29569.27</v>
      </c>
      <c r="M436" s="15" t="s">
        <v>35</v>
      </c>
      <c r="N436" s="18" t="str">
        <f t="shared" si="42"/>
        <v>June</v>
      </c>
      <c r="O436" s="15">
        <f t="shared" si="43"/>
        <v>2</v>
      </c>
      <c r="P436" s="19">
        <f t="shared" si="44"/>
        <v>3639.96</v>
      </c>
      <c r="Q436" s="19">
        <f t="shared" si="45"/>
        <v>32759.64</v>
      </c>
      <c r="R436" s="15">
        <f t="shared" si="46"/>
        <v>6830.3299999999981</v>
      </c>
      <c r="S436" s="15">
        <f t="shared" si="47"/>
        <v>18.764849064275428</v>
      </c>
      <c r="T436" s="20" t="str">
        <f t="shared" si="48"/>
        <v>High</v>
      </c>
    </row>
    <row r="437" spans="1:20" x14ac:dyDescent="0.3">
      <c r="A437" s="15" t="s">
        <v>510</v>
      </c>
      <c r="B437" s="16">
        <v>45167</v>
      </c>
      <c r="C437" s="15" t="s">
        <v>21</v>
      </c>
      <c r="D437" s="15" t="s">
        <v>70</v>
      </c>
      <c r="E437" s="15" t="s">
        <v>16</v>
      </c>
      <c r="F437" s="15" t="s">
        <v>39</v>
      </c>
      <c r="G437" s="15" t="s">
        <v>165</v>
      </c>
      <c r="H437" s="15">
        <v>1</v>
      </c>
      <c r="I437" s="15">
        <v>85283</v>
      </c>
      <c r="J437" s="17">
        <v>0.05</v>
      </c>
      <c r="K437" s="15">
        <v>81018.850000000006</v>
      </c>
      <c r="L437" s="15">
        <v>72611.87</v>
      </c>
      <c r="M437" s="15" t="s">
        <v>35</v>
      </c>
      <c r="N437" s="18" t="str">
        <f t="shared" si="42"/>
        <v>August</v>
      </c>
      <c r="O437" s="15">
        <f t="shared" si="43"/>
        <v>3</v>
      </c>
      <c r="P437" s="19">
        <f t="shared" si="44"/>
        <v>4050.9425000000006</v>
      </c>
      <c r="Q437" s="19">
        <f t="shared" si="45"/>
        <v>76967.907500000001</v>
      </c>
      <c r="R437" s="15">
        <f t="shared" si="46"/>
        <v>8406.9800000000105</v>
      </c>
      <c r="S437" s="15">
        <f t="shared" si="47"/>
        <v>10.376572859279056</v>
      </c>
      <c r="T437" s="20" t="str">
        <f t="shared" si="48"/>
        <v>High</v>
      </c>
    </row>
    <row r="438" spans="1:20" x14ac:dyDescent="0.3">
      <c r="A438" s="15" t="s">
        <v>511</v>
      </c>
      <c r="B438" s="16">
        <v>44953</v>
      </c>
      <c r="C438" s="15" t="s">
        <v>21</v>
      </c>
      <c r="D438" s="15" t="s">
        <v>63</v>
      </c>
      <c r="E438" s="15" t="s">
        <v>32</v>
      </c>
      <c r="F438" s="15" t="s">
        <v>90</v>
      </c>
      <c r="G438" s="15" t="s">
        <v>113</v>
      </c>
      <c r="H438" s="15">
        <v>4</v>
      </c>
      <c r="I438" s="15">
        <v>77302</v>
      </c>
      <c r="J438" s="17">
        <v>0.12</v>
      </c>
      <c r="K438" s="15">
        <v>272103.03999999998</v>
      </c>
      <c r="L438" s="15">
        <v>225094.33</v>
      </c>
      <c r="M438" s="15" t="s">
        <v>19</v>
      </c>
      <c r="N438" s="18" t="str">
        <f t="shared" si="42"/>
        <v>January</v>
      </c>
      <c r="O438" s="15">
        <f t="shared" si="43"/>
        <v>1</v>
      </c>
      <c r="P438" s="19">
        <f t="shared" si="44"/>
        <v>32652.364799999996</v>
      </c>
      <c r="Q438" s="19">
        <f t="shared" si="45"/>
        <v>239450.6752</v>
      </c>
      <c r="R438" s="15">
        <f t="shared" si="46"/>
        <v>47008.709999999992</v>
      </c>
      <c r="S438" s="15">
        <f t="shared" si="47"/>
        <v>17.27606938900793</v>
      </c>
      <c r="T438" s="20" t="str">
        <f t="shared" si="48"/>
        <v>High</v>
      </c>
    </row>
    <row r="439" spans="1:20" x14ac:dyDescent="0.3">
      <c r="A439" s="15" t="s">
        <v>512</v>
      </c>
      <c r="B439" s="16">
        <v>45365</v>
      </c>
      <c r="C439" s="15" t="s">
        <v>27</v>
      </c>
      <c r="D439" s="15" t="s">
        <v>22</v>
      </c>
      <c r="E439" s="15" t="s">
        <v>16</v>
      </c>
      <c r="F439" s="15" t="s">
        <v>29</v>
      </c>
      <c r="G439" s="15" t="s">
        <v>30</v>
      </c>
      <c r="H439" s="15">
        <v>2</v>
      </c>
      <c r="I439" s="15">
        <v>25603</v>
      </c>
      <c r="J439" s="17">
        <v>0</v>
      </c>
      <c r="K439" s="15">
        <v>51206</v>
      </c>
      <c r="L439" s="15">
        <v>44655.79</v>
      </c>
      <c r="M439" s="15" t="s">
        <v>35</v>
      </c>
      <c r="N439" s="18" t="str">
        <f t="shared" si="42"/>
        <v>March</v>
      </c>
      <c r="O439" s="15">
        <f t="shared" si="43"/>
        <v>1</v>
      </c>
      <c r="P439" s="19">
        <f t="shared" si="44"/>
        <v>0</v>
      </c>
      <c r="Q439" s="19">
        <f t="shared" si="45"/>
        <v>51206</v>
      </c>
      <c r="R439" s="15">
        <f t="shared" si="46"/>
        <v>6550.2099999999991</v>
      </c>
      <c r="S439" s="15">
        <f t="shared" si="47"/>
        <v>12.791879857829159</v>
      </c>
      <c r="T439" s="20" t="str">
        <f t="shared" si="48"/>
        <v>High</v>
      </c>
    </row>
    <row r="440" spans="1:20" x14ac:dyDescent="0.3">
      <c r="A440" s="15" t="s">
        <v>513</v>
      </c>
      <c r="B440" s="16">
        <v>44948</v>
      </c>
      <c r="C440" s="15" t="s">
        <v>14</v>
      </c>
      <c r="D440" s="15" t="s">
        <v>73</v>
      </c>
      <c r="E440" s="15" t="s">
        <v>32</v>
      </c>
      <c r="F440" s="15" t="s">
        <v>90</v>
      </c>
      <c r="G440" s="15" t="s">
        <v>113</v>
      </c>
      <c r="H440" s="15">
        <v>3</v>
      </c>
      <c r="I440" s="15">
        <v>50983</v>
      </c>
      <c r="J440" s="17">
        <v>0.08</v>
      </c>
      <c r="K440" s="15">
        <v>140713.07999999999</v>
      </c>
      <c r="L440" s="15">
        <v>105845.07</v>
      </c>
      <c r="M440" s="15" t="s">
        <v>19</v>
      </c>
      <c r="N440" s="18" t="str">
        <f t="shared" si="42"/>
        <v>January</v>
      </c>
      <c r="O440" s="15">
        <f t="shared" si="43"/>
        <v>1</v>
      </c>
      <c r="P440" s="19">
        <f t="shared" si="44"/>
        <v>11257.046399999999</v>
      </c>
      <c r="Q440" s="19">
        <f t="shared" si="45"/>
        <v>129456.0336</v>
      </c>
      <c r="R440" s="15">
        <f t="shared" si="46"/>
        <v>34868.00999999998</v>
      </c>
      <c r="S440" s="15">
        <f t="shared" si="47"/>
        <v>24.779508770613209</v>
      </c>
      <c r="T440" s="20" t="str">
        <f t="shared" si="48"/>
        <v>High</v>
      </c>
    </row>
    <row r="441" spans="1:20" x14ac:dyDescent="0.3">
      <c r="A441" s="15" t="s">
        <v>514</v>
      </c>
      <c r="B441" s="16">
        <v>45489</v>
      </c>
      <c r="C441" s="15" t="s">
        <v>27</v>
      </c>
      <c r="D441" s="15" t="s">
        <v>65</v>
      </c>
      <c r="E441" s="15" t="s">
        <v>32</v>
      </c>
      <c r="F441" s="15" t="s">
        <v>90</v>
      </c>
      <c r="G441" s="15" t="s">
        <v>113</v>
      </c>
      <c r="H441" s="15">
        <v>2</v>
      </c>
      <c r="I441" s="15">
        <v>11742</v>
      </c>
      <c r="J441" s="17">
        <v>0.08</v>
      </c>
      <c r="K441" s="15">
        <v>21605.279999999999</v>
      </c>
      <c r="L441" s="15">
        <v>16301.05</v>
      </c>
      <c r="M441" s="15" t="s">
        <v>51</v>
      </c>
      <c r="N441" s="18" t="str">
        <f t="shared" si="42"/>
        <v>July</v>
      </c>
      <c r="O441" s="15">
        <f t="shared" si="43"/>
        <v>3</v>
      </c>
      <c r="P441" s="19">
        <f t="shared" si="44"/>
        <v>1728.4223999999999</v>
      </c>
      <c r="Q441" s="19">
        <f t="shared" si="45"/>
        <v>19876.857599999999</v>
      </c>
      <c r="R441" s="15">
        <f t="shared" si="46"/>
        <v>5304.23</v>
      </c>
      <c r="S441" s="15">
        <f t="shared" si="47"/>
        <v>24.550619107921769</v>
      </c>
      <c r="T441" s="20" t="str">
        <f t="shared" si="48"/>
        <v>Medium</v>
      </c>
    </row>
    <row r="442" spans="1:20" x14ac:dyDescent="0.3">
      <c r="A442" s="15" t="s">
        <v>515</v>
      </c>
      <c r="B442" s="16">
        <v>45234</v>
      </c>
      <c r="C442" s="15" t="s">
        <v>21</v>
      </c>
      <c r="D442" s="15" t="s">
        <v>22</v>
      </c>
      <c r="E442" s="15" t="s">
        <v>32</v>
      </c>
      <c r="F442" s="15" t="s">
        <v>90</v>
      </c>
      <c r="G442" s="15" t="s">
        <v>113</v>
      </c>
      <c r="H442" s="15">
        <v>2</v>
      </c>
      <c r="I442" s="15">
        <v>26046</v>
      </c>
      <c r="J442" s="17">
        <v>0.1</v>
      </c>
      <c r="K442" s="15">
        <v>46882.8</v>
      </c>
      <c r="L442" s="15">
        <v>41953.440000000002</v>
      </c>
      <c r="M442" s="15" t="s">
        <v>19</v>
      </c>
      <c r="N442" s="18" t="str">
        <f t="shared" si="42"/>
        <v>November</v>
      </c>
      <c r="O442" s="15">
        <f t="shared" si="43"/>
        <v>4</v>
      </c>
      <c r="P442" s="19">
        <f t="shared" si="44"/>
        <v>4688.2800000000007</v>
      </c>
      <c r="Q442" s="19">
        <f t="shared" si="45"/>
        <v>42194.520000000004</v>
      </c>
      <c r="R442" s="15">
        <f t="shared" si="46"/>
        <v>4929.3600000000006</v>
      </c>
      <c r="S442" s="15">
        <f t="shared" si="47"/>
        <v>10.514218434052575</v>
      </c>
      <c r="T442" s="20" t="str">
        <f t="shared" si="48"/>
        <v>High</v>
      </c>
    </row>
    <row r="443" spans="1:20" x14ac:dyDescent="0.3">
      <c r="A443" s="15" t="s">
        <v>516</v>
      </c>
      <c r="B443" s="16">
        <v>45356</v>
      </c>
      <c r="C443" s="15" t="s">
        <v>27</v>
      </c>
      <c r="D443" s="15" t="s">
        <v>68</v>
      </c>
      <c r="E443" s="15" t="s">
        <v>32</v>
      </c>
      <c r="F443" s="15" t="s">
        <v>33</v>
      </c>
      <c r="G443" s="15" t="s">
        <v>83</v>
      </c>
      <c r="H443" s="15">
        <v>2</v>
      </c>
      <c r="I443" s="15">
        <v>66476</v>
      </c>
      <c r="J443" s="17">
        <v>0</v>
      </c>
      <c r="K443" s="15">
        <v>132952</v>
      </c>
      <c r="L443" s="15">
        <v>106687.16</v>
      </c>
      <c r="M443" s="15" t="s">
        <v>19</v>
      </c>
      <c r="N443" s="18" t="str">
        <f t="shared" si="42"/>
        <v>March</v>
      </c>
      <c r="O443" s="15">
        <f t="shared" si="43"/>
        <v>1</v>
      </c>
      <c r="P443" s="19">
        <f t="shared" si="44"/>
        <v>0</v>
      </c>
      <c r="Q443" s="19">
        <f t="shared" si="45"/>
        <v>132952</v>
      </c>
      <c r="R443" s="15">
        <f t="shared" si="46"/>
        <v>26264.839999999997</v>
      </c>
      <c r="S443" s="15">
        <f t="shared" si="47"/>
        <v>19.755129670858654</v>
      </c>
      <c r="T443" s="20" t="str">
        <f t="shared" si="48"/>
        <v>High</v>
      </c>
    </row>
    <row r="444" spans="1:20" x14ac:dyDescent="0.3">
      <c r="A444" s="15" t="s">
        <v>517</v>
      </c>
      <c r="B444" s="16">
        <v>45559</v>
      </c>
      <c r="C444" s="15" t="s">
        <v>27</v>
      </c>
      <c r="D444" s="15" t="s">
        <v>38</v>
      </c>
      <c r="E444" s="15" t="s">
        <v>32</v>
      </c>
      <c r="F444" s="15" t="s">
        <v>33</v>
      </c>
      <c r="G444" s="15" t="s">
        <v>83</v>
      </c>
      <c r="H444" s="15">
        <v>2</v>
      </c>
      <c r="I444" s="15">
        <v>53078</v>
      </c>
      <c r="J444" s="17">
        <v>0.05</v>
      </c>
      <c r="K444" s="15">
        <v>100848.2</v>
      </c>
      <c r="L444" s="15">
        <v>89369.5</v>
      </c>
      <c r="M444" s="15" t="s">
        <v>19</v>
      </c>
      <c r="N444" s="18" t="str">
        <f t="shared" si="42"/>
        <v>September</v>
      </c>
      <c r="O444" s="15">
        <f t="shared" si="43"/>
        <v>3</v>
      </c>
      <c r="P444" s="19">
        <f t="shared" si="44"/>
        <v>5042.41</v>
      </c>
      <c r="Q444" s="19">
        <f t="shared" si="45"/>
        <v>95805.79</v>
      </c>
      <c r="R444" s="15">
        <f t="shared" si="46"/>
        <v>11478.699999999997</v>
      </c>
      <c r="S444" s="15">
        <f t="shared" si="47"/>
        <v>11.382156548158518</v>
      </c>
      <c r="T444" s="20" t="str">
        <f t="shared" si="48"/>
        <v>High</v>
      </c>
    </row>
    <row r="445" spans="1:20" x14ac:dyDescent="0.3">
      <c r="A445" s="15" t="s">
        <v>518</v>
      </c>
      <c r="B445" s="16">
        <v>45516</v>
      </c>
      <c r="C445" s="15" t="s">
        <v>14</v>
      </c>
      <c r="D445" s="15" t="s">
        <v>65</v>
      </c>
      <c r="E445" s="15" t="s">
        <v>23</v>
      </c>
      <c r="F445" s="15" t="s">
        <v>49</v>
      </c>
      <c r="G445" s="15" t="s">
        <v>95</v>
      </c>
      <c r="H445" s="15">
        <v>2</v>
      </c>
      <c r="I445" s="15">
        <v>15190</v>
      </c>
      <c r="J445" s="17">
        <v>0.08</v>
      </c>
      <c r="K445" s="15">
        <v>27949.599999999999</v>
      </c>
      <c r="L445" s="15">
        <v>23906.73</v>
      </c>
      <c r="M445" s="15" t="s">
        <v>35</v>
      </c>
      <c r="N445" s="18" t="str">
        <f t="shared" si="42"/>
        <v>August</v>
      </c>
      <c r="O445" s="15">
        <f t="shared" si="43"/>
        <v>3</v>
      </c>
      <c r="P445" s="19">
        <f t="shared" si="44"/>
        <v>2235.9679999999998</v>
      </c>
      <c r="Q445" s="19">
        <f t="shared" si="45"/>
        <v>25713.631999999998</v>
      </c>
      <c r="R445" s="15">
        <f t="shared" si="46"/>
        <v>4042.869999999999</v>
      </c>
      <c r="S445" s="15">
        <f t="shared" si="47"/>
        <v>14.464858173283336</v>
      </c>
      <c r="T445" s="20" t="str">
        <f t="shared" si="48"/>
        <v>Medium</v>
      </c>
    </row>
    <row r="446" spans="1:20" x14ac:dyDescent="0.3">
      <c r="A446" s="15" t="s">
        <v>519</v>
      </c>
      <c r="B446" s="16">
        <v>44952</v>
      </c>
      <c r="C446" s="15" t="s">
        <v>27</v>
      </c>
      <c r="D446" s="15" t="s">
        <v>56</v>
      </c>
      <c r="E446" s="15" t="s">
        <v>16</v>
      </c>
      <c r="F446" s="15" t="s">
        <v>39</v>
      </c>
      <c r="G446" s="15" t="s">
        <v>40</v>
      </c>
      <c r="H446" s="15">
        <v>4</v>
      </c>
      <c r="I446" s="15">
        <v>36911</v>
      </c>
      <c r="J446" s="17">
        <v>0.05</v>
      </c>
      <c r="K446" s="15">
        <v>140261.79999999999</v>
      </c>
      <c r="L446" s="15">
        <v>122706.1</v>
      </c>
      <c r="M446" s="15" t="s">
        <v>35</v>
      </c>
      <c r="N446" s="18" t="str">
        <f t="shared" si="42"/>
        <v>January</v>
      </c>
      <c r="O446" s="15">
        <f t="shared" si="43"/>
        <v>1</v>
      </c>
      <c r="P446" s="19">
        <f t="shared" si="44"/>
        <v>7013.09</v>
      </c>
      <c r="Q446" s="19">
        <f t="shared" si="45"/>
        <v>133248.71</v>
      </c>
      <c r="R446" s="15">
        <f t="shared" si="46"/>
        <v>17555.699999999983</v>
      </c>
      <c r="S446" s="15">
        <f t="shared" si="47"/>
        <v>12.516380083529501</v>
      </c>
      <c r="T446" s="20" t="str">
        <f t="shared" si="48"/>
        <v>High</v>
      </c>
    </row>
    <row r="447" spans="1:20" x14ac:dyDescent="0.3">
      <c r="A447" s="15" t="s">
        <v>520</v>
      </c>
      <c r="B447" s="16">
        <v>45317</v>
      </c>
      <c r="C447" s="15" t="s">
        <v>27</v>
      </c>
      <c r="D447" s="15" t="s">
        <v>42</v>
      </c>
      <c r="E447" s="15" t="s">
        <v>32</v>
      </c>
      <c r="F447" s="15" t="s">
        <v>90</v>
      </c>
      <c r="G447" s="15" t="s">
        <v>113</v>
      </c>
      <c r="H447" s="15">
        <v>1</v>
      </c>
      <c r="I447" s="15">
        <v>70064</v>
      </c>
      <c r="J447" s="17">
        <v>0.12</v>
      </c>
      <c r="K447" s="15">
        <v>61656.32</v>
      </c>
      <c r="L447" s="15">
        <v>46265.18</v>
      </c>
      <c r="M447" s="15" t="s">
        <v>51</v>
      </c>
      <c r="N447" s="18" t="str">
        <f t="shared" si="42"/>
        <v>January</v>
      </c>
      <c r="O447" s="15">
        <f t="shared" si="43"/>
        <v>1</v>
      </c>
      <c r="P447" s="19">
        <f t="shared" si="44"/>
        <v>7398.7583999999997</v>
      </c>
      <c r="Q447" s="19">
        <f t="shared" si="45"/>
        <v>54257.561600000001</v>
      </c>
      <c r="R447" s="15">
        <f t="shared" si="46"/>
        <v>15391.14</v>
      </c>
      <c r="S447" s="15">
        <f t="shared" si="47"/>
        <v>24.962793757395836</v>
      </c>
      <c r="T447" s="20" t="str">
        <f t="shared" si="48"/>
        <v>High</v>
      </c>
    </row>
    <row r="448" spans="1:20" x14ac:dyDescent="0.3">
      <c r="A448" s="15" t="s">
        <v>521</v>
      </c>
      <c r="B448" s="16">
        <v>45272</v>
      </c>
      <c r="C448" s="15" t="s">
        <v>37</v>
      </c>
      <c r="D448" s="15" t="s">
        <v>48</v>
      </c>
      <c r="E448" s="15" t="s">
        <v>23</v>
      </c>
      <c r="F448" s="15" t="s">
        <v>53</v>
      </c>
      <c r="G448" s="15" t="s">
        <v>54</v>
      </c>
      <c r="H448" s="15">
        <v>2</v>
      </c>
      <c r="I448" s="15">
        <v>77711</v>
      </c>
      <c r="J448" s="17">
        <v>0.12</v>
      </c>
      <c r="K448" s="15">
        <v>136771.35999999999</v>
      </c>
      <c r="L448" s="15">
        <v>116513.62</v>
      </c>
      <c r="M448" s="15" t="s">
        <v>51</v>
      </c>
      <c r="N448" s="18" t="str">
        <f t="shared" si="42"/>
        <v>December</v>
      </c>
      <c r="O448" s="15">
        <f t="shared" si="43"/>
        <v>4</v>
      </c>
      <c r="P448" s="19">
        <f t="shared" si="44"/>
        <v>16412.563199999997</v>
      </c>
      <c r="Q448" s="19">
        <f t="shared" si="45"/>
        <v>120358.79679999998</v>
      </c>
      <c r="R448" s="15">
        <f t="shared" si="46"/>
        <v>20257.739999999991</v>
      </c>
      <c r="S448" s="15">
        <f t="shared" si="47"/>
        <v>14.811390337860203</v>
      </c>
      <c r="T448" s="20" t="str">
        <f t="shared" si="48"/>
        <v>High</v>
      </c>
    </row>
    <row r="449" spans="1:20" x14ac:dyDescent="0.3">
      <c r="A449" s="15" t="s">
        <v>522</v>
      </c>
      <c r="B449" s="16">
        <v>45160</v>
      </c>
      <c r="C449" s="15" t="s">
        <v>27</v>
      </c>
      <c r="D449" s="15" t="s">
        <v>109</v>
      </c>
      <c r="E449" s="15" t="s">
        <v>32</v>
      </c>
      <c r="F449" s="15" t="s">
        <v>90</v>
      </c>
      <c r="G449" s="15" t="s">
        <v>113</v>
      </c>
      <c r="H449" s="15">
        <v>5</v>
      </c>
      <c r="I449" s="15">
        <v>14623</v>
      </c>
      <c r="J449" s="17">
        <v>0</v>
      </c>
      <c r="K449" s="15">
        <v>73115</v>
      </c>
      <c r="L449" s="15">
        <v>60245.24</v>
      </c>
      <c r="M449" s="15" t="s">
        <v>19</v>
      </c>
      <c r="N449" s="18" t="str">
        <f t="shared" si="42"/>
        <v>August</v>
      </c>
      <c r="O449" s="15">
        <f t="shared" si="43"/>
        <v>3</v>
      </c>
      <c r="P449" s="19">
        <f t="shared" si="44"/>
        <v>0</v>
      </c>
      <c r="Q449" s="19">
        <f t="shared" si="45"/>
        <v>73115</v>
      </c>
      <c r="R449" s="15">
        <f t="shared" si="46"/>
        <v>12869.760000000002</v>
      </c>
      <c r="S449" s="15">
        <f t="shared" si="47"/>
        <v>17.602078916774946</v>
      </c>
      <c r="T449" s="20" t="str">
        <f t="shared" si="48"/>
        <v>High</v>
      </c>
    </row>
    <row r="450" spans="1:20" x14ac:dyDescent="0.3">
      <c r="A450" s="15" t="s">
        <v>523</v>
      </c>
      <c r="B450" s="16">
        <v>45568</v>
      </c>
      <c r="C450" s="15" t="s">
        <v>27</v>
      </c>
      <c r="D450" s="15" t="s">
        <v>56</v>
      </c>
      <c r="E450" s="15" t="s">
        <v>32</v>
      </c>
      <c r="F450" s="15" t="s">
        <v>33</v>
      </c>
      <c r="G450" s="15" t="s">
        <v>34</v>
      </c>
      <c r="H450" s="15">
        <v>2</v>
      </c>
      <c r="I450" s="15">
        <v>75600</v>
      </c>
      <c r="J450" s="17">
        <v>0</v>
      </c>
      <c r="K450" s="15">
        <v>151200</v>
      </c>
      <c r="L450" s="15">
        <v>115357.81</v>
      </c>
      <c r="M450" s="15" t="s">
        <v>35</v>
      </c>
      <c r="N450" s="18" t="str">
        <f t="shared" si="42"/>
        <v>October</v>
      </c>
      <c r="O450" s="15">
        <f t="shared" si="43"/>
        <v>4</v>
      </c>
      <c r="P450" s="19">
        <f t="shared" si="44"/>
        <v>0</v>
      </c>
      <c r="Q450" s="19">
        <f t="shared" si="45"/>
        <v>151200</v>
      </c>
      <c r="R450" s="15">
        <f t="shared" si="46"/>
        <v>35842.19</v>
      </c>
      <c r="S450" s="15">
        <f t="shared" si="47"/>
        <v>23.705152116402118</v>
      </c>
      <c r="T450" s="20" t="str">
        <f t="shared" si="48"/>
        <v>High</v>
      </c>
    </row>
    <row r="451" spans="1:20" x14ac:dyDescent="0.3">
      <c r="A451" s="15" t="s">
        <v>524</v>
      </c>
      <c r="B451" s="16">
        <v>44948</v>
      </c>
      <c r="C451" s="15" t="s">
        <v>27</v>
      </c>
      <c r="D451" s="15" t="s">
        <v>22</v>
      </c>
      <c r="E451" s="15" t="s">
        <v>16</v>
      </c>
      <c r="F451" s="15" t="s">
        <v>17</v>
      </c>
      <c r="G451" s="15" t="s">
        <v>156</v>
      </c>
      <c r="H451" s="15">
        <v>3</v>
      </c>
      <c r="I451" s="15">
        <v>28415</v>
      </c>
      <c r="J451" s="17">
        <v>0</v>
      </c>
      <c r="K451" s="15">
        <v>85245</v>
      </c>
      <c r="L451" s="15">
        <v>74678.58</v>
      </c>
      <c r="M451" s="15" t="s">
        <v>35</v>
      </c>
      <c r="N451" s="18" t="str">
        <f t="shared" ref="N451:N514" si="49">TEXT(B451,"mmmm")</f>
        <v>January</v>
      </c>
      <c r="O451" s="15">
        <f t="shared" ref="O451:O514" si="50">ROUNDUP(MONTH(B451)/3,0)</f>
        <v>1</v>
      </c>
      <c r="P451" s="19">
        <f t="shared" ref="P451:P514" si="51">K451*J451</f>
        <v>0</v>
      </c>
      <c r="Q451" s="19">
        <f t="shared" ref="Q451:Q514" si="52">K451-P451</f>
        <v>85245</v>
      </c>
      <c r="R451" s="15">
        <f t="shared" ref="R451:R514" si="53">K451-L451</f>
        <v>10566.419999999998</v>
      </c>
      <c r="S451" s="15">
        <f t="shared" ref="S451:S514" si="54">R451/K451*100</f>
        <v>12.395354566250218</v>
      </c>
      <c r="T451" s="20" t="str">
        <f t="shared" ref="T451:T514" si="55">IF(K451&gt;30000,"High",IF(K451&gt;10000,"Medium","Low"))</f>
        <v>High</v>
      </c>
    </row>
    <row r="452" spans="1:20" x14ac:dyDescent="0.3">
      <c r="A452" s="15" t="s">
        <v>525</v>
      </c>
      <c r="B452" s="16">
        <v>45617</v>
      </c>
      <c r="C452" s="15" t="s">
        <v>14</v>
      </c>
      <c r="D452" s="15" t="s">
        <v>56</v>
      </c>
      <c r="E452" s="15" t="s">
        <v>23</v>
      </c>
      <c r="F452" s="15" t="s">
        <v>49</v>
      </c>
      <c r="G452" s="15" t="s">
        <v>50</v>
      </c>
      <c r="H452" s="15">
        <v>2</v>
      </c>
      <c r="I452" s="15">
        <v>75656</v>
      </c>
      <c r="J452" s="17">
        <v>0.12</v>
      </c>
      <c r="K452" s="15">
        <v>133154.56</v>
      </c>
      <c r="L452" s="15">
        <v>108148.87</v>
      </c>
      <c r="M452" s="15" t="s">
        <v>19</v>
      </c>
      <c r="N452" s="18" t="str">
        <f t="shared" si="49"/>
        <v>November</v>
      </c>
      <c r="O452" s="15">
        <f t="shared" si="50"/>
        <v>4</v>
      </c>
      <c r="P452" s="19">
        <f t="shared" si="51"/>
        <v>15978.547199999999</v>
      </c>
      <c r="Q452" s="19">
        <f t="shared" si="52"/>
        <v>117176.0128</v>
      </c>
      <c r="R452" s="15">
        <f t="shared" si="53"/>
        <v>25005.690000000002</v>
      </c>
      <c r="S452" s="15">
        <f t="shared" si="54"/>
        <v>18.779446982514155</v>
      </c>
      <c r="T452" s="20" t="str">
        <f t="shared" si="55"/>
        <v>High</v>
      </c>
    </row>
    <row r="453" spans="1:20" x14ac:dyDescent="0.3">
      <c r="A453" s="15" t="s">
        <v>526</v>
      </c>
      <c r="B453" s="16">
        <v>44951</v>
      </c>
      <c r="C453" s="15" t="s">
        <v>37</v>
      </c>
      <c r="D453" s="15" t="s">
        <v>42</v>
      </c>
      <c r="E453" s="15" t="s">
        <v>23</v>
      </c>
      <c r="F453" s="15" t="s">
        <v>24</v>
      </c>
      <c r="G453" s="15" t="s">
        <v>25</v>
      </c>
      <c r="H453" s="15">
        <v>2</v>
      </c>
      <c r="I453" s="15">
        <v>22572</v>
      </c>
      <c r="J453" s="17">
        <v>0.12</v>
      </c>
      <c r="K453" s="15">
        <v>39726.720000000001</v>
      </c>
      <c r="L453" s="15">
        <v>30972.73</v>
      </c>
      <c r="M453" s="15" t="s">
        <v>51</v>
      </c>
      <c r="N453" s="18" t="str">
        <f t="shared" si="49"/>
        <v>January</v>
      </c>
      <c r="O453" s="15">
        <f t="shared" si="50"/>
        <v>1</v>
      </c>
      <c r="P453" s="19">
        <f t="shared" si="51"/>
        <v>4767.2064</v>
      </c>
      <c r="Q453" s="19">
        <f t="shared" si="52"/>
        <v>34959.513599999998</v>
      </c>
      <c r="R453" s="15">
        <f t="shared" si="53"/>
        <v>8753.9900000000016</v>
      </c>
      <c r="S453" s="15">
        <f t="shared" si="54"/>
        <v>22.03552168414609</v>
      </c>
      <c r="T453" s="20" t="str">
        <f t="shared" si="55"/>
        <v>High</v>
      </c>
    </row>
    <row r="454" spans="1:20" x14ac:dyDescent="0.3">
      <c r="A454" s="15" t="s">
        <v>527</v>
      </c>
      <c r="B454" s="16">
        <v>45083</v>
      </c>
      <c r="C454" s="15" t="s">
        <v>37</v>
      </c>
      <c r="D454" s="15" t="s">
        <v>68</v>
      </c>
      <c r="E454" s="15" t="s">
        <v>23</v>
      </c>
      <c r="F454" s="15" t="s">
        <v>24</v>
      </c>
      <c r="G454" s="15" t="s">
        <v>25</v>
      </c>
      <c r="H454" s="15">
        <v>3</v>
      </c>
      <c r="I454" s="15">
        <v>43569</v>
      </c>
      <c r="J454" s="17">
        <v>0.08</v>
      </c>
      <c r="K454" s="15">
        <v>120250.44</v>
      </c>
      <c r="L454" s="15">
        <v>96162.21</v>
      </c>
      <c r="M454" s="15" t="s">
        <v>51</v>
      </c>
      <c r="N454" s="18" t="str">
        <f t="shared" si="49"/>
        <v>June</v>
      </c>
      <c r="O454" s="15">
        <f t="shared" si="50"/>
        <v>2</v>
      </c>
      <c r="P454" s="19">
        <f t="shared" si="51"/>
        <v>9620.0352000000003</v>
      </c>
      <c r="Q454" s="19">
        <f t="shared" si="52"/>
        <v>110630.4048</v>
      </c>
      <c r="R454" s="15">
        <f t="shared" si="53"/>
        <v>24088.229999999996</v>
      </c>
      <c r="S454" s="15">
        <f t="shared" si="54"/>
        <v>20.031718802858432</v>
      </c>
      <c r="T454" s="20" t="str">
        <f t="shared" si="55"/>
        <v>High</v>
      </c>
    </row>
    <row r="455" spans="1:20" x14ac:dyDescent="0.3">
      <c r="A455" s="15" t="s">
        <v>528</v>
      </c>
      <c r="B455" s="16">
        <v>45142</v>
      </c>
      <c r="C455" s="15" t="s">
        <v>14</v>
      </c>
      <c r="D455" s="15" t="s">
        <v>109</v>
      </c>
      <c r="E455" s="15" t="s">
        <v>16</v>
      </c>
      <c r="F455" s="15" t="s">
        <v>29</v>
      </c>
      <c r="G455" s="15" t="s">
        <v>30</v>
      </c>
      <c r="H455" s="15">
        <v>3</v>
      </c>
      <c r="I455" s="15">
        <v>6981</v>
      </c>
      <c r="J455" s="17">
        <v>0.08</v>
      </c>
      <c r="K455" s="15">
        <v>19267.560000000001</v>
      </c>
      <c r="L455" s="15">
        <v>16728.48</v>
      </c>
      <c r="M455" s="15" t="s">
        <v>19</v>
      </c>
      <c r="N455" s="18" t="str">
        <f t="shared" si="49"/>
        <v>August</v>
      </c>
      <c r="O455" s="15">
        <f t="shared" si="50"/>
        <v>3</v>
      </c>
      <c r="P455" s="19">
        <f t="shared" si="51"/>
        <v>1541.4048000000003</v>
      </c>
      <c r="Q455" s="19">
        <f t="shared" si="52"/>
        <v>17726.155200000001</v>
      </c>
      <c r="R455" s="15">
        <f t="shared" si="53"/>
        <v>2539.0800000000017</v>
      </c>
      <c r="S455" s="15">
        <f t="shared" si="54"/>
        <v>13.178004895274761</v>
      </c>
      <c r="T455" s="20" t="str">
        <f t="shared" si="55"/>
        <v>Medium</v>
      </c>
    </row>
    <row r="456" spans="1:20" x14ac:dyDescent="0.3">
      <c r="A456" s="15" t="s">
        <v>529</v>
      </c>
      <c r="B456" s="16">
        <v>45562</v>
      </c>
      <c r="C456" s="15" t="s">
        <v>14</v>
      </c>
      <c r="D456" s="15" t="s">
        <v>22</v>
      </c>
      <c r="E456" s="15" t="s">
        <v>16</v>
      </c>
      <c r="F456" s="15" t="s">
        <v>39</v>
      </c>
      <c r="G456" s="15" t="s">
        <v>85</v>
      </c>
      <c r="H456" s="15">
        <v>1</v>
      </c>
      <c r="I456" s="15">
        <v>73112</v>
      </c>
      <c r="J456" s="17">
        <v>0.1</v>
      </c>
      <c r="K456" s="15">
        <v>65800.800000000003</v>
      </c>
      <c r="L456" s="15">
        <v>58899.199999999997</v>
      </c>
      <c r="M456" s="15" t="s">
        <v>19</v>
      </c>
      <c r="N456" s="18" t="str">
        <f t="shared" si="49"/>
        <v>September</v>
      </c>
      <c r="O456" s="15">
        <f t="shared" si="50"/>
        <v>3</v>
      </c>
      <c r="P456" s="19">
        <f t="shared" si="51"/>
        <v>6580.0800000000008</v>
      </c>
      <c r="Q456" s="19">
        <f t="shared" si="52"/>
        <v>59220.72</v>
      </c>
      <c r="R456" s="15">
        <f t="shared" si="53"/>
        <v>6901.6000000000058</v>
      </c>
      <c r="S456" s="15">
        <f t="shared" si="54"/>
        <v>10.48862627809997</v>
      </c>
      <c r="T456" s="20" t="str">
        <f t="shared" si="55"/>
        <v>High</v>
      </c>
    </row>
    <row r="457" spans="1:20" x14ac:dyDescent="0.3">
      <c r="A457" s="15" t="s">
        <v>530</v>
      </c>
      <c r="B457" s="16">
        <v>45030</v>
      </c>
      <c r="C457" s="15" t="s">
        <v>27</v>
      </c>
      <c r="D457" s="15" t="s">
        <v>70</v>
      </c>
      <c r="E457" s="15" t="s">
        <v>23</v>
      </c>
      <c r="F457" s="15" t="s">
        <v>24</v>
      </c>
      <c r="G457" s="15" t="s">
        <v>75</v>
      </c>
      <c r="H457" s="15">
        <v>3</v>
      </c>
      <c r="I457" s="15">
        <v>34875</v>
      </c>
      <c r="J457" s="17">
        <v>0.15</v>
      </c>
      <c r="K457" s="15">
        <v>88931.25</v>
      </c>
      <c r="L457" s="15">
        <v>70824.37</v>
      </c>
      <c r="M457" s="15" t="s">
        <v>51</v>
      </c>
      <c r="N457" s="18" t="str">
        <f t="shared" si="49"/>
        <v>April</v>
      </c>
      <c r="O457" s="15">
        <f t="shared" si="50"/>
        <v>2</v>
      </c>
      <c r="P457" s="19">
        <f t="shared" si="51"/>
        <v>13339.6875</v>
      </c>
      <c r="Q457" s="19">
        <f t="shared" si="52"/>
        <v>75591.5625</v>
      </c>
      <c r="R457" s="15">
        <f t="shared" si="53"/>
        <v>18106.880000000005</v>
      </c>
      <c r="S457" s="15">
        <f t="shared" si="54"/>
        <v>20.36053693161853</v>
      </c>
      <c r="T457" s="20" t="str">
        <f t="shared" si="55"/>
        <v>High</v>
      </c>
    </row>
    <row r="458" spans="1:20" x14ac:dyDescent="0.3">
      <c r="A458" s="15" t="s">
        <v>531</v>
      </c>
      <c r="B458" s="16">
        <v>45028</v>
      </c>
      <c r="C458" s="15" t="s">
        <v>27</v>
      </c>
      <c r="D458" s="15" t="s">
        <v>15</v>
      </c>
      <c r="E458" s="15" t="s">
        <v>23</v>
      </c>
      <c r="F458" s="15" t="s">
        <v>49</v>
      </c>
      <c r="G458" s="15" t="s">
        <v>71</v>
      </c>
      <c r="H458" s="15">
        <v>2</v>
      </c>
      <c r="I458" s="15">
        <v>32480</v>
      </c>
      <c r="J458" s="17">
        <v>0.05</v>
      </c>
      <c r="K458" s="15">
        <v>61712</v>
      </c>
      <c r="L458" s="15">
        <v>49145.1</v>
      </c>
      <c r="M458" s="15" t="s">
        <v>35</v>
      </c>
      <c r="N458" s="18" t="str">
        <f t="shared" si="49"/>
        <v>April</v>
      </c>
      <c r="O458" s="15">
        <f t="shared" si="50"/>
        <v>2</v>
      </c>
      <c r="P458" s="19">
        <f t="shared" si="51"/>
        <v>3085.6000000000004</v>
      </c>
      <c r="Q458" s="19">
        <f t="shared" si="52"/>
        <v>58626.400000000001</v>
      </c>
      <c r="R458" s="15">
        <f t="shared" si="53"/>
        <v>12566.900000000001</v>
      </c>
      <c r="S458" s="15">
        <f t="shared" si="54"/>
        <v>20.363786621726732</v>
      </c>
      <c r="T458" s="20" t="str">
        <f t="shared" si="55"/>
        <v>High</v>
      </c>
    </row>
    <row r="459" spans="1:20" x14ac:dyDescent="0.3">
      <c r="A459" s="15" t="s">
        <v>532</v>
      </c>
      <c r="B459" s="16">
        <v>45523</v>
      </c>
      <c r="C459" s="15" t="s">
        <v>14</v>
      </c>
      <c r="D459" s="15" t="s">
        <v>70</v>
      </c>
      <c r="E459" s="15" t="s">
        <v>32</v>
      </c>
      <c r="F459" s="15" t="s">
        <v>90</v>
      </c>
      <c r="G459" s="15" t="s">
        <v>91</v>
      </c>
      <c r="H459" s="15">
        <v>4</v>
      </c>
      <c r="I459" s="15">
        <v>9105</v>
      </c>
      <c r="J459" s="17">
        <v>0.1</v>
      </c>
      <c r="K459" s="15">
        <v>32778</v>
      </c>
      <c r="L459" s="15">
        <v>27813.35</v>
      </c>
      <c r="M459" s="15" t="s">
        <v>19</v>
      </c>
      <c r="N459" s="18" t="str">
        <f t="shared" si="49"/>
        <v>August</v>
      </c>
      <c r="O459" s="15">
        <f t="shared" si="50"/>
        <v>3</v>
      </c>
      <c r="P459" s="19">
        <f t="shared" si="51"/>
        <v>3277.8</v>
      </c>
      <c r="Q459" s="19">
        <f t="shared" si="52"/>
        <v>29500.2</v>
      </c>
      <c r="R459" s="15">
        <f t="shared" si="53"/>
        <v>4964.6500000000015</v>
      </c>
      <c r="S459" s="15">
        <f t="shared" si="54"/>
        <v>15.146287143815979</v>
      </c>
      <c r="T459" s="20" t="str">
        <f t="shared" si="55"/>
        <v>High</v>
      </c>
    </row>
    <row r="460" spans="1:20" x14ac:dyDescent="0.3">
      <c r="A460" s="15" t="s">
        <v>533</v>
      </c>
      <c r="B460" s="16">
        <v>45595</v>
      </c>
      <c r="C460" s="15" t="s">
        <v>27</v>
      </c>
      <c r="D460" s="15" t="s">
        <v>109</v>
      </c>
      <c r="E460" s="15" t="s">
        <v>23</v>
      </c>
      <c r="F460" s="15" t="s">
        <v>24</v>
      </c>
      <c r="G460" s="15" t="s">
        <v>25</v>
      </c>
      <c r="H460" s="15">
        <v>3</v>
      </c>
      <c r="I460" s="15">
        <v>17547</v>
      </c>
      <c r="J460" s="17">
        <v>0.08</v>
      </c>
      <c r="K460" s="15">
        <v>48429.72</v>
      </c>
      <c r="L460" s="15">
        <v>38156.43</v>
      </c>
      <c r="M460" s="15" t="s">
        <v>51</v>
      </c>
      <c r="N460" s="18" t="str">
        <f t="shared" si="49"/>
        <v>October</v>
      </c>
      <c r="O460" s="15">
        <f t="shared" si="50"/>
        <v>4</v>
      </c>
      <c r="P460" s="19">
        <f t="shared" si="51"/>
        <v>3874.3776000000003</v>
      </c>
      <c r="Q460" s="19">
        <f t="shared" si="52"/>
        <v>44555.342400000001</v>
      </c>
      <c r="R460" s="15">
        <f t="shared" si="53"/>
        <v>10273.290000000001</v>
      </c>
      <c r="S460" s="15">
        <f t="shared" si="54"/>
        <v>21.212780086277601</v>
      </c>
      <c r="T460" s="20" t="str">
        <f t="shared" si="55"/>
        <v>High</v>
      </c>
    </row>
    <row r="461" spans="1:20" x14ac:dyDescent="0.3">
      <c r="A461" s="15" t="s">
        <v>534</v>
      </c>
      <c r="B461" s="16">
        <v>45097</v>
      </c>
      <c r="C461" s="15" t="s">
        <v>21</v>
      </c>
      <c r="D461" s="15" t="s">
        <v>109</v>
      </c>
      <c r="E461" s="15" t="s">
        <v>32</v>
      </c>
      <c r="F461" s="15" t="s">
        <v>60</v>
      </c>
      <c r="G461" s="15" t="s">
        <v>102</v>
      </c>
      <c r="H461" s="15">
        <v>3</v>
      </c>
      <c r="I461" s="15">
        <v>57114</v>
      </c>
      <c r="J461" s="17">
        <v>0</v>
      </c>
      <c r="K461" s="15">
        <v>171342</v>
      </c>
      <c r="L461" s="15">
        <v>149700.54999999999</v>
      </c>
      <c r="M461" s="15" t="s">
        <v>35</v>
      </c>
      <c r="N461" s="18" t="str">
        <f t="shared" si="49"/>
        <v>June</v>
      </c>
      <c r="O461" s="15">
        <f t="shared" si="50"/>
        <v>2</v>
      </c>
      <c r="P461" s="19">
        <f t="shared" si="51"/>
        <v>0</v>
      </c>
      <c r="Q461" s="19">
        <f t="shared" si="52"/>
        <v>171342</v>
      </c>
      <c r="R461" s="15">
        <f t="shared" si="53"/>
        <v>21641.450000000012</v>
      </c>
      <c r="S461" s="15">
        <f t="shared" si="54"/>
        <v>12.630557598253791</v>
      </c>
      <c r="T461" s="20" t="str">
        <f t="shared" si="55"/>
        <v>High</v>
      </c>
    </row>
    <row r="462" spans="1:20" x14ac:dyDescent="0.3">
      <c r="A462" s="15" t="s">
        <v>535</v>
      </c>
      <c r="B462" s="16">
        <v>45362</v>
      </c>
      <c r="C462" s="15" t="s">
        <v>37</v>
      </c>
      <c r="D462" s="15" t="s">
        <v>70</v>
      </c>
      <c r="E462" s="15" t="s">
        <v>23</v>
      </c>
      <c r="F462" s="15" t="s">
        <v>24</v>
      </c>
      <c r="G462" s="15" t="s">
        <v>25</v>
      </c>
      <c r="H462" s="15">
        <v>4</v>
      </c>
      <c r="I462" s="15">
        <v>71133</v>
      </c>
      <c r="J462" s="17">
        <v>0.15</v>
      </c>
      <c r="K462" s="15">
        <v>241852.2</v>
      </c>
      <c r="L462" s="15">
        <v>191246.95</v>
      </c>
      <c r="M462" s="15" t="s">
        <v>51</v>
      </c>
      <c r="N462" s="18" t="str">
        <f t="shared" si="49"/>
        <v>March</v>
      </c>
      <c r="O462" s="15">
        <f t="shared" si="50"/>
        <v>1</v>
      </c>
      <c r="P462" s="19">
        <f t="shared" si="51"/>
        <v>36277.83</v>
      </c>
      <c r="Q462" s="19">
        <f t="shared" si="52"/>
        <v>205574.37</v>
      </c>
      <c r="R462" s="15">
        <f t="shared" si="53"/>
        <v>50605.25</v>
      </c>
      <c r="S462" s="15">
        <f t="shared" si="54"/>
        <v>20.924039558044129</v>
      </c>
      <c r="T462" s="20" t="str">
        <f t="shared" si="55"/>
        <v>High</v>
      </c>
    </row>
    <row r="463" spans="1:20" x14ac:dyDescent="0.3">
      <c r="A463" s="15" t="s">
        <v>536</v>
      </c>
      <c r="B463" s="16">
        <v>45657</v>
      </c>
      <c r="C463" s="15" t="s">
        <v>21</v>
      </c>
      <c r="D463" s="15" t="s">
        <v>68</v>
      </c>
      <c r="E463" s="15" t="s">
        <v>23</v>
      </c>
      <c r="F463" s="15" t="s">
        <v>53</v>
      </c>
      <c r="G463" s="15" t="s">
        <v>133</v>
      </c>
      <c r="H463" s="15">
        <v>5</v>
      </c>
      <c r="I463" s="15">
        <v>39810</v>
      </c>
      <c r="J463" s="17">
        <v>0.08</v>
      </c>
      <c r="K463" s="15">
        <v>183126</v>
      </c>
      <c r="L463" s="15">
        <v>155112.63</v>
      </c>
      <c r="M463" s="15" t="s">
        <v>51</v>
      </c>
      <c r="N463" s="18" t="str">
        <f t="shared" si="49"/>
        <v>December</v>
      </c>
      <c r="O463" s="15">
        <f t="shared" si="50"/>
        <v>4</v>
      </c>
      <c r="P463" s="19">
        <f t="shared" si="51"/>
        <v>14650.08</v>
      </c>
      <c r="Q463" s="19">
        <f t="shared" si="52"/>
        <v>168475.92</v>
      </c>
      <c r="R463" s="15">
        <f t="shared" si="53"/>
        <v>28013.369999999995</v>
      </c>
      <c r="S463" s="15">
        <f t="shared" si="54"/>
        <v>15.297319878116705</v>
      </c>
      <c r="T463" s="20" t="str">
        <f t="shared" si="55"/>
        <v>High</v>
      </c>
    </row>
    <row r="464" spans="1:20" x14ac:dyDescent="0.3">
      <c r="A464" s="15" t="s">
        <v>537</v>
      </c>
      <c r="B464" s="16">
        <v>45228</v>
      </c>
      <c r="C464" s="15" t="s">
        <v>21</v>
      </c>
      <c r="D464" s="15" t="s">
        <v>73</v>
      </c>
      <c r="E464" s="15" t="s">
        <v>23</v>
      </c>
      <c r="F464" s="15" t="s">
        <v>49</v>
      </c>
      <c r="G464" s="15" t="s">
        <v>71</v>
      </c>
      <c r="H464" s="15">
        <v>1</v>
      </c>
      <c r="I464" s="15">
        <v>46081</v>
      </c>
      <c r="J464" s="17">
        <v>0.15</v>
      </c>
      <c r="K464" s="15">
        <v>39168.85</v>
      </c>
      <c r="L464" s="15">
        <v>33786.85</v>
      </c>
      <c r="M464" s="15" t="s">
        <v>51</v>
      </c>
      <c r="N464" s="18" t="str">
        <f t="shared" si="49"/>
        <v>October</v>
      </c>
      <c r="O464" s="15">
        <f t="shared" si="50"/>
        <v>4</v>
      </c>
      <c r="P464" s="19">
        <f t="shared" si="51"/>
        <v>5875.3274999999994</v>
      </c>
      <c r="Q464" s="19">
        <f t="shared" si="52"/>
        <v>33293.522499999999</v>
      </c>
      <c r="R464" s="15">
        <f t="shared" si="53"/>
        <v>5382</v>
      </c>
      <c r="S464" s="15">
        <f t="shared" si="54"/>
        <v>13.740510635364583</v>
      </c>
      <c r="T464" s="20" t="str">
        <f t="shared" si="55"/>
        <v>High</v>
      </c>
    </row>
    <row r="465" spans="1:20" x14ac:dyDescent="0.3">
      <c r="A465" s="15" t="s">
        <v>538</v>
      </c>
      <c r="B465" s="16">
        <v>44993</v>
      </c>
      <c r="C465" s="15" t="s">
        <v>21</v>
      </c>
      <c r="D465" s="15" t="s">
        <v>28</v>
      </c>
      <c r="E465" s="15" t="s">
        <v>23</v>
      </c>
      <c r="F465" s="15" t="s">
        <v>53</v>
      </c>
      <c r="G465" s="15" t="s">
        <v>81</v>
      </c>
      <c r="H465" s="15">
        <v>2</v>
      </c>
      <c r="I465" s="15">
        <v>10214</v>
      </c>
      <c r="J465" s="17">
        <v>0</v>
      </c>
      <c r="K465" s="15">
        <v>20428</v>
      </c>
      <c r="L465" s="15">
        <v>16241.85</v>
      </c>
      <c r="M465" s="15" t="s">
        <v>19</v>
      </c>
      <c r="N465" s="18" t="str">
        <f t="shared" si="49"/>
        <v>March</v>
      </c>
      <c r="O465" s="15">
        <f t="shared" si="50"/>
        <v>1</v>
      </c>
      <c r="P465" s="19">
        <f t="shared" si="51"/>
        <v>0</v>
      </c>
      <c r="Q465" s="19">
        <f t="shared" si="52"/>
        <v>20428</v>
      </c>
      <c r="R465" s="15">
        <f t="shared" si="53"/>
        <v>4186.1499999999996</v>
      </c>
      <c r="S465" s="15">
        <f t="shared" si="54"/>
        <v>20.492216565498332</v>
      </c>
      <c r="T465" s="20" t="str">
        <f t="shared" si="55"/>
        <v>Medium</v>
      </c>
    </row>
    <row r="466" spans="1:20" x14ac:dyDescent="0.3">
      <c r="A466" s="15" t="s">
        <v>539</v>
      </c>
      <c r="B466" s="16">
        <v>45409</v>
      </c>
      <c r="C466" s="15" t="s">
        <v>27</v>
      </c>
      <c r="D466" s="15" t="s">
        <v>68</v>
      </c>
      <c r="E466" s="15" t="s">
        <v>32</v>
      </c>
      <c r="F466" s="15" t="s">
        <v>90</v>
      </c>
      <c r="G466" s="15" t="s">
        <v>113</v>
      </c>
      <c r="H466" s="15">
        <v>3</v>
      </c>
      <c r="I466" s="15">
        <v>63567</v>
      </c>
      <c r="J466" s="17">
        <v>0.15</v>
      </c>
      <c r="K466" s="15">
        <v>162095.85</v>
      </c>
      <c r="L466" s="15">
        <v>127743.97</v>
      </c>
      <c r="M466" s="15" t="s">
        <v>19</v>
      </c>
      <c r="N466" s="18" t="str">
        <f t="shared" si="49"/>
        <v>April</v>
      </c>
      <c r="O466" s="15">
        <f t="shared" si="50"/>
        <v>2</v>
      </c>
      <c r="P466" s="19">
        <f t="shared" si="51"/>
        <v>24314.377499999999</v>
      </c>
      <c r="Q466" s="19">
        <f t="shared" si="52"/>
        <v>137781.4725</v>
      </c>
      <c r="R466" s="15">
        <f t="shared" si="53"/>
        <v>34351.880000000005</v>
      </c>
      <c r="S466" s="15">
        <f t="shared" si="54"/>
        <v>21.192325404999572</v>
      </c>
      <c r="T466" s="20" t="str">
        <f t="shared" si="55"/>
        <v>High</v>
      </c>
    </row>
    <row r="467" spans="1:20" x14ac:dyDescent="0.3">
      <c r="A467" s="15" t="s">
        <v>540</v>
      </c>
      <c r="B467" s="16">
        <v>44968</v>
      </c>
      <c r="C467" s="15" t="s">
        <v>21</v>
      </c>
      <c r="D467" s="15" t="s">
        <v>48</v>
      </c>
      <c r="E467" s="15" t="s">
        <v>16</v>
      </c>
      <c r="F467" s="15" t="s">
        <v>29</v>
      </c>
      <c r="G467" s="15" t="s">
        <v>105</v>
      </c>
      <c r="H467" s="15">
        <v>3</v>
      </c>
      <c r="I467" s="15">
        <v>73048</v>
      </c>
      <c r="J467" s="17">
        <v>0.15</v>
      </c>
      <c r="K467" s="15">
        <v>186272.4</v>
      </c>
      <c r="L467" s="15">
        <v>153210.45000000001</v>
      </c>
      <c r="M467" s="15" t="s">
        <v>35</v>
      </c>
      <c r="N467" s="18" t="str">
        <f t="shared" si="49"/>
        <v>February</v>
      </c>
      <c r="O467" s="15">
        <f t="shared" si="50"/>
        <v>1</v>
      </c>
      <c r="P467" s="19">
        <f t="shared" si="51"/>
        <v>27940.859999999997</v>
      </c>
      <c r="Q467" s="19">
        <f t="shared" si="52"/>
        <v>158331.54</v>
      </c>
      <c r="R467" s="15">
        <f t="shared" si="53"/>
        <v>33061.949999999983</v>
      </c>
      <c r="S467" s="15">
        <f t="shared" si="54"/>
        <v>17.749247875691722</v>
      </c>
      <c r="T467" s="20" t="str">
        <f t="shared" si="55"/>
        <v>High</v>
      </c>
    </row>
    <row r="468" spans="1:20" x14ac:dyDescent="0.3">
      <c r="A468" s="15" t="s">
        <v>541</v>
      </c>
      <c r="B468" s="16">
        <v>45470</v>
      </c>
      <c r="C468" s="15" t="s">
        <v>37</v>
      </c>
      <c r="D468" s="15" t="s">
        <v>22</v>
      </c>
      <c r="E468" s="15" t="s">
        <v>16</v>
      </c>
      <c r="F468" s="15" t="s">
        <v>17</v>
      </c>
      <c r="G468" s="15" t="s">
        <v>97</v>
      </c>
      <c r="H468" s="15">
        <v>3</v>
      </c>
      <c r="I468" s="15">
        <v>77861</v>
      </c>
      <c r="J468" s="17">
        <v>0</v>
      </c>
      <c r="K468" s="15">
        <v>233583</v>
      </c>
      <c r="L468" s="15">
        <v>194805.77</v>
      </c>
      <c r="M468" s="15" t="s">
        <v>35</v>
      </c>
      <c r="N468" s="18" t="str">
        <f t="shared" si="49"/>
        <v>June</v>
      </c>
      <c r="O468" s="15">
        <f t="shared" si="50"/>
        <v>2</v>
      </c>
      <c r="P468" s="19">
        <f t="shared" si="51"/>
        <v>0</v>
      </c>
      <c r="Q468" s="19">
        <f t="shared" si="52"/>
        <v>233583</v>
      </c>
      <c r="R468" s="15">
        <f t="shared" si="53"/>
        <v>38777.23000000001</v>
      </c>
      <c r="S468" s="15">
        <f t="shared" si="54"/>
        <v>16.60104973392756</v>
      </c>
      <c r="T468" s="20" t="str">
        <f t="shared" si="55"/>
        <v>High</v>
      </c>
    </row>
    <row r="469" spans="1:20" x14ac:dyDescent="0.3">
      <c r="A469" s="15" t="s">
        <v>542</v>
      </c>
      <c r="B469" s="16">
        <v>45276</v>
      </c>
      <c r="C469" s="15" t="s">
        <v>21</v>
      </c>
      <c r="D469" s="15" t="s">
        <v>46</v>
      </c>
      <c r="E469" s="15" t="s">
        <v>16</v>
      </c>
      <c r="F469" s="15" t="s">
        <v>29</v>
      </c>
      <c r="G469" s="15" t="s">
        <v>105</v>
      </c>
      <c r="H469" s="15">
        <v>5</v>
      </c>
      <c r="I469" s="15">
        <v>33859</v>
      </c>
      <c r="J469" s="17">
        <v>0</v>
      </c>
      <c r="K469" s="15">
        <v>169295</v>
      </c>
      <c r="L469" s="15">
        <v>142868.84</v>
      </c>
      <c r="M469" s="15" t="s">
        <v>35</v>
      </c>
      <c r="N469" s="18" t="str">
        <f t="shared" si="49"/>
        <v>December</v>
      </c>
      <c r="O469" s="15">
        <f t="shared" si="50"/>
        <v>4</v>
      </c>
      <c r="P469" s="19">
        <f t="shared" si="51"/>
        <v>0</v>
      </c>
      <c r="Q469" s="19">
        <f t="shared" si="52"/>
        <v>169295</v>
      </c>
      <c r="R469" s="15">
        <f t="shared" si="53"/>
        <v>26426.160000000003</v>
      </c>
      <c r="S469" s="15">
        <f t="shared" si="54"/>
        <v>15.609533654272131</v>
      </c>
      <c r="T469" s="20" t="str">
        <f t="shared" si="55"/>
        <v>High</v>
      </c>
    </row>
    <row r="470" spans="1:20" x14ac:dyDescent="0.3">
      <c r="A470" s="15" t="s">
        <v>543</v>
      </c>
      <c r="B470" s="16">
        <v>45234</v>
      </c>
      <c r="C470" s="15" t="s">
        <v>14</v>
      </c>
      <c r="D470" s="15" t="s">
        <v>109</v>
      </c>
      <c r="E470" s="15" t="s">
        <v>23</v>
      </c>
      <c r="F470" s="15" t="s">
        <v>24</v>
      </c>
      <c r="G470" s="15" t="s">
        <v>25</v>
      </c>
      <c r="H470" s="15">
        <v>5</v>
      </c>
      <c r="I470" s="15">
        <v>68561</v>
      </c>
      <c r="J470" s="17">
        <v>0.12</v>
      </c>
      <c r="K470" s="15">
        <v>301668.40000000002</v>
      </c>
      <c r="L470" s="15">
        <v>248608.94</v>
      </c>
      <c r="M470" s="15" t="s">
        <v>35</v>
      </c>
      <c r="N470" s="18" t="str">
        <f t="shared" si="49"/>
        <v>November</v>
      </c>
      <c r="O470" s="15">
        <f t="shared" si="50"/>
        <v>4</v>
      </c>
      <c r="P470" s="19">
        <f t="shared" si="51"/>
        <v>36200.207999999999</v>
      </c>
      <c r="Q470" s="19">
        <f t="shared" si="52"/>
        <v>265468.19200000004</v>
      </c>
      <c r="R470" s="15">
        <f t="shared" si="53"/>
        <v>53059.460000000021</v>
      </c>
      <c r="S470" s="15">
        <f t="shared" si="54"/>
        <v>17.588670208745768</v>
      </c>
      <c r="T470" s="20" t="str">
        <f t="shared" si="55"/>
        <v>High</v>
      </c>
    </row>
    <row r="471" spans="1:20" x14ac:dyDescent="0.3">
      <c r="A471" s="15" t="s">
        <v>544</v>
      </c>
      <c r="B471" s="16">
        <v>45465</v>
      </c>
      <c r="C471" s="15" t="s">
        <v>14</v>
      </c>
      <c r="D471" s="15" t="s">
        <v>28</v>
      </c>
      <c r="E471" s="15" t="s">
        <v>23</v>
      </c>
      <c r="F471" s="15" t="s">
        <v>53</v>
      </c>
      <c r="G471" s="15" t="s">
        <v>81</v>
      </c>
      <c r="H471" s="15">
        <v>3</v>
      </c>
      <c r="I471" s="15">
        <v>86630</v>
      </c>
      <c r="J471" s="17">
        <v>0.05</v>
      </c>
      <c r="K471" s="15">
        <v>246895.5</v>
      </c>
      <c r="L471" s="15">
        <v>220166.51</v>
      </c>
      <c r="M471" s="15" t="s">
        <v>35</v>
      </c>
      <c r="N471" s="18" t="str">
        <f t="shared" si="49"/>
        <v>June</v>
      </c>
      <c r="O471" s="15">
        <f t="shared" si="50"/>
        <v>2</v>
      </c>
      <c r="P471" s="19">
        <f t="shared" si="51"/>
        <v>12344.775000000001</v>
      </c>
      <c r="Q471" s="19">
        <f t="shared" si="52"/>
        <v>234550.72500000001</v>
      </c>
      <c r="R471" s="15">
        <f t="shared" si="53"/>
        <v>26728.989999999991</v>
      </c>
      <c r="S471" s="15">
        <f t="shared" si="54"/>
        <v>10.826033686316677</v>
      </c>
      <c r="T471" s="20" t="str">
        <f t="shared" si="55"/>
        <v>High</v>
      </c>
    </row>
    <row r="472" spans="1:20" x14ac:dyDescent="0.3">
      <c r="A472" s="15" t="s">
        <v>545</v>
      </c>
      <c r="B472" s="16">
        <v>45052</v>
      </c>
      <c r="C472" s="15" t="s">
        <v>27</v>
      </c>
      <c r="D472" s="15" t="s">
        <v>38</v>
      </c>
      <c r="E472" s="15" t="s">
        <v>32</v>
      </c>
      <c r="F472" s="15" t="s">
        <v>60</v>
      </c>
      <c r="G472" s="15" t="s">
        <v>102</v>
      </c>
      <c r="H472" s="15">
        <v>2</v>
      </c>
      <c r="I472" s="15">
        <v>84369</v>
      </c>
      <c r="J472" s="17">
        <v>0.1</v>
      </c>
      <c r="K472" s="15">
        <v>151864.20000000001</v>
      </c>
      <c r="L472" s="15">
        <v>131970.38</v>
      </c>
      <c r="M472" s="15" t="s">
        <v>51</v>
      </c>
      <c r="N472" s="18" t="str">
        <f t="shared" si="49"/>
        <v>May</v>
      </c>
      <c r="O472" s="15">
        <f t="shared" si="50"/>
        <v>2</v>
      </c>
      <c r="P472" s="19">
        <f t="shared" si="51"/>
        <v>15186.420000000002</v>
      </c>
      <c r="Q472" s="19">
        <f t="shared" si="52"/>
        <v>136677.78</v>
      </c>
      <c r="R472" s="15">
        <f t="shared" si="53"/>
        <v>19893.820000000007</v>
      </c>
      <c r="S472" s="15">
        <f t="shared" si="54"/>
        <v>13.099743059918008</v>
      </c>
      <c r="T472" s="20" t="str">
        <f t="shared" si="55"/>
        <v>High</v>
      </c>
    </row>
    <row r="473" spans="1:20" x14ac:dyDescent="0.3">
      <c r="A473" s="15" t="s">
        <v>546</v>
      </c>
      <c r="B473" s="16">
        <v>45632</v>
      </c>
      <c r="C473" s="15" t="s">
        <v>37</v>
      </c>
      <c r="D473" s="15" t="s">
        <v>28</v>
      </c>
      <c r="E473" s="15" t="s">
        <v>16</v>
      </c>
      <c r="F473" s="15" t="s">
        <v>29</v>
      </c>
      <c r="G473" s="15" t="s">
        <v>105</v>
      </c>
      <c r="H473" s="15">
        <v>1</v>
      </c>
      <c r="I473" s="15">
        <v>63172</v>
      </c>
      <c r="J473" s="17">
        <v>0.05</v>
      </c>
      <c r="K473" s="15">
        <v>60013.4</v>
      </c>
      <c r="L473" s="15">
        <v>50587.24</v>
      </c>
      <c r="M473" s="15" t="s">
        <v>35</v>
      </c>
      <c r="N473" s="18" t="str">
        <f t="shared" si="49"/>
        <v>December</v>
      </c>
      <c r="O473" s="15">
        <f t="shared" si="50"/>
        <v>4</v>
      </c>
      <c r="P473" s="19">
        <f t="shared" si="51"/>
        <v>3000.67</v>
      </c>
      <c r="Q473" s="19">
        <f t="shared" si="52"/>
        <v>57012.73</v>
      </c>
      <c r="R473" s="15">
        <f t="shared" si="53"/>
        <v>9426.1600000000035</v>
      </c>
      <c r="S473" s="15">
        <f t="shared" si="54"/>
        <v>15.706758823862677</v>
      </c>
      <c r="T473" s="20" t="str">
        <f t="shared" si="55"/>
        <v>High</v>
      </c>
    </row>
    <row r="474" spans="1:20" x14ac:dyDescent="0.3">
      <c r="A474" s="15" t="s">
        <v>547</v>
      </c>
      <c r="B474" s="16">
        <v>45167</v>
      </c>
      <c r="C474" s="15" t="s">
        <v>14</v>
      </c>
      <c r="D474" s="15" t="s">
        <v>65</v>
      </c>
      <c r="E474" s="15" t="s">
        <v>32</v>
      </c>
      <c r="F474" s="15" t="s">
        <v>60</v>
      </c>
      <c r="G474" s="15" t="s">
        <v>102</v>
      </c>
      <c r="H474" s="15">
        <v>1</v>
      </c>
      <c r="I474" s="15">
        <v>46616</v>
      </c>
      <c r="J474" s="17">
        <v>0.15</v>
      </c>
      <c r="K474" s="15">
        <v>39623.599999999999</v>
      </c>
      <c r="L474" s="15">
        <v>32627.61</v>
      </c>
      <c r="M474" s="15" t="s">
        <v>35</v>
      </c>
      <c r="N474" s="18" t="str">
        <f t="shared" si="49"/>
        <v>August</v>
      </c>
      <c r="O474" s="15">
        <f t="shared" si="50"/>
        <v>3</v>
      </c>
      <c r="P474" s="19">
        <f t="shared" si="51"/>
        <v>5943.54</v>
      </c>
      <c r="Q474" s="19">
        <f t="shared" si="52"/>
        <v>33680.06</v>
      </c>
      <c r="R474" s="15">
        <f t="shared" si="53"/>
        <v>6995.989999999998</v>
      </c>
      <c r="S474" s="15">
        <f t="shared" si="54"/>
        <v>17.656119080547953</v>
      </c>
      <c r="T474" s="20" t="str">
        <f t="shared" si="55"/>
        <v>High</v>
      </c>
    </row>
    <row r="475" spans="1:20" x14ac:dyDescent="0.3">
      <c r="A475" s="15" t="s">
        <v>548</v>
      </c>
      <c r="B475" s="16">
        <v>45226</v>
      </c>
      <c r="C475" s="15" t="s">
        <v>27</v>
      </c>
      <c r="D475" s="15" t="s">
        <v>38</v>
      </c>
      <c r="E475" s="15" t="s">
        <v>23</v>
      </c>
      <c r="F475" s="15" t="s">
        <v>49</v>
      </c>
      <c r="G475" s="15" t="s">
        <v>71</v>
      </c>
      <c r="H475" s="15">
        <v>2</v>
      </c>
      <c r="I475" s="15">
        <v>22290</v>
      </c>
      <c r="J475" s="17">
        <v>0.05</v>
      </c>
      <c r="K475" s="15">
        <v>42351</v>
      </c>
      <c r="L475" s="15">
        <v>34290.910000000003</v>
      </c>
      <c r="M475" s="15" t="s">
        <v>35</v>
      </c>
      <c r="N475" s="18" t="str">
        <f t="shared" si="49"/>
        <v>October</v>
      </c>
      <c r="O475" s="15">
        <f t="shared" si="50"/>
        <v>4</v>
      </c>
      <c r="P475" s="19">
        <f t="shared" si="51"/>
        <v>2117.5500000000002</v>
      </c>
      <c r="Q475" s="19">
        <f t="shared" si="52"/>
        <v>40233.449999999997</v>
      </c>
      <c r="R475" s="15">
        <f t="shared" si="53"/>
        <v>8060.0899999999965</v>
      </c>
      <c r="S475" s="15">
        <f t="shared" si="54"/>
        <v>19.031640339071089</v>
      </c>
      <c r="T475" s="20" t="str">
        <f t="shared" si="55"/>
        <v>High</v>
      </c>
    </row>
    <row r="476" spans="1:20" x14ac:dyDescent="0.3">
      <c r="A476" s="15" t="s">
        <v>549</v>
      </c>
      <c r="B476" s="16">
        <v>45463</v>
      </c>
      <c r="C476" s="15" t="s">
        <v>14</v>
      </c>
      <c r="D476" s="15" t="s">
        <v>38</v>
      </c>
      <c r="E476" s="15" t="s">
        <v>16</v>
      </c>
      <c r="F476" s="15" t="s">
        <v>29</v>
      </c>
      <c r="G476" s="15" t="s">
        <v>77</v>
      </c>
      <c r="H476" s="15">
        <v>1</v>
      </c>
      <c r="I476" s="15">
        <v>17369</v>
      </c>
      <c r="J476" s="17">
        <v>0.08</v>
      </c>
      <c r="K476" s="15">
        <v>15979.48</v>
      </c>
      <c r="L476" s="15">
        <v>12431.38</v>
      </c>
      <c r="M476" s="15" t="s">
        <v>51</v>
      </c>
      <c r="N476" s="18" t="str">
        <f t="shared" si="49"/>
        <v>June</v>
      </c>
      <c r="O476" s="15">
        <f t="shared" si="50"/>
        <v>2</v>
      </c>
      <c r="P476" s="19">
        <f t="shared" si="51"/>
        <v>1278.3584000000001</v>
      </c>
      <c r="Q476" s="19">
        <f t="shared" si="52"/>
        <v>14701.121599999999</v>
      </c>
      <c r="R476" s="15">
        <f t="shared" si="53"/>
        <v>3548.1000000000004</v>
      </c>
      <c r="S476" s="15">
        <f t="shared" si="54"/>
        <v>22.204101760507854</v>
      </c>
      <c r="T476" s="20" t="str">
        <f t="shared" si="55"/>
        <v>Medium</v>
      </c>
    </row>
    <row r="477" spans="1:20" x14ac:dyDescent="0.3">
      <c r="A477" s="15" t="s">
        <v>550</v>
      </c>
      <c r="B477" s="16">
        <v>45109</v>
      </c>
      <c r="C477" s="15" t="s">
        <v>21</v>
      </c>
      <c r="D477" s="15" t="s">
        <v>46</v>
      </c>
      <c r="E477" s="15" t="s">
        <v>23</v>
      </c>
      <c r="F477" s="15" t="s">
        <v>24</v>
      </c>
      <c r="G477" s="15" t="s">
        <v>75</v>
      </c>
      <c r="H477" s="15">
        <v>1</v>
      </c>
      <c r="I477" s="15">
        <v>9012</v>
      </c>
      <c r="J477" s="17">
        <v>0.08</v>
      </c>
      <c r="K477" s="15">
        <v>8291.0400000000009</v>
      </c>
      <c r="L477" s="15">
        <v>6380.49</v>
      </c>
      <c r="M477" s="15" t="s">
        <v>19</v>
      </c>
      <c r="N477" s="18" t="str">
        <f t="shared" si="49"/>
        <v>July</v>
      </c>
      <c r="O477" s="15">
        <f t="shared" si="50"/>
        <v>3</v>
      </c>
      <c r="P477" s="19">
        <f t="shared" si="51"/>
        <v>663.28320000000008</v>
      </c>
      <c r="Q477" s="19">
        <f t="shared" si="52"/>
        <v>7627.756800000001</v>
      </c>
      <c r="R477" s="15">
        <f t="shared" si="53"/>
        <v>1910.5500000000011</v>
      </c>
      <c r="S477" s="15">
        <f t="shared" si="54"/>
        <v>23.043550628147987</v>
      </c>
      <c r="T477" s="20" t="str">
        <f t="shared" si="55"/>
        <v>Low</v>
      </c>
    </row>
    <row r="478" spans="1:20" x14ac:dyDescent="0.3">
      <c r="A478" s="15" t="s">
        <v>551</v>
      </c>
      <c r="B478" s="16">
        <v>45558</v>
      </c>
      <c r="C478" s="15" t="s">
        <v>37</v>
      </c>
      <c r="D478" s="15" t="s">
        <v>68</v>
      </c>
      <c r="E478" s="15" t="s">
        <v>16</v>
      </c>
      <c r="F478" s="15" t="s">
        <v>29</v>
      </c>
      <c r="G478" s="15" t="s">
        <v>77</v>
      </c>
      <c r="H478" s="15">
        <v>3</v>
      </c>
      <c r="I478" s="15">
        <v>80594</v>
      </c>
      <c r="J478" s="17">
        <v>0.12</v>
      </c>
      <c r="K478" s="15">
        <v>212768.16</v>
      </c>
      <c r="L478" s="15">
        <v>181206.17</v>
      </c>
      <c r="M478" s="15" t="s">
        <v>51</v>
      </c>
      <c r="N478" s="18" t="str">
        <f t="shared" si="49"/>
        <v>September</v>
      </c>
      <c r="O478" s="15">
        <f t="shared" si="50"/>
        <v>3</v>
      </c>
      <c r="P478" s="19">
        <f t="shared" si="51"/>
        <v>25532.179199999999</v>
      </c>
      <c r="Q478" s="19">
        <f t="shared" si="52"/>
        <v>187235.98080000002</v>
      </c>
      <c r="R478" s="15">
        <f t="shared" si="53"/>
        <v>31561.989999999991</v>
      </c>
      <c r="S478" s="15">
        <f t="shared" si="54"/>
        <v>14.833981738621038</v>
      </c>
      <c r="T478" s="20" t="str">
        <f t="shared" si="55"/>
        <v>High</v>
      </c>
    </row>
    <row r="479" spans="1:20" x14ac:dyDescent="0.3">
      <c r="A479" s="15" t="s">
        <v>552</v>
      </c>
      <c r="B479" s="16">
        <v>45374</v>
      </c>
      <c r="C479" s="15" t="s">
        <v>14</v>
      </c>
      <c r="D479" s="15" t="s">
        <v>22</v>
      </c>
      <c r="E479" s="15" t="s">
        <v>32</v>
      </c>
      <c r="F479" s="15" t="s">
        <v>90</v>
      </c>
      <c r="G479" s="15" t="s">
        <v>113</v>
      </c>
      <c r="H479" s="15">
        <v>5</v>
      </c>
      <c r="I479" s="15">
        <v>73187</v>
      </c>
      <c r="J479" s="17">
        <v>0.05</v>
      </c>
      <c r="K479" s="15">
        <v>347638.25</v>
      </c>
      <c r="L479" s="15">
        <v>290500.78000000003</v>
      </c>
      <c r="M479" s="15" t="s">
        <v>35</v>
      </c>
      <c r="N479" s="18" t="str">
        <f t="shared" si="49"/>
        <v>March</v>
      </c>
      <c r="O479" s="15">
        <f t="shared" si="50"/>
        <v>1</v>
      </c>
      <c r="P479" s="19">
        <f t="shared" si="51"/>
        <v>17381.912500000002</v>
      </c>
      <c r="Q479" s="19">
        <f t="shared" si="52"/>
        <v>330256.33750000002</v>
      </c>
      <c r="R479" s="15">
        <f t="shared" si="53"/>
        <v>57137.469999999972</v>
      </c>
      <c r="S479" s="15">
        <f t="shared" si="54"/>
        <v>16.435898523824687</v>
      </c>
      <c r="T479" s="20" t="str">
        <f t="shared" si="55"/>
        <v>High</v>
      </c>
    </row>
    <row r="480" spans="1:20" x14ac:dyDescent="0.3">
      <c r="A480" s="15" t="s">
        <v>553</v>
      </c>
      <c r="B480" s="16">
        <v>45042</v>
      </c>
      <c r="C480" s="15" t="s">
        <v>37</v>
      </c>
      <c r="D480" s="15" t="s">
        <v>15</v>
      </c>
      <c r="E480" s="15" t="s">
        <v>32</v>
      </c>
      <c r="F480" s="15" t="s">
        <v>43</v>
      </c>
      <c r="G480" s="15" t="s">
        <v>66</v>
      </c>
      <c r="H480" s="15">
        <v>1</v>
      </c>
      <c r="I480" s="15">
        <v>14556</v>
      </c>
      <c r="J480" s="17">
        <v>0.12</v>
      </c>
      <c r="K480" s="15">
        <v>12809.28</v>
      </c>
      <c r="L480" s="15">
        <v>9776.8799999999992</v>
      </c>
      <c r="M480" s="15" t="s">
        <v>19</v>
      </c>
      <c r="N480" s="18" t="str">
        <f t="shared" si="49"/>
        <v>April</v>
      </c>
      <c r="O480" s="15">
        <f t="shared" si="50"/>
        <v>2</v>
      </c>
      <c r="P480" s="19">
        <f t="shared" si="51"/>
        <v>1537.1136000000001</v>
      </c>
      <c r="Q480" s="19">
        <f t="shared" si="52"/>
        <v>11272.1664</v>
      </c>
      <c r="R480" s="15">
        <f t="shared" si="53"/>
        <v>3032.4000000000015</v>
      </c>
      <c r="S480" s="15">
        <f t="shared" si="54"/>
        <v>23.673461740238338</v>
      </c>
      <c r="T480" s="20" t="str">
        <f t="shared" si="55"/>
        <v>Medium</v>
      </c>
    </row>
    <row r="481" spans="1:20" x14ac:dyDescent="0.3">
      <c r="A481" s="15" t="s">
        <v>554</v>
      </c>
      <c r="B481" s="16">
        <v>44953</v>
      </c>
      <c r="C481" s="15" t="s">
        <v>27</v>
      </c>
      <c r="D481" s="15" t="s">
        <v>70</v>
      </c>
      <c r="E481" s="15" t="s">
        <v>32</v>
      </c>
      <c r="F481" s="15" t="s">
        <v>33</v>
      </c>
      <c r="G481" s="15" t="s">
        <v>34</v>
      </c>
      <c r="H481" s="15">
        <v>3</v>
      </c>
      <c r="I481" s="15">
        <v>27340</v>
      </c>
      <c r="J481" s="17">
        <v>0</v>
      </c>
      <c r="K481" s="15">
        <v>82020</v>
      </c>
      <c r="L481" s="15">
        <v>66364.69</v>
      </c>
      <c r="M481" s="15" t="s">
        <v>51</v>
      </c>
      <c r="N481" s="18" t="str">
        <f t="shared" si="49"/>
        <v>January</v>
      </c>
      <c r="O481" s="15">
        <f t="shared" si="50"/>
        <v>1</v>
      </c>
      <c r="P481" s="19">
        <f t="shared" si="51"/>
        <v>0</v>
      </c>
      <c r="Q481" s="19">
        <f t="shared" si="52"/>
        <v>82020</v>
      </c>
      <c r="R481" s="15">
        <f t="shared" si="53"/>
        <v>15655.309999999998</v>
      </c>
      <c r="S481" s="15">
        <f t="shared" si="54"/>
        <v>19.087186052182393</v>
      </c>
      <c r="T481" s="20" t="str">
        <f t="shared" si="55"/>
        <v>High</v>
      </c>
    </row>
    <row r="482" spans="1:20" x14ac:dyDescent="0.3">
      <c r="A482" s="15" t="s">
        <v>555</v>
      </c>
      <c r="B482" s="16">
        <v>45318</v>
      </c>
      <c r="C482" s="15" t="s">
        <v>27</v>
      </c>
      <c r="D482" s="15" t="s">
        <v>109</v>
      </c>
      <c r="E482" s="15" t="s">
        <v>23</v>
      </c>
      <c r="F482" s="15" t="s">
        <v>53</v>
      </c>
      <c r="G482" s="15" t="s">
        <v>133</v>
      </c>
      <c r="H482" s="15">
        <v>3</v>
      </c>
      <c r="I482" s="15">
        <v>41789</v>
      </c>
      <c r="J482" s="17">
        <v>0.15</v>
      </c>
      <c r="K482" s="15">
        <v>106561.95</v>
      </c>
      <c r="L482" s="15">
        <v>81965.06</v>
      </c>
      <c r="M482" s="15" t="s">
        <v>35</v>
      </c>
      <c r="N482" s="18" t="str">
        <f t="shared" si="49"/>
        <v>January</v>
      </c>
      <c r="O482" s="15">
        <f t="shared" si="50"/>
        <v>1</v>
      </c>
      <c r="P482" s="19">
        <f t="shared" si="51"/>
        <v>15984.2925</v>
      </c>
      <c r="Q482" s="19">
        <f t="shared" si="52"/>
        <v>90577.657500000001</v>
      </c>
      <c r="R482" s="15">
        <f t="shared" si="53"/>
        <v>24596.89</v>
      </c>
      <c r="S482" s="15">
        <f t="shared" si="54"/>
        <v>23.082244647362401</v>
      </c>
      <c r="T482" s="20" t="str">
        <f t="shared" si="55"/>
        <v>High</v>
      </c>
    </row>
    <row r="483" spans="1:20" x14ac:dyDescent="0.3">
      <c r="A483" s="15" t="s">
        <v>556</v>
      </c>
      <c r="B483" s="16">
        <v>45513</v>
      </c>
      <c r="C483" s="15" t="s">
        <v>21</v>
      </c>
      <c r="D483" s="15" t="s">
        <v>70</v>
      </c>
      <c r="E483" s="15" t="s">
        <v>23</v>
      </c>
      <c r="F483" s="15" t="s">
        <v>24</v>
      </c>
      <c r="G483" s="15" t="s">
        <v>75</v>
      </c>
      <c r="H483" s="15">
        <v>5</v>
      </c>
      <c r="I483" s="15">
        <v>62518</v>
      </c>
      <c r="J483" s="17">
        <v>0.08</v>
      </c>
      <c r="K483" s="15">
        <v>287582.8</v>
      </c>
      <c r="L483" s="15">
        <v>239757.36</v>
      </c>
      <c r="M483" s="15" t="s">
        <v>35</v>
      </c>
      <c r="N483" s="18" t="str">
        <f t="shared" si="49"/>
        <v>August</v>
      </c>
      <c r="O483" s="15">
        <f t="shared" si="50"/>
        <v>3</v>
      </c>
      <c r="P483" s="19">
        <f t="shared" si="51"/>
        <v>23006.624</v>
      </c>
      <c r="Q483" s="19">
        <f t="shared" si="52"/>
        <v>264576.17599999998</v>
      </c>
      <c r="R483" s="15">
        <f t="shared" si="53"/>
        <v>47825.440000000002</v>
      </c>
      <c r="S483" s="15">
        <f t="shared" si="54"/>
        <v>16.63014617007693</v>
      </c>
      <c r="T483" s="20" t="str">
        <f t="shared" si="55"/>
        <v>High</v>
      </c>
    </row>
    <row r="484" spans="1:20" x14ac:dyDescent="0.3">
      <c r="A484" s="15" t="s">
        <v>557</v>
      </c>
      <c r="B484" s="16">
        <v>45133</v>
      </c>
      <c r="C484" s="15" t="s">
        <v>14</v>
      </c>
      <c r="D484" s="15" t="s">
        <v>56</v>
      </c>
      <c r="E484" s="15" t="s">
        <v>16</v>
      </c>
      <c r="F484" s="15" t="s">
        <v>29</v>
      </c>
      <c r="G484" s="15" t="s">
        <v>79</v>
      </c>
      <c r="H484" s="15">
        <v>1</v>
      </c>
      <c r="I484" s="15">
        <v>30589</v>
      </c>
      <c r="J484" s="17">
        <v>0.05</v>
      </c>
      <c r="K484" s="15">
        <v>29059.55</v>
      </c>
      <c r="L484" s="15">
        <v>23185.93</v>
      </c>
      <c r="M484" s="15" t="s">
        <v>19</v>
      </c>
      <c r="N484" s="18" t="str">
        <f t="shared" si="49"/>
        <v>July</v>
      </c>
      <c r="O484" s="15">
        <f t="shared" si="50"/>
        <v>3</v>
      </c>
      <c r="P484" s="19">
        <f t="shared" si="51"/>
        <v>1452.9775</v>
      </c>
      <c r="Q484" s="19">
        <f t="shared" si="52"/>
        <v>27606.572499999998</v>
      </c>
      <c r="R484" s="15">
        <f t="shared" si="53"/>
        <v>5873.619999999999</v>
      </c>
      <c r="S484" s="15">
        <f t="shared" si="54"/>
        <v>20.212357039252154</v>
      </c>
      <c r="T484" s="20" t="str">
        <f t="shared" si="55"/>
        <v>Medium</v>
      </c>
    </row>
    <row r="485" spans="1:20" x14ac:dyDescent="0.3">
      <c r="A485" s="15" t="s">
        <v>558</v>
      </c>
      <c r="B485" s="16">
        <v>45103</v>
      </c>
      <c r="C485" s="15" t="s">
        <v>14</v>
      </c>
      <c r="D485" s="15" t="s">
        <v>15</v>
      </c>
      <c r="E485" s="15" t="s">
        <v>23</v>
      </c>
      <c r="F485" s="15" t="s">
        <v>24</v>
      </c>
      <c r="G485" s="15" t="s">
        <v>75</v>
      </c>
      <c r="H485" s="15">
        <v>3</v>
      </c>
      <c r="I485" s="15">
        <v>88623</v>
      </c>
      <c r="J485" s="17">
        <v>0.15</v>
      </c>
      <c r="K485" s="15">
        <v>225988.65</v>
      </c>
      <c r="L485" s="15">
        <v>180425.63</v>
      </c>
      <c r="M485" s="15" t="s">
        <v>35</v>
      </c>
      <c r="N485" s="18" t="str">
        <f t="shared" si="49"/>
        <v>June</v>
      </c>
      <c r="O485" s="15">
        <f t="shared" si="50"/>
        <v>2</v>
      </c>
      <c r="P485" s="19">
        <f t="shared" si="51"/>
        <v>33898.297500000001</v>
      </c>
      <c r="Q485" s="19">
        <f t="shared" si="52"/>
        <v>192090.35249999998</v>
      </c>
      <c r="R485" s="15">
        <f t="shared" si="53"/>
        <v>45563.01999999999</v>
      </c>
      <c r="S485" s="15">
        <f t="shared" si="54"/>
        <v>20.161640861167136</v>
      </c>
      <c r="T485" s="20" t="str">
        <f t="shared" si="55"/>
        <v>High</v>
      </c>
    </row>
    <row r="486" spans="1:20" x14ac:dyDescent="0.3">
      <c r="A486" s="15" t="s">
        <v>559</v>
      </c>
      <c r="B486" s="16">
        <v>44974</v>
      </c>
      <c r="C486" s="15" t="s">
        <v>21</v>
      </c>
      <c r="D486" s="15" t="s">
        <v>22</v>
      </c>
      <c r="E486" s="15" t="s">
        <v>16</v>
      </c>
      <c r="F486" s="15" t="s">
        <v>29</v>
      </c>
      <c r="G486" s="15" t="s">
        <v>77</v>
      </c>
      <c r="H486" s="15">
        <v>2</v>
      </c>
      <c r="I486" s="15">
        <v>4680</v>
      </c>
      <c r="J486" s="17">
        <v>0.05</v>
      </c>
      <c r="K486" s="15">
        <v>8892</v>
      </c>
      <c r="L486" s="15">
        <v>7357.36</v>
      </c>
      <c r="M486" s="15" t="s">
        <v>19</v>
      </c>
      <c r="N486" s="18" t="str">
        <f t="shared" si="49"/>
        <v>February</v>
      </c>
      <c r="O486" s="15">
        <f t="shared" si="50"/>
        <v>1</v>
      </c>
      <c r="P486" s="19">
        <f t="shared" si="51"/>
        <v>444.6</v>
      </c>
      <c r="Q486" s="19">
        <f t="shared" si="52"/>
        <v>8447.4</v>
      </c>
      <c r="R486" s="15">
        <f t="shared" si="53"/>
        <v>1534.6400000000003</v>
      </c>
      <c r="S486" s="15">
        <f t="shared" si="54"/>
        <v>17.258659469185787</v>
      </c>
      <c r="T486" s="20" t="str">
        <f t="shared" si="55"/>
        <v>Low</v>
      </c>
    </row>
    <row r="487" spans="1:20" x14ac:dyDescent="0.3">
      <c r="A487" s="15" t="s">
        <v>560</v>
      </c>
      <c r="B487" s="16">
        <v>44973</v>
      </c>
      <c r="C487" s="15" t="s">
        <v>21</v>
      </c>
      <c r="D487" s="15" t="s">
        <v>109</v>
      </c>
      <c r="E487" s="15" t="s">
        <v>32</v>
      </c>
      <c r="F487" s="15" t="s">
        <v>43</v>
      </c>
      <c r="G487" s="15" t="s">
        <v>66</v>
      </c>
      <c r="H487" s="15">
        <v>1</v>
      </c>
      <c r="I487" s="15">
        <v>86475</v>
      </c>
      <c r="J487" s="17">
        <v>0.12</v>
      </c>
      <c r="K487" s="15">
        <v>76098</v>
      </c>
      <c r="L487" s="15">
        <v>57212.52</v>
      </c>
      <c r="M487" s="15" t="s">
        <v>35</v>
      </c>
      <c r="N487" s="18" t="str">
        <f t="shared" si="49"/>
        <v>February</v>
      </c>
      <c r="O487" s="15">
        <f t="shared" si="50"/>
        <v>1</v>
      </c>
      <c r="P487" s="19">
        <f t="shared" si="51"/>
        <v>9131.76</v>
      </c>
      <c r="Q487" s="19">
        <f t="shared" si="52"/>
        <v>66966.240000000005</v>
      </c>
      <c r="R487" s="15">
        <f t="shared" si="53"/>
        <v>18885.480000000003</v>
      </c>
      <c r="S487" s="15">
        <f t="shared" si="54"/>
        <v>24.817314515493184</v>
      </c>
      <c r="T487" s="20" t="str">
        <f t="shared" si="55"/>
        <v>High</v>
      </c>
    </row>
    <row r="488" spans="1:20" x14ac:dyDescent="0.3">
      <c r="A488" s="15" t="s">
        <v>561</v>
      </c>
      <c r="B488" s="16">
        <v>44956</v>
      </c>
      <c r="C488" s="15" t="s">
        <v>21</v>
      </c>
      <c r="D488" s="15" t="s">
        <v>15</v>
      </c>
      <c r="E488" s="15" t="s">
        <v>32</v>
      </c>
      <c r="F488" s="15" t="s">
        <v>60</v>
      </c>
      <c r="G488" s="15" t="s">
        <v>61</v>
      </c>
      <c r="H488" s="15">
        <v>2</v>
      </c>
      <c r="I488" s="15">
        <v>67978</v>
      </c>
      <c r="J488" s="17">
        <v>0.05</v>
      </c>
      <c r="K488" s="15">
        <v>129158.2</v>
      </c>
      <c r="L488" s="15">
        <v>97754.58</v>
      </c>
      <c r="M488" s="15" t="s">
        <v>51</v>
      </c>
      <c r="N488" s="18" t="str">
        <f t="shared" si="49"/>
        <v>January</v>
      </c>
      <c r="O488" s="15">
        <f t="shared" si="50"/>
        <v>1</v>
      </c>
      <c r="P488" s="19">
        <f t="shared" si="51"/>
        <v>6457.91</v>
      </c>
      <c r="Q488" s="19">
        <f t="shared" si="52"/>
        <v>122700.29</v>
      </c>
      <c r="R488" s="15">
        <f t="shared" si="53"/>
        <v>31403.619999999995</v>
      </c>
      <c r="S488" s="15">
        <f t="shared" si="54"/>
        <v>24.314073748317952</v>
      </c>
      <c r="T488" s="20" t="str">
        <f t="shared" si="55"/>
        <v>High</v>
      </c>
    </row>
    <row r="489" spans="1:20" x14ac:dyDescent="0.3">
      <c r="A489" s="15" t="s">
        <v>562</v>
      </c>
      <c r="B489" s="16">
        <v>45137</v>
      </c>
      <c r="C489" s="15" t="s">
        <v>37</v>
      </c>
      <c r="D489" s="15" t="s">
        <v>68</v>
      </c>
      <c r="E489" s="15" t="s">
        <v>16</v>
      </c>
      <c r="F489" s="15" t="s">
        <v>29</v>
      </c>
      <c r="G489" s="15" t="s">
        <v>79</v>
      </c>
      <c r="H489" s="15">
        <v>5</v>
      </c>
      <c r="I489" s="15">
        <v>13148</v>
      </c>
      <c r="J489" s="17">
        <v>0.08</v>
      </c>
      <c r="K489" s="15">
        <v>60480.800000000003</v>
      </c>
      <c r="L489" s="15">
        <v>49000.11</v>
      </c>
      <c r="M489" s="15" t="s">
        <v>35</v>
      </c>
      <c r="N489" s="18" t="str">
        <f t="shared" si="49"/>
        <v>July</v>
      </c>
      <c r="O489" s="15">
        <f t="shared" si="50"/>
        <v>3</v>
      </c>
      <c r="P489" s="19">
        <f t="shared" si="51"/>
        <v>4838.4639999999999</v>
      </c>
      <c r="Q489" s="19">
        <f t="shared" si="52"/>
        <v>55642.336000000003</v>
      </c>
      <c r="R489" s="15">
        <f t="shared" si="53"/>
        <v>11480.690000000002</v>
      </c>
      <c r="S489" s="15">
        <f t="shared" si="54"/>
        <v>18.982371264930361</v>
      </c>
      <c r="T489" s="20" t="str">
        <f t="shared" si="55"/>
        <v>High</v>
      </c>
    </row>
    <row r="490" spans="1:20" x14ac:dyDescent="0.3">
      <c r="A490" s="15" t="s">
        <v>563</v>
      </c>
      <c r="B490" s="16">
        <v>45366</v>
      </c>
      <c r="C490" s="15" t="s">
        <v>37</v>
      </c>
      <c r="D490" s="15" t="s">
        <v>22</v>
      </c>
      <c r="E490" s="15" t="s">
        <v>23</v>
      </c>
      <c r="F490" s="15" t="s">
        <v>49</v>
      </c>
      <c r="G490" s="15" t="s">
        <v>50</v>
      </c>
      <c r="H490" s="15">
        <v>3</v>
      </c>
      <c r="I490" s="15">
        <v>33781</v>
      </c>
      <c r="J490" s="17">
        <v>0.05</v>
      </c>
      <c r="K490" s="15">
        <v>96275.85</v>
      </c>
      <c r="L490" s="15">
        <v>76154.73</v>
      </c>
      <c r="M490" s="15" t="s">
        <v>51</v>
      </c>
      <c r="N490" s="18" t="str">
        <f t="shared" si="49"/>
        <v>March</v>
      </c>
      <c r="O490" s="15">
        <f t="shared" si="50"/>
        <v>1</v>
      </c>
      <c r="P490" s="19">
        <f t="shared" si="51"/>
        <v>4813.7925000000005</v>
      </c>
      <c r="Q490" s="19">
        <f t="shared" si="52"/>
        <v>91462.05750000001</v>
      </c>
      <c r="R490" s="15">
        <f t="shared" si="53"/>
        <v>20121.12000000001</v>
      </c>
      <c r="S490" s="15">
        <f t="shared" si="54"/>
        <v>20.899446745990826</v>
      </c>
      <c r="T490" s="20" t="str">
        <f t="shared" si="55"/>
        <v>High</v>
      </c>
    </row>
    <row r="491" spans="1:20" x14ac:dyDescent="0.3">
      <c r="A491" s="15" t="s">
        <v>564</v>
      </c>
      <c r="B491" s="16">
        <v>45089</v>
      </c>
      <c r="C491" s="15" t="s">
        <v>14</v>
      </c>
      <c r="D491" s="15" t="s">
        <v>65</v>
      </c>
      <c r="E491" s="15" t="s">
        <v>23</v>
      </c>
      <c r="F491" s="15" t="s">
        <v>49</v>
      </c>
      <c r="G491" s="15" t="s">
        <v>95</v>
      </c>
      <c r="H491" s="15">
        <v>4</v>
      </c>
      <c r="I491" s="15">
        <v>33215</v>
      </c>
      <c r="J491" s="17">
        <v>0.15</v>
      </c>
      <c r="K491" s="15">
        <v>112931</v>
      </c>
      <c r="L491" s="15">
        <v>94068.18</v>
      </c>
      <c r="M491" s="15" t="s">
        <v>19</v>
      </c>
      <c r="N491" s="18" t="str">
        <f t="shared" si="49"/>
        <v>June</v>
      </c>
      <c r="O491" s="15">
        <f t="shared" si="50"/>
        <v>2</v>
      </c>
      <c r="P491" s="19">
        <f t="shared" si="51"/>
        <v>16939.649999999998</v>
      </c>
      <c r="Q491" s="19">
        <f t="shared" si="52"/>
        <v>95991.35</v>
      </c>
      <c r="R491" s="15">
        <f t="shared" si="53"/>
        <v>18862.820000000007</v>
      </c>
      <c r="S491" s="15">
        <f t="shared" si="54"/>
        <v>16.702960214644346</v>
      </c>
      <c r="T491" s="20" t="str">
        <f t="shared" si="55"/>
        <v>High</v>
      </c>
    </row>
    <row r="492" spans="1:20" x14ac:dyDescent="0.3">
      <c r="A492" s="15" t="s">
        <v>565</v>
      </c>
      <c r="B492" s="16">
        <v>45417</v>
      </c>
      <c r="C492" s="15" t="s">
        <v>37</v>
      </c>
      <c r="D492" s="15" t="s">
        <v>48</v>
      </c>
      <c r="E492" s="15" t="s">
        <v>16</v>
      </c>
      <c r="F492" s="15" t="s">
        <v>17</v>
      </c>
      <c r="G492" s="15" t="s">
        <v>156</v>
      </c>
      <c r="H492" s="15">
        <v>2</v>
      </c>
      <c r="I492" s="15">
        <v>5065</v>
      </c>
      <c r="J492" s="17">
        <v>0.15</v>
      </c>
      <c r="K492" s="15">
        <v>8610.5</v>
      </c>
      <c r="L492" s="15">
        <v>7515.94</v>
      </c>
      <c r="M492" s="15" t="s">
        <v>35</v>
      </c>
      <c r="N492" s="18" t="str">
        <f t="shared" si="49"/>
        <v>May</v>
      </c>
      <c r="O492" s="15">
        <f t="shared" si="50"/>
        <v>2</v>
      </c>
      <c r="P492" s="19">
        <f t="shared" si="51"/>
        <v>1291.575</v>
      </c>
      <c r="Q492" s="19">
        <f t="shared" si="52"/>
        <v>7318.9250000000002</v>
      </c>
      <c r="R492" s="15">
        <f t="shared" si="53"/>
        <v>1094.5600000000004</v>
      </c>
      <c r="S492" s="15">
        <f t="shared" si="54"/>
        <v>12.711921491202608</v>
      </c>
      <c r="T492" s="20" t="str">
        <f t="shared" si="55"/>
        <v>Low</v>
      </c>
    </row>
    <row r="493" spans="1:20" x14ac:dyDescent="0.3">
      <c r="A493" s="15" t="s">
        <v>566</v>
      </c>
      <c r="B493" s="16">
        <v>45513</v>
      </c>
      <c r="C493" s="15" t="s">
        <v>27</v>
      </c>
      <c r="D493" s="15" t="s">
        <v>28</v>
      </c>
      <c r="E493" s="15" t="s">
        <v>16</v>
      </c>
      <c r="F493" s="15" t="s">
        <v>39</v>
      </c>
      <c r="G493" s="15" t="s">
        <v>165</v>
      </c>
      <c r="H493" s="15">
        <v>1</v>
      </c>
      <c r="I493" s="15">
        <v>3258</v>
      </c>
      <c r="J493" s="17">
        <v>0.15</v>
      </c>
      <c r="K493" s="15">
        <v>2769.3</v>
      </c>
      <c r="L493" s="15">
        <v>2172.8200000000002</v>
      </c>
      <c r="M493" s="15" t="s">
        <v>19</v>
      </c>
      <c r="N493" s="18" t="str">
        <f t="shared" si="49"/>
        <v>August</v>
      </c>
      <c r="O493" s="15">
        <f t="shared" si="50"/>
        <v>3</v>
      </c>
      <c r="P493" s="19">
        <f t="shared" si="51"/>
        <v>415.39500000000004</v>
      </c>
      <c r="Q493" s="19">
        <f t="shared" si="52"/>
        <v>2353.9050000000002</v>
      </c>
      <c r="R493" s="15">
        <f t="shared" si="53"/>
        <v>596.48</v>
      </c>
      <c r="S493" s="15">
        <f t="shared" si="54"/>
        <v>21.539017080128549</v>
      </c>
      <c r="T493" s="20" t="str">
        <f t="shared" si="55"/>
        <v>Low</v>
      </c>
    </row>
    <row r="494" spans="1:20" x14ac:dyDescent="0.3">
      <c r="A494" s="15" t="s">
        <v>567</v>
      </c>
      <c r="B494" s="16">
        <v>45288</v>
      </c>
      <c r="C494" s="15" t="s">
        <v>37</v>
      </c>
      <c r="D494" s="15" t="s">
        <v>48</v>
      </c>
      <c r="E494" s="15" t="s">
        <v>32</v>
      </c>
      <c r="F494" s="15" t="s">
        <v>43</v>
      </c>
      <c r="G494" s="15" t="s">
        <v>66</v>
      </c>
      <c r="H494" s="15">
        <v>2</v>
      </c>
      <c r="I494" s="15">
        <v>38923</v>
      </c>
      <c r="J494" s="17">
        <v>0</v>
      </c>
      <c r="K494" s="15">
        <v>77846</v>
      </c>
      <c r="L494" s="15">
        <v>66961.95</v>
      </c>
      <c r="M494" s="15" t="s">
        <v>35</v>
      </c>
      <c r="N494" s="18" t="str">
        <f t="shared" si="49"/>
        <v>December</v>
      </c>
      <c r="O494" s="15">
        <f t="shared" si="50"/>
        <v>4</v>
      </c>
      <c r="P494" s="19">
        <f t="shared" si="51"/>
        <v>0</v>
      </c>
      <c r="Q494" s="19">
        <f t="shared" si="52"/>
        <v>77846</v>
      </c>
      <c r="R494" s="15">
        <f t="shared" si="53"/>
        <v>10884.050000000003</v>
      </c>
      <c r="S494" s="15">
        <f t="shared" si="54"/>
        <v>13.981514785602348</v>
      </c>
      <c r="T494" s="20" t="str">
        <f t="shared" si="55"/>
        <v>High</v>
      </c>
    </row>
    <row r="495" spans="1:20" x14ac:dyDescent="0.3">
      <c r="A495" s="15" t="s">
        <v>568</v>
      </c>
      <c r="B495" s="16">
        <v>45503</v>
      </c>
      <c r="C495" s="15" t="s">
        <v>37</v>
      </c>
      <c r="D495" s="15" t="s">
        <v>28</v>
      </c>
      <c r="E495" s="15" t="s">
        <v>16</v>
      </c>
      <c r="F495" s="15" t="s">
        <v>17</v>
      </c>
      <c r="G495" s="15" t="s">
        <v>97</v>
      </c>
      <c r="H495" s="15">
        <v>3</v>
      </c>
      <c r="I495" s="15">
        <v>5734</v>
      </c>
      <c r="J495" s="17">
        <v>0.08</v>
      </c>
      <c r="K495" s="15">
        <v>15825.84</v>
      </c>
      <c r="L495" s="15">
        <v>13281.67</v>
      </c>
      <c r="M495" s="15" t="s">
        <v>51</v>
      </c>
      <c r="N495" s="18" t="str">
        <f t="shared" si="49"/>
        <v>July</v>
      </c>
      <c r="O495" s="15">
        <f t="shared" si="50"/>
        <v>3</v>
      </c>
      <c r="P495" s="19">
        <f t="shared" si="51"/>
        <v>1266.0672</v>
      </c>
      <c r="Q495" s="19">
        <f t="shared" si="52"/>
        <v>14559.772800000001</v>
      </c>
      <c r="R495" s="15">
        <f t="shared" si="53"/>
        <v>2544.17</v>
      </c>
      <c r="S495" s="15">
        <f t="shared" si="54"/>
        <v>16.076050307598209</v>
      </c>
      <c r="T495" s="20" t="str">
        <f t="shared" si="55"/>
        <v>Medium</v>
      </c>
    </row>
    <row r="496" spans="1:20" x14ac:dyDescent="0.3">
      <c r="A496" s="15" t="s">
        <v>569</v>
      </c>
      <c r="B496" s="16">
        <v>45181</v>
      </c>
      <c r="C496" s="15" t="s">
        <v>14</v>
      </c>
      <c r="D496" s="15" t="s">
        <v>68</v>
      </c>
      <c r="E496" s="15" t="s">
        <v>16</v>
      </c>
      <c r="F496" s="15" t="s">
        <v>29</v>
      </c>
      <c r="G496" s="15" t="s">
        <v>77</v>
      </c>
      <c r="H496" s="15">
        <v>2</v>
      </c>
      <c r="I496" s="15">
        <v>79844</v>
      </c>
      <c r="J496" s="17">
        <v>0.15</v>
      </c>
      <c r="K496" s="15">
        <v>135734.79999999999</v>
      </c>
      <c r="L496" s="15">
        <v>105081.55</v>
      </c>
      <c r="M496" s="15" t="s">
        <v>51</v>
      </c>
      <c r="N496" s="18" t="str">
        <f t="shared" si="49"/>
        <v>September</v>
      </c>
      <c r="O496" s="15">
        <f t="shared" si="50"/>
        <v>3</v>
      </c>
      <c r="P496" s="19">
        <f t="shared" si="51"/>
        <v>20360.219999999998</v>
      </c>
      <c r="Q496" s="19">
        <f t="shared" si="52"/>
        <v>115374.57999999999</v>
      </c>
      <c r="R496" s="15">
        <f t="shared" si="53"/>
        <v>30653.249999999985</v>
      </c>
      <c r="S496" s="15">
        <f t="shared" si="54"/>
        <v>22.583191635453829</v>
      </c>
      <c r="T496" s="20" t="str">
        <f t="shared" si="55"/>
        <v>High</v>
      </c>
    </row>
    <row r="497" spans="1:20" x14ac:dyDescent="0.3">
      <c r="A497" s="15" t="s">
        <v>570</v>
      </c>
      <c r="B497" s="16">
        <v>45122</v>
      </c>
      <c r="C497" s="15" t="s">
        <v>21</v>
      </c>
      <c r="D497" s="15" t="s">
        <v>109</v>
      </c>
      <c r="E497" s="15" t="s">
        <v>16</v>
      </c>
      <c r="F497" s="15" t="s">
        <v>29</v>
      </c>
      <c r="G497" s="15" t="s">
        <v>30</v>
      </c>
      <c r="H497" s="15">
        <v>5</v>
      </c>
      <c r="I497" s="15">
        <v>903</v>
      </c>
      <c r="J497" s="17">
        <v>0</v>
      </c>
      <c r="K497" s="15">
        <v>4515</v>
      </c>
      <c r="L497" s="15">
        <v>3408.77</v>
      </c>
      <c r="M497" s="15" t="s">
        <v>19</v>
      </c>
      <c r="N497" s="18" t="str">
        <f t="shared" si="49"/>
        <v>July</v>
      </c>
      <c r="O497" s="15">
        <f t="shared" si="50"/>
        <v>3</v>
      </c>
      <c r="P497" s="19">
        <f t="shared" si="51"/>
        <v>0</v>
      </c>
      <c r="Q497" s="19">
        <f t="shared" si="52"/>
        <v>4515</v>
      </c>
      <c r="R497" s="15">
        <f t="shared" si="53"/>
        <v>1106.23</v>
      </c>
      <c r="S497" s="15">
        <f t="shared" si="54"/>
        <v>24.501218161683276</v>
      </c>
      <c r="T497" s="20" t="str">
        <f t="shared" si="55"/>
        <v>Low</v>
      </c>
    </row>
    <row r="498" spans="1:20" x14ac:dyDescent="0.3">
      <c r="A498" s="15" t="s">
        <v>571</v>
      </c>
      <c r="B498" s="16">
        <v>45293</v>
      </c>
      <c r="C498" s="15" t="s">
        <v>21</v>
      </c>
      <c r="D498" s="15" t="s">
        <v>15</v>
      </c>
      <c r="E498" s="15" t="s">
        <v>23</v>
      </c>
      <c r="F498" s="15" t="s">
        <v>53</v>
      </c>
      <c r="G498" s="15" t="s">
        <v>81</v>
      </c>
      <c r="H498" s="15">
        <v>1</v>
      </c>
      <c r="I498" s="15">
        <v>55627</v>
      </c>
      <c r="J498" s="17">
        <v>0.15</v>
      </c>
      <c r="K498" s="15">
        <v>47282.95</v>
      </c>
      <c r="L498" s="15">
        <v>39824.21</v>
      </c>
      <c r="M498" s="15" t="s">
        <v>35</v>
      </c>
      <c r="N498" s="18" t="str">
        <f t="shared" si="49"/>
        <v>January</v>
      </c>
      <c r="O498" s="15">
        <f t="shared" si="50"/>
        <v>1</v>
      </c>
      <c r="P498" s="19">
        <f t="shared" si="51"/>
        <v>7092.4424999999992</v>
      </c>
      <c r="Q498" s="19">
        <f t="shared" si="52"/>
        <v>40190.5075</v>
      </c>
      <c r="R498" s="15">
        <f t="shared" si="53"/>
        <v>7458.739999999998</v>
      </c>
      <c r="S498" s="15">
        <f t="shared" si="54"/>
        <v>15.77469256888582</v>
      </c>
      <c r="T498" s="20" t="str">
        <f t="shared" si="55"/>
        <v>High</v>
      </c>
    </row>
    <row r="499" spans="1:20" x14ac:dyDescent="0.3">
      <c r="A499" s="15" t="s">
        <v>572</v>
      </c>
      <c r="B499" s="16">
        <v>45290</v>
      </c>
      <c r="C499" s="15" t="s">
        <v>14</v>
      </c>
      <c r="D499" s="15" t="s">
        <v>48</v>
      </c>
      <c r="E499" s="15" t="s">
        <v>16</v>
      </c>
      <c r="F499" s="15" t="s">
        <v>17</v>
      </c>
      <c r="G499" s="15" t="s">
        <v>93</v>
      </c>
      <c r="H499" s="15">
        <v>3</v>
      </c>
      <c r="I499" s="15">
        <v>77263</v>
      </c>
      <c r="J499" s="17">
        <v>0.12</v>
      </c>
      <c r="K499" s="15">
        <v>203974.32</v>
      </c>
      <c r="L499" s="15">
        <v>172239.14</v>
      </c>
      <c r="M499" s="15" t="s">
        <v>19</v>
      </c>
      <c r="N499" s="18" t="str">
        <f t="shared" si="49"/>
        <v>December</v>
      </c>
      <c r="O499" s="15">
        <f t="shared" si="50"/>
        <v>4</v>
      </c>
      <c r="P499" s="19">
        <f t="shared" si="51"/>
        <v>24476.918399999999</v>
      </c>
      <c r="Q499" s="19">
        <f t="shared" si="52"/>
        <v>179497.40160000001</v>
      </c>
      <c r="R499" s="15">
        <f t="shared" si="53"/>
        <v>31735.179999999993</v>
      </c>
      <c r="S499" s="15">
        <f t="shared" si="54"/>
        <v>15.558419314745105</v>
      </c>
      <c r="T499" s="20" t="str">
        <f t="shared" si="55"/>
        <v>High</v>
      </c>
    </row>
    <row r="500" spans="1:20" x14ac:dyDescent="0.3">
      <c r="A500" s="15" t="s">
        <v>573</v>
      </c>
      <c r="B500" s="16">
        <v>45422</v>
      </c>
      <c r="C500" s="15" t="s">
        <v>14</v>
      </c>
      <c r="D500" s="15" t="s">
        <v>56</v>
      </c>
      <c r="E500" s="15" t="s">
        <v>32</v>
      </c>
      <c r="F500" s="15" t="s">
        <v>60</v>
      </c>
      <c r="G500" s="15" t="s">
        <v>102</v>
      </c>
      <c r="H500" s="15">
        <v>1</v>
      </c>
      <c r="I500" s="15">
        <v>65287</v>
      </c>
      <c r="J500" s="17">
        <v>0.05</v>
      </c>
      <c r="K500" s="15">
        <v>62022.65</v>
      </c>
      <c r="L500" s="15">
        <v>52884.76</v>
      </c>
      <c r="M500" s="15" t="s">
        <v>19</v>
      </c>
      <c r="N500" s="18" t="str">
        <f t="shared" si="49"/>
        <v>May</v>
      </c>
      <c r="O500" s="15">
        <f t="shared" si="50"/>
        <v>2</v>
      </c>
      <c r="P500" s="19">
        <f t="shared" si="51"/>
        <v>3101.1325000000002</v>
      </c>
      <c r="Q500" s="19">
        <f t="shared" si="52"/>
        <v>58921.517500000002</v>
      </c>
      <c r="R500" s="15">
        <f t="shared" si="53"/>
        <v>9137.89</v>
      </c>
      <c r="S500" s="15">
        <f t="shared" si="54"/>
        <v>14.733149905719925</v>
      </c>
      <c r="T500" s="20" t="str">
        <f t="shared" si="55"/>
        <v>High</v>
      </c>
    </row>
    <row r="501" spans="1:20" x14ac:dyDescent="0.3">
      <c r="A501" s="15" t="s">
        <v>574</v>
      </c>
      <c r="B501" s="16">
        <v>45012</v>
      </c>
      <c r="C501" s="15" t="s">
        <v>37</v>
      </c>
      <c r="D501" s="15" t="s">
        <v>73</v>
      </c>
      <c r="E501" s="15" t="s">
        <v>32</v>
      </c>
      <c r="F501" s="15" t="s">
        <v>90</v>
      </c>
      <c r="G501" s="15" t="s">
        <v>91</v>
      </c>
      <c r="H501" s="15">
        <v>1</v>
      </c>
      <c r="I501" s="15">
        <v>50222</v>
      </c>
      <c r="J501" s="17">
        <v>0.12</v>
      </c>
      <c r="K501" s="15">
        <v>44195.360000000001</v>
      </c>
      <c r="L501" s="15">
        <v>37014.78</v>
      </c>
      <c r="M501" s="15" t="s">
        <v>19</v>
      </c>
      <c r="N501" s="18" t="str">
        <f t="shared" si="49"/>
        <v>March</v>
      </c>
      <c r="O501" s="15">
        <f t="shared" si="50"/>
        <v>1</v>
      </c>
      <c r="P501" s="19">
        <f t="shared" si="51"/>
        <v>5303.4431999999997</v>
      </c>
      <c r="Q501" s="19">
        <f t="shared" si="52"/>
        <v>38891.916799999999</v>
      </c>
      <c r="R501" s="15">
        <f t="shared" si="53"/>
        <v>7180.5800000000017</v>
      </c>
      <c r="S501" s="15">
        <f t="shared" si="54"/>
        <v>16.247361713989889</v>
      </c>
      <c r="T501" s="20" t="str">
        <f t="shared" si="55"/>
        <v>High</v>
      </c>
    </row>
    <row r="502" spans="1:20" x14ac:dyDescent="0.3">
      <c r="A502" s="15" t="s">
        <v>575</v>
      </c>
      <c r="B502" s="16">
        <v>45543</v>
      </c>
      <c r="C502" s="15" t="s">
        <v>27</v>
      </c>
      <c r="D502" s="15" t="s">
        <v>68</v>
      </c>
      <c r="E502" s="15" t="s">
        <v>32</v>
      </c>
      <c r="F502" s="15" t="s">
        <v>33</v>
      </c>
      <c r="G502" s="15" t="s">
        <v>34</v>
      </c>
      <c r="H502" s="15">
        <v>1</v>
      </c>
      <c r="I502" s="15">
        <v>89884</v>
      </c>
      <c r="J502" s="17">
        <v>0</v>
      </c>
      <c r="K502" s="15">
        <v>89884</v>
      </c>
      <c r="L502" s="15">
        <v>69937.289999999994</v>
      </c>
      <c r="M502" s="15" t="s">
        <v>19</v>
      </c>
      <c r="N502" s="18" t="str">
        <f t="shared" si="49"/>
        <v>September</v>
      </c>
      <c r="O502" s="15">
        <f t="shared" si="50"/>
        <v>3</v>
      </c>
      <c r="P502" s="19">
        <f t="shared" si="51"/>
        <v>0</v>
      </c>
      <c r="Q502" s="19">
        <f t="shared" si="52"/>
        <v>89884</v>
      </c>
      <c r="R502" s="15">
        <f t="shared" si="53"/>
        <v>19946.710000000006</v>
      </c>
      <c r="S502" s="15">
        <f t="shared" si="54"/>
        <v>22.19161363535224</v>
      </c>
      <c r="T502" s="20" t="str">
        <f t="shared" si="55"/>
        <v>High</v>
      </c>
    </row>
    <row r="503" spans="1:20" x14ac:dyDescent="0.3">
      <c r="A503" s="15" t="s">
        <v>576</v>
      </c>
      <c r="B503" s="16">
        <v>45036</v>
      </c>
      <c r="C503" s="15" t="s">
        <v>14</v>
      </c>
      <c r="D503" s="15" t="s">
        <v>56</v>
      </c>
      <c r="E503" s="15" t="s">
        <v>16</v>
      </c>
      <c r="F503" s="15" t="s">
        <v>39</v>
      </c>
      <c r="G503" s="15" t="s">
        <v>40</v>
      </c>
      <c r="H503" s="15">
        <v>5</v>
      </c>
      <c r="I503" s="15">
        <v>29769</v>
      </c>
      <c r="J503" s="17">
        <v>0.08</v>
      </c>
      <c r="K503" s="15">
        <v>136937.4</v>
      </c>
      <c r="L503" s="15">
        <v>119218.43</v>
      </c>
      <c r="M503" s="15" t="s">
        <v>19</v>
      </c>
      <c r="N503" s="18" t="str">
        <f t="shared" si="49"/>
        <v>April</v>
      </c>
      <c r="O503" s="15">
        <f t="shared" si="50"/>
        <v>2</v>
      </c>
      <c r="P503" s="19">
        <f t="shared" si="51"/>
        <v>10954.992</v>
      </c>
      <c r="Q503" s="19">
        <f t="shared" si="52"/>
        <v>125982.408</v>
      </c>
      <c r="R503" s="15">
        <f t="shared" si="53"/>
        <v>17718.97</v>
      </c>
      <c r="S503" s="15">
        <f t="shared" si="54"/>
        <v>12.939467231012127</v>
      </c>
      <c r="T503" s="20" t="str">
        <f t="shared" si="55"/>
        <v>High</v>
      </c>
    </row>
    <row r="504" spans="1:20" x14ac:dyDescent="0.3">
      <c r="A504" s="15" t="s">
        <v>577</v>
      </c>
      <c r="B504" s="16">
        <v>44943</v>
      </c>
      <c r="C504" s="15" t="s">
        <v>14</v>
      </c>
      <c r="D504" s="15" t="s">
        <v>109</v>
      </c>
      <c r="E504" s="15" t="s">
        <v>23</v>
      </c>
      <c r="F504" s="15" t="s">
        <v>49</v>
      </c>
      <c r="G504" s="15" t="s">
        <v>95</v>
      </c>
      <c r="H504" s="15">
        <v>5</v>
      </c>
      <c r="I504" s="15">
        <v>37042</v>
      </c>
      <c r="J504" s="17">
        <v>0.1</v>
      </c>
      <c r="K504" s="15">
        <v>166689</v>
      </c>
      <c r="L504" s="15">
        <v>144632.97</v>
      </c>
      <c r="M504" s="15" t="s">
        <v>35</v>
      </c>
      <c r="N504" s="18" t="str">
        <f t="shared" si="49"/>
        <v>January</v>
      </c>
      <c r="O504" s="15">
        <f t="shared" si="50"/>
        <v>1</v>
      </c>
      <c r="P504" s="19">
        <f t="shared" si="51"/>
        <v>16668.900000000001</v>
      </c>
      <c r="Q504" s="19">
        <f t="shared" si="52"/>
        <v>150020.1</v>
      </c>
      <c r="R504" s="15">
        <f t="shared" si="53"/>
        <v>22056.03</v>
      </c>
      <c r="S504" s="15">
        <f t="shared" si="54"/>
        <v>13.231844932779008</v>
      </c>
      <c r="T504" s="20" t="str">
        <f t="shared" si="55"/>
        <v>High</v>
      </c>
    </row>
    <row r="505" spans="1:20" x14ac:dyDescent="0.3">
      <c r="A505" s="15" t="s">
        <v>578</v>
      </c>
      <c r="B505" s="16">
        <v>45442</v>
      </c>
      <c r="C505" s="15" t="s">
        <v>14</v>
      </c>
      <c r="D505" s="15" t="s">
        <v>42</v>
      </c>
      <c r="E505" s="15" t="s">
        <v>32</v>
      </c>
      <c r="F505" s="15" t="s">
        <v>60</v>
      </c>
      <c r="G505" s="15" t="s">
        <v>102</v>
      </c>
      <c r="H505" s="15">
        <v>4</v>
      </c>
      <c r="I505" s="15">
        <v>51058</v>
      </c>
      <c r="J505" s="17">
        <v>0.1</v>
      </c>
      <c r="K505" s="15">
        <v>183808.8</v>
      </c>
      <c r="L505" s="15">
        <v>163875.82</v>
      </c>
      <c r="M505" s="15" t="s">
        <v>35</v>
      </c>
      <c r="N505" s="18" t="str">
        <f t="shared" si="49"/>
        <v>May</v>
      </c>
      <c r="O505" s="15">
        <f t="shared" si="50"/>
        <v>2</v>
      </c>
      <c r="P505" s="19">
        <f t="shared" si="51"/>
        <v>18380.88</v>
      </c>
      <c r="Q505" s="19">
        <f t="shared" si="52"/>
        <v>165427.91999999998</v>
      </c>
      <c r="R505" s="15">
        <f t="shared" si="53"/>
        <v>19932.979999999981</v>
      </c>
      <c r="S505" s="15">
        <f t="shared" si="54"/>
        <v>10.844410060889349</v>
      </c>
      <c r="T505" s="20" t="str">
        <f t="shared" si="55"/>
        <v>High</v>
      </c>
    </row>
    <row r="506" spans="1:20" x14ac:dyDescent="0.3">
      <c r="A506" s="15" t="s">
        <v>579</v>
      </c>
      <c r="B506" s="16">
        <v>45497</v>
      </c>
      <c r="C506" s="15" t="s">
        <v>37</v>
      </c>
      <c r="D506" s="15" t="s">
        <v>48</v>
      </c>
      <c r="E506" s="15" t="s">
        <v>16</v>
      </c>
      <c r="F506" s="15" t="s">
        <v>29</v>
      </c>
      <c r="G506" s="15" t="s">
        <v>30</v>
      </c>
      <c r="H506" s="15">
        <v>1</v>
      </c>
      <c r="I506" s="15">
        <v>24585</v>
      </c>
      <c r="J506" s="17">
        <v>0.15</v>
      </c>
      <c r="K506" s="15">
        <v>20897.25</v>
      </c>
      <c r="L506" s="15">
        <v>18316.29</v>
      </c>
      <c r="M506" s="15" t="s">
        <v>19</v>
      </c>
      <c r="N506" s="18" t="str">
        <f t="shared" si="49"/>
        <v>July</v>
      </c>
      <c r="O506" s="15">
        <f t="shared" si="50"/>
        <v>3</v>
      </c>
      <c r="P506" s="19">
        <f t="shared" si="51"/>
        <v>3134.5875000000001</v>
      </c>
      <c r="Q506" s="19">
        <f t="shared" si="52"/>
        <v>17762.662499999999</v>
      </c>
      <c r="R506" s="15">
        <f t="shared" si="53"/>
        <v>2580.9599999999991</v>
      </c>
      <c r="S506" s="15">
        <f t="shared" si="54"/>
        <v>12.350716003301866</v>
      </c>
      <c r="T506" s="20" t="str">
        <f t="shared" si="55"/>
        <v>Medium</v>
      </c>
    </row>
    <row r="507" spans="1:20" x14ac:dyDescent="0.3">
      <c r="A507" s="15" t="s">
        <v>580</v>
      </c>
      <c r="B507" s="16">
        <v>45483</v>
      </c>
      <c r="C507" s="15" t="s">
        <v>14</v>
      </c>
      <c r="D507" s="15" t="s">
        <v>15</v>
      </c>
      <c r="E507" s="15" t="s">
        <v>16</v>
      </c>
      <c r="F507" s="15" t="s">
        <v>29</v>
      </c>
      <c r="G507" s="15" t="s">
        <v>79</v>
      </c>
      <c r="H507" s="15">
        <v>5</v>
      </c>
      <c r="I507" s="15">
        <v>41180</v>
      </c>
      <c r="J507" s="17">
        <v>0.15</v>
      </c>
      <c r="K507" s="15">
        <v>175015</v>
      </c>
      <c r="L507" s="15">
        <v>149726.13</v>
      </c>
      <c r="M507" s="15" t="s">
        <v>35</v>
      </c>
      <c r="N507" s="18" t="str">
        <f t="shared" si="49"/>
        <v>July</v>
      </c>
      <c r="O507" s="15">
        <f t="shared" si="50"/>
        <v>3</v>
      </c>
      <c r="P507" s="19">
        <f t="shared" si="51"/>
        <v>26252.25</v>
      </c>
      <c r="Q507" s="19">
        <f t="shared" si="52"/>
        <v>148762.75</v>
      </c>
      <c r="R507" s="15">
        <f t="shared" si="53"/>
        <v>25288.869999999995</v>
      </c>
      <c r="S507" s="15">
        <f t="shared" si="54"/>
        <v>14.449544324772159</v>
      </c>
      <c r="T507" s="20" t="str">
        <f t="shared" si="55"/>
        <v>High</v>
      </c>
    </row>
    <row r="508" spans="1:20" x14ac:dyDescent="0.3">
      <c r="A508" s="15" t="s">
        <v>581</v>
      </c>
      <c r="B508" s="16">
        <v>45397</v>
      </c>
      <c r="C508" s="15" t="s">
        <v>14</v>
      </c>
      <c r="D508" s="15" t="s">
        <v>15</v>
      </c>
      <c r="E508" s="15" t="s">
        <v>16</v>
      </c>
      <c r="F508" s="15" t="s">
        <v>39</v>
      </c>
      <c r="G508" s="15" t="s">
        <v>40</v>
      </c>
      <c r="H508" s="15">
        <v>1</v>
      </c>
      <c r="I508" s="15">
        <v>30716</v>
      </c>
      <c r="J508" s="17">
        <v>0.15</v>
      </c>
      <c r="K508" s="15">
        <v>26108.6</v>
      </c>
      <c r="L508" s="15">
        <v>20879.18</v>
      </c>
      <c r="M508" s="15" t="s">
        <v>35</v>
      </c>
      <c r="N508" s="18" t="str">
        <f t="shared" si="49"/>
        <v>April</v>
      </c>
      <c r="O508" s="15">
        <f t="shared" si="50"/>
        <v>2</v>
      </c>
      <c r="P508" s="19">
        <f t="shared" si="51"/>
        <v>3916.2899999999995</v>
      </c>
      <c r="Q508" s="19">
        <f t="shared" si="52"/>
        <v>22192.309999999998</v>
      </c>
      <c r="R508" s="15">
        <f t="shared" si="53"/>
        <v>5229.4199999999983</v>
      </c>
      <c r="S508" s="15">
        <f t="shared" si="54"/>
        <v>20.029492197973077</v>
      </c>
      <c r="T508" s="20" t="str">
        <f t="shared" si="55"/>
        <v>Medium</v>
      </c>
    </row>
    <row r="509" spans="1:20" x14ac:dyDescent="0.3">
      <c r="A509" s="15" t="s">
        <v>582</v>
      </c>
      <c r="B509" s="16">
        <v>45247</v>
      </c>
      <c r="C509" s="15" t="s">
        <v>37</v>
      </c>
      <c r="D509" s="15" t="s">
        <v>48</v>
      </c>
      <c r="E509" s="15" t="s">
        <v>32</v>
      </c>
      <c r="F509" s="15" t="s">
        <v>60</v>
      </c>
      <c r="G509" s="15" t="s">
        <v>61</v>
      </c>
      <c r="H509" s="15">
        <v>3</v>
      </c>
      <c r="I509" s="15">
        <v>57437</v>
      </c>
      <c r="J509" s="17">
        <v>0</v>
      </c>
      <c r="K509" s="15">
        <v>172311</v>
      </c>
      <c r="L509" s="15">
        <v>131636.37</v>
      </c>
      <c r="M509" s="15" t="s">
        <v>35</v>
      </c>
      <c r="N509" s="18" t="str">
        <f t="shared" si="49"/>
        <v>November</v>
      </c>
      <c r="O509" s="15">
        <f t="shared" si="50"/>
        <v>4</v>
      </c>
      <c r="P509" s="19">
        <f t="shared" si="51"/>
        <v>0</v>
      </c>
      <c r="Q509" s="19">
        <f t="shared" si="52"/>
        <v>172311</v>
      </c>
      <c r="R509" s="15">
        <f t="shared" si="53"/>
        <v>40674.630000000005</v>
      </c>
      <c r="S509" s="15">
        <f t="shared" si="54"/>
        <v>23.605358914985118</v>
      </c>
      <c r="T509" s="20" t="str">
        <f t="shared" si="55"/>
        <v>High</v>
      </c>
    </row>
    <row r="510" spans="1:20" x14ac:dyDescent="0.3">
      <c r="A510" s="15" t="s">
        <v>583</v>
      </c>
      <c r="B510" s="16">
        <v>45607</v>
      </c>
      <c r="C510" s="15" t="s">
        <v>37</v>
      </c>
      <c r="D510" s="15" t="s">
        <v>46</v>
      </c>
      <c r="E510" s="15" t="s">
        <v>32</v>
      </c>
      <c r="F510" s="15" t="s">
        <v>33</v>
      </c>
      <c r="G510" s="15" t="s">
        <v>34</v>
      </c>
      <c r="H510" s="15">
        <v>2</v>
      </c>
      <c r="I510" s="15">
        <v>55034</v>
      </c>
      <c r="J510" s="17">
        <v>0</v>
      </c>
      <c r="K510" s="15">
        <v>110068</v>
      </c>
      <c r="L510" s="15">
        <v>93405.96</v>
      </c>
      <c r="M510" s="15" t="s">
        <v>35</v>
      </c>
      <c r="N510" s="18" t="str">
        <f t="shared" si="49"/>
        <v>November</v>
      </c>
      <c r="O510" s="15">
        <f t="shared" si="50"/>
        <v>4</v>
      </c>
      <c r="P510" s="19">
        <f t="shared" si="51"/>
        <v>0</v>
      </c>
      <c r="Q510" s="19">
        <f t="shared" si="52"/>
        <v>110068</v>
      </c>
      <c r="R510" s="15">
        <f t="shared" si="53"/>
        <v>16662.039999999994</v>
      </c>
      <c r="S510" s="15">
        <f t="shared" si="54"/>
        <v>15.137951084783946</v>
      </c>
      <c r="T510" s="20" t="str">
        <f t="shared" si="55"/>
        <v>High</v>
      </c>
    </row>
    <row r="511" spans="1:20" x14ac:dyDescent="0.3">
      <c r="A511" s="15" t="s">
        <v>584</v>
      </c>
      <c r="B511" s="16">
        <v>44998</v>
      </c>
      <c r="C511" s="15" t="s">
        <v>37</v>
      </c>
      <c r="D511" s="15" t="s">
        <v>46</v>
      </c>
      <c r="E511" s="15" t="s">
        <v>32</v>
      </c>
      <c r="F511" s="15" t="s">
        <v>43</v>
      </c>
      <c r="G511" s="15" t="s">
        <v>66</v>
      </c>
      <c r="H511" s="15">
        <v>1</v>
      </c>
      <c r="I511" s="15">
        <v>88844</v>
      </c>
      <c r="J511" s="17">
        <v>0.12</v>
      </c>
      <c r="K511" s="15">
        <v>78182.720000000001</v>
      </c>
      <c r="L511" s="15">
        <v>64411.69</v>
      </c>
      <c r="M511" s="15" t="s">
        <v>19</v>
      </c>
      <c r="N511" s="18" t="str">
        <f t="shared" si="49"/>
        <v>March</v>
      </c>
      <c r="O511" s="15">
        <f t="shared" si="50"/>
        <v>1</v>
      </c>
      <c r="P511" s="19">
        <f t="shared" si="51"/>
        <v>9381.9264000000003</v>
      </c>
      <c r="Q511" s="19">
        <f t="shared" si="52"/>
        <v>68800.793600000005</v>
      </c>
      <c r="R511" s="15">
        <f t="shared" si="53"/>
        <v>13771.029999999999</v>
      </c>
      <c r="S511" s="15">
        <f t="shared" si="54"/>
        <v>17.613904965189235</v>
      </c>
      <c r="T511" s="20" t="str">
        <f t="shared" si="55"/>
        <v>High</v>
      </c>
    </row>
    <row r="512" spans="1:20" x14ac:dyDescent="0.3">
      <c r="A512" s="15" t="s">
        <v>585</v>
      </c>
      <c r="B512" s="16">
        <v>45042</v>
      </c>
      <c r="C512" s="15" t="s">
        <v>27</v>
      </c>
      <c r="D512" s="15" t="s">
        <v>68</v>
      </c>
      <c r="E512" s="15" t="s">
        <v>32</v>
      </c>
      <c r="F512" s="15" t="s">
        <v>33</v>
      </c>
      <c r="G512" s="15" t="s">
        <v>34</v>
      </c>
      <c r="H512" s="15">
        <v>5</v>
      </c>
      <c r="I512" s="15">
        <v>26425</v>
      </c>
      <c r="J512" s="17">
        <v>0.12</v>
      </c>
      <c r="K512" s="15">
        <v>116270</v>
      </c>
      <c r="L512" s="15">
        <v>104286.12</v>
      </c>
      <c r="M512" s="15" t="s">
        <v>19</v>
      </c>
      <c r="N512" s="18" t="str">
        <f t="shared" si="49"/>
        <v>April</v>
      </c>
      <c r="O512" s="15">
        <f t="shared" si="50"/>
        <v>2</v>
      </c>
      <c r="P512" s="19">
        <f t="shared" si="51"/>
        <v>13952.4</v>
      </c>
      <c r="Q512" s="19">
        <f t="shared" si="52"/>
        <v>102317.6</v>
      </c>
      <c r="R512" s="15">
        <f t="shared" si="53"/>
        <v>11983.880000000005</v>
      </c>
      <c r="S512" s="15">
        <f t="shared" si="54"/>
        <v>10.306940741377831</v>
      </c>
      <c r="T512" s="20" t="str">
        <f t="shared" si="55"/>
        <v>High</v>
      </c>
    </row>
    <row r="513" spans="1:20" x14ac:dyDescent="0.3">
      <c r="A513" s="15" t="s">
        <v>586</v>
      </c>
      <c r="B513" s="16">
        <v>45164</v>
      </c>
      <c r="C513" s="15" t="s">
        <v>14</v>
      </c>
      <c r="D513" s="15" t="s">
        <v>73</v>
      </c>
      <c r="E513" s="15" t="s">
        <v>23</v>
      </c>
      <c r="F513" s="15" t="s">
        <v>49</v>
      </c>
      <c r="G513" s="15" t="s">
        <v>95</v>
      </c>
      <c r="H513" s="15">
        <v>1</v>
      </c>
      <c r="I513" s="15">
        <v>50006</v>
      </c>
      <c r="J513" s="17">
        <v>0.15</v>
      </c>
      <c r="K513" s="15">
        <v>42505.1</v>
      </c>
      <c r="L513" s="15">
        <v>34298.660000000003</v>
      </c>
      <c r="M513" s="15" t="s">
        <v>51</v>
      </c>
      <c r="N513" s="18" t="str">
        <f t="shared" si="49"/>
        <v>August</v>
      </c>
      <c r="O513" s="15">
        <f t="shared" si="50"/>
        <v>3</v>
      </c>
      <c r="P513" s="19">
        <f t="shared" si="51"/>
        <v>6375.7649999999994</v>
      </c>
      <c r="Q513" s="19">
        <f t="shared" si="52"/>
        <v>36129.334999999999</v>
      </c>
      <c r="R513" s="15">
        <f t="shared" si="53"/>
        <v>8206.4399999999951</v>
      </c>
      <c r="S513" s="15">
        <f t="shared" si="54"/>
        <v>19.306953753784828</v>
      </c>
      <c r="T513" s="20" t="str">
        <f t="shared" si="55"/>
        <v>High</v>
      </c>
    </row>
    <row r="514" spans="1:20" x14ac:dyDescent="0.3">
      <c r="A514" s="15" t="s">
        <v>587</v>
      </c>
      <c r="B514" s="16">
        <v>45119</v>
      </c>
      <c r="C514" s="15" t="s">
        <v>14</v>
      </c>
      <c r="D514" s="15" t="s">
        <v>109</v>
      </c>
      <c r="E514" s="15" t="s">
        <v>16</v>
      </c>
      <c r="F514" s="15" t="s">
        <v>29</v>
      </c>
      <c r="G514" s="15" t="s">
        <v>79</v>
      </c>
      <c r="H514" s="15">
        <v>2</v>
      </c>
      <c r="I514" s="15">
        <v>31744</v>
      </c>
      <c r="J514" s="17">
        <v>0.08</v>
      </c>
      <c r="K514" s="15">
        <v>58408.959999999999</v>
      </c>
      <c r="L514" s="15">
        <v>51164.4</v>
      </c>
      <c r="M514" s="15" t="s">
        <v>51</v>
      </c>
      <c r="N514" s="18" t="str">
        <f t="shared" si="49"/>
        <v>July</v>
      </c>
      <c r="O514" s="15">
        <f t="shared" si="50"/>
        <v>3</v>
      </c>
      <c r="P514" s="19">
        <f t="shared" si="51"/>
        <v>4672.7168000000001</v>
      </c>
      <c r="Q514" s="19">
        <f t="shared" si="52"/>
        <v>53736.243199999997</v>
      </c>
      <c r="R514" s="15">
        <f t="shared" si="53"/>
        <v>7244.5599999999977</v>
      </c>
      <c r="S514" s="15">
        <f t="shared" si="54"/>
        <v>12.403165541725102</v>
      </c>
      <c r="T514" s="20" t="str">
        <f t="shared" si="55"/>
        <v>High</v>
      </c>
    </row>
    <row r="515" spans="1:20" x14ac:dyDescent="0.3">
      <c r="A515" s="15" t="s">
        <v>588</v>
      </c>
      <c r="B515" s="16">
        <v>45425</v>
      </c>
      <c r="C515" s="15" t="s">
        <v>21</v>
      </c>
      <c r="D515" s="15" t="s">
        <v>65</v>
      </c>
      <c r="E515" s="15" t="s">
        <v>23</v>
      </c>
      <c r="F515" s="15" t="s">
        <v>49</v>
      </c>
      <c r="G515" s="15" t="s">
        <v>95</v>
      </c>
      <c r="H515" s="15">
        <v>5</v>
      </c>
      <c r="I515" s="15">
        <v>23335</v>
      </c>
      <c r="J515" s="17">
        <v>0.15</v>
      </c>
      <c r="K515" s="15">
        <v>99173.75</v>
      </c>
      <c r="L515" s="15">
        <v>88242.29</v>
      </c>
      <c r="M515" s="15" t="s">
        <v>35</v>
      </c>
      <c r="N515" s="18" t="str">
        <f t="shared" ref="N515:N578" si="56">TEXT(B515,"mmmm")</f>
        <v>May</v>
      </c>
      <c r="O515" s="15">
        <f t="shared" ref="O515:O578" si="57">ROUNDUP(MONTH(B515)/3,0)</f>
        <v>2</v>
      </c>
      <c r="P515" s="19">
        <f t="shared" ref="P515:P578" si="58">K515*J515</f>
        <v>14876.0625</v>
      </c>
      <c r="Q515" s="19">
        <f t="shared" ref="Q515:Q578" si="59">K515-P515</f>
        <v>84297.6875</v>
      </c>
      <c r="R515" s="15">
        <f t="shared" ref="R515:R578" si="60">K515-L515</f>
        <v>10931.460000000006</v>
      </c>
      <c r="S515" s="15">
        <f t="shared" ref="S515:S578" si="61">R515/K515*100</f>
        <v>11.022533684568755</v>
      </c>
      <c r="T515" s="20" t="str">
        <f t="shared" ref="T515:T578" si="62">IF(K515&gt;30000,"High",IF(K515&gt;10000,"Medium","Low"))</f>
        <v>High</v>
      </c>
    </row>
    <row r="516" spans="1:20" x14ac:dyDescent="0.3">
      <c r="A516" s="15" t="s">
        <v>589</v>
      </c>
      <c r="B516" s="16">
        <v>45524</v>
      </c>
      <c r="C516" s="15" t="s">
        <v>37</v>
      </c>
      <c r="D516" s="15" t="s">
        <v>70</v>
      </c>
      <c r="E516" s="15" t="s">
        <v>32</v>
      </c>
      <c r="F516" s="15" t="s">
        <v>33</v>
      </c>
      <c r="G516" s="15" t="s">
        <v>34</v>
      </c>
      <c r="H516" s="15">
        <v>2</v>
      </c>
      <c r="I516" s="15">
        <v>6599</v>
      </c>
      <c r="J516" s="17">
        <v>0.08</v>
      </c>
      <c r="K516" s="15">
        <v>12142.16</v>
      </c>
      <c r="L516" s="15">
        <v>10864.82</v>
      </c>
      <c r="M516" s="15" t="s">
        <v>19</v>
      </c>
      <c r="N516" s="18" t="str">
        <f t="shared" si="56"/>
        <v>August</v>
      </c>
      <c r="O516" s="15">
        <f t="shared" si="57"/>
        <v>3</v>
      </c>
      <c r="P516" s="19">
        <f t="shared" si="58"/>
        <v>971.37279999999998</v>
      </c>
      <c r="Q516" s="19">
        <f t="shared" si="59"/>
        <v>11170.787200000001</v>
      </c>
      <c r="R516" s="15">
        <f t="shared" si="60"/>
        <v>1277.3400000000001</v>
      </c>
      <c r="S516" s="15">
        <f t="shared" si="61"/>
        <v>10.519874552797855</v>
      </c>
      <c r="T516" s="20" t="str">
        <f t="shared" si="62"/>
        <v>Medium</v>
      </c>
    </row>
    <row r="517" spans="1:20" x14ac:dyDescent="0.3">
      <c r="A517" s="15" t="s">
        <v>590</v>
      </c>
      <c r="B517" s="16">
        <v>45280</v>
      </c>
      <c r="C517" s="15" t="s">
        <v>21</v>
      </c>
      <c r="D517" s="15" t="s">
        <v>38</v>
      </c>
      <c r="E517" s="15" t="s">
        <v>16</v>
      </c>
      <c r="F517" s="15" t="s">
        <v>29</v>
      </c>
      <c r="G517" s="15" t="s">
        <v>30</v>
      </c>
      <c r="H517" s="15">
        <v>3</v>
      </c>
      <c r="I517" s="15">
        <v>84841</v>
      </c>
      <c r="J517" s="17">
        <v>0.15</v>
      </c>
      <c r="K517" s="15">
        <v>216344.55</v>
      </c>
      <c r="L517" s="15">
        <v>171802.76</v>
      </c>
      <c r="M517" s="15" t="s">
        <v>19</v>
      </c>
      <c r="N517" s="18" t="str">
        <f t="shared" si="56"/>
        <v>December</v>
      </c>
      <c r="O517" s="15">
        <f t="shared" si="57"/>
        <v>4</v>
      </c>
      <c r="P517" s="19">
        <f t="shared" si="58"/>
        <v>32451.682499999995</v>
      </c>
      <c r="Q517" s="19">
        <f t="shared" si="59"/>
        <v>183892.86749999999</v>
      </c>
      <c r="R517" s="15">
        <f t="shared" si="60"/>
        <v>44541.789999999979</v>
      </c>
      <c r="S517" s="15">
        <f t="shared" si="61"/>
        <v>20.588357783914585</v>
      </c>
      <c r="T517" s="20" t="str">
        <f t="shared" si="62"/>
        <v>High</v>
      </c>
    </row>
    <row r="518" spans="1:20" x14ac:dyDescent="0.3">
      <c r="A518" s="15" t="s">
        <v>591</v>
      </c>
      <c r="B518" s="16">
        <v>45512</v>
      </c>
      <c r="C518" s="15" t="s">
        <v>14</v>
      </c>
      <c r="D518" s="15" t="s">
        <v>38</v>
      </c>
      <c r="E518" s="15" t="s">
        <v>16</v>
      </c>
      <c r="F518" s="15" t="s">
        <v>17</v>
      </c>
      <c r="G518" s="15" t="s">
        <v>18</v>
      </c>
      <c r="H518" s="15">
        <v>2</v>
      </c>
      <c r="I518" s="15">
        <v>22345</v>
      </c>
      <c r="J518" s="17">
        <v>0</v>
      </c>
      <c r="K518" s="15">
        <v>44690</v>
      </c>
      <c r="L518" s="15">
        <v>39681.19</v>
      </c>
      <c r="M518" s="15" t="s">
        <v>35</v>
      </c>
      <c r="N518" s="18" t="str">
        <f t="shared" si="56"/>
        <v>August</v>
      </c>
      <c r="O518" s="15">
        <f t="shared" si="57"/>
        <v>3</v>
      </c>
      <c r="P518" s="19">
        <f t="shared" si="58"/>
        <v>0</v>
      </c>
      <c r="Q518" s="19">
        <f t="shared" si="59"/>
        <v>44690</v>
      </c>
      <c r="R518" s="15">
        <f t="shared" si="60"/>
        <v>5008.8099999999977</v>
      </c>
      <c r="S518" s="15">
        <f t="shared" si="61"/>
        <v>11.207898858805097</v>
      </c>
      <c r="T518" s="20" t="str">
        <f t="shared" si="62"/>
        <v>High</v>
      </c>
    </row>
    <row r="519" spans="1:20" x14ac:dyDescent="0.3">
      <c r="A519" s="15" t="s">
        <v>592</v>
      </c>
      <c r="B519" s="16">
        <v>45189</v>
      </c>
      <c r="C519" s="15" t="s">
        <v>21</v>
      </c>
      <c r="D519" s="15" t="s">
        <v>38</v>
      </c>
      <c r="E519" s="15" t="s">
        <v>32</v>
      </c>
      <c r="F519" s="15" t="s">
        <v>90</v>
      </c>
      <c r="G519" s="15" t="s">
        <v>91</v>
      </c>
      <c r="H519" s="15">
        <v>4</v>
      </c>
      <c r="I519" s="15">
        <v>13470</v>
      </c>
      <c r="J519" s="17">
        <v>0.05</v>
      </c>
      <c r="K519" s="15">
        <v>51186</v>
      </c>
      <c r="L519" s="15">
        <v>38898.58</v>
      </c>
      <c r="M519" s="15" t="s">
        <v>35</v>
      </c>
      <c r="N519" s="18" t="str">
        <f t="shared" si="56"/>
        <v>September</v>
      </c>
      <c r="O519" s="15">
        <f t="shared" si="57"/>
        <v>3</v>
      </c>
      <c r="P519" s="19">
        <f t="shared" si="58"/>
        <v>2559.3000000000002</v>
      </c>
      <c r="Q519" s="19">
        <f t="shared" si="59"/>
        <v>48626.7</v>
      </c>
      <c r="R519" s="15">
        <f t="shared" si="60"/>
        <v>12287.419999999998</v>
      </c>
      <c r="S519" s="15">
        <f t="shared" si="61"/>
        <v>24.005431172586249</v>
      </c>
      <c r="T519" s="20" t="str">
        <f t="shared" si="62"/>
        <v>High</v>
      </c>
    </row>
    <row r="520" spans="1:20" x14ac:dyDescent="0.3">
      <c r="A520" s="15" t="s">
        <v>593</v>
      </c>
      <c r="B520" s="16">
        <v>45627</v>
      </c>
      <c r="C520" s="15" t="s">
        <v>27</v>
      </c>
      <c r="D520" s="15" t="s">
        <v>65</v>
      </c>
      <c r="E520" s="15" t="s">
        <v>23</v>
      </c>
      <c r="F520" s="15" t="s">
        <v>53</v>
      </c>
      <c r="G520" s="15" t="s">
        <v>133</v>
      </c>
      <c r="H520" s="15">
        <v>1</v>
      </c>
      <c r="I520" s="15">
        <v>21008</v>
      </c>
      <c r="J520" s="17">
        <v>0.15</v>
      </c>
      <c r="K520" s="15">
        <v>17856.8</v>
      </c>
      <c r="L520" s="15">
        <v>14406.34</v>
      </c>
      <c r="M520" s="15" t="s">
        <v>35</v>
      </c>
      <c r="N520" s="18" t="str">
        <f t="shared" si="56"/>
        <v>December</v>
      </c>
      <c r="O520" s="15">
        <f t="shared" si="57"/>
        <v>4</v>
      </c>
      <c r="P520" s="19">
        <f t="shared" si="58"/>
        <v>2678.52</v>
      </c>
      <c r="Q520" s="19">
        <f t="shared" si="59"/>
        <v>15178.279999999999</v>
      </c>
      <c r="R520" s="15">
        <f t="shared" si="60"/>
        <v>3450.4599999999991</v>
      </c>
      <c r="S520" s="15">
        <f t="shared" si="61"/>
        <v>19.322947000582406</v>
      </c>
      <c r="T520" s="20" t="str">
        <f t="shared" si="62"/>
        <v>Medium</v>
      </c>
    </row>
    <row r="521" spans="1:20" x14ac:dyDescent="0.3">
      <c r="A521" s="15" t="s">
        <v>594</v>
      </c>
      <c r="B521" s="16">
        <v>45472</v>
      </c>
      <c r="C521" s="15" t="s">
        <v>21</v>
      </c>
      <c r="D521" s="15" t="s">
        <v>28</v>
      </c>
      <c r="E521" s="15" t="s">
        <v>16</v>
      </c>
      <c r="F521" s="15" t="s">
        <v>39</v>
      </c>
      <c r="G521" s="15" t="s">
        <v>85</v>
      </c>
      <c r="H521" s="15">
        <v>4</v>
      </c>
      <c r="I521" s="15">
        <v>9529</v>
      </c>
      <c r="J521" s="17">
        <v>0</v>
      </c>
      <c r="K521" s="15">
        <v>38116</v>
      </c>
      <c r="L521" s="15">
        <v>32877.43</v>
      </c>
      <c r="M521" s="15" t="s">
        <v>35</v>
      </c>
      <c r="N521" s="18" t="str">
        <f t="shared" si="56"/>
        <v>June</v>
      </c>
      <c r="O521" s="15">
        <f t="shared" si="57"/>
        <v>2</v>
      </c>
      <c r="P521" s="19">
        <f t="shared" si="58"/>
        <v>0</v>
      </c>
      <c r="Q521" s="19">
        <f t="shared" si="59"/>
        <v>38116</v>
      </c>
      <c r="R521" s="15">
        <f t="shared" si="60"/>
        <v>5238.57</v>
      </c>
      <c r="S521" s="15">
        <f t="shared" si="61"/>
        <v>13.743755903032847</v>
      </c>
      <c r="T521" s="20" t="str">
        <f t="shared" si="62"/>
        <v>High</v>
      </c>
    </row>
    <row r="522" spans="1:20" x14ac:dyDescent="0.3">
      <c r="A522" s="15" t="s">
        <v>595</v>
      </c>
      <c r="B522" s="16">
        <v>44981</v>
      </c>
      <c r="C522" s="15" t="s">
        <v>27</v>
      </c>
      <c r="D522" s="15" t="s">
        <v>73</v>
      </c>
      <c r="E522" s="15" t="s">
        <v>23</v>
      </c>
      <c r="F522" s="15" t="s">
        <v>53</v>
      </c>
      <c r="G522" s="15" t="s">
        <v>54</v>
      </c>
      <c r="H522" s="15">
        <v>5</v>
      </c>
      <c r="I522" s="15">
        <v>76156</v>
      </c>
      <c r="J522" s="17">
        <v>0.08</v>
      </c>
      <c r="K522" s="15">
        <v>350317.6</v>
      </c>
      <c r="L522" s="15">
        <v>310165.94</v>
      </c>
      <c r="M522" s="15" t="s">
        <v>19</v>
      </c>
      <c r="N522" s="18" t="str">
        <f t="shared" si="56"/>
        <v>February</v>
      </c>
      <c r="O522" s="15">
        <f t="shared" si="57"/>
        <v>1</v>
      </c>
      <c r="P522" s="19">
        <f t="shared" si="58"/>
        <v>28025.407999999999</v>
      </c>
      <c r="Q522" s="19">
        <f t="shared" si="59"/>
        <v>322292.19199999998</v>
      </c>
      <c r="R522" s="15">
        <f t="shared" si="60"/>
        <v>40151.659999999974</v>
      </c>
      <c r="S522" s="15">
        <f t="shared" si="61"/>
        <v>11.461502362427687</v>
      </c>
      <c r="T522" s="20" t="str">
        <f t="shared" si="62"/>
        <v>High</v>
      </c>
    </row>
    <row r="523" spans="1:20" x14ac:dyDescent="0.3">
      <c r="A523" s="15" t="s">
        <v>596</v>
      </c>
      <c r="B523" s="16">
        <v>45018</v>
      </c>
      <c r="C523" s="15" t="s">
        <v>27</v>
      </c>
      <c r="D523" s="15" t="s">
        <v>56</v>
      </c>
      <c r="E523" s="15" t="s">
        <v>23</v>
      </c>
      <c r="F523" s="15" t="s">
        <v>49</v>
      </c>
      <c r="G523" s="15" t="s">
        <v>50</v>
      </c>
      <c r="H523" s="15">
        <v>5</v>
      </c>
      <c r="I523" s="15">
        <v>75121</v>
      </c>
      <c r="J523" s="17">
        <v>0.12</v>
      </c>
      <c r="K523" s="15">
        <v>330532.40000000002</v>
      </c>
      <c r="L523" s="15">
        <v>250662.74</v>
      </c>
      <c r="M523" s="15" t="s">
        <v>51</v>
      </c>
      <c r="N523" s="18" t="str">
        <f t="shared" si="56"/>
        <v>April</v>
      </c>
      <c r="O523" s="15">
        <f t="shared" si="57"/>
        <v>2</v>
      </c>
      <c r="P523" s="19">
        <f t="shared" si="58"/>
        <v>39663.887999999999</v>
      </c>
      <c r="Q523" s="19">
        <f t="shared" si="59"/>
        <v>290868.51200000005</v>
      </c>
      <c r="R523" s="15">
        <f t="shared" si="60"/>
        <v>79869.660000000033</v>
      </c>
      <c r="S523" s="15">
        <f t="shared" si="61"/>
        <v>24.163942778378164</v>
      </c>
      <c r="T523" s="20" t="str">
        <f t="shared" si="62"/>
        <v>High</v>
      </c>
    </row>
    <row r="524" spans="1:20" x14ac:dyDescent="0.3">
      <c r="A524" s="15" t="s">
        <v>597</v>
      </c>
      <c r="B524" s="16">
        <v>44989</v>
      </c>
      <c r="C524" s="15" t="s">
        <v>21</v>
      </c>
      <c r="D524" s="15" t="s">
        <v>68</v>
      </c>
      <c r="E524" s="15" t="s">
        <v>23</v>
      </c>
      <c r="F524" s="15" t="s">
        <v>24</v>
      </c>
      <c r="G524" s="15" t="s">
        <v>75</v>
      </c>
      <c r="H524" s="15">
        <v>3</v>
      </c>
      <c r="I524" s="15">
        <v>8427</v>
      </c>
      <c r="J524" s="17">
        <v>0</v>
      </c>
      <c r="K524" s="15">
        <v>25281</v>
      </c>
      <c r="L524" s="15">
        <v>20050.28</v>
      </c>
      <c r="M524" s="15" t="s">
        <v>19</v>
      </c>
      <c r="N524" s="18" t="str">
        <f t="shared" si="56"/>
        <v>March</v>
      </c>
      <c r="O524" s="15">
        <f t="shared" si="57"/>
        <v>1</v>
      </c>
      <c r="P524" s="19">
        <f t="shared" si="58"/>
        <v>0</v>
      </c>
      <c r="Q524" s="19">
        <f t="shared" si="59"/>
        <v>25281</v>
      </c>
      <c r="R524" s="15">
        <f t="shared" si="60"/>
        <v>5230.7200000000012</v>
      </c>
      <c r="S524" s="15">
        <f t="shared" si="61"/>
        <v>20.690320794272381</v>
      </c>
      <c r="T524" s="20" t="str">
        <f t="shared" si="62"/>
        <v>Medium</v>
      </c>
    </row>
    <row r="525" spans="1:20" x14ac:dyDescent="0.3">
      <c r="A525" s="15" t="s">
        <v>598</v>
      </c>
      <c r="B525" s="16">
        <v>45564</v>
      </c>
      <c r="C525" s="15" t="s">
        <v>14</v>
      </c>
      <c r="D525" s="15" t="s">
        <v>56</v>
      </c>
      <c r="E525" s="15" t="s">
        <v>23</v>
      </c>
      <c r="F525" s="15" t="s">
        <v>24</v>
      </c>
      <c r="G525" s="15" t="s">
        <v>25</v>
      </c>
      <c r="H525" s="15">
        <v>1</v>
      </c>
      <c r="I525" s="15">
        <v>54187</v>
      </c>
      <c r="J525" s="17">
        <v>0.12</v>
      </c>
      <c r="K525" s="15">
        <v>47684.56</v>
      </c>
      <c r="L525" s="15">
        <v>40345.800000000003</v>
      </c>
      <c r="M525" s="15" t="s">
        <v>51</v>
      </c>
      <c r="N525" s="18" t="str">
        <f t="shared" si="56"/>
        <v>September</v>
      </c>
      <c r="O525" s="15">
        <f t="shared" si="57"/>
        <v>3</v>
      </c>
      <c r="P525" s="19">
        <f t="shared" si="58"/>
        <v>5722.1471999999994</v>
      </c>
      <c r="Q525" s="19">
        <f t="shared" si="59"/>
        <v>41962.412799999998</v>
      </c>
      <c r="R525" s="15">
        <f t="shared" si="60"/>
        <v>7338.7599999999948</v>
      </c>
      <c r="S525" s="15">
        <f t="shared" si="61"/>
        <v>15.390222747153365</v>
      </c>
      <c r="T525" s="20" t="str">
        <f t="shared" si="62"/>
        <v>High</v>
      </c>
    </row>
    <row r="526" spans="1:20" x14ac:dyDescent="0.3">
      <c r="A526" s="15" t="s">
        <v>599</v>
      </c>
      <c r="B526" s="16">
        <v>45133</v>
      </c>
      <c r="C526" s="15" t="s">
        <v>27</v>
      </c>
      <c r="D526" s="15" t="s">
        <v>42</v>
      </c>
      <c r="E526" s="15" t="s">
        <v>16</v>
      </c>
      <c r="F526" s="15" t="s">
        <v>39</v>
      </c>
      <c r="G526" s="15" t="s">
        <v>40</v>
      </c>
      <c r="H526" s="15">
        <v>4</v>
      </c>
      <c r="I526" s="15">
        <v>76873</v>
      </c>
      <c r="J526" s="17">
        <v>0.1</v>
      </c>
      <c r="K526" s="15">
        <v>276742.8</v>
      </c>
      <c r="L526" s="15">
        <v>224832.99</v>
      </c>
      <c r="M526" s="15" t="s">
        <v>35</v>
      </c>
      <c r="N526" s="18" t="str">
        <f t="shared" si="56"/>
        <v>July</v>
      </c>
      <c r="O526" s="15">
        <f t="shared" si="57"/>
        <v>3</v>
      </c>
      <c r="P526" s="19">
        <f t="shared" si="58"/>
        <v>27674.28</v>
      </c>
      <c r="Q526" s="19">
        <f t="shared" si="59"/>
        <v>249068.52</v>
      </c>
      <c r="R526" s="15">
        <f t="shared" si="60"/>
        <v>51909.81</v>
      </c>
      <c r="S526" s="15">
        <f t="shared" si="61"/>
        <v>18.757420247247623</v>
      </c>
      <c r="T526" s="20" t="str">
        <f t="shared" si="62"/>
        <v>High</v>
      </c>
    </row>
    <row r="527" spans="1:20" x14ac:dyDescent="0.3">
      <c r="A527" s="15" t="s">
        <v>600</v>
      </c>
      <c r="B527" s="16">
        <v>45045</v>
      </c>
      <c r="C527" s="15" t="s">
        <v>21</v>
      </c>
      <c r="D527" s="15" t="s">
        <v>38</v>
      </c>
      <c r="E527" s="15" t="s">
        <v>23</v>
      </c>
      <c r="F527" s="15" t="s">
        <v>24</v>
      </c>
      <c r="G527" s="15" t="s">
        <v>25</v>
      </c>
      <c r="H527" s="15">
        <v>3</v>
      </c>
      <c r="I527" s="15">
        <v>65005</v>
      </c>
      <c r="J527" s="17">
        <v>0.15</v>
      </c>
      <c r="K527" s="15">
        <v>165762.75</v>
      </c>
      <c r="L527" s="15">
        <v>132073.62</v>
      </c>
      <c r="M527" s="15" t="s">
        <v>35</v>
      </c>
      <c r="N527" s="18" t="str">
        <f t="shared" si="56"/>
        <v>April</v>
      </c>
      <c r="O527" s="15">
        <f t="shared" si="57"/>
        <v>2</v>
      </c>
      <c r="P527" s="19">
        <f t="shared" si="58"/>
        <v>24864.412499999999</v>
      </c>
      <c r="Q527" s="19">
        <f t="shared" si="59"/>
        <v>140898.33749999999</v>
      </c>
      <c r="R527" s="15">
        <f t="shared" si="60"/>
        <v>33689.130000000005</v>
      </c>
      <c r="S527" s="15">
        <f t="shared" si="61"/>
        <v>20.323703606509909</v>
      </c>
      <c r="T527" s="20" t="str">
        <f t="shared" si="62"/>
        <v>High</v>
      </c>
    </row>
    <row r="528" spans="1:20" x14ac:dyDescent="0.3">
      <c r="A528" s="15" t="s">
        <v>601</v>
      </c>
      <c r="B528" s="16">
        <v>45433</v>
      </c>
      <c r="C528" s="15" t="s">
        <v>37</v>
      </c>
      <c r="D528" s="15" t="s">
        <v>65</v>
      </c>
      <c r="E528" s="15" t="s">
        <v>32</v>
      </c>
      <c r="F528" s="15" t="s">
        <v>90</v>
      </c>
      <c r="G528" s="15" t="s">
        <v>91</v>
      </c>
      <c r="H528" s="15">
        <v>4</v>
      </c>
      <c r="I528" s="15">
        <v>52556</v>
      </c>
      <c r="J528" s="17">
        <v>0.15</v>
      </c>
      <c r="K528" s="15">
        <v>178690.4</v>
      </c>
      <c r="L528" s="15">
        <v>159667.47</v>
      </c>
      <c r="M528" s="15" t="s">
        <v>51</v>
      </c>
      <c r="N528" s="18" t="str">
        <f t="shared" si="56"/>
        <v>May</v>
      </c>
      <c r="O528" s="15">
        <f t="shared" si="57"/>
        <v>2</v>
      </c>
      <c r="P528" s="19">
        <f t="shared" si="58"/>
        <v>26803.559999999998</v>
      </c>
      <c r="Q528" s="19">
        <f t="shared" si="59"/>
        <v>151886.84</v>
      </c>
      <c r="R528" s="15">
        <f t="shared" si="60"/>
        <v>19022.929999999993</v>
      </c>
      <c r="S528" s="15">
        <f t="shared" si="61"/>
        <v>10.645748176734729</v>
      </c>
      <c r="T528" s="20" t="str">
        <f t="shared" si="62"/>
        <v>High</v>
      </c>
    </row>
    <row r="529" spans="1:20" x14ac:dyDescent="0.3">
      <c r="A529" s="15" t="s">
        <v>602</v>
      </c>
      <c r="B529" s="16">
        <v>45507</v>
      </c>
      <c r="C529" s="15" t="s">
        <v>27</v>
      </c>
      <c r="D529" s="15" t="s">
        <v>15</v>
      </c>
      <c r="E529" s="15" t="s">
        <v>32</v>
      </c>
      <c r="F529" s="15" t="s">
        <v>60</v>
      </c>
      <c r="G529" s="15" t="s">
        <v>61</v>
      </c>
      <c r="H529" s="15">
        <v>1</v>
      </c>
      <c r="I529" s="15">
        <v>13294</v>
      </c>
      <c r="J529" s="17">
        <v>0.15</v>
      </c>
      <c r="K529" s="15">
        <v>11299.9</v>
      </c>
      <c r="L529" s="15">
        <v>8713.99</v>
      </c>
      <c r="M529" s="15" t="s">
        <v>35</v>
      </c>
      <c r="N529" s="18" t="str">
        <f t="shared" si="56"/>
        <v>August</v>
      </c>
      <c r="O529" s="15">
        <f t="shared" si="57"/>
        <v>3</v>
      </c>
      <c r="P529" s="19">
        <f t="shared" si="58"/>
        <v>1694.9849999999999</v>
      </c>
      <c r="Q529" s="19">
        <f t="shared" si="59"/>
        <v>9604.9149999999991</v>
      </c>
      <c r="R529" s="15">
        <f t="shared" si="60"/>
        <v>2585.91</v>
      </c>
      <c r="S529" s="15">
        <f t="shared" si="61"/>
        <v>22.884361808511581</v>
      </c>
      <c r="T529" s="20" t="str">
        <f t="shared" si="62"/>
        <v>Medium</v>
      </c>
    </row>
    <row r="530" spans="1:20" x14ac:dyDescent="0.3">
      <c r="A530" s="15" t="s">
        <v>603</v>
      </c>
      <c r="B530" s="16">
        <v>45118</v>
      </c>
      <c r="C530" s="15" t="s">
        <v>14</v>
      </c>
      <c r="D530" s="15" t="s">
        <v>73</v>
      </c>
      <c r="E530" s="15" t="s">
        <v>16</v>
      </c>
      <c r="F530" s="15" t="s">
        <v>17</v>
      </c>
      <c r="G530" s="15" t="s">
        <v>93</v>
      </c>
      <c r="H530" s="15">
        <v>4</v>
      </c>
      <c r="I530" s="15">
        <v>19778</v>
      </c>
      <c r="J530" s="17">
        <v>0.15</v>
      </c>
      <c r="K530" s="15">
        <v>67245.2</v>
      </c>
      <c r="L530" s="15">
        <v>57895.26</v>
      </c>
      <c r="M530" s="15" t="s">
        <v>51</v>
      </c>
      <c r="N530" s="18" t="str">
        <f t="shared" si="56"/>
        <v>July</v>
      </c>
      <c r="O530" s="15">
        <f t="shared" si="57"/>
        <v>3</v>
      </c>
      <c r="P530" s="19">
        <f t="shared" si="58"/>
        <v>10086.779999999999</v>
      </c>
      <c r="Q530" s="19">
        <f t="shared" si="59"/>
        <v>57158.42</v>
      </c>
      <c r="R530" s="15">
        <f t="shared" si="60"/>
        <v>9349.9399999999951</v>
      </c>
      <c r="S530" s="15">
        <f t="shared" si="61"/>
        <v>13.904248927804504</v>
      </c>
      <c r="T530" s="20" t="str">
        <f t="shared" si="62"/>
        <v>High</v>
      </c>
    </row>
    <row r="531" spans="1:20" x14ac:dyDescent="0.3">
      <c r="A531" s="15" t="s">
        <v>604</v>
      </c>
      <c r="B531" s="16">
        <v>45139</v>
      </c>
      <c r="C531" s="15" t="s">
        <v>37</v>
      </c>
      <c r="D531" s="15" t="s">
        <v>109</v>
      </c>
      <c r="E531" s="15" t="s">
        <v>32</v>
      </c>
      <c r="F531" s="15" t="s">
        <v>43</v>
      </c>
      <c r="G531" s="15" t="s">
        <v>66</v>
      </c>
      <c r="H531" s="15">
        <v>1</v>
      </c>
      <c r="I531" s="15">
        <v>15146</v>
      </c>
      <c r="J531" s="17">
        <v>0.12</v>
      </c>
      <c r="K531" s="15">
        <v>13328.48</v>
      </c>
      <c r="L531" s="15">
        <v>11431.47</v>
      </c>
      <c r="M531" s="15" t="s">
        <v>35</v>
      </c>
      <c r="N531" s="18" t="str">
        <f t="shared" si="56"/>
        <v>August</v>
      </c>
      <c r="O531" s="15">
        <f t="shared" si="57"/>
        <v>3</v>
      </c>
      <c r="P531" s="19">
        <f t="shared" si="58"/>
        <v>1599.4176</v>
      </c>
      <c r="Q531" s="19">
        <f t="shared" si="59"/>
        <v>11729.062399999999</v>
      </c>
      <c r="R531" s="15">
        <f t="shared" si="60"/>
        <v>1897.0100000000002</v>
      </c>
      <c r="S531" s="15">
        <f t="shared" si="61"/>
        <v>14.232755723083205</v>
      </c>
      <c r="T531" s="20" t="str">
        <f t="shared" si="62"/>
        <v>Medium</v>
      </c>
    </row>
    <row r="532" spans="1:20" x14ac:dyDescent="0.3">
      <c r="A532" s="15" t="s">
        <v>605</v>
      </c>
      <c r="B532" s="16">
        <v>45626</v>
      </c>
      <c r="C532" s="15" t="s">
        <v>27</v>
      </c>
      <c r="D532" s="15" t="s">
        <v>73</v>
      </c>
      <c r="E532" s="15" t="s">
        <v>23</v>
      </c>
      <c r="F532" s="15" t="s">
        <v>53</v>
      </c>
      <c r="G532" s="15" t="s">
        <v>133</v>
      </c>
      <c r="H532" s="15">
        <v>5</v>
      </c>
      <c r="I532" s="15">
        <v>25476</v>
      </c>
      <c r="J532" s="17">
        <v>0.08</v>
      </c>
      <c r="K532" s="15">
        <v>117189.6</v>
      </c>
      <c r="L532" s="15">
        <v>101812.69</v>
      </c>
      <c r="M532" s="15" t="s">
        <v>35</v>
      </c>
      <c r="N532" s="18" t="str">
        <f t="shared" si="56"/>
        <v>November</v>
      </c>
      <c r="O532" s="15">
        <f t="shared" si="57"/>
        <v>4</v>
      </c>
      <c r="P532" s="19">
        <f t="shared" si="58"/>
        <v>9375.1680000000015</v>
      </c>
      <c r="Q532" s="19">
        <f t="shared" si="59"/>
        <v>107814.432</v>
      </c>
      <c r="R532" s="15">
        <f t="shared" si="60"/>
        <v>15376.910000000003</v>
      </c>
      <c r="S532" s="15">
        <f t="shared" si="61"/>
        <v>13.121394731273083</v>
      </c>
      <c r="T532" s="20" t="str">
        <f t="shared" si="62"/>
        <v>High</v>
      </c>
    </row>
    <row r="533" spans="1:20" x14ac:dyDescent="0.3">
      <c r="A533" s="15" t="s">
        <v>606</v>
      </c>
      <c r="B533" s="16">
        <v>45588</v>
      </c>
      <c r="C533" s="15" t="s">
        <v>27</v>
      </c>
      <c r="D533" s="15" t="s">
        <v>28</v>
      </c>
      <c r="E533" s="15" t="s">
        <v>32</v>
      </c>
      <c r="F533" s="15" t="s">
        <v>43</v>
      </c>
      <c r="G533" s="15" t="s">
        <v>44</v>
      </c>
      <c r="H533" s="15">
        <v>2</v>
      </c>
      <c r="I533" s="15">
        <v>20121</v>
      </c>
      <c r="J533" s="17">
        <v>0.15</v>
      </c>
      <c r="K533" s="15">
        <v>34205.699999999997</v>
      </c>
      <c r="L533" s="15">
        <v>27253.759999999998</v>
      </c>
      <c r="M533" s="15" t="s">
        <v>19</v>
      </c>
      <c r="N533" s="18" t="str">
        <f t="shared" si="56"/>
        <v>October</v>
      </c>
      <c r="O533" s="15">
        <f t="shared" si="57"/>
        <v>4</v>
      </c>
      <c r="P533" s="19">
        <f t="shared" si="58"/>
        <v>5130.8549999999996</v>
      </c>
      <c r="Q533" s="19">
        <f t="shared" si="59"/>
        <v>29074.844999999998</v>
      </c>
      <c r="R533" s="15">
        <f t="shared" si="60"/>
        <v>6951.9399999999987</v>
      </c>
      <c r="S533" s="15">
        <f t="shared" si="61"/>
        <v>20.323922621083618</v>
      </c>
      <c r="T533" s="20" t="str">
        <f t="shared" si="62"/>
        <v>High</v>
      </c>
    </row>
    <row r="534" spans="1:20" x14ac:dyDescent="0.3">
      <c r="A534" s="15" t="s">
        <v>607</v>
      </c>
      <c r="B534" s="16">
        <v>45345</v>
      </c>
      <c r="C534" s="15" t="s">
        <v>37</v>
      </c>
      <c r="D534" s="15" t="s">
        <v>46</v>
      </c>
      <c r="E534" s="15" t="s">
        <v>16</v>
      </c>
      <c r="F534" s="15" t="s">
        <v>17</v>
      </c>
      <c r="G534" s="15" t="s">
        <v>156</v>
      </c>
      <c r="H534" s="15">
        <v>4</v>
      </c>
      <c r="I534" s="15">
        <v>35020</v>
      </c>
      <c r="J534" s="17">
        <v>0.12</v>
      </c>
      <c r="K534" s="15">
        <v>123270.39999999999</v>
      </c>
      <c r="L534" s="15">
        <v>110235.6</v>
      </c>
      <c r="M534" s="15" t="s">
        <v>19</v>
      </c>
      <c r="N534" s="18" t="str">
        <f t="shared" si="56"/>
        <v>February</v>
      </c>
      <c r="O534" s="15">
        <f t="shared" si="57"/>
        <v>1</v>
      </c>
      <c r="P534" s="19">
        <f t="shared" si="58"/>
        <v>14792.447999999999</v>
      </c>
      <c r="Q534" s="19">
        <f t="shared" si="59"/>
        <v>108477.95199999999</v>
      </c>
      <c r="R534" s="15">
        <f t="shared" si="60"/>
        <v>13034.799999999988</v>
      </c>
      <c r="S534" s="15">
        <f t="shared" si="61"/>
        <v>10.574152432376295</v>
      </c>
      <c r="T534" s="20" t="str">
        <f t="shared" si="62"/>
        <v>High</v>
      </c>
    </row>
    <row r="535" spans="1:20" x14ac:dyDescent="0.3">
      <c r="A535" s="15" t="s">
        <v>608</v>
      </c>
      <c r="B535" s="16">
        <v>45335</v>
      </c>
      <c r="C535" s="15" t="s">
        <v>27</v>
      </c>
      <c r="D535" s="15" t="s">
        <v>68</v>
      </c>
      <c r="E535" s="15" t="s">
        <v>23</v>
      </c>
      <c r="F535" s="15" t="s">
        <v>24</v>
      </c>
      <c r="G535" s="15" t="s">
        <v>75</v>
      </c>
      <c r="H535" s="15">
        <v>3</v>
      </c>
      <c r="I535" s="15">
        <v>8466</v>
      </c>
      <c r="J535" s="17">
        <v>0.05</v>
      </c>
      <c r="K535" s="15">
        <v>24128.1</v>
      </c>
      <c r="L535" s="15">
        <v>20555.650000000001</v>
      </c>
      <c r="M535" s="15" t="s">
        <v>51</v>
      </c>
      <c r="N535" s="18" t="str">
        <f t="shared" si="56"/>
        <v>February</v>
      </c>
      <c r="O535" s="15">
        <f t="shared" si="57"/>
        <v>1</v>
      </c>
      <c r="P535" s="19">
        <f t="shared" si="58"/>
        <v>1206.405</v>
      </c>
      <c r="Q535" s="19">
        <f t="shared" si="59"/>
        <v>22921.695</v>
      </c>
      <c r="R535" s="15">
        <f t="shared" si="60"/>
        <v>3572.4499999999971</v>
      </c>
      <c r="S535" s="15">
        <f t="shared" si="61"/>
        <v>14.806180345737946</v>
      </c>
      <c r="T535" s="20" t="str">
        <f t="shared" si="62"/>
        <v>Medium</v>
      </c>
    </row>
    <row r="536" spans="1:20" x14ac:dyDescent="0.3">
      <c r="A536" s="15" t="s">
        <v>609</v>
      </c>
      <c r="B536" s="16">
        <v>45377</v>
      </c>
      <c r="C536" s="15" t="s">
        <v>21</v>
      </c>
      <c r="D536" s="15" t="s">
        <v>68</v>
      </c>
      <c r="E536" s="15" t="s">
        <v>16</v>
      </c>
      <c r="F536" s="15" t="s">
        <v>39</v>
      </c>
      <c r="G536" s="15" t="s">
        <v>85</v>
      </c>
      <c r="H536" s="15">
        <v>2</v>
      </c>
      <c r="I536" s="15">
        <v>47728</v>
      </c>
      <c r="J536" s="17">
        <v>0.05</v>
      </c>
      <c r="K536" s="15">
        <v>90683.199999999997</v>
      </c>
      <c r="L536" s="15">
        <v>75087.38</v>
      </c>
      <c r="M536" s="15" t="s">
        <v>19</v>
      </c>
      <c r="N536" s="18" t="str">
        <f t="shared" si="56"/>
        <v>March</v>
      </c>
      <c r="O536" s="15">
        <f t="shared" si="57"/>
        <v>1</v>
      </c>
      <c r="P536" s="19">
        <f t="shared" si="58"/>
        <v>4534.16</v>
      </c>
      <c r="Q536" s="19">
        <f t="shared" si="59"/>
        <v>86149.04</v>
      </c>
      <c r="R536" s="15">
        <f t="shared" si="60"/>
        <v>15595.819999999992</v>
      </c>
      <c r="S536" s="15">
        <f t="shared" si="61"/>
        <v>17.198135928154272</v>
      </c>
      <c r="T536" s="20" t="str">
        <f t="shared" si="62"/>
        <v>High</v>
      </c>
    </row>
    <row r="537" spans="1:20" x14ac:dyDescent="0.3">
      <c r="A537" s="15" t="s">
        <v>610</v>
      </c>
      <c r="B537" s="16">
        <v>45165</v>
      </c>
      <c r="C537" s="15" t="s">
        <v>37</v>
      </c>
      <c r="D537" s="15" t="s">
        <v>73</v>
      </c>
      <c r="E537" s="15" t="s">
        <v>16</v>
      </c>
      <c r="F537" s="15" t="s">
        <v>17</v>
      </c>
      <c r="G537" s="15" t="s">
        <v>93</v>
      </c>
      <c r="H537" s="15">
        <v>1</v>
      </c>
      <c r="I537" s="15">
        <v>13699</v>
      </c>
      <c r="J537" s="17">
        <v>0.1</v>
      </c>
      <c r="K537" s="15">
        <v>12329.1</v>
      </c>
      <c r="L537" s="15">
        <v>10592</v>
      </c>
      <c r="M537" s="15" t="s">
        <v>19</v>
      </c>
      <c r="N537" s="18" t="str">
        <f t="shared" si="56"/>
        <v>August</v>
      </c>
      <c r="O537" s="15">
        <f t="shared" si="57"/>
        <v>3</v>
      </c>
      <c r="P537" s="19">
        <f t="shared" si="58"/>
        <v>1232.9100000000001</v>
      </c>
      <c r="Q537" s="19">
        <f t="shared" si="59"/>
        <v>11096.19</v>
      </c>
      <c r="R537" s="15">
        <f t="shared" si="60"/>
        <v>1737.1000000000004</v>
      </c>
      <c r="S537" s="15">
        <f t="shared" si="61"/>
        <v>14.089430696482308</v>
      </c>
      <c r="T537" s="20" t="str">
        <f t="shared" si="62"/>
        <v>Medium</v>
      </c>
    </row>
    <row r="538" spans="1:20" x14ac:dyDescent="0.3">
      <c r="A538" s="15" t="s">
        <v>611</v>
      </c>
      <c r="B538" s="16">
        <v>45478</v>
      </c>
      <c r="C538" s="15" t="s">
        <v>14</v>
      </c>
      <c r="D538" s="15" t="s">
        <v>38</v>
      </c>
      <c r="E538" s="15" t="s">
        <v>16</v>
      </c>
      <c r="F538" s="15" t="s">
        <v>29</v>
      </c>
      <c r="G538" s="15" t="s">
        <v>30</v>
      </c>
      <c r="H538" s="15">
        <v>1</v>
      </c>
      <c r="I538" s="15">
        <v>61216</v>
      </c>
      <c r="J538" s="17">
        <v>0.1</v>
      </c>
      <c r="K538" s="15">
        <v>55094.400000000001</v>
      </c>
      <c r="L538" s="15">
        <v>46385.47</v>
      </c>
      <c r="M538" s="15" t="s">
        <v>35</v>
      </c>
      <c r="N538" s="18" t="str">
        <f t="shared" si="56"/>
        <v>July</v>
      </c>
      <c r="O538" s="15">
        <f t="shared" si="57"/>
        <v>3</v>
      </c>
      <c r="P538" s="19">
        <f t="shared" si="58"/>
        <v>5509.4400000000005</v>
      </c>
      <c r="Q538" s="19">
        <f t="shared" si="59"/>
        <v>49584.959999999999</v>
      </c>
      <c r="R538" s="15">
        <f t="shared" si="60"/>
        <v>8708.93</v>
      </c>
      <c r="S538" s="15">
        <f t="shared" si="61"/>
        <v>15.807287129000407</v>
      </c>
      <c r="T538" s="20" t="str">
        <f t="shared" si="62"/>
        <v>High</v>
      </c>
    </row>
    <row r="539" spans="1:20" x14ac:dyDescent="0.3">
      <c r="A539" s="15" t="s">
        <v>612</v>
      </c>
      <c r="B539" s="16">
        <v>45599</v>
      </c>
      <c r="C539" s="15" t="s">
        <v>21</v>
      </c>
      <c r="D539" s="15" t="s">
        <v>28</v>
      </c>
      <c r="E539" s="15" t="s">
        <v>16</v>
      </c>
      <c r="F539" s="15" t="s">
        <v>39</v>
      </c>
      <c r="G539" s="15" t="s">
        <v>165</v>
      </c>
      <c r="H539" s="15">
        <v>2</v>
      </c>
      <c r="I539" s="15">
        <v>74061</v>
      </c>
      <c r="J539" s="17">
        <v>0.1</v>
      </c>
      <c r="K539" s="15">
        <v>133309.79999999999</v>
      </c>
      <c r="L539" s="15">
        <v>116330.81</v>
      </c>
      <c r="M539" s="15" t="s">
        <v>35</v>
      </c>
      <c r="N539" s="18" t="str">
        <f t="shared" si="56"/>
        <v>November</v>
      </c>
      <c r="O539" s="15">
        <f t="shared" si="57"/>
        <v>4</v>
      </c>
      <c r="P539" s="19">
        <f t="shared" si="58"/>
        <v>13330.98</v>
      </c>
      <c r="Q539" s="19">
        <f t="shared" si="59"/>
        <v>119978.81999999999</v>
      </c>
      <c r="R539" s="15">
        <f t="shared" si="60"/>
        <v>16978.989999999991</v>
      </c>
      <c r="S539" s="15">
        <f t="shared" si="61"/>
        <v>12.736490490571581</v>
      </c>
      <c r="T539" s="20" t="str">
        <f t="shared" si="62"/>
        <v>High</v>
      </c>
    </row>
    <row r="540" spans="1:20" x14ac:dyDescent="0.3">
      <c r="A540" s="15" t="s">
        <v>613</v>
      </c>
      <c r="B540" s="16">
        <v>45327</v>
      </c>
      <c r="C540" s="15" t="s">
        <v>14</v>
      </c>
      <c r="D540" s="15" t="s">
        <v>46</v>
      </c>
      <c r="E540" s="15" t="s">
        <v>32</v>
      </c>
      <c r="F540" s="15" t="s">
        <v>43</v>
      </c>
      <c r="G540" s="15" t="s">
        <v>66</v>
      </c>
      <c r="H540" s="15">
        <v>3</v>
      </c>
      <c r="I540" s="15">
        <v>58349</v>
      </c>
      <c r="J540" s="17">
        <v>0</v>
      </c>
      <c r="K540" s="15">
        <v>175047</v>
      </c>
      <c r="L540" s="15">
        <v>132110.85999999999</v>
      </c>
      <c r="M540" s="15" t="s">
        <v>35</v>
      </c>
      <c r="N540" s="18" t="str">
        <f t="shared" si="56"/>
        <v>February</v>
      </c>
      <c r="O540" s="15">
        <f t="shared" si="57"/>
        <v>1</v>
      </c>
      <c r="P540" s="19">
        <f t="shared" si="58"/>
        <v>0</v>
      </c>
      <c r="Q540" s="19">
        <f t="shared" si="59"/>
        <v>175047</v>
      </c>
      <c r="R540" s="15">
        <f t="shared" si="60"/>
        <v>42936.140000000014</v>
      </c>
      <c r="S540" s="15">
        <f t="shared" si="61"/>
        <v>24.528349528983654</v>
      </c>
      <c r="T540" s="20" t="str">
        <f t="shared" si="62"/>
        <v>High</v>
      </c>
    </row>
    <row r="541" spans="1:20" x14ac:dyDescent="0.3">
      <c r="A541" s="15" t="s">
        <v>614</v>
      </c>
      <c r="B541" s="16">
        <v>44934</v>
      </c>
      <c r="C541" s="15" t="s">
        <v>21</v>
      </c>
      <c r="D541" s="15" t="s">
        <v>22</v>
      </c>
      <c r="E541" s="15" t="s">
        <v>32</v>
      </c>
      <c r="F541" s="15" t="s">
        <v>90</v>
      </c>
      <c r="G541" s="15" t="s">
        <v>91</v>
      </c>
      <c r="H541" s="15">
        <v>5</v>
      </c>
      <c r="I541" s="15">
        <v>89991</v>
      </c>
      <c r="J541" s="17">
        <v>0.15</v>
      </c>
      <c r="K541" s="15">
        <v>382461.75</v>
      </c>
      <c r="L541" s="15">
        <v>314787.36</v>
      </c>
      <c r="M541" s="15" t="s">
        <v>51</v>
      </c>
      <c r="N541" s="18" t="str">
        <f t="shared" si="56"/>
        <v>January</v>
      </c>
      <c r="O541" s="15">
        <f t="shared" si="57"/>
        <v>1</v>
      </c>
      <c r="P541" s="19">
        <f t="shared" si="58"/>
        <v>57369.262499999997</v>
      </c>
      <c r="Q541" s="19">
        <f t="shared" si="59"/>
        <v>325092.48749999999</v>
      </c>
      <c r="R541" s="15">
        <f t="shared" si="60"/>
        <v>67674.390000000014</v>
      </c>
      <c r="S541" s="15">
        <f t="shared" si="61"/>
        <v>17.694420422434405</v>
      </c>
      <c r="T541" s="20" t="str">
        <f t="shared" si="62"/>
        <v>High</v>
      </c>
    </row>
    <row r="542" spans="1:20" x14ac:dyDescent="0.3">
      <c r="A542" s="15" t="s">
        <v>615</v>
      </c>
      <c r="B542" s="16">
        <v>45256</v>
      </c>
      <c r="C542" s="15" t="s">
        <v>37</v>
      </c>
      <c r="D542" s="15" t="s">
        <v>28</v>
      </c>
      <c r="E542" s="15" t="s">
        <v>23</v>
      </c>
      <c r="F542" s="15" t="s">
        <v>49</v>
      </c>
      <c r="G542" s="15" t="s">
        <v>71</v>
      </c>
      <c r="H542" s="15">
        <v>3</v>
      </c>
      <c r="I542" s="15">
        <v>60248</v>
      </c>
      <c r="J542" s="17">
        <v>0</v>
      </c>
      <c r="K542" s="15">
        <v>180744</v>
      </c>
      <c r="L542" s="15">
        <v>139852.79</v>
      </c>
      <c r="M542" s="15" t="s">
        <v>51</v>
      </c>
      <c r="N542" s="18" t="str">
        <f t="shared" si="56"/>
        <v>November</v>
      </c>
      <c r="O542" s="15">
        <f t="shared" si="57"/>
        <v>4</v>
      </c>
      <c r="P542" s="19">
        <f t="shared" si="58"/>
        <v>0</v>
      </c>
      <c r="Q542" s="19">
        <f t="shared" si="59"/>
        <v>180744</v>
      </c>
      <c r="R542" s="15">
        <f t="shared" si="60"/>
        <v>40891.209999999992</v>
      </c>
      <c r="S542" s="15">
        <f t="shared" si="61"/>
        <v>22.623827070331515</v>
      </c>
      <c r="T542" s="20" t="str">
        <f t="shared" si="62"/>
        <v>High</v>
      </c>
    </row>
    <row r="543" spans="1:20" x14ac:dyDescent="0.3">
      <c r="A543" s="15" t="s">
        <v>616</v>
      </c>
      <c r="B543" s="16">
        <v>44975</v>
      </c>
      <c r="C543" s="15" t="s">
        <v>37</v>
      </c>
      <c r="D543" s="15" t="s">
        <v>28</v>
      </c>
      <c r="E543" s="15" t="s">
        <v>23</v>
      </c>
      <c r="F543" s="15" t="s">
        <v>53</v>
      </c>
      <c r="G543" s="15" t="s">
        <v>133</v>
      </c>
      <c r="H543" s="15">
        <v>4</v>
      </c>
      <c r="I543" s="15">
        <v>1690</v>
      </c>
      <c r="J543" s="17">
        <v>0.15</v>
      </c>
      <c r="K543" s="15">
        <v>5746</v>
      </c>
      <c r="L543" s="15">
        <v>4324.1000000000004</v>
      </c>
      <c r="M543" s="15" t="s">
        <v>19</v>
      </c>
      <c r="N543" s="18" t="str">
        <f t="shared" si="56"/>
        <v>February</v>
      </c>
      <c r="O543" s="15">
        <f t="shared" si="57"/>
        <v>1</v>
      </c>
      <c r="P543" s="19">
        <f t="shared" si="58"/>
        <v>861.9</v>
      </c>
      <c r="Q543" s="19">
        <f t="shared" si="59"/>
        <v>4884.1000000000004</v>
      </c>
      <c r="R543" s="15">
        <f t="shared" si="60"/>
        <v>1421.8999999999996</v>
      </c>
      <c r="S543" s="15">
        <f t="shared" si="61"/>
        <v>24.745910198398878</v>
      </c>
      <c r="T543" s="20" t="str">
        <f t="shared" si="62"/>
        <v>Low</v>
      </c>
    </row>
    <row r="544" spans="1:20" x14ac:dyDescent="0.3">
      <c r="A544" s="15" t="s">
        <v>617</v>
      </c>
      <c r="B544" s="16">
        <v>45543</v>
      </c>
      <c r="C544" s="15" t="s">
        <v>14</v>
      </c>
      <c r="D544" s="15" t="s">
        <v>48</v>
      </c>
      <c r="E544" s="15" t="s">
        <v>23</v>
      </c>
      <c r="F544" s="15" t="s">
        <v>24</v>
      </c>
      <c r="G544" s="15" t="s">
        <v>25</v>
      </c>
      <c r="H544" s="15">
        <v>2</v>
      </c>
      <c r="I544" s="15">
        <v>26491</v>
      </c>
      <c r="J544" s="17">
        <v>0.08</v>
      </c>
      <c r="K544" s="15">
        <v>48743.44</v>
      </c>
      <c r="L544" s="15">
        <v>36714.71</v>
      </c>
      <c r="M544" s="15" t="s">
        <v>51</v>
      </c>
      <c r="N544" s="18" t="str">
        <f t="shared" si="56"/>
        <v>September</v>
      </c>
      <c r="O544" s="15">
        <f t="shared" si="57"/>
        <v>3</v>
      </c>
      <c r="P544" s="19">
        <f t="shared" si="58"/>
        <v>3899.4752000000003</v>
      </c>
      <c r="Q544" s="19">
        <f t="shared" si="59"/>
        <v>44843.964800000002</v>
      </c>
      <c r="R544" s="15">
        <f t="shared" si="60"/>
        <v>12028.730000000003</v>
      </c>
      <c r="S544" s="15">
        <f t="shared" si="61"/>
        <v>24.677638673019388</v>
      </c>
      <c r="T544" s="20" t="str">
        <f t="shared" si="62"/>
        <v>High</v>
      </c>
    </row>
    <row r="545" spans="1:20" x14ac:dyDescent="0.3">
      <c r="A545" s="15" t="s">
        <v>618</v>
      </c>
      <c r="B545" s="16">
        <v>45456</v>
      </c>
      <c r="C545" s="15" t="s">
        <v>21</v>
      </c>
      <c r="D545" s="15" t="s">
        <v>46</v>
      </c>
      <c r="E545" s="15" t="s">
        <v>16</v>
      </c>
      <c r="F545" s="15" t="s">
        <v>17</v>
      </c>
      <c r="G545" s="15" t="s">
        <v>97</v>
      </c>
      <c r="H545" s="15">
        <v>2</v>
      </c>
      <c r="I545" s="15">
        <v>58285</v>
      </c>
      <c r="J545" s="17">
        <v>0</v>
      </c>
      <c r="K545" s="15">
        <v>116570</v>
      </c>
      <c r="L545" s="15">
        <v>103669.96</v>
      </c>
      <c r="M545" s="15" t="s">
        <v>19</v>
      </c>
      <c r="N545" s="18" t="str">
        <f t="shared" si="56"/>
        <v>June</v>
      </c>
      <c r="O545" s="15">
        <f t="shared" si="57"/>
        <v>2</v>
      </c>
      <c r="P545" s="19">
        <f t="shared" si="58"/>
        <v>0</v>
      </c>
      <c r="Q545" s="19">
        <f t="shared" si="59"/>
        <v>116570</v>
      </c>
      <c r="R545" s="15">
        <f t="shared" si="60"/>
        <v>12900.039999999994</v>
      </c>
      <c r="S545" s="15">
        <f t="shared" si="61"/>
        <v>11.066346401303932</v>
      </c>
      <c r="T545" s="20" t="str">
        <f t="shared" si="62"/>
        <v>High</v>
      </c>
    </row>
    <row r="546" spans="1:20" x14ac:dyDescent="0.3">
      <c r="A546" s="15" t="s">
        <v>619</v>
      </c>
      <c r="B546" s="16">
        <v>45546</v>
      </c>
      <c r="C546" s="15" t="s">
        <v>14</v>
      </c>
      <c r="D546" s="15" t="s">
        <v>65</v>
      </c>
      <c r="E546" s="15" t="s">
        <v>23</v>
      </c>
      <c r="F546" s="15" t="s">
        <v>49</v>
      </c>
      <c r="G546" s="15" t="s">
        <v>71</v>
      </c>
      <c r="H546" s="15">
        <v>1</v>
      </c>
      <c r="I546" s="15">
        <v>39531</v>
      </c>
      <c r="J546" s="17">
        <v>0</v>
      </c>
      <c r="K546" s="15">
        <v>39531</v>
      </c>
      <c r="L546" s="15">
        <v>32850.42</v>
      </c>
      <c r="M546" s="15" t="s">
        <v>51</v>
      </c>
      <c r="N546" s="18" t="str">
        <f t="shared" si="56"/>
        <v>September</v>
      </c>
      <c r="O546" s="15">
        <f t="shared" si="57"/>
        <v>3</v>
      </c>
      <c r="P546" s="19">
        <f t="shared" si="58"/>
        <v>0</v>
      </c>
      <c r="Q546" s="19">
        <f t="shared" si="59"/>
        <v>39531</v>
      </c>
      <c r="R546" s="15">
        <f t="shared" si="60"/>
        <v>6680.5800000000017</v>
      </c>
      <c r="S546" s="15">
        <f t="shared" si="61"/>
        <v>16.899597784017612</v>
      </c>
      <c r="T546" s="20" t="str">
        <f t="shared" si="62"/>
        <v>High</v>
      </c>
    </row>
    <row r="547" spans="1:20" x14ac:dyDescent="0.3">
      <c r="A547" s="15" t="s">
        <v>620</v>
      </c>
      <c r="B547" s="16">
        <v>45093</v>
      </c>
      <c r="C547" s="15" t="s">
        <v>27</v>
      </c>
      <c r="D547" s="15" t="s">
        <v>70</v>
      </c>
      <c r="E547" s="15" t="s">
        <v>32</v>
      </c>
      <c r="F547" s="15" t="s">
        <v>90</v>
      </c>
      <c r="G547" s="15" t="s">
        <v>113</v>
      </c>
      <c r="H547" s="15">
        <v>1</v>
      </c>
      <c r="I547" s="15">
        <v>52389</v>
      </c>
      <c r="J547" s="17">
        <v>0.12</v>
      </c>
      <c r="K547" s="15">
        <v>46102.32</v>
      </c>
      <c r="L547" s="15">
        <v>35287.46</v>
      </c>
      <c r="M547" s="15" t="s">
        <v>19</v>
      </c>
      <c r="N547" s="18" t="str">
        <f t="shared" si="56"/>
        <v>June</v>
      </c>
      <c r="O547" s="15">
        <f t="shared" si="57"/>
        <v>2</v>
      </c>
      <c r="P547" s="19">
        <f t="shared" si="58"/>
        <v>5532.2784000000001</v>
      </c>
      <c r="Q547" s="19">
        <f t="shared" si="59"/>
        <v>40570.041599999997</v>
      </c>
      <c r="R547" s="15">
        <f t="shared" si="60"/>
        <v>10814.86</v>
      </c>
      <c r="S547" s="15">
        <f t="shared" si="61"/>
        <v>23.458385608359841</v>
      </c>
      <c r="T547" s="20" t="str">
        <f t="shared" si="62"/>
        <v>High</v>
      </c>
    </row>
    <row r="548" spans="1:20" x14ac:dyDescent="0.3">
      <c r="A548" s="15" t="s">
        <v>621</v>
      </c>
      <c r="B548" s="16">
        <v>45231</v>
      </c>
      <c r="C548" s="15" t="s">
        <v>37</v>
      </c>
      <c r="D548" s="15" t="s">
        <v>15</v>
      </c>
      <c r="E548" s="15" t="s">
        <v>16</v>
      </c>
      <c r="F548" s="15" t="s">
        <v>29</v>
      </c>
      <c r="G548" s="15" t="s">
        <v>105</v>
      </c>
      <c r="H548" s="15">
        <v>5</v>
      </c>
      <c r="I548" s="15">
        <v>48454</v>
      </c>
      <c r="J548" s="17">
        <v>0.08</v>
      </c>
      <c r="K548" s="15">
        <v>222888.4</v>
      </c>
      <c r="L548" s="15">
        <v>198604.78</v>
      </c>
      <c r="M548" s="15" t="s">
        <v>51</v>
      </c>
      <c r="N548" s="18" t="str">
        <f t="shared" si="56"/>
        <v>November</v>
      </c>
      <c r="O548" s="15">
        <f t="shared" si="57"/>
        <v>4</v>
      </c>
      <c r="P548" s="19">
        <f t="shared" si="58"/>
        <v>17831.072</v>
      </c>
      <c r="Q548" s="19">
        <f t="shared" si="59"/>
        <v>205057.32799999998</v>
      </c>
      <c r="R548" s="15">
        <f t="shared" si="60"/>
        <v>24283.619999999995</v>
      </c>
      <c r="S548" s="15">
        <f t="shared" si="61"/>
        <v>10.894968064735535</v>
      </c>
      <c r="T548" s="20" t="str">
        <f t="shared" si="62"/>
        <v>High</v>
      </c>
    </row>
    <row r="549" spans="1:20" x14ac:dyDescent="0.3">
      <c r="A549" s="15" t="s">
        <v>622</v>
      </c>
      <c r="B549" s="16">
        <v>45321</v>
      </c>
      <c r="C549" s="15" t="s">
        <v>21</v>
      </c>
      <c r="D549" s="15" t="s">
        <v>42</v>
      </c>
      <c r="E549" s="15" t="s">
        <v>16</v>
      </c>
      <c r="F549" s="15" t="s">
        <v>39</v>
      </c>
      <c r="G549" s="15" t="s">
        <v>40</v>
      </c>
      <c r="H549" s="15">
        <v>2</v>
      </c>
      <c r="I549" s="15">
        <v>38155</v>
      </c>
      <c r="J549" s="17">
        <v>0.1</v>
      </c>
      <c r="K549" s="15">
        <v>68679</v>
      </c>
      <c r="L549" s="15">
        <v>59666.21</v>
      </c>
      <c r="M549" s="15" t="s">
        <v>19</v>
      </c>
      <c r="N549" s="18" t="str">
        <f t="shared" si="56"/>
        <v>January</v>
      </c>
      <c r="O549" s="15">
        <f t="shared" si="57"/>
        <v>1</v>
      </c>
      <c r="P549" s="19">
        <f t="shared" si="58"/>
        <v>6867.9000000000005</v>
      </c>
      <c r="Q549" s="19">
        <f t="shared" si="59"/>
        <v>61811.1</v>
      </c>
      <c r="R549" s="15">
        <f t="shared" si="60"/>
        <v>9012.7900000000009</v>
      </c>
      <c r="S549" s="15">
        <f t="shared" si="61"/>
        <v>13.123065274683674</v>
      </c>
      <c r="T549" s="20" t="str">
        <f t="shared" si="62"/>
        <v>High</v>
      </c>
    </row>
    <row r="550" spans="1:20" x14ac:dyDescent="0.3">
      <c r="A550" s="15" t="s">
        <v>623</v>
      </c>
      <c r="B550" s="16">
        <v>45262</v>
      </c>
      <c r="C550" s="15" t="s">
        <v>27</v>
      </c>
      <c r="D550" s="15" t="s">
        <v>46</v>
      </c>
      <c r="E550" s="15" t="s">
        <v>23</v>
      </c>
      <c r="F550" s="15" t="s">
        <v>53</v>
      </c>
      <c r="G550" s="15" t="s">
        <v>133</v>
      </c>
      <c r="H550" s="15">
        <v>4</v>
      </c>
      <c r="I550" s="15">
        <v>48369</v>
      </c>
      <c r="J550" s="17">
        <v>0.08</v>
      </c>
      <c r="K550" s="15">
        <v>177997.92</v>
      </c>
      <c r="L550" s="15">
        <v>152956.82999999999</v>
      </c>
      <c r="M550" s="15" t="s">
        <v>35</v>
      </c>
      <c r="N550" s="18" t="str">
        <f t="shared" si="56"/>
        <v>December</v>
      </c>
      <c r="O550" s="15">
        <f t="shared" si="57"/>
        <v>4</v>
      </c>
      <c r="P550" s="19">
        <f t="shared" si="58"/>
        <v>14239.833600000002</v>
      </c>
      <c r="Q550" s="19">
        <f t="shared" si="59"/>
        <v>163758.0864</v>
      </c>
      <c r="R550" s="15">
        <f t="shared" si="60"/>
        <v>25041.090000000026</v>
      </c>
      <c r="S550" s="15">
        <f t="shared" si="61"/>
        <v>14.068192482249245</v>
      </c>
      <c r="T550" s="20" t="str">
        <f t="shared" si="62"/>
        <v>High</v>
      </c>
    </row>
    <row r="551" spans="1:20" x14ac:dyDescent="0.3">
      <c r="A551" s="15" t="s">
        <v>624</v>
      </c>
      <c r="B551" s="16">
        <v>45487</v>
      </c>
      <c r="C551" s="15" t="s">
        <v>14</v>
      </c>
      <c r="D551" s="15" t="s">
        <v>42</v>
      </c>
      <c r="E551" s="15" t="s">
        <v>32</v>
      </c>
      <c r="F551" s="15" t="s">
        <v>90</v>
      </c>
      <c r="G551" s="15" t="s">
        <v>91</v>
      </c>
      <c r="H551" s="15">
        <v>3</v>
      </c>
      <c r="I551" s="15">
        <v>62041</v>
      </c>
      <c r="J551" s="17">
        <v>0.15</v>
      </c>
      <c r="K551" s="15">
        <v>158204.54999999999</v>
      </c>
      <c r="L551" s="15">
        <v>137586.76</v>
      </c>
      <c r="M551" s="15" t="s">
        <v>35</v>
      </c>
      <c r="N551" s="18" t="str">
        <f t="shared" si="56"/>
        <v>July</v>
      </c>
      <c r="O551" s="15">
        <f t="shared" si="57"/>
        <v>3</v>
      </c>
      <c r="P551" s="19">
        <f t="shared" si="58"/>
        <v>23730.682499999999</v>
      </c>
      <c r="Q551" s="19">
        <f t="shared" si="59"/>
        <v>134473.86749999999</v>
      </c>
      <c r="R551" s="15">
        <f t="shared" si="60"/>
        <v>20617.789999999979</v>
      </c>
      <c r="S551" s="15">
        <f t="shared" si="61"/>
        <v>13.032362217142287</v>
      </c>
      <c r="T551" s="20" t="str">
        <f t="shared" si="62"/>
        <v>High</v>
      </c>
    </row>
    <row r="552" spans="1:20" x14ac:dyDescent="0.3">
      <c r="A552" s="15" t="s">
        <v>625</v>
      </c>
      <c r="B552" s="16">
        <v>45343</v>
      </c>
      <c r="C552" s="15" t="s">
        <v>21</v>
      </c>
      <c r="D552" s="15" t="s">
        <v>63</v>
      </c>
      <c r="E552" s="15" t="s">
        <v>16</v>
      </c>
      <c r="F552" s="15" t="s">
        <v>29</v>
      </c>
      <c r="G552" s="15" t="s">
        <v>79</v>
      </c>
      <c r="H552" s="15">
        <v>3</v>
      </c>
      <c r="I552" s="15">
        <v>16428</v>
      </c>
      <c r="J552" s="17">
        <v>0.05</v>
      </c>
      <c r="K552" s="15">
        <v>46819.8</v>
      </c>
      <c r="L552" s="15">
        <v>40822.410000000003</v>
      </c>
      <c r="M552" s="15" t="s">
        <v>51</v>
      </c>
      <c r="N552" s="18" t="str">
        <f t="shared" si="56"/>
        <v>February</v>
      </c>
      <c r="O552" s="15">
        <f t="shared" si="57"/>
        <v>1</v>
      </c>
      <c r="P552" s="19">
        <f t="shared" si="58"/>
        <v>2340.9900000000002</v>
      </c>
      <c r="Q552" s="19">
        <f t="shared" si="59"/>
        <v>44478.810000000005</v>
      </c>
      <c r="R552" s="15">
        <f t="shared" si="60"/>
        <v>5997.3899999999994</v>
      </c>
      <c r="S552" s="15">
        <f t="shared" si="61"/>
        <v>12.809516486614637</v>
      </c>
      <c r="T552" s="20" t="str">
        <f t="shared" si="62"/>
        <v>High</v>
      </c>
    </row>
    <row r="553" spans="1:20" x14ac:dyDescent="0.3">
      <c r="A553" s="15" t="s">
        <v>626</v>
      </c>
      <c r="B553" s="16">
        <v>45598</v>
      </c>
      <c r="C553" s="15" t="s">
        <v>14</v>
      </c>
      <c r="D553" s="15" t="s">
        <v>56</v>
      </c>
      <c r="E553" s="15" t="s">
        <v>23</v>
      </c>
      <c r="F553" s="15" t="s">
        <v>49</v>
      </c>
      <c r="G553" s="15" t="s">
        <v>71</v>
      </c>
      <c r="H553" s="15">
        <v>5</v>
      </c>
      <c r="I553" s="15">
        <v>57560</v>
      </c>
      <c r="J553" s="17">
        <v>0.08</v>
      </c>
      <c r="K553" s="15">
        <v>264776</v>
      </c>
      <c r="L553" s="15">
        <v>212398.04</v>
      </c>
      <c r="M553" s="15" t="s">
        <v>51</v>
      </c>
      <c r="N553" s="18" t="str">
        <f t="shared" si="56"/>
        <v>November</v>
      </c>
      <c r="O553" s="15">
        <f t="shared" si="57"/>
        <v>4</v>
      </c>
      <c r="P553" s="19">
        <f t="shared" si="58"/>
        <v>21182.080000000002</v>
      </c>
      <c r="Q553" s="19">
        <f t="shared" si="59"/>
        <v>243593.91999999998</v>
      </c>
      <c r="R553" s="15">
        <f t="shared" si="60"/>
        <v>52377.959999999992</v>
      </c>
      <c r="S553" s="15">
        <f t="shared" si="61"/>
        <v>19.78198930416654</v>
      </c>
      <c r="T553" s="20" t="str">
        <f t="shared" si="62"/>
        <v>High</v>
      </c>
    </row>
    <row r="554" spans="1:20" x14ac:dyDescent="0.3">
      <c r="A554" s="15" t="s">
        <v>627</v>
      </c>
      <c r="B554" s="16">
        <v>45363</v>
      </c>
      <c r="C554" s="15" t="s">
        <v>14</v>
      </c>
      <c r="D554" s="15" t="s">
        <v>70</v>
      </c>
      <c r="E554" s="15" t="s">
        <v>23</v>
      </c>
      <c r="F554" s="15" t="s">
        <v>24</v>
      </c>
      <c r="G554" s="15" t="s">
        <v>75</v>
      </c>
      <c r="H554" s="15">
        <v>1</v>
      </c>
      <c r="I554" s="15">
        <v>22141</v>
      </c>
      <c r="J554" s="17">
        <v>0.05</v>
      </c>
      <c r="K554" s="15">
        <v>21033.95</v>
      </c>
      <c r="L554" s="15">
        <v>17993.939999999999</v>
      </c>
      <c r="M554" s="15" t="s">
        <v>19</v>
      </c>
      <c r="N554" s="18" t="str">
        <f t="shared" si="56"/>
        <v>March</v>
      </c>
      <c r="O554" s="15">
        <f t="shared" si="57"/>
        <v>1</v>
      </c>
      <c r="P554" s="19">
        <f t="shared" si="58"/>
        <v>1051.6975</v>
      </c>
      <c r="Q554" s="19">
        <f t="shared" si="59"/>
        <v>19982.252500000002</v>
      </c>
      <c r="R554" s="15">
        <f t="shared" si="60"/>
        <v>3040.010000000002</v>
      </c>
      <c r="S554" s="15">
        <f t="shared" si="61"/>
        <v>14.452872617839263</v>
      </c>
      <c r="T554" s="20" t="str">
        <f t="shared" si="62"/>
        <v>Medium</v>
      </c>
    </row>
    <row r="555" spans="1:20" x14ac:dyDescent="0.3">
      <c r="A555" s="15" t="s">
        <v>628</v>
      </c>
      <c r="B555" s="16">
        <v>45089</v>
      </c>
      <c r="C555" s="15" t="s">
        <v>21</v>
      </c>
      <c r="D555" s="15" t="s">
        <v>70</v>
      </c>
      <c r="E555" s="15" t="s">
        <v>32</v>
      </c>
      <c r="F555" s="15" t="s">
        <v>43</v>
      </c>
      <c r="G555" s="15" t="s">
        <v>66</v>
      </c>
      <c r="H555" s="15">
        <v>5</v>
      </c>
      <c r="I555" s="15">
        <v>2148</v>
      </c>
      <c r="J555" s="17">
        <v>0.08</v>
      </c>
      <c r="K555" s="15">
        <v>9880.7999999999993</v>
      </c>
      <c r="L555" s="15">
        <v>7429.86</v>
      </c>
      <c r="M555" s="15" t="s">
        <v>35</v>
      </c>
      <c r="N555" s="18" t="str">
        <f t="shared" si="56"/>
        <v>June</v>
      </c>
      <c r="O555" s="15">
        <f t="shared" si="57"/>
        <v>2</v>
      </c>
      <c r="P555" s="19">
        <f t="shared" si="58"/>
        <v>790.46399999999994</v>
      </c>
      <c r="Q555" s="19">
        <f t="shared" si="59"/>
        <v>9090.3359999999993</v>
      </c>
      <c r="R555" s="15">
        <f t="shared" si="60"/>
        <v>2450.9399999999996</v>
      </c>
      <c r="S555" s="15">
        <f t="shared" si="61"/>
        <v>24.805076512023316</v>
      </c>
      <c r="T555" s="20" t="str">
        <f t="shared" si="62"/>
        <v>Low</v>
      </c>
    </row>
    <row r="556" spans="1:20" x14ac:dyDescent="0.3">
      <c r="A556" s="15" t="s">
        <v>629</v>
      </c>
      <c r="B556" s="16">
        <v>45051</v>
      </c>
      <c r="C556" s="15" t="s">
        <v>27</v>
      </c>
      <c r="D556" s="15" t="s">
        <v>15</v>
      </c>
      <c r="E556" s="15" t="s">
        <v>32</v>
      </c>
      <c r="F556" s="15" t="s">
        <v>43</v>
      </c>
      <c r="G556" s="15" t="s">
        <v>44</v>
      </c>
      <c r="H556" s="15">
        <v>3</v>
      </c>
      <c r="I556" s="15">
        <v>27666</v>
      </c>
      <c r="J556" s="17">
        <v>0.15</v>
      </c>
      <c r="K556" s="15">
        <v>70548.3</v>
      </c>
      <c r="L556" s="15">
        <v>60934.38</v>
      </c>
      <c r="M556" s="15" t="s">
        <v>51</v>
      </c>
      <c r="N556" s="18" t="str">
        <f t="shared" si="56"/>
        <v>May</v>
      </c>
      <c r="O556" s="15">
        <f t="shared" si="57"/>
        <v>2</v>
      </c>
      <c r="P556" s="19">
        <f t="shared" si="58"/>
        <v>10582.245000000001</v>
      </c>
      <c r="Q556" s="19">
        <f t="shared" si="59"/>
        <v>59966.055</v>
      </c>
      <c r="R556" s="15">
        <f t="shared" si="60"/>
        <v>9613.9200000000055</v>
      </c>
      <c r="S556" s="15">
        <f t="shared" si="61"/>
        <v>13.627429718363171</v>
      </c>
      <c r="T556" s="20" t="str">
        <f t="shared" si="62"/>
        <v>High</v>
      </c>
    </row>
    <row r="557" spans="1:20" x14ac:dyDescent="0.3">
      <c r="A557" s="15" t="s">
        <v>630</v>
      </c>
      <c r="B557" s="16">
        <v>45594</v>
      </c>
      <c r="C557" s="15" t="s">
        <v>21</v>
      </c>
      <c r="D557" s="15" t="s">
        <v>15</v>
      </c>
      <c r="E557" s="15" t="s">
        <v>23</v>
      </c>
      <c r="F557" s="15" t="s">
        <v>49</v>
      </c>
      <c r="G557" s="15" t="s">
        <v>50</v>
      </c>
      <c r="H557" s="15">
        <v>1</v>
      </c>
      <c r="I557" s="15">
        <v>61598</v>
      </c>
      <c r="J557" s="17">
        <v>0.15</v>
      </c>
      <c r="K557" s="15">
        <v>52358.3</v>
      </c>
      <c r="L557" s="15">
        <v>45072.01</v>
      </c>
      <c r="M557" s="15" t="s">
        <v>19</v>
      </c>
      <c r="N557" s="18" t="str">
        <f t="shared" si="56"/>
        <v>October</v>
      </c>
      <c r="O557" s="15">
        <f t="shared" si="57"/>
        <v>4</v>
      </c>
      <c r="P557" s="19">
        <f t="shared" si="58"/>
        <v>7853.7449999999999</v>
      </c>
      <c r="Q557" s="19">
        <f t="shared" si="59"/>
        <v>44504.555</v>
      </c>
      <c r="R557" s="15">
        <f t="shared" si="60"/>
        <v>7286.2900000000009</v>
      </c>
      <c r="S557" s="15">
        <f t="shared" si="61"/>
        <v>13.916208127460211</v>
      </c>
      <c r="T557" s="20" t="str">
        <f t="shared" si="62"/>
        <v>High</v>
      </c>
    </row>
    <row r="558" spans="1:20" x14ac:dyDescent="0.3">
      <c r="A558" s="15" t="s">
        <v>631</v>
      </c>
      <c r="B558" s="16">
        <v>45552</v>
      </c>
      <c r="C558" s="15" t="s">
        <v>37</v>
      </c>
      <c r="D558" s="15" t="s">
        <v>68</v>
      </c>
      <c r="E558" s="15" t="s">
        <v>16</v>
      </c>
      <c r="F558" s="15" t="s">
        <v>17</v>
      </c>
      <c r="G558" s="15" t="s">
        <v>93</v>
      </c>
      <c r="H558" s="15">
        <v>1</v>
      </c>
      <c r="I558" s="15">
        <v>26837</v>
      </c>
      <c r="J558" s="17">
        <v>0.1</v>
      </c>
      <c r="K558" s="15">
        <v>24153.3</v>
      </c>
      <c r="L558" s="15">
        <v>20185.04</v>
      </c>
      <c r="M558" s="15" t="s">
        <v>19</v>
      </c>
      <c r="N558" s="18" t="str">
        <f t="shared" si="56"/>
        <v>September</v>
      </c>
      <c r="O558" s="15">
        <f t="shared" si="57"/>
        <v>3</v>
      </c>
      <c r="P558" s="19">
        <f t="shared" si="58"/>
        <v>2415.33</v>
      </c>
      <c r="Q558" s="19">
        <f t="shared" si="59"/>
        <v>21737.97</v>
      </c>
      <c r="R558" s="15">
        <f t="shared" si="60"/>
        <v>3968.2599999999984</v>
      </c>
      <c r="S558" s="15">
        <f t="shared" si="61"/>
        <v>16.429473405290366</v>
      </c>
      <c r="T558" s="20" t="str">
        <f t="shared" si="62"/>
        <v>Medium</v>
      </c>
    </row>
    <row r="559" spans="1:20" x14ac:dyDescent="0.3">
      <c r="A559" s="15" t="s">
        <v>632</v>
      </c>
      <c r="B559" s="16">
        <v>45217</v>
      </c>
      <c r="C559" s="15" t="s">
        <v>14</v>
      </c>
      <c r="D559" s="15" t="s">
        <v>15</v>
      </c>
      <c r="E559" s="15" t="s">
        <v>23</v>
      </c>
      <c r="F559" s="15" t="s">
        <v>24</v>
      </c>
      <c r="G559" s="15" t="s">
        <v>75</v>
      </c>
      <c r="H559" s="15">
        <v>3</v>
      </c>
      <c r="I559" s="15">
        <v>87719</v>
      </c>
      <c r="J559" s="17">
        <v>0.08</v>
      </c>
      <c r="K559" s="15">
        <v>242104.44</v>
      </c>
      <c r="L559" s="15">
        <v>197422.6</v>
      </c>
      <c r="M559" s="15" t="s">
        <v>19</v>
      </c>
      <c r="N559" s="18" t="str">
        <f t="shared" si="56"/>
        <v>October</v>
      </c>
      <c r="O559" s="15">
        <f t="shared" si="57"/>
        <v>4</v>
      </c>
      <c r="P559" s="19">
        <f t="shared" si="58"/>
        <v>19368.355200000002</v>
      </c>
      <c r="Q559" s="19">
        <f t="shared" si="59"/>
        <v>222736.08480000001</v>
      </c>
      <c r="R559" s="15">
        <f t="shared" si="60"/>
        <v>44681.84</v>
      </c>
      <c r="S559" s="15">
        <f t="shared" si="61"/>
        <v>18.455605357753868</v>
      </c>
      <c r="T559" s="20" t="str">
        <f t="shared" si="62"/>
        <v>High</v>
      </c>
    </row>
    <row r="560" spans="1:20" x14ac:dyDescent="0.3">
      <c r="A560" s="15" t="s">
        <v>633</v>
      </c>
      <c r="B560" s="16">
        <v>44933</v>
      </c>
      <c r="C560" s="15" t="s">
        <v>27</v>
      </c>
      <c r="D560" s="15" t="s">
        <v>109</v>
      </c>
      <c r="E560" s="15" t="s">
        <v>16</v>
      </c>
      <c r="F560" s="15" t="s">
        <v>29</v>
      </c>
      <c r="G560" s="15" t="s">
        <v>30</v>
      </c>
      <c r="H560" s="15">
        <v>5</v>
      </c>
      <c r="I560" s="15">
        <v>65824</v>
      </c>
      <c r="J560" s="17">
        <v>0.1</v>
      </c>
      <c r="K560" s="15">
        <v>296208</v>
      </c>
      <c r="L560" s="15">
        <v>255666.73</v>
      </c>
      <c r="M560" s="15" t="s">
        <v>19</v>
      </c>
      <c r="N560" s="18" t="str">
        <f t="shared" si="56"/>
        <v>January</v>
      </c>
      <c r="O560" s="15">
        <f t="shared" si="57"/>
        <v>1</v>
      </c>
      <c r="P560" s="19">
        <f t="shared" si="58"/>
        <v>29620.800000000003</v>
      </c>
      <c r="Q560" s="19">
        <f t="shared" si="59"/>
        <v>266587.2</v>
      </c>
      <c r="R560" s="15">
        <f t="shared" si="60"/>
        <v>40541.26999999999</v>
      </c>
      <c r="S560" s="15">
        <f t="shared" si="61"/>
        <v>13.68675727866904</v>
      </c>
      <c r="T560" s="20" t="str">
        <f t="shared" si="62"/>
        <v>High</v>
      </c>
    </row>
    <row r="561" spans="1:20" x14ac:dyDescent="0.3">
      <c r="A561" s="15" t="s">
        <v>634</v>
      </c>
      <c r="B561" s="16">
        <v>45482</v>
      </c>
      <c r="C561" s="15" t="s">
        <v>14</v>
      </c>
      <c r="D561" s="15" t="s">
        <v>68</v>
      </c>
      <c r="E561" s="15" t="s">
        <v>32</v>
      </c>
      <c r="F561" s="15" t="s">
        <v>43</v>
      </c>
      <c r="G561" s="15" t="s">
        <v>66</v>
      </c>
      <c r="H561" s="15">
        <v>2</v>
      </c>
      <c r="I561" s="15">
        <v>57589</v>
      </c>
      <c r="J561" s="17">
        <v>0.08</v>
      </c>
      <c r="K561" s="15">
        <v>105963.76</v>
      </c>
      <c r="L561" s="15">
        <v>83341</v>
      </c>
      <c r="M561" s="15" t="s">
        <v>35</v>
      </c>
      <c r="N561" s="18" t="str">
        <f t="shared" si="56"/>
        <v>July</v>
      </c>
      <c r="O561" s="15">
        <f t="shared" si="57"/>
        <v>3</v>
      </c>
      <c r="P561" s="19">
        <f t="shared" si="58"/>
        <v>8477.1008000000002</v>
      </c>
      <c r="Q561" s="19">
        <f t="shared" si="59"/>
        <v>97486.659199999995</v>
      </c>
      <c r="R561" s="15">
        <f t="shared" si="60"/>
        <v>22622.759999999995</v>
      </c>
      <c r="S561" s="15">
        <f t="shared" si="61"/>
        <v>21.349525535900192</v>
      </c>
      <c r="T561" s="20" t="str">
        <f t="shared" si="62"/>
        <v>High</v>
      </c>
    </row>
    <row r="562" spans="1:20" x14ac:dyDescent="0.3">
      <c r="A562" s="15" t="s">
        <v>635</v>
      </c>
      <c r="B562" s="16">
        <v>45398</v>
      </c>
      <c r="C562" s="15" t="s">
        <v>27</v>
      </c>
      <c r="D562" s="15" t="s">
        <v>109</v>
      </c>
      <c r="E562" s="15" t="s">
        <v>23</v>
      </c>
      <c r="F562" s="15" t="s">
        <v>24</v>
      </c>
      <c r="G562" s="15" t="s">
        <v>75</v>
      </c>
      <c r="H562" s="15">
        <v>3</v>
      </c>
      <c r="I562" s="15">
        <v>2408</v>
      </c>
      <c r="J562" s="17">
        <v>0.05</v>
      </c>
      <c r="K562" s="15">
        <v>6862.8</v>
      </c>
      <c r="L562" s="15">
        <v>5415.8</v>
      </c>
      <c r="M562" s="15" t="s">
        <v>35</v>
      </c>
      <c r="N562" s="18" t="str">
        <f t="shared" si="56"/>
        <v>April</v>
      </c>
      <c r="O562" s="15">
        <f t="shared" si="57"/>
        <v>2</v>
      </c>
      <c r="P562" s="19">
        <f t="shared" si="58"/>
        <v>343.14000000000004</v>
      </c>
      <c r="Q562" s="19">
        <f t="shared" si="59"/>
        <v>6519.66</v>
      </c>
      <c r="R562" s="15">
        <f t="shared" si="60"/>
        <v>1447</v>
      </c>
      <c r="S562" s="15">
        <f t="shared" si="61"/>
        <v>21.084688465349419</v>
      </c>
      <c r="T562" s="20" t="str">
        <f t="shared" si="62"/>
        <v>Low</v>
      </c>
    </row>
    <row r="563" spans="1:20" x14ac:dyDescent="0.3">
      <c r="A563" s="15" t="s">
        <v>636</v>
      </c>
      <c r="B563" s="16">
        <v>45201</v>
      </c>
      <c r="C563" s="15" t="s">
        <v>21</v>
      </c>
      <c r="D563" s="15" t="s">
        <v>46</v>
      </c>
      <c r="E563" s="15" t="s">
        <v>16</v>
      </c>
      <c r="F563" s="15" t="s">
        <v>17</v>
      </c>
      <c r="G563" s="15" t="s">
        <v>93</v>
      </c>
      <c r="H563" s="15">
        <v>4</v>
      </c>
      <c r="I563" s="15">
        <v>69207</v>
      </c>
      <c r="J563" s="17">
        <v>0.05</v>
      </c>
      <c r="K563" s="15">
        <v>262986.59999999998</v>
      </c>
      <c r="L563" s="15">
        <v>227858.96</v>
      </c>
      <c r="M563" s="15" t="s">
        <v>19</v>
      </c>
      <c r="N563" s="18" t="str">
        <f t="shared" si="56"/>
        <v>October</v>
      </c>
      <c r="O563" s="15">
        <f t="shared" si="57"/>
        <v>4</v>
      </c>
      <c r="P563" s="19">
        <f t="shared" si="58"/>
        <v>13149.33</v>
      </c>
      <c r="Q563" s="19">
        <f t="shared" si="59"/>
        <v>249837.27</v>
      </c>
      <c r="R563" s="15">
        <f t="shared" si="60"/>
        <v>35127.639999999985</v>
      </c>
      <c r="S563" s="15">
        <f t="shared" si="61"/>
        <v>13.357197667105467</v>
      </c>
      <c r="T563" s="20" t="str">
        <f t="shared" si="62"/>
        <v>High</v>
      </c>
    </row>
    <row r="564" spans="1:20" x14ac:dyDescent="0.3">
      <c r="A564" s="15" t="s">
        <v>637</v>
      </c>
      <c r="B564" s="16">
        <v>44972</v>
      </c>
      <c r="C564" s="15" t="s">
        <v>37</v>
      </c>
      <c r="D564" s="15" t="s">
        <v>22</v>
      </c>
      <c r="E564" s="15" t="s">
        <v>16</v>
      </c>
      <c r="F564" s="15" t="s">
        <v>17</v>
      </c>
      <c r="G564" s="15" t="s">
        <v>93</v>
      </c>
      <c r="H564" s="15">
        <v>3</v>
      </c>
      <c r="I564" s="15">
        <v>75801</v>
      </c>
      <c r="J564" s="17">
        <v>0.12</v>
      </c>
      <c r="K564" s="15">
        <v>200114.64</v>
      </c>
      <c r="L564" s="15">
        <v>157247.46</v>
      </c>
      <c r="M564" s="15" t="s">
        <v>35</v>
      </c>
      <c r="N564" s="18" t="str">
        <f t="shared" si="56"/>
        <v>February</v>
      </c>
      <c r="O564" s="15">
        <f t="shared" si="57"/>
        <v>1</v>
      </c>
      <c r="P564" s="19">
        <f t="shared" si="58"/>
        <v>24013.756799999999</v>
      </c>
      <c r="Q564" s="19">
        <f t="shared" si="59"/>
        <v>176100.88320000001</v>
      </c>
      <c r="R564" s="15">
        <f t="shared" si="60"/>
        <v>42867.180000000022</v>
      </c>
      <c r="S564" s="15">
        <f t="shared" si="61"/>
        <v>21.421311304360348</v>
      </c>
      <c r="T564" s="20" t="str">
        <f t="shared" si="62"/>
        <v>High</v>
      </c>
    </row>
    <row r="565" spans="1:20" x14ac:dyDescent="0.3">
      <c r="A565" s="15" t="s">
        <v>638</v>
      </c>
      <c r="B565" s="16">
        <v>45636</v>
      </c>
      <c r="C565" s="15" t="s">
        <v>14</v>
      </c>
      <c r="D565" s="15" t="s">
        <v>38</v>
      </c>
      <c r="E565" s="15" t="s">
        <v>32</v>
      </c>
      <c r="F565" s="15" t="s">
        <v>90</v>
      </c>
      <c r="G565" s="15" t="s">
        <v>113</v>
      </c>
      <c r="H565" s="15">
        <v>3</v>
      </c>
      <c r="I565" s="15">
        <v>27315</v>
      </c>
      <c r="J565" s="17">
        <v>0.1</v>
      </c>
      <c r="K565" s="15">
        <v>73750.5</v>
      </c>
      <c r="L565" s="15">
        <v>58744.86</v>
      </c>
      <c r="M565" s="15" t="s">
        <v>51</v>
      </c>
      <c r="N565" s="18" t="str">
        <f t="shared" si="56"/>
        <v>December</v>
      </c>
      <c r="O565" s="15">
        <f t="shared" si="57"/>
        <v>4</v>
      </c>
      <c r="P565" s="19">
        <f t="shared" si="58"/>
        <v>7375.05</v>
      </c>
      <c r="Q565" s="19">
        <f t="shared" si="59"/>
        <v>66375.45</v>
      </c>
      <c r="R565" s="15">
        <f t="shared" si="60"/>
        <v>15005.64</v>
      </c>
      <c r="S565" s="15">
        <f t="shared" si="61"/>
        <v>20.346492566152094</v>
      </c>
      <c r="T565" s="20" t="str">
        <f t="shared" si="62"/>
        <v>High</v>
      </c>
    </row>
    <row r="566" spans="1:20" x14ac:dyDescent="0.3">
      <c r="A566" s="15" t="s">
        <v>639</v>
      </c>
      <c r="B566" s="16">
        <v>45271</v>
      </c>
      <c r="C566" s="15" t="s">
        <v>14</v>
      </c>
      <c r="D566" s="15" t="s">
        <v>63</v>
      </c>
      <c r="E566" s="15" t="s">
        <v>32</v>
      </c>
      <c r="F566" s="15" t="s">
        <v>33</v>
      </c>
      <c r="G566" s="15" t="s">
        <v>34</v>
      </c>
      <c r="H566" s="15">
        <v>2</v>
      </c>
      <c r="I566" s="15">
        <v>13515</v>
      </c>
      <c r="J566" s="17">
        <v>0.08</v>
      </c>
      <c r="K566" s="15">
        <v>24867.599999999999</v>
      </c>
      <c r="L566" s="15">
        <v>21782.53</v>
      </c>
      <c r="M566" s="15" t="s">
        <v>35</v>
      </c>
      <c r="N566" s="18" t="str">
        <f t="shared" si="56"/>
        <v>December</v>
      </c>
      <c r="O566" s="15">
        <f t="shared" si="57"/>
        <v>4</v>
      </c>
      <c r="P566" s="19">
        <f t="shared" si="58"/>
        <v>1989.4079999999999</v>
      </c>
      <c r="Q566" s="19">
        <f t="shared" si="59"/>
        <v>22878.191999999999</v>
      </c>
      <c r="R566" s="15">
        <f t="shared" si="60"/>
        <v>3085.0699999999997</v>
      </c>
      <c r="S566" s="15">
        <f t="shared" si="61"/>
        <v>12.405982081101513</v>
      </c>
      <c r="T566" s="20" t="str">
        <f t="shared" si="62"/>
        <v>Medium</v>
      </c>
    </row>
    <row r="567" spans="1:20" x14ac:dyDescent="0.3">
      <c r="A567" s="15" t="s">
        <v>640</v>
      </c>
      <c r="B567" s="16">
        <v>45611</v>
      </c>
      <c r="C567" s="15" t="s">
        <v>14</v>
      </c>
      <c r="D567" s="15" t="s">
        <v>42</v>
      </c>
      <c r="E567" s="15" t="s">
        <v>23</v>
      </c>
      <c r="F567" s="15" t="s">
        <v>53</v>
      </c>
      <c r="G567" s="15" t="s">
        <v>133</v>
      </c>
      <c r="H567" s="15">
        <v>4</v>
      </c>
      <c r="I567" s="15">
        <v>38322</v>
      </c>
      <c r="J567" s="17">
        <v>0.12</v>
      </c>
      <c r="K567" s="15">
        <v>134893.44</v>
      </c>
      <c r="L567" s="15">
        <v>113420.63</v>
      </c>
      <c r="M567" s="15" t="s">
        <v>35</v>
      </c>
      <c r="N567" s="18" t="str">
        <f t="shared" si="56"/>
        <v>November</v>
      </c>
      <c r="O567" s="15">
        <f t="shared" si="57"/>
        <v>4</v>
      </c>
      <c r="P567" s="19">
        <f t="shared" si="58"/>
        <v>16187.212799999999</v>
      </c>
      <c r="Q567" s="19">
        <f t="shared" si="59"/>
        <v>118706.22720000001</v>
      </c>
      <c r="R567" s="15">
        <f t="shared" si="60"/>
        <v>21472.809999999998</v>
      </c>
      <c r="S567" s="15">
        <f t="shared" si="61"/>
        <v>15.918350069506715</v>
      </c>
      <c r="T567" s="20" t="str">
        <f t="shared" si="62"/>
        <v>High</v>
      </c>
    </row>
    <row r="568" spans="1:20" x14ac:dyDescent="0.3">
      <c r="A568" s="15" t="s">
        <v>641</v>
      </c>
      <c r="B568" s="16">
        <v>44929</v>
      </c>
      <c r="C568" s="15" t="s">
        <v>21</v>
      </c>
      <c r="D568" s="15" t="s">
        <v>46</v>
      </c>
      <c r="E568" s="15" t="s">
        <v>23</v>
      </c>
      <c r="F568" s="15" t="s">
        <v>24</v>
      </c>
      <c r="G568" s="15" t="s">
        <v>75</v>
      </c>
      <c r="H568" s="15">
        <v>4</v>
      </c>
      <c r="I568" s="15">
        <v>68625</v>
      </c>
      <c r="J568" s="17">
        <v>0.1</v>
      </c>
      <c r="K568" s="15">
        <v>247050</v>
      </c>
      <c r="L568" s="15">
        <v>208383.15</v>
      </c>
      <c r="M568" s="15" t="s">
        <v>35</v>
      </c>
      <c r="N568" s="18" t="str">
        <f t="shared" si="56"/>
        <v>January</v>
      </c>
      <c r="O568" s="15">
        <f t="shared" si="57"/>
        <v>1</v>
      </c>
      <c r="P568" s="19">
        <f t="shared" si="58"/>
        <v>24705</v>
      </c>
      <c r="Q568" s="19">
        <f t="shared" si="59"/>
        <v>222345</v>
      </c>
      <c r="R568" s="15">
        <f t="shared" si="60"/>
        <v>38666.850000000006</v>
      </c>
      <c r="S568" s="15">
        <f t="shared" si="61"/>
        <v>15.651426836672741</v>
      </c>
      <c r="T568" s="20" t="str">
        <f t="shared" si="62"/>
        <v>High</v>
      </c>
    </row>
    <row r="569" spans="1:20" x14ac:dyDescent="0.3">
      <c r="A569" s="15" t="s">
        <v>642</v>
      </c>
      <c r="B569" s="16">
        <v>45061</v>
      </c>
      <c r="C569" s="15" t="s">
        <v>37</v>
      </c>
      <c r="D569" s="15" t="s">
        <v>28</v>
      </c>
      <c r="E569" s="15" t="s">
        <v>32</v>
      </c>
      <c r="F569" s="15" t="s">
        <v>43</v>
      </c>
      <c r="G569" s="15" t="s">
        <v>66</v>
      </c>
      <c r="H569" s="15">
        <v>5</v>
      </c>
      <c r="I569" s="15">
        <v>56185</v>
      </c>
      <c r="J569" s="17">
        <v>0.12</v>
      </c>
      <c r="K569" s="15">
        <v>247214</v>
      </c>
      <c r="L569" s="15">
        <v>190714.65</v>
      </c>
      <c r="M569" s="15" t="s">
        <v>51</v>
      </c>
      <c r="N569" s="18" t="str">
        <f t="shared" si="56"/>
        <v>May</v>
      </c>
      <c r="O569" s="15">
        <f t="shared" si="57"/>
        <v>2</v>
      </c>
      <c r="P569" s="19">
        <f t="shared" si="58"/>
        <v>29665.68</v>
      </c>
      <c r="Q569" s="19">
        <f t="shared" si="59"/>
        <v>217548.32</v>
      </c>
      <c r="R569" s="15">
        <f t="shared" si="60"/>
        <v>56499.350000000006</v>
      </c>
      <c r="S569" s="15">
        <f t="shared" si="61"/>
        <v>22.854429765304555</v>
      </c>
      <c r="T569" s="20" t="str">
        <f t="shared" si="62"/>
        <v>High</v>
      </c>
    </row>
    <row r="570" spans="1:20" x14ac:dyDescent="0.3">
      <c r="A570" s="15" t="s">
        <v>643</v>
      </c>
      <c r="B570" s="16">
        <v>45250</v>
      </c>
      <c r="C570" s="15" t="s">
        <v>27</v>
      </c>
      <c r="D570" s="15" t="s">
        <v>42</v>
      </c>
      <c r="E570" s="15" t="s">
        <v>16</v>
      </c>
      <c r="F570" s="15" t="s">
        <v>29</v>
      </c>
      <c r="G570" s="15" t="s">
        <v>105</v>
      </c>
      <c r="H570" s="15">
        <v>2</v>
      </c>
      <c r="I570" s="15">
        <v>38512</v>
      </c>
      <c r="J570" s="17">
        <v>0</v>
      </c>
      <c r="K570" s="15">
        <v>77024</v>
      </c>
      <c r="L570" s="15">
        <v>63439.24</v>
      </c>
      <c r="M570" s="15" t="s">
        <v>51</v>
      </c>
      <c r="N570" s="18" t="str">
        <f t="shared" si="56"/>
        <v>November</v>
      </c>
      <c r="O570" s="15">
        <f t="shared" si="57"/>
        <v>4</v>
      </c>
      <c r="P570" s="19">
        <f t="shared" si="58"/>
        <v>0</v>
      </c>
      <c r="Q570" s="19">
        <f t="shared" si="59"/>
        <v>77024</v>
      </c>
      <c r="R570" s="15">
        <f t="shared" si="60"/>
        <v>13584.760000000002</v>
      </c>
      <c r="S570" s="15">
        <f t="shared" si="61"/>
        <v>17.637048192771086</v>
      </c>
      <c r="T570" s="20" t="str">
        <f t="shared" si="62"/>
        <v>High</v>
      </c>
    </row>
    <row r="571" spans="1:20" x14ac:dyDescent="0.3">
      <c r="A571" s="15" t="s">
        <v>644</v>
      </c>
      <c r="B571" s="16">
        <v>45520</v>
      </c>
      <c r="C571" s="15" t="s">
        <v>14</v>
      </c>
      <c r="D571" s="15" t="s">
        <v>22</v>
      </c>
      <c r="E571" s="15" t="s">
        <v>16</v>
      </c>
      <c r="F571" s="15" t="s">
        <v>17</v>
      </c>
      <c r="G571" s="15" t="s">
        <v>97</v>
      </c>
      <c r="H571" s="15">
        <v>3</v>
      </c>
      <c r="I571" s="15">
        <v>56811</v>
      </c>
      <c r="J571" s="17">
        <v>0</v>
      </c>
      <c r="K571" s="15">
        <v>170433</v>
      </c>
      <c r="L571" s="15">
        <v>131684.87</v>
      </c>
      <c r="M571" s="15" t="s">
        <v>51</v>
      </c>
      <c r="N571" s="18" t="str">
        <f t="shared" si="56"/>
        <v>August</v>
      </c>
      <c r="O571" s="15">
        <f t="shared" si="57"/>
        <v>3</v>
      </c>
      <c r="P571" s="19">
        <f t="shared" si="58"/>
        <v>0</v>
      </c>
      <c r="Q571" s="19">
        <f t="shared" si="59"/>
        <v>170433</v>
      </c>
      <c r="R571" s="15">
        <f t="shared" si="60"/>
        <v>38748.130000000005</v>
      </c>
      <c r="S571" s="15">
        <f t="shared" si="61"/>
        <v>22.735109984568719</v>
      </c>
      <c r="T571" s="20" t="str">
        <f t="shared" si="62"/>
        <v>High</v>
      </c>
    </row>
    <row r="572" spans="1:20" x14ac:dyDescent="0.3">
      <c r="A572" s="15" t="s">
        <v>645</v>
      </c>
      <c r="B572" s="16">
        <v>45367</v>
      </c>
      <c r="C572" s="15" t="s">
        <v>37</v>
      </c>
      <c r="D572" s="15" t="s">
        <v>28</v>
      </c>
      <c r="E572" s="15" t="s">
        <v>23</v>
      </c>
      <c r="F572" s="15" t="s">
        <v>53</v>
      </c>
      <c r="G572" s="15" t="s">
        <v>81</v>
      </c>
      <c r="H572" s="15">
        <v>4</v>
      </c>
      <c r="I572" s="15">
        <v>37411</v>
      </c>
      <c r="J572" s="17">
        <v>0.08</v>
      </c>
      <c r="K572" s="15">
        <v>137672.48000000001</v>
      </c>
      <c r="L572" s="15">
        <v>107082.22</v>
      </c>
      <c r="M572" s="15" t="s">
        <v>51</v>
      </c>
      <c r="N572" s="18" t="str">
        <f t="shared" si="56"/>
        <v>March</v>
      </c>
      <c r="O572" s="15">
        <f t="shared" si="57"/>
        <v>1</v>
      </c>
      <c r="P572" s="19">
        <f t="shared" si="58"/>
        <v>11013.798400000001</v>
      </c>
      <c r="Q572" s="19">
        <f t="shared" si="59"/>
        <v>126658.68160000001</v>
      </c>
      <c r="R572" s="15">
        <f t="shared" si="60"/>
        <v>30590.260000000009</v>
      </c>
      <c r="S572" s="15">
        <f t="shared" si="61"/>
        <v>22.219589565031448</v>
      </c>
      <c r="T572" s="20" t="str">
        <f t="shared" si="62"/>
        <v>High</v>
      </c>
    </row>
    <row r="573" spans="1:20" x14ac:dyDescent="0.3">
      <c r="A573" s="15" t="s">
        <v>646</v>
      </c>
      <c r="B573" s="16">
        <v>45336</v>
      </c>
      <c r="C573" s="15" t="s">
        <v>37</v>
      </c>
      <c r="D573" s="15" t="s">
        <v>65</v>
      </c>
      <c r="E573" s="15" t="s">
        <v>16</v>
      </c>
      <c r="F573" s="15" t="s">
        <v>39</v>
      </c>
      <c r="G573" s="15" t="s">
        <v>85</v>
      </c>
      <c r="H573" s="15">
        <v>3</v>
      </c>
      <c r="I573" s="15">
        <v>72734</v>
      </c>
      <c r="J573" s="17">
        <v>0.1</v>
      </c>
      <c r="K573" s="15">
        <v>196381.8</v>
      </c>
      <c r="L573" s="15">
        <v>164976.53</v>
      </c>
      <c r="M573" s="15" t="s">
        <v>35</v>
      </c>
      <c r="N573" s="18" t="str">
        <f t="shared" si="56"/>
        <v>February</v>
      </c>
      <c r="O573" s="15">
        <f t="shared" si="57"/>
        <v>1</v>
      </c>
      <c r="P573" s="19">
        <f t="shared" si="58"/>
        <v>19638.18</v>
      </c>
      <c r="Q573" s="19">
        <f t="shared" si="59"/>
        <v>176743.62</v>
      </c>
      <c r="R573" s="15">
        <f t="shared" si="60"/>
        <v>31405.26999999999</v>
      </c>
      <c r="S573" s="15">
        <f t="shared" si="61"/>
        <v>15.991945282098438</v>
      </c>
      <c r="T573" s="20" t="str">
        <f t="shared" si="62"/>
        <v>High</v>
      </c>
    </row>
    <row r="574" spans="1:20" x14ac:dyDescent="0.3">
      <c r="A574" s="15" t="s">
        <v>647</v>
      </c>
      <c r="B574" s="16">
        <v>45585</v>
      </c>
      <c r="C574" s="15" t="s">
        <v>27</v>
      </c>
      <c r="D574" s="15" t="s">
        <v>65</v>
      </c>
      <c r="E574" s="15" t="s">
        <v>32</v>
      </c>
      <c r="F574" s="15" t="s">
        <v>90</v>
      </c>
      <c r="G574" s="15" t="s">
        <v>113</v>
      </c>
      <c r="H574" s="15">
        <v>2</v>
      </c>
      <c r="I574" s="15">
        <v>47413</v>
      </c>
      <c r="J574" s="17">
        <v>0.15</v>
      </c>
      <c r="K574" s="15">
        <v>80602.100000000006</v>
      </c>
      <c r="L574" s="15">
        <v>70733.929999999993</v>
      </c>
      <c r="M574" s="15" t="s">
        <v>19</v>
      </c>
      <c r="N574" s="18" t="str">
        <f t="shared" si="56"/>
        <v>October</v>
      </c>
      <c r="O574" s="15">
        <f t="shared" si="57"/>
        <v>4</v>
      </c>
      <c r="P574" s="19">
        <f t="shared" si="58"/>
        <v>12090.315000000001</v>
      </c>
      <c r="Q574" s="19">
        <f t="shared" si="59"/>
        <v>68511.785000000003</v>
      </c>
      <c r="R574" s="15">
        <f t="shared" si="60"/>
        <v>9868.1700000000128</v>
      </c>
      <c r="S574" s="15">
        <f t="shared" si="61"/>
        <v>12.243068108647307</v>
      </c>
      <c r="T574" s="20" t="str">
        <f t="shared" si="62"/>
        <v>High</v>
      </c>
    </row>
    <row r="575" spans="1:20" x14ac:dyDescent="0.3">
      <c r="A575" s="15" t="s">
        <v>648</v>
      </c>
      <c r="B575" s="16">
        <v>45296</v>
      </c>
      <c r="C575" s="15" t="s">
        <v>14</v>
      </c>
      <c r="D575" s="15" t="s">
        <v>28</v>
      </c>
      <c r="E575" s="15" t="s">
        <v>32</v>
      </c>
      <c r="F575" s="15" t="s">
        <v>60</v>
      </c>
      <c r="G575" s="15" t="s">
        <v>61</v>
      </c>
      <c r="H575" s="15">
        <v>3</v>
      </c>
      <c r="I575" s="15">
        <v>70106</v>
      </c>
      <c r="J575" s="17">
        <v>0.05</v>
      </c>
      <c r="K575" s="15">
        <v>199802.1</v>
      </c>
      <c r="L575" s="15">
        <v>152943.26</v>
      </c>
      <c r="M575" s="15" t="s">
        <v>51</v>
      </c>
      <c r="N575" s="18" t="str">
        <f t="shared" si="56"/>
        <v>January</v>
      </c>
      <c r="O575" s="15">
        <f t="shared" si="57"/>
        <v>1</v>
      </c>
      <c r="P575" s="19">
        <f t="shared" si="58"/>
        <v>9990.1050000000014</v>
      </c>
      <c r="Q575" s="19">
        <f t="shared" si="59"/>
        <v>189811.995</v>
      </c>
      <c r="R575" s="15">
        <f t="shared" si="60"/>
        <v>46858.84</v>
      </c>
      <c r="S575" s="15">
        <f t="shared" si="61"/>
        <v>23.452626373796871</v>
      </c>
      <c r="T575" s="20" t="str">
        <f t="shared" si="62"/>
        <v>High</v>
      </c>
    </row>
    <row r="576" spans="1:20" x14ac:dyDescent="0.3">
      <c r="A576" s="15" t="s">
        <v>649</v>
      </c>
      <c r="B576" s="16">
        <v>45416</v>
      </c>
      <c r="C576" s="15" t="s">
        <v>37</v>
      </c>
      <c r="D576" s="15" t="s">
        <v>38</v>
      </c>
      <c r="E576" s="15" t="s">
        <v>23</v>
      </c>
      <c r="F576" s="15" t="s">
        <v>24</v>
      </c>
      <c r="G576" s="15" t="s">
        <v>75</v>
      </c>
      <c r="H576" s="15">
        <v>1</v>
      </c>
      <c r="I576" s="15">
        <v>60777</v>
      </c>
      <c r="J576" s="17">
        <v>0.08</v>
      </c>
      <c r="K576" s="15">
        <v>55914.84</v>
      </c>
      <c r="L576" s="15">
        <v>43098.13</v>
      </c>
      <c r="M576" s="15" t="s">
        <v>51</v>
      </c>
      <c r="N576" s="18" t="str">
        <f t="shared" si="56"/>
        <v>May</v>
      </c>
      <c r="O576" s="15">
        <f t="shared" si="57"/>
        <v>2</v>
      </c>
      <c r="P576" s="19">
        <f t="shared" si="58"/>
        <v>4473.1871999999994</v>
      </c>
      <c r="Q576" s="19">
        <f t="shared" si="59"/>
        <v>51441.652799999996</v>
      </c>
      <c r="R576" s="15">
        <f t="shared" si="60"/>
        <v>12816.71</v>
      </c>
      <c r="S576" s="15">
        <f t="shared" si="61"/>
        <v>22.921839711961979</v>
      </c>
      <c r="T576" s="20" t="str">
        <f t="shared" si="62"/>
        <v>High</v>
      </c>
    </row>
    <row r="577" spans="1:20" x14ac:dyDescent="0.3">
      <c r="A577" s="15" t="s">
        <v>650</v>
      </c>
      <c r="B577" s="16">
        <v>45489</v>
      </c>
      <c r="C577" s="15" t="s">
        <v>14</v>
      </c>
      <c r="D577" s="15" t="s">
        <v>68</v>
      </c>
      <c r="E577" s="15" t="s">
        <v>32</v>
      </c>
      <c r="F577" s="15" t="s">
        <v>90</v>
      </c>
      <c r="G577" s="15" t="s">
        <v>113</v>
      </c>
      <c r="H577" s="15">
        <v>1</v>
      </c>
      <c r="I577" s="15">
        <v>68660</v>
      </c>
      <c r="J577" s="17">
        <v>0.12</v>
      </c>
      <c r="K577" s="15">
        <v>60420.800000000003</v>
      </c>
      <c r="L577" s="15">
        <v>52086.46</v>
      </c>
      <c r="M577" s="15" t="s">
        <v>19</v>
      </c>
      <c r="N577" s="18" t="str">
        <f t="shared" si="56"/>
        <v>July</v>
      </c>
      <c r="O577" s="15">
        <f t="shared" si="57"/>
        <v>3</v>
      </c>
      <c r="P577" s="19">
        <f t="shared" si="58"/>
        <v>7250.4960000000001</v>
      </c>
      <c r="Q577" s="19">
        <f t="shared" si="59"/>
        <v>53170.304000000004</v>
      </c>
      <c r="R577" s="15">
        <f t="shared" si="60"/>
        <v>8334.3400000000038</v>
      </c>
      <c r="S577" s="15">
        <f t="shared" si="61"/>
        <v>13.793825967216595</v>
      </c>
      <c r="T577" s="20" t="str">
        <f t="shared" si="62"/>
        <v>High</v>
      </c>
    </row>
    <row r="578" spans="1:20" x14ac:dyDescent="0.3">
      <c r="A578" s="15" t="s">
        <v>651</v>
      </c>
      <c r="B578" s="16">
        <v>45177</v>
      </c>
      <c r="C578" s="15" t="s">
        <v>37</v>
      </c>
      <c r="D578" s="15" t="s">
        <v>70</v>
      </c>
      <c r="E578" s="15" t="s">
        <v>32</v>
      </c>
      <c r="F578" s="15" t="s">
        <v>43</v>
      </c>
      <c r="G578" s="15" t="s">
        <v>44</v>
      </c>
      <c r="H578" s="15">
        <v>3</v>
      </c>
      <c r="I578" s="15">
        <v>62484</v>
      </c>
      <c r="J578" s="17">
        <v>0.1</v>
      </c>
      <c r="K578" s="15">
        <v>168706.8</v>
      </c>
      <c r="L578" s="15">
        <v>132340.15</v>
      </c>
      <c r="M578" s="15" t="s">
        <v>51</v>
      </c>
      <c r="N578" s="18" t="str">
        <f t="shared" si="56"/>
        <v>September</v>
      </c>
      <c r="O578" s="15">
        <f t="shared" si="57"/>
        <v>3</v>
      </c>
      <c r="P578" s="19">
        <f t="shared" si="58"/>
        <v>16870.68</v>
      </c>
      <c r="Q578" s="19">
        <f t="shared" si="59"/>
        <v>151836.12</v>
      </c>
      <c r="R578" s="15">
        <f t="shared" si="60"/>
        <v>36366.649999999994</v>
      </c>
      <c r="S578" s="15">
        <f t="shared" si="61"/>
        <v>21.55612577560596</v>
      </c>
      <c r="T578" s="20" t="str">
        <f t="shared" si="62"/>
        <v>High</v>
      </c>
    </row>
    <row r="579" spans="1:20" x14ac:dyDescent="0.3">
      <c r="A579" s="15" t="s">
        <v>652</v>
      </c>
      <c r="B579" s="16">
        <v>45061</v>
      </c>
      <c r="C579" s="15" t="s">
        <v>37</v>
      </c>
      <c r="D579" s="15" t="s">
        <v>22</v>
      </c>
      <c r="E579" s="15" t="s">
        <v>16</v>
      </c>
      <c r="F579" s="15" t="s">
        <v>17</v>
      </c>
      <c r="G579" s="15" t="s">
        <v>97</v>
      </c>
      <c r="H579" s="15">
        <v>4</v>
      </c>
      <c r="I579" s="15">
        <v>42681</v>
      </c>
      <c r="J579" s="17">
        <v>0.08</v>
      </c>
      <c r="K579" s="15">
        <v>157066.07999999999</v>
      </c>
      <c r="L579" s="15">
        <v>121492.21</v>
      </c>
      <c r="M579" s="15" t="s">
        <v>35</v>
      </c>
      <c r="N579" s="18" t="str">
        <f t="shared" ref="N579:N642" si="63">TEXT(B579,"mmmm")</f>
        <v>May</v>
      </c>
      <c r="O579" s="15">
        <f t="shared" ref="O579:O642" si="64">ROUNDUP(MONTH(B579)/3,0)</f>
        <v>2</v>
      </c>
      <c r="P579" s="19">
        <f t="shared" ref="P579:P642" si="65">K579*J579</f>
        <v>12565.286399999999</v>
      </c>
      <c r="Q579" s="19">
        <f t="shared" ref="Q579:Q642" si="66">K579-P579</f>
        <v>144500.79359999998</v>
      </c>
      <c r="R579" s="15">
        <f t="shared" ref="R579:R642" si="67">K579-L579</f>
        <v>35573.869999999981</v>
      </c>
      <c r="S579" s="15">
        <f t="shared" ref="S579:S642" si="68">R579/K579*100</f>
        <v>22.648983154096662</v>
      </c>
      <c r="T579" s="20" t="str">
        <f t="shared" ref="T579:T642" si="69">IF(K579&gt;30000,"High",IF(K579&gt;10000,"Medium","Low"))</f>
        <v>High</v>
      </c>
    </row>
    <row r="580" spans="1:20" x14ac:dyDescent="0.3">
      <c r="A580" s="15" t="s">
        <v>653</v>
      </c>
      <c r="B580" s="16">
        <v>45263</v>
      </c>
      <c r="C580" s="15" t="s">
        <v>14</v>
      </c>
      <c r="D580" s="15" t="s">
        <v>73</v>
      </c>
      <c r="E580" s="15" t="s">
        <v>23</v>
      </c>
      <c r="F580" s="15" t="s">
        <v>24</v>
      </c>
      <c r="G580" s="15" t="s">
        <v>75</v>
      </c>
      <c r="H580" s="15">
        <v>1</v>
      </c>
      <c r="I580" s="15">
        <v>29111</v>
      </c>
      <c r="J580" s="17">
        <v>0.08</v>
      </c>
      <c r="K580" s="15">
        <v>26782.12</v>
      </c>
      <c r="L580" s="15">
        <v>23628.37</v>
      </c>
      <c r="M580" s="15" t="s">
        <v>19</v>
      </c>
      <c r="N580" s="18" t="str">
        <f t="shared" si="63"/>
        <v>December</v>
      </c>
      <c r="O580" s="15">
        <f t="shared" si="64"/>
        <v>4</v>
      </c>
      <c r="P580" s="19">
        <f t="shared" si="65"/>
        <v>2142.5695999999998</v>
      </c>
      <c r="Q580" s="19">
        <f t="shared" si="66"/>
        <v>24639.5504</v>
      </c>
      <c r="R580" s="15">
        <f t="shared" si="67"/>
        <v>3153.75</v>
      </c>
      <c r="S580" s="15">
        <f t="shared" si="68"/>
        <v>11.775580125845154</v>
      </c>
      <c r="T580" s="20" t="str">
        <f t="shared" si="69"/>
        <v>Medium</v>
      </c>
    </row>
    <row r="581" spans="1:20" x14ac:dyDescent="0.3">
      <c r="A581" s="15" t="s">
        <v>654</v>
      </c>
      <c r="B581" s="16">
        <v>45042</v>
      </c>
      <c r="C581" s="15" t="s">
        <v>37</v>
      </c>
      <c r="D581" s="15" t="s">
        <v>38</v>
      </c>
      <c r="E581" s="15" t="s">
        <v>16</v>
      </c>
      <c r="F581" s="15" t="s">
        <v>29</v>
      </c>
      <c r="G581" s="15" t="s">
        <v>79</v>
      </c>
      <c r="H581" s="15">
        <v>1</v>
      </c>
      <c r="I581" s="15">
        <v>63345</v>
      </c>
      <c r="J581" s="17">
        <v>0.12</v>
      </c>
      <c r="K581" s="15">
        <v>55743.6</v>
      </c>
      <c r="L581" s="15">
        <v>48249.56</v>
      </c>
      <c r="M581" s="15" t="s">
        <v>19</v>
      </c>
      <c r="N581" s="18" t="str">
        <f t="shared" si="63"/>
        <v>April</v>
      </c>
      <c r="O581" s="15">
        <f t="shared" si="64"/>
        <v>2</v>
      </c>
      <c r="P581" s="19">
        <f t="shared" si="65"/>
        <v>6689.232</v>
      </c>
      <c r="Q581" s="19">
        <f t="shared" si="66"/>
        <v>49054.368000000002</v>
      </c>
      <c r="R581" s="15">
        <f t="shared" si="67"/>
        <v>7494.0400000000009</v>
      </c>
      <c r="S581" s="15">
        <f t="shared" si="68"/>
        <v>13.443767535645348</v>
      </c>
      <c r="T581" s="20" t="str">
        <f t="shared" si="69"/>
        <v>High</v>
      </c>
    </row>
    <row r="582" spans="1:20" x14ac:dyDescent="0.3">
      <c r="A582" s="15" t="s">
        <v>655</v>
      </c>
      <c r="B582" s="16">
        <v>45309</v>
      </c>
      <c r="C582" s="15" t="s">
        <v>37</v>
      </c>
      <c r="D582" s="15" t="s">
        <v>48</v>
      </c>
      <c r="E582" s="15" t="s">
        <v>23</v>
      </c>
      <c r="F582" s="15" t="s">
        <v>24</v>
      </c>
      <c r="G582" s="15" t="s">
        <v>25</v>
      </c>
      <c r="H582" s="15">
        <v>5</v>
      </c>
      <c r="I582" s="15">
        <v>35746</v>
      </c>
      <c r="J582" s="17">
        <v>0.08</v>
      </c>
      <c r="K582" s="15">
        <v>164431.6</v>
      </c>
      <c r="L582" s="15">
        <v>134892.48000000001</v>
      </c>
      <c r="M582" s="15" t="s">
        <v>35</v>
      </c>
      <c r="N582" s="18" t="str">
        <f t="shared" si="63"/>
        <v>January</v>
      </c>
      <c r="O582" s="15">
        <f t="shared" si="64"/>
        <v>1</v>
      </c>
      <c r="P582" s="19">
        <f t="shared" si="65"/>
        <v>13154.528</v>
      </c>
      <c r="Q582" s="19">
        <f t="shared" si="66"/>
        <v>151277.07200000001</v>
      </c>
      <c r="R582" s="15">
        <f t="shared" si="67"/>
        <v>29539.119999999995</v>
      </c>
      <c r="S582" s="15">
        <f t="shared" si="68"/>
        <v>17.964381542233969</v>
      </c>
      <c r="T582" s="20" t="str">
        <f t="shared" si="69"/>
        <v>High</v>
      </c>
    </row>
    <row r="583" spans="1:20" x14ac:dyDescent="0.3">
      <c r="A583" s="15" t="s">
        <v>656</v>
      </c>
      <c r="B583" s="16">
        <v>45466</v>
      </c>
      <c r="C583" s="15" t="s">
        <v>14</v>
      </c>
      <c r="D583" s="15" t="s">
        <v>65</v>
      </c>
      <c r="E583" s="15" t="s">
        <v>16</v>
      </c>
      <c r="F583" s="15" t="s">
        <v>39</v>
      </c>
      <c r="G583" s="15" t="s">
        <v>85</v>
      </c>
      <c r="H583" s="15">
        <v>3</v>
      </c>
      <c r="I583" s="15">
        <v>15097</v>
      </c>
      <c r="J583" s="17">
        <v>0.08</v>
      </c>
      <c r="K583" s="15">
        <v>41667.72</v>
      </c>
      <c r="L583" s="15">
        <v>34457.89</v>
      </c>
      <c r="M583" s="15" t="s">
        <v>19</v>
      </c>
      <c r="N583" s="18" t="str">
        <f t="shared" si="63"/>
        <v>June</v>
      </c>
      <c r="O583" s="15">
        <f t="shared" si="64"/>
        <v>2</v>
      </c>
      <c r="P583" s="19">
        <f t="shared" si="65"/>
        <v>3333.4176000000002</v>
      </c>
      <c r="Q583" s="19">
        <f t="shared" si="66"/>
        <v>38334.3024</v>
      </c>
      <c r="R583" s="15">
        <f t="shared" si="67"/>
        <v>7209.8300000000017</v>
      </c>
      <c r="S583" s="15">
        <f t="shared" si="68"/>
        <v>17.303154576252318</v>
      </c>
      <c r="T583" s="20" t="str">
        <f t="shared" si="69"/>
        <v>High</v>
      </c>
    </row>
    <row r="584" spans="1:20" x14ac:dyDescent="0.3">
      <c r="A584" s="15" t="s">
        <v>657</v>
      </c>
      <c r="B584" s="16">
        <v>45478</v>
      </c>
      <c r="C584" s="15" t="s">
        <v>37</v>
      </c>
      <c r="D584" s="15" t="s">
        <v>68</v>
      </c>
      <c r="E584" s="15" t="s">
        <v>16</v>
      </c>
      <c r="F584" s="15" t="s">
        <v>29</v>
      </c>
      <c r="G584" s="15" t="s">
        <v>105</v>
      </c>
      <c r="H584" s="15">
        <v>4</v>
      </c>
      <c r="I584" s="15">
        <v>31400</v>
      </c>
      <c r="J584" s="17">
        <v>0.05</v>
      </c>
      <c r="K584" s="15">
        <v>119320</v>
      </c>
      <c r="L584" s="15">
        <v>93249.279999999999</v>
      </c>
      <c r="M584" s="15" t="s">
        <v>19</v>
      </c>
      <c r="N584" s="18" t="str">
        <f t="shared" si="63"/>
        <v>July</v>
      </c>
      <c r="O584" s="15">
        <f t="shared" si="64"/>
        <v>3</v>
      </c>
      <c r="P584" s="19">
        <f t="shared" si="65"/>
        <v>5966</v>
      </c>
      <c r="Q584" s="19">
        <f t="shared" si="66"/>
        <v>113354</v>
      </c>
      <c r="R584" s="15">
        <f t="shared" si="67"/>
        <v>26070.720000000001</v>
      </c>
      <c r="S584" s="15">
        <f t="shared" si="68"/>
        <v>21.849413342272879</v>
      </c>
      <c r="T584" s="20" t="str">
        <f t="shared" si="69"/>
        <v>High</v>
      </c>
    </row>
    <row r="585" spans="1:20" x14ac:dyDescent="0.3">
      <c r="A585" s="15" t="s">
        <v>658</v>
      </c>
      <c r="B585" s="16">
        <v>45516</v>
      </c>
      <c r="C585" s="15" t="s">
        <v>27</v>
      </c>
      <c r="D585" s="15" t="s">
        <v>48</v>
      </c>
      <c r="E585" s="15" t="s">
        <v>23</v>
      </c>
      <c r="F585" s="15" t="s">
        <v>24</v>
      </c>
      <c r="G585" s="15" t="s">
        <v>75</v>
      </c>
      <c r="H585" s="15">
        <v>4</v>
      </c>
      <c r="I585" s="15">
        <v>80906</v>
      </c>
      <c r="J585" s="17">
        <v>0</v>
      </c>
      <c r="K585" s="15">
        <v>323624</v>
      </c>
      <c r="L585" s="15">
        <v>267070.34999999998</v>
      </c>
      <c r="M585" s="15" t="s">
        <v>51</v>
      </c>
      <c r="N585" s="18" t="str">
        <f t="shared" si="63"/>
        <v>August</v>
      </c>
      <c r="O585" s="15">
        <f t="shared" si="64"/>
        <v>3</v>
      </c>
      <c r="P585" s="19">
        <f t="shared" si="65"/>
        <v>0</v>
      </c>
      <c r="Q585" s="19">
        <f t="shared" si="66"/>
        <v>323624</v>
      </c>
      <c r="R585" s="15">
        <f t="shared" si="67"/>
        <v>56553.650000000023</v>
      </c>
      <c r="S585" s="15">
        <f t="shared" si="68"/>
        <v>17.475110004202417</v>
      </c>
      <c r="T585" s="20" t="str">
        <f t="shared" si="69"/>
        <v>High</v>
      </c>
    </row>
    <row r="586" spans="1:20" x14ac:dyDescent="0.3">
      <c r="A586" s="15" t="s">
        <v>659</v>
      </c>
      <c r="B586" s="16">
        <v>45014</v>
      </c>
      <c r="C586" s="15" t="s">
        <v>37</v>
      </c>
      <c r="D586" s="15" t="s">
        <v>65</v>
      </c>
      <c r="E586" s="15" t="s">
        <v>32</v>
      </c>
      <c r="F586" s="15" t="s">
        <v>60</v>
      </c>
      <c r="G586" s="15" t="s">
        <v>61</v>
      </c>
      <c r="H586" s="15">
        <v>3</v>
      </c>
      <c r="I586" s="15">
        <v>77059</v>
      </c>
      <c r="J586" s="17">
        <v>0</v>
      </c>
      <c r="K586" s="15">
        <v>231177</v>
      </c>
      <c r="L586" s="15">
        <v>187776</v>
      </c>
      <c r="M586" s="15" t="s">
        <v>19</v>
      </c>
      <c r="N586" s="18" t="str">
        <f t="shared" si="63"/>
        <v>March</v>
      </c>
      <c r="O586" s="15">
        <f t="shared" si="64"/>
        <v>1</v>
      </c>
      <c r="P586" s="19">
        <f t="shared" si="65"/>
        <v>0</v>
      </c>
      <c r="Q586" s="19">
        <f t="shared" si="66"/>
        <v>231177</v>
      </c>
      <c r="R586" s="15">
        <f t="shared" si="67"/>
        <v>43401</v>
      </c>
      <c r="S586" s="15">
        <f t="shared" si="68"/>
        <v>18.77392647192411</v>
      </c>
      <c r="T586" s="20" t="str">
        <f t="shared" si="69"/>
        <v>High</v>
      </c>
    </row>
    <row r="587" spans="1:20" x14ac:dyDescent="0.3">
      <c r="A587" s="15" t="s">
        <v>660</v>
      </c>
      <c r="B587" s="16">
        <v>45349</v>
      </c>
      <c r="C587" s="15" t="s">
        <v>21</v>
      </c>
      <c r="D587" s="15" t="s">
        <v>42</v>
      </c>
      <c r="E587" s="15" t="s">
        <v>16</v>
      </c>
      <c r="F587" s="15" t="s">
        <v>17</v>
      </c>
      <c r="G587" s="15" t="s">
        <v>156</v>
      </c>
      <c r="H587" s="15">
        <v>3</v>
      </c>
      <c r="I587" s="15">
        <v>17187</v>
      </c>
      <c r="J587" s="17">
        <v>0.12</v>
      </c>
      <c r="K587" s="15">
        <v>45373.68</v>
      </c>
      <c r="L587" s="15">
        <v>40483.75</v>
      </c>
      <c r="M587" s="15" t="s">
        <v>19</v>
      </c>
      <c r="N587" s="18" t="str">
        <f t="shared" si="63"/>
        <v>February</v>
      </c>
      <c r="O587" s="15">
        <f t="shared" si="64"/>
        <v>1</v>
      </c>
      <c r="P587" s="19">
        <f t="shared" si="65"/>
        <v>5444.8415999999997</v>
      </c>
      <c r="Q587" s="19">
        <f t="shared" si="66"/>
        <v>39928.838400000001</v>
      </c>
      <c r="R587" s="15">
        <f t="shared" si="67"/>
        <v>4889.93</v>
      </c>
      <c r="S587" s="15">
        <f t="shared" si="68"/>
        <v>10.777018747432434</v>
      </c>
      <c r="T587" s="20" t="str">
        <f t="shared" si="69"/>
        <v>High</v>
      </c>
    </row>
    <row r="588" spans="1:20" x14ac:dyDescent="0.3">
      <c r="A588" s="15" t="s">
        <v>661</v>
      </c>
      <c r="B588" s="16">
        <v>45017</v>
      </c>
      <c r="C588" s="15" t="s">
        <v>14</v>
      </c>
      <c r="D588" s="15" t="s">
        <v>42</v>
      </c>
      <c r="E588" s="15" t="s">
        <v>16</v>
      </c>
      <c r="F588" s="15" t="s">
        <v>29</v>
      </c>
      <c r="G588" s="15" t="s">
        <v>105</v>
      </c>
      <c r="H588" s="15">
        <v>1</v>
      </c>
      <c r="I588" s="15">
        <v>83102</v>
      </c>
      <c r="J588" s="17">
        <v>0.08</v>
      </c>
      <c r="K588" s="15">
        <v>76453.84</v>
      </c>
      <c r="L588" s="15">
        <v>57780.53</v>
      </c>
      <c r="M588" s="15" t="s">
        <v>19</v>
      </c>
      <c r="N588" s="18" t="str">
        <f t="shared" si="63"/>
        <v>April</v>
      </c>
      <c r="O588" s="15">
        <f t="shared" si="64"/>
        <v>2</v>
      </c>
      <c r="P588" s="19">
        <f t="shared" si="65"/>
        <v>6116.3072000000002</v>
      </c>
      <c r="Q588" s="19">
        <f t="shared" si="66"/>
        <v>70337.532800000001</v>
      </c>
      <c r="R588" s="15">
        <f t="shared" si="67"/>
        <v>18673.309999999998</v>
      </c>
      <c r="S588" s="15">
        <f t="shared" si="68"/>
        <v>24.424293142110322</v>
      </c>
      <c r="T588" s="20" t="str">
        <f t="shared" si="69"/>
        <v>High</v>
      </c>
    </row>
    <row r="589" spans="1:20" x14ac:dyDescent="0.3">
      <c r="A589" s="15" t="s">
        <v>662</v>
      </c>
      <c r="B589" s="16">
        <v>45217</v>
      </c>
      <c r="C589" s="15" t="s">
        <v>14</v>
      </c>
      <c r="D589" s="15" t="s">
        <v>73</v>
      </c>
      <c r="E589" s="15" t="s">
        <v>23</v>
      </c>
      <c r="F589" s="15" t="s">
        <v>53</v>
      </c>
      <c r="G589" s="15" t="s">
        <v>54</v>
      </c>
      <c r="H589" s="15">
        <v>2</v>
      </c>
      <c r="I589" s="15">
        <v>63544</v>
      </c>
      <c r="J589" s="17">
        <v>0.15</v>
      </c>
      <c r="K589" s="15">
        <v>108024.8</v>
      </c>
      <c r="L589" s="15">
        <v>92660.34</v>
      </c>
      <c r="M589" s="15" t="s">
        <v>51</v>
      </c>
      <c r="N589" s="18" t="str">
        <f t="shared" si="63"/>
        <v>October</v>
      </c>
      <c r="O589" s="15">
        <f t="shared" si="64"/>
        <v>4</v>
      </c>
      <c r="P589" s="19">
        <f t="shared" si="65"/>
        <v>16203.72</v>
      </c>
      <c r="Q589" s="19">
        <f t="shared" si="66"/>
        <v>91821.08</v>
      </c>
      <c r="R589" s="15">
        <f t="shared" si="67"/>
        <v>15364.460000000006</v>
      </c>
      <c r="S589" s="15">
        <f t="shared" si="68"/>
        <v>14.223085809925134</v>
      </c>
      <c r="T589" s="20" t="str">
        <f t="shared" si="69"/>
        <v>High</v>
      </c>
    </row>
    <row r="590" spans="1:20" x14ac:dyDescent="0.3">
      <c r="A590" s="15" t="s">
        <v>663</v>
      </c>
      <c r="B590" s="16">
        <v>45533</v>
      </c>
      <c r="C590" s="15" t="s">
        <v>21</v>
      </c>
      <c r="D590" s="15" t="s">
        <v>70</v>
      </c>
      <c r="E590" s="15" t="s">
        <v>32</v>
      </c>
      <c r="F590" s="15" t="s">
        <v>90</v>
      </c>
      <c r="G590" s="15" t="s">
        <v>91</v>
      </c>
      <c r="H590" s="15">
        <v>5</v>
      </c>
      <c r="I590" s="15">
        <v>27925</v>
      </c>
      <c r="J590" s="17">
        <v>0.08</v>
      </c>
      <c r="K590" s="15">
        <v>128455</v>
      </c>
      <c r="L590" s="15">
        <v>102271.32</v>
      </c>
      <c r="M590" s="15" t="s">
        <v>35</v>
      </c>
      <c r="N590" s="18" t="str">
        <f t="shared" si="63"/>
        <v>August</v>
      </c>
      <c r="O590" s="15">
        <f t="shared" si="64"/>
        <v>3</v>
      </c>
      <c r="P590" s="19">
        <f t="shared" si="65"/>
        <v>10276.4</v>
      </c>
      <c r="Q590" s="19">
        <f t="shared" si="66"/>
        <v>118178.6</v>
      </c>
      <c r="R590" s="15">
        <f t="shared" si="67"/>
        <v>26183.679999999993</v>
      </c>
      <c r="S590" s="15">
        <f t="shared" si="68"/>
        <v>20.383542874936744</v>
      </c>
      <c r="T590" s="20" t="str">
        <f t="shared" si="69"/>
        <v>High</v>
      </c>
    </row>
    <row r="591" spans="1:20" x14ac:dyDescent="0.3">
      <c r="A591" s="15" t="s">
        <v>664</v>
      </c>
      <c r="B591" s="16">
        <v>44953</v>
      </c>
      <c r="C591" s="15" t="s">
        <v>37</v>
      </c>
      <c r="D591" s="15" t="s">
        <v>38</v>
      </c>
      <c r="E591" s="15" t="s">
        <v>23</v>
      </c>
      <c r="F591" s="15" t="s">
        <v>24</v>
      </c>
      <c r="G591" s="15" t="s">
        <v>25</v>
      </c>
      <c r="H591" s="15">
        <v>2</v>
      </c>
      <c r="I591" s="15">
        <v>58518</v>
      </c>
      <c r="J591" s="17">
        <v>0.05</v>
      </c>
      <c r="K591" s="15">
        <v>111184.2</v>
      </c>
      <c r="L591" s="15">
        <v>85975.02</v>
      </c>
      <c r="M591" s="15" t="s">
        <v>19</v>
      </c>
      <c r="N591" s="18" t="str">
        <f t="shared" si="63"/>
        <v>January</v>
      </c>
      <c r="O591" s="15">
        <f t="shared" si="64"/>
        <v>1</v>
      </c>
      <c r="P591" s="19">
        <f t="shared" si="65"/>
        <v>5559.21</v>
      </c>
      <c r="Q591" s="19">
        <f t="shared" si="66"/>
        <v>105624.98999999999</v>
      </c>
      <c r="R591" s="15">
        <f t="shared" si="67"/>
        <v>25209.179999999993</v>
      </c>
      <c r="S591" s="15">
        <f t="shared" si="68"/>
        <v>22.673347472032891</v>
      </c>
      <c r="T591" s="20" t="str">
        <f t="shared" si="69"/>
        <v>High</v>
      </c>
    </row>
    <row r="592" spans="1:20" x14ac:dyDescent="0.3">
      <c r="A592" s="15" t="s">
        <v>665</v>
      </c>
      <c r="B592" s="16">
        <v>45474</v>
      </c>
      <c r="C592" s="15" t="s">
        <v>21</v>
      </c>
      <c r="D592" s="15" t="s">
        <v>109</v>
      </c>
      <c r="E592" s="15" t="s">
        <v>16</v>
      </c>
      <c r="F592" s="15" t="s">
        <v>17</v>
      </c>
      <c r="G592" s="15" t="s">
        <v>156</v>
      </c>
      <c r="H592" s="15">
        <v>5</v>
      </c>
      <c r="I592" s="15">
        <v>46145</v>
      </c>
      <c r="J592" s="17">
        <v>0.05</v>
      </c>
      <c r="K592" s="15">
        <v>219188.75</v>
      </c>
      <c r="L592" s="15">
        <v>169872.49</v>
      </c>
      <c r="M592" s="15" t="s">
        <v>19</v>
      </c>
      <c r="N592" s="18" t="str">
        <f t="shared" si="63"/>
        <v>July</v>
      </c>
      <c r="O592" s="15">
        <f t="shared" si="64"/>
        <v>3</v>
      </c>
      <c r="P592" s="19">
        <f t="shared" si="65"/>
        <v>10959.4375</v>
      </c>
      <c r="Q592" s="19">
        <f t="shared" si="66"/>
        <v>208229.3125</v>
      </c>
      <c r="R592" s="15">
        <f t="shared" si="67"/>
        <v>49316.260000000009</v>
      </c>
      <c r="S592" s="15">
        <f t="shared" si="68"/>
        <v>22.499448534653357</v>
      </c>
      <c r="T592" s="20" t="str">
        <f t="shared" si="69"/>
        <v>High</v>
      </c>
    </row>
    <row r="593" spans="1:20" x14ac:dyDescent="0.3">
      <c r="A593" s="15" t="s">
        <v>666</v>
      </c>
      <c r="B593" s="16">
        <v>45023</v>
      </c>
      <c r="C593" s="15" t="s">
        <v>14</v>
      </c>
      <c r="D593" s="15" t="s">
        <v>46</v>
      </c>
      <c r="E593" s="15" t="s">
        <v>32</v>
      </c>
      <c r="F593" s="15" t="s">
        <v>33</v>
      </c>
      <c r="G593" s="15" t="s">
        <v>34</v>
      </c>
      <c r="H593" s="15">
        <v>5</v>
      </c>
      <c r="I593" s="15">
        <v>53129</v>
      </c>
      <c r="J593" s="17">
        <v>0.12</v>
      </c>
      <c r="K593" s="15">
        <v>233767.6</v>
      </c>
      <c r="L593" s="15">
        <v>209652.45</v>
      </c>
      <c r="M593" s="15" t="s">
        <v>35</v>
      </c>
      <c r="N593" s="18" t="str">
        <f t="shared" si="63"/>
        <v>April</v>
      </c>
      <c r="O593" s="15">
        <f t="shared" si="64"/>
        <v>2</v>
      </c>
      <c r="P593" s="19">
        <f t="shared" si="65"/>
        <v>28052.112000000001</v>
      </c>
      <c r="Q593" s="19">
        <f t="shared" si="66"/>
        <v>205715.48800000001</v>
      </c>
      <c r="R593" s="15">
        <f t="shared" si="67"/>
        <v>24115.149999999994</v>
      </c>
      <c r="S593" s="15">
        <f t="shared" si="68"/>
        <v>10.31586498727796</v>
      </c>
      <c r="T593" s="20" t="str">
        <f t="shared" si="69"/>
        <v>High</v>
      </c>
    </row>
    <row r="594" spans="1:20" x14ac:dyDescent="0.3">
      <c r="A594" s="15" t="s">
        <v>667</v>
      </c>
      <c r="B594" s="16">
        <v>45086</v>
      </c>
      <c r="C594" s="15" t="s">
        <v>27</v>
      </c>
      <c r="D594" s="15" t="s">
        <v>68</v>
      </c>
      <c r="E594" s="15" t="s">
        <v>23</v>
      </c>
      <c r="F594" s="15" t="s">
        <v>24</v>
      </c>
      <c r="G594" s="15" t="s">
        <v>75</v>
      </c>
      <c r="H594" s="15">
        <v>2</v>
      </c>
      <c r="I594" s="15">
        <v>8208</v>
      </c>
      <c r="J594" s="17">
        <v>0</v>
      </c>
      <c r="K594" s="15">
        <v>16416</v>
      </c>
      <c r="L594" s="15">
        <v>12890.66</v>
      </c>
      <c r="M594" s="15" t="s">
        <v>19</v>
      </c>
      <c r="N594" s="18" t="str">
        <f t="shared" si="63"/>
        <v>June</v>
      </c>
      <c r="O594" s="15">
        <f t="shared" si="64"/>
        <v>2</v>
      </c>
      <c r="P594" s="19">
        <f t="shared" si="65"/>
        <v>0</v>
      </c>
      <c r="Q594" s="19">
        <f t="shared" si="66"/>
        <v>16416</v>
      </c>
      <c r="R594" s="15">
        <f t="shared" si="67"/>
        <v>3525.34</v>
      </c>
      <c r="S594" s="15">
        <f t="shared" si="68"/>
        <v>21.475024366471736</v>
      </c>
      <c r="T594" s="20" t="str">
        <f t="shared" si="69"/>
        <v>Medium</v>
      </c>
    </row>
    <row r="595" spans="1:20" x14ac:dyDescent="0.3">
      <c r="A595" s="15" t="s">
        <v>668</v>
      </c>
      <c r="B595" s="16">
        <v>44950</v>
      </c>
      <c r="C595" s="15" t="s">
        <v>14</v>
      </c>
      <c r="D595" s="15" t="s">
        <v>38</v>
      </c>
      <c r="E595" s="15" t="s">
        <v>32</v>
      </c>
      <c r="F595" s="15" t="s">
        <v>90</v>
      </c>
      <c r="G595" s="15" t="s">
        <v>113</v>
      </c>
      <c r="H595" s="15">
        <v>2</v>
      </c>
      <c r="I595" s="15">
        <v>80380</v>
      </c>
      <c r="J595" s="17">
        <v>0.12</v>
      </c>
      <c r="K595" s="15">
        <v>141468.79999999999</v>
      </c>
      <c r="L595" s="15">
        <v>120148.41</v>
      </c>
      <c r="M595" s="15" t="s">
        <v>19</v>
      </c>
      <c r="N595" s="18" t="str">
        <f t="shared" si="63"/>
        <v>January</v>
      </c>
      <c r="O595" s="15">
        <f t="shared" si="64"/>
        <v>1</v>
      </c>
      <c r="P595" s="19">
        <f t="shared" si="65"/>
        <v>16976.255999999998</v>
      </c>
      <c r="Q595" s="19">
        <f t="shared" si="66"/>
        <v>124492.54399999999</v>
      </c>
      <c r="R595" s="15">
        <f t="shared" si="67"/>
        <v>21320.389999999985</v>
      </c>
      <c r="S595" s="15">
        <f t="shared" si="68"/>
        <v>15.070736445067737</v>
      </c>
      <c r="T595" s="20" t="str">
        <f t="shared" si="69"/>
        <v>High</v>
      </c>
    </row>
    <row r="596" spans="1:20" x14ac:dyDescent="0.3">
      <c r="A596" s="15" t="s">
        <v>669</v>
      </c>
      <c r="B596" s="16">
        <v>45307</v>
      </c>
      <c r="C596" s="15" t="s">
        <v>14</v>
      </c>
      <c r="D596" s="15" t="s">
        <v>73</v>
      </c>
      <c r="E596" s="15" t="s">
        <v>16</v>
      </c>
      <c r="F596" s="15" t="s">
        <v>39</v>
      </c>
      <c r="G596" s="15" t="s">
        <v>40</v>
      </c>
      <c r="H596" s="15">
        <v>2</v>
      </c>
      <c r="I596" s="15">
        <v>39698</v>
      </c>
      <c r="J596" s="17">
        <v>0.1</v>
      </c>
      <c r="K596" s="15">
        <v>71456.399999999994</v>
      </c>
      <c r="L596" s="15">
        <v>61311.82</v>
      </c>
      <c r="M596" s="15" t="s">
        <v>35</v>
      </c>
      <c r="N596" s="18" t="str">
        <f t="shared" si="63"/>
        <v>January</v>
      </c>
      <c r="O596" s="15">
        <f t="shared" si="64"/>
        <v>1</v>
      </c>
      <c r="P596" s="19">
        <f t="shared" si="65"/>
        <v>7145.6399999999994</v>
      </c>
      <c r="Q596" s="19">
        <f t="shared" si="66"/>
        <v>64310.759999999995</v>
      </c>
      <c r="R596" s="15">
        <f t="shared" si="67"/>
        <v>10144.579999999994</v>
      </c>
      <c r="S596" s="15">
        <f t="shared" si="68"/>
        <v>14.196880895203224</v>
      </c>
      <c r="T596" s="20" t="str">
        <f t="shared" si="69"/>
        <v>High</v>
      </c>
    </row>
    <row r="597" spans="1:20" x14ac:dyDescent="0.3">
      <c r="A597" s="15" t="s">
        <v>670</v>
      </c>
      <c r="B597" s="16">
        <v>45562</v>
      </c>
      <c r="C597" s="15" t="s">
        <v>21</v>
      </c>
      <c r="D597" s="15" t="s">
        <v>46</v>
      </c>
      <c r="E597" s="15" t="s">
        <v>32</v>
      </c>
      <c r="F597" s="15" t="s">
        <v>60</v>
      </c>
      <c r="G597" s="15" t="s">
        <v>102</v>
      </c>
      <c r="H597" s="15">
        <v>2</v>
      </c>
      <c r="I597" s="15">
        <v>58312</v>
      </c>
      <c r="J597" s="17">
        <v>0.15</v>
      </c>
      <c r="K597" s="15">
        <v>99130.4</v>
      </c>
      <c r="L597" s="15">
        <v>84535.85</v>
      </c>
      <c r="M597" s="15" t="s">
        <v>35</v>
      </c>
      <c r="N597" s="18" t="str">
        <f t="shared" si="63"/>
        <v>September</v>
      </c>
      <c r="O597" s="15">
        <f t="shared" si="64"/>
        <v>3</v>
      </c>
      <c r="P597" s="19">
        <f t="shared" si="65"/>
        <v>14869.559999999998</v>
      </c>
      <c r="Q597" s="19">
        <f t="shared" si="66"/>
        <v>84260.84</v>
      </c>
      <c r="R597" s="15">
        <f t="shared" si="67"/>
        <v>14594.549999999988</v>
      </c>
      <c r="S597" s="15">
        <f t="shared" si="68"/>
        <v>14.722577534237722</v>
      </c>
      <c r="T597" s="20" t="str">
        <f t="shared" si="69"/>
        <v>High</v>
      </c>
    </row>
    <row r="598" spans="1:20" x14ac:dyDescent="0.3">
      <c r="A598" s="15" t="s">
        <v>671</v>
      </c>
      <c r="B598" s="16">
        <v>45587</v>
      </c>
      <c r="C598" s="15" t="s">
        <v>37</v>
      </c>
      <c r="D598" s="15" t="s">
        <v>42</v>
      </c>
      <c r="E598" s="15" t="s">
        <v>23</v>
      </c>
      <c r="F598" s="15" t="s">
        <v>53</v>
      </c>
      <c r="G598" s="15" t="s">
        <v>81</v>
      </c>
      <c r="H598" s="15">
        <v>5</v>
      </c>
      <c r="I598" s="15">
        <v>46523</v>
      </c>
      <c r="J598" s="17">
        <v>0</v>
      </c>
      <c r="K598" s="15">
        <v>232615</v>
      </c>
      <c r="L598" s="15">
        <v>184672.59</v>
      </c>
      <c r="M598" s="15" t="s">
        <v>19</v>
      </c>
      <c r="N598" s="18" t="str">
        <f t="shared" si="63"/>
        <v>October</v>
      </c>
      <c r="O598" s="15">
        <f t="shared" si="64"/>
        <v>4</v>
      </c>
      <c r="P598" s="19">
        <f t="shared" si="65"/>
        <v>0</v>
      </c>
      <c r="Q598" s="19">
        <f t="shared" si="66"/>
        <v>232615</v>
      </c>
      <c r="R598" s="15">
        <f t="shared" si="67"/>
        <v>47942.41</v>
      </c>
      <c r="S598" s="15">
        <f t="shared" si="68"/>
        <v>20.610197106807387</v>
      </c>
      <c r="T598" s="20" t="str">
        <f t="shared" si="69"/>
        <v>High</v>
      </c>
    </row>
    <row r="599" spans="1:20" x14ac:dyDescent="0.3">
      <c r="A599" s="15" t="s">
        <v>672</v>
      </c>
      <c r="B599" s="16">
        <v>45464</v>
      </c>
      <c r="C599" s="15" t="s">
        <v>21</v>
      </c>
      <c r="D599" s="15" t="s">
        <v>22</v>
      </c>
      <c r="E599" s="15" t="s">
        <v>23</v>
      </c>
      <c r="F599" s="15" t="s">
        <v>24</v>
      </c>
      <c r="G599" s="15" t="s">
        <v>75</v>
      </c>
      <c r="H599" s="15">
        <v>3</v>
      </c>
      <c r="I599" s="15">
        <v>53254</v>
      </c>
      <c r="J599" s="17">
        <v>0.15</v>
      </c>
      <c r="K599" s="15">
        <v>135797.70000000001</v>
      </c>
      <c r="L599" s="15">
        <v>102882.21</v>
      </c>
      <c r="M599" s="15" t="s">
        <v>35</v>
      </c>
      <c r="N599" s="18" t="str">
        <f t="shared" si="63"/>
        <v>June</v>
      </c>
      <c r="O599" s="15">
        <f t="shared" si="64"/>
        <v>2</v>
      </c>
      <c r="P599" s="19">
        <f t="shared" si="65"/>
        <v>20369.655000000002</v>
      </c>
      <c r="Q599" s="19">
        <f t="shared" si="66"/>
        <v>115428.04500000001</v>
      </c>
      <c r="R599" s="15">
        <f t="shared" si="67"/>
        <v>32915.490000000005</v>
      </c>
      <c r="S599" s="15">
        <f t="shared" si="68"/>
        <v>24.238621125394612</v>
      </c>
      <c r="T599" s="20" t="str">
        <f t="shared" si="69"/>
        <v>High</v>
      </c>
    </row>
    <row r="600" spans="1:20" x14ac:dyDescent="0.3">
      <c r="A600" s="15" t="s">
        <v>673</v>
      </c>
      <c r="B600" s="16">
        <v>45093</v>
      </c>
      <c r="C600" s="15" t="s">
        <v>14</v>
      </c>
      <c r="D600" s="15" t="s">
        <v>109</v>
      </c>
      <c r="E600" s="15" t="s">
        <v>32</v>
      </c>
      <c r="F600" s="15" t="s">
        <v>43</v>
      </c>
      <c r="G600" s="15" t="s">
        <v>66</v>
      </c>
      <c r="H600" s="15">
        <v>4</v>
      </c>
      <c r="I600" s="15">
        <v>18302</v>
      </c>
      <c r="J600" s="17">
        <v>0.12</v>
      </c>
      <c r="K600" s="15">
        <v>64423.040000000001</v>
      </c>
      <c r="L600" s="15">
        <v>56932.88</v>
      </c>
      <c r="M600" s="15" t="s">
        <v>35</v>
      </c>
      <c r="N600" s="18" t="str">
        <f t="shared" si="63"/>
        <v>June</v>
      </c>
      <c r="O600" s="15">
        <f t="shared" si="64"/>
        <v>2</v>
      </c>
      <c r="P600" s="19">
        <f t="shared" si="65"/>
        <v>7730.7647999999999</v>
      </c>
      <c r="Q600" s="19">
        <f t="shared" si="66"/>
        <v>56692.275200000004</v>
      </c>
      <c r="R600" s="15">
        <f t="shared" si="67"/>
        <v>7490.1600000000035</v>
      </c>
      <c r="S600" s="15">
        <f t="shared" si="68"/>
        <v>11.626523678485217</v>
      </c>
      <c r="T600" s="20" t="str">
        <f t="shared" si="69"/>
        <v>High</v>
      </c>
    </row>
    <row r="601" spans="1:20" x14ac:dyDescent="0.3">
      <c r="A601" s="15" t="s">
        <v>674</v>
      </c>
      <c r="B601" s="16">
        <v>45642</v>
      </c>
      <c r="C601" s="15" t="s">
        <v>21</v>
      </c>
      <c r="D601" s="15" t="s">
        <v>46</v>
      </c>
      <c r="E601" s="15" t="s">
        <v>16</v>
      </c>
      <c r="F601" s="15" t="s">
        <v>39</v>
      </c>
      <c r="G601" s="15" t="s">
        <v>85</v>
      </c>
      <c r="H601" s="15">
        <v>5</v>
      </c>
      <c r="I601" s="15">
        <v>30441</v>
      </c>
      <c r="J601" s="17">
        <v>0.15</v>
      </c>
      <c r="K601" s="15">
        <v>129374.25</v>
      </c>
      <c r="L601" s="15">
        <v>112528.43</v>
      </c>
      <c r="M601" s="15" t="s">
        <v>19</v>
      </c>
      <c r="N601" s="18" t="str">
        <f t="shared" si="63"/>
        <v>December</v>
      </c>
      <c r="O601" s="15">
        <f t="shared" si="64"/>
        <v>4</v>
      </c>
      <c r="P601" s="19">
        <f t="shared" si="65"/>
        <v>19406.137500000001</v>
      </c>
      <c r="Q601" s="19">
        <f t="shared" si="66"/>
        <v>109968.1125</v>
      </c>
      <c r="R601" s="15">
        <f t="shared" si="67"/>
        <v>16845.820000000007</v>
      </c>
      <c r="S601" s="15">
        <f t="shared" si="68"/>
        <v>13.020999155550667</v>
      </c>
      <c r="T601" s="20" t="str">
        <f t="shared" si="69"/>
        <v>High</v>
      </c>
    </row>
    <row r="602" spans="1:20" x14ac:dyDescent="0.3">
      <c r="A602" s="15" t="s">
        <v>675</v>
      </c>
      <c r="B602" s="16">
        <v>44953</v>
      </c>
      <c r="C602" s="15" t="s">
        <v>14</v>
      </c>
      <c r="D602" s="15" t="s">
        <v>65</v>
      </c>
      <c r="E602" s="15" t="s">
        <v>16</v>
      </c>
      <c r="F602" s="15" t="s">
        <v>29</v>
      </c>
      <c r="G602" s="15" t="s">
        <v>77</v>
      </c>
      <c r="H602" s="15">
        <v>4</v>
      </c>
      <c r="I602" s="15">
        <v>12853</v>
      </c>
      <c r="J602" s="17">
        <v>0.15</v>
      </c>
      <c r="K602" s="15">
        <v>43700.2</v>
      </c>
      <c r="L602" s="15">
        <v>36457.07</v>
      </c>
      <c r="M602" s="15" t="s">
        <v>35</v>
      </c>
      <c r="N602" s="18" t="str">
        <f t="shared" si="63"/>
        <v>January</v>
      </c>
      <c r="O602" s="15">
        <f t="shared" si="64"/>
        <v>1</v>
      </c>
      <c r="P602" s="19">
        <f t="shared" si="65"/>
        <v>6555.03</v>
      </c>
      <c r="Q602" s="19">
        <f t="shared" si="66"/>
        <v>37145.17</v>
      </c>
      <c r="R602" s="15">
        <f t="shared" si="67"/>
        <v>7243.1299999999974</v>
      </c>
      <c r="S602" s="15">
        <f t="shared" si="68"/>
        <v>16.574592335961842</v>
      </c>
      <c r="T602" s="20" t="str">
        <f t="shared" si="69"/>
        <v>High</v>
      </c>
    </row>
    <row r="603" spans="1:20" x14ac:dyDescent="0.3">
      <c r="A603" s="15" t="s">
        <v>676</v>
      </c>
      <c r="B603" s="16">
        <v>45609</v>
      </c>
      <c r="C603" s="15" t="s">
        <v>27</v>
      </c>
      <c r="D603" s="15" t="s">
        <v>15</v>
      </c>
      <c r="E603" s="15" t="s">
        <v>23</v>
      </c>
      <c r="F603" s="15" t="s">
        <v>53</v>
      </c>
      <c r="G603" s="15" t="s">
        <v>54</v>
      </c>
      <c r="H603" s="15">
        <v>5</v>
      </c>
      <c r="I603" s="15">
        <v>55156</v>
      </c>
      <c r="J603" s="17">
        <v>0.08</v>
      </c>
      <c r="K603" s="15">
        <v>253717.6</v>
      </c>
      <c r="L603" s="15">
        <v>206060.81</v>
      </c>
      <c r="M603" s="15" t="s">
        <v>19</v>
      </c>
      <c r="N603" s="18" t="str">
        <f t="shared" si="63"/>
        <v>November</v>
      </c>
      <c r="O603" s="15">
        <f t="shared" si="64"/>
        <v>4</v>
      </c>
      <c r="P603" s="19">
        <f t="shared" si="65"/>
        <v>20297.407999999999</v>
      </c>
      <c r="Q603" s="19">
        <f t="shared" si="66"/>
        <v>233420.19200000001</v>
      </c>
      <c r="R603" s="15">
        <f t="shared" si="67"/>
        <v>47656.790000000008</v>
      </c>
      <c r="S603" s="15">
        <f t="shared" si="68"/>
        <v>18.783399338477114</v>
      </c>
      <c r="T603" s="20" t="str">
        <f t="shared" si="69"/>
        <v>High</v>
      </c>
    </row>
    <row r="604" spans="1:20" x14ac:dyDescent="0.3">
      <c r="A604" s="15" t="s">
        <v>677</v>
      </c>
      <c r="B604" s="16">
        <v>45315</v>
      </c>
      <c r="C604" s="15" t="s">
        <v>14</v>
      </c>
      <c r="D604" s="15" t="s">
        <v>63</v>
      </c>
      <c r="E604" s="15" t="s">
        <v>16</v>
      </c>
      <c r="F604" s="15" t="s">
        <v>29</v>
      </c>
      <c r="G604" s="15" t="s">
        <v>105</v>
      </c>
      <c r="H604" s="15">
        <v>5</v>
      </c>
      <c r="I604" s="15">
        <v>6076</v>
      </c>
      <c r="J604" s="17">
        <v>0</v>
      </c>
      <c r="K604" s="15">
        <v>30380</v>
      </c>
      <c r="L604" s="15">
        <v>25147.73</v>
      </c>
      <c r="M604" s="15" t="s">
        <v>51</v>
      </c>
      <c r="N604" s="18" t="str">
        <f t="shared" si="63"/>
        <v>January</v>
      </c>
      <c r="O604" s="15">
        <f t="shared" si="64"/>
        <v>1</v>
      </c>
      <c r="P604" s="19">
        <f t="shared" si="65"/>
        <v>0</v>
      </c>
      <c r="Q604" s="19">
        <f t="shared" si="66"/>
        <v>30380</v>
      </c>
      <c r="R604" s="15">
        <f t="shared" si="67"/>
        <v>5232.2700000000004</v>
      </c>
      <c r="S604" s="15">
        <f t="shared" si="68"/>
        <v>17.222745227123109</v>
      </c>
      <c r="T604" s="20" t="str">
        <f t="shared" si="69"/>
        <v>High</v>
      </c>
    </row>
    <row r="605" spans="1:20" x14ac:dyDescent="0.3">
      <c r="A605" s="15" t="s">
        <v>678</v>
      </c>
      <c r="B605" s="16">
        <v>45009</v>
      </c>
      <c r="C605" s="15" t="s">
        <v>14</v>
      </c>
      <c r="D605" s="15" t="s">
        <v>109</v>
      </c>
      <c r="E605" s="15" t="s">
        <v>16</v>
      </c>
      <c r="F605" s="15" t="s">
        <v>39</v>
      </c>
      <c r="G605" s="15" t="s">
        <v>165</v>
      </c>
      <c r="H605" s="15">
        <v>2</v>
      </c>
      <c r="I605" s="15">
        <v>6381</v>
      </c>
      <c r="J605" s="17">
        <v>0.12</v>
      </c>
      <c r="K605" s="15">
        <v>11230.56</v>
      </c>
      <c r="L605" s="15">
        <v>9003.17</v>
      </c>
      <c r="M605" s="15" t="s">
        <v>51</v>
      </c>
      <c r="N605" s="18" t="str">
        <f t="shared" si="63"/>
        <v>March</v>
      </c>
      <c r="O605" s="15">
        <f t="shared" si="64"/>
        <v>1</v>
      </c>
      <c r="P605" s="19">
        <f t="shared" si="65"/>
        <v>1347.6671999999999</v>
      </c>
      <c r="Q605" s="19">
        <f t="shared" si="66"/>
        <v>9882.8927999999996</v>
      </c>
      <c r="R605" s="15">
        <f t="shared" si="67"/>
        <v>2227.3899999999994</v>
      </c>
      <c r="S605" s="15">
        <f t="shared" si="68"/>
        <v>19.83329415452123</v>
      </c>
      <c r="T605" s="20" t="str">
        <f t="shared" si="69"/>
        <v>Medium</v>
      </c>
    </row>
    <row r="606" spans="1:20" x14ac:dyDescent="0.3">
      <c r="A606" s="15" t="s">
        <v>679</v>
      </c>
      <c r="B606" s="16">
        <v>45003</v>
      </c>
      <c r="C606" s="15" t="s">
        <v>14</v>
      </c>
      <c r="D606" s="15" t="s">
        <v>22</v>
      </c>
      <c r="E606" s="15" t="s">
        <v>23</v>
      </c>
      <c r="F606" s="15" t="s">
        <v>53</v>
      </c>
      <c r="G606" s="15" t="s">
        <v>81</v>
      </c>
      <c r="H606" s="15">
        <v>2</v>
      </c>
      <c r="I606" s="15">
        <v>64669</v>
      </c>
      <c r="J606" s="17">
        <v>0</v>
      </c>
      <c r="K606" s="15">
        <v>129338</v>
      </c>
      <c r="L606" s="15">
        <v>104537.65</v>
      </c>
      <c r="M606" s="15" t="s">
        <v>35</v>
      </c>
      <c r="N606" s="18" t="str">
        <f t="shared" si="63"/>
        <v>March</v>
      </c>
      <c r="O606" s="15">
        <f t="shared" si="64"/>
        <v>1</v>
      </c>
      <c r="P606" s="19">
        <f t="shared" si="65"/>
        <v>0</v>
      </c>
      <c r="Q606" s="19">
        <f t="shared" si="66"/>
        <v>129338</v>
      </c>
      <c r="R606" s="15">
        <f t="shared" si="67"/>
        <v>24800.350000000006</v>
      </c>
      <c r="S606" s="15">
        <f t="shared" si="68"/>
        <v>19.174836474972558</v>
      </c>
      <c r="T606" s="20" t="str">
        <f t="shared" si="69"/>
        <v>High</v>
      </c>
    </row>
    <row r="607" spans="1:20" x14ac:dyDescent="0.3">
      <c r="A607" s="15" t="s">
        <v>680</v>
      </c>
      <c r="B607" s="16">
        <v>45350</v>
      </c>
      <c r="C607" s="15" t="s">
        <v>21</v>
      </c>
      <c r="D607" s="15" t="s">
        <v>63</v>
      </c>
      <c r="E607" s="15" t="s">
        <v>23</v>
      </c>
      <c r="F607" s="15" t="s">
        <v>53</v>
      </c>
      <c r="G607" s="15" t="s">
        <v>54</v>
      </c>
      <c r="H607" s="15">
        <v>4</v>
      </c>
      <c r="I607" s="15">
        <v>88008</v>
      </c>
      <c r="J607" s="17">
        <v>0.15</v>
      </c>
      <c r="K607" s="15">
        <v>299227.2</v>
      </c>
      <c r="L607" s="15">
        <v>263161.58</v>
      </c>
      <c r="M607" s="15" t="s">
        <v>51</v>
      </c>
      <c r="N607" s="18" t="str">
        <f t="shared" si="63"/>
        <v>February</v>
      </c>
      <c r="O607" s="15">
        <f t="shared" si="64"/>
        <v>1</v>
      </c>
      <c r="P607" s="19">
        <f t="shared" si="65"/>
        <v>44884.08</v>
      </c>
      <c r="Q607" s="19">
        <f t="shared" si="66"/>
        <v>254343.12</v>
      </c>
      <c r="R607" s="15">
        <f t="shared" si="67"/>
        <v>36065.619999999995</v>
      </c>
      <c r="S607" s="15">
        <f t="shared" si="68"/>
        <v>12.052921659528277</v>
      </c>
      <c r="T607" s="20" t="str">
        <f t="shared" si="69"/>
        <v>High</v>
      </c>
    </row>
    <row r="608" spans="1:20" x14ac:dyDescent="0.3">
      <c r="A608" s="15" t="s">
        <v>681</v>
      </c>
      <c r="B608" s="16">
        <v>45443</v>
      </c>
      <c r="C608" s="15" t="s">
        <v>14</v>
      </c>
      <c r="D608" s="15" t="s">
        <v>22</v>
      </c>
      <c r="E608" s="15" t="s">
        <v>16</v>
      </c>
      <c r="F608" s="15" t="s">
        <v>39</v>
      </c>
      <c r="G608" s="15" t="s">
        <v>40</v>
      </c>
      <c r="H608" s="15">
        <v>4</v>
      </c>
      <c r="I608" s="15">
        <v>11522</v>
      </c>
      <c r="J608" s="17">
        <v>0.08</v>
      </c>
      <c r="K608" s="15">
        <v>42400.959999999999</v>
      </c>
      <c r="L608" s="15">
        <v>36022.07</v>
      </c>
      <c r="M608" s="15" t="s">
        <v>35</v>
      </c>
      <c r="N608" s="18" t="str">
        <f t="shared" si="63"/>
        <v>May</v>
      </c>
      <c r="O608" s="15">
        <f t="shared" si="64"/>
        <v>2</v>
      </c>
      <c r="P608" s="19">
        <f t="shared" si="65"/>
        <v>3392.0767999999998</v>
      </c>
      <c r="Q608" s="19">
        <f t="shared" si="66"/>
        <v>39008.883199999997</v>
      </c>
      <c r="R608" s="15">
        <f t="shared" si="67"/>
        <v>6378.8899999999994</v>
      </c>
      <c r="S608" s="15">
        <f t="shared" si="68"/>
        <v>15.044211263141211</v>
      </c>
      <c r="T608" s="20" t="str">
        <f t="shared" si="69"/>
        <v>High</v>
      </c>
    </row>
    <row r="609" spans="1:20" x14ac:dyDescent="0.3">
      <c r="A609" s="15" t="s">
        <v>682</v>
      </c>
      <c r="B609" s="16">
        <v>45002</v>
      </c>
      <c r="C609" s="15" t="s">
        <v>37</v>
      </c>
      <c r="D609" s="15" t="s">
        <v>46</v>
      </c>
      <c r="E609" s="15" t="s">
        <v>32</v>
      </c>
      <c r="F609" s="15" t="s">
        <v>60</v>
      </c>
      <c r="G609" s="15" t="s">
        <v>61</v>
      </c>
      <c r="H609" s="15">
        <v>5</v>
      </c>
      <c r="I609" s="15">
        <v>74913</v>
      </c>
      <c r="J609" s="17">
        <v>0.05</v>
      </c>
      <c r="K609" s="15">
        <v>355836.75</v>
      </c>
      <c r="L609" s="15">
        <v>277362.11</v>
      </c>
      <c r="M609" s="15" t="s">
        <v>35</v>
      </c>
      <c r="N609" s="18" t="str">
        <f t="shared" si="63"/>
        <v>March</v>
      </c>
      <c r="O609" s="15">
        <f t="shared" si="64"/>
        <v>1</v>
      </c>
      <c r="P609" s="19">
        <f t="shared" si="65"/>
        <v>17791.837500000001</v>
      </c>
      <c r="Q609" s="19">
        <f t="shared" si="66"/>
        <v>338044.91249999998</v>
      </c>
      <c r="R609" s="15">
        <f t="shared" si="67"/>
        <v>78474.640000000014</v>
      </c>
      <c r="S609" s="15">
        <f t="shared" si="68"/>
        <v>22.05355124224803</v>
      </c>
      <c r="T609" s="20" t="str">
        <f t="shared" si="69"/>
        <v>High</v>
      </c>
    </row>
    <row r="610" spans="1:20" x14ac:dyDescent="0.3">
      <c r="A610" s="15" t="s">
        <v>683</v>
      </c>
      <c r="B610" s="16">
        <v>45428</v>
      </c>
      <c r="C610" s="15" t="s">
        <v>14</v>
      </c>
      <c r="D610" s="15" t="s">
        <v>73</v>
      </c>
      <c r="E610" s="15" t="s">
        <v>32</v>
      </c>
      <c r="F610" s="15" t="s">
        <v>60</v>
      </c>
      <c r="G610" s="15" t="s">
        <v>61</v>
      </c>
      <c r="H610" s="15">
        <v>2</v>
      </c>
      <c r="I610" s="15">
        <v>11793</v>
      </c>
      <c r="J610" s="17">
        <v>0.15</v>
      </c>
      <c r="K610" s="15">
        <v>20048.099999999999</v>
      </c>
      <c r="L610" s="15">
        <v>16821.11</v>
      </c>
      <c r="M610" s="15" t="s">
        <v>35</v>
      </c>
      <c r="N610" s="18" t="str">
        <f t="shared" si="63"/>
        <v>May</v>
      </c>
      <c r="O610" s="15">
        <f t="shared" si="64"/>
        <v>2</v>
      </c>
      <c r="P610" s="19">
        <f t="shared" si="65"/>
        <v>3007.2149999999997</v>
      </c>
      <c r="Q610" s="19">
        <f t="shared" si="66"/>
        <v>17040.884999999998</v>
      </c>
      <c r="R610" s="15">
        <f t="shared" si="67"/>
        <v>3226.989999999998</v>
      </c>
      <c r="S610" s="15">
        <f t="shared" si="68"/>
        <v>16.096238546296149</v>
      </c>
      <c r="T610" s="20" t="str">
        <f t="shared" si="69"/>
        <v>Medium</v>
      </c>
    </row>
    <row r="611" spans="1:20" x14ac:dyDescent="0.3">
      <c r="A611" s="15" t="s">
        <v>684</v>
      </c>
      <c r="B611" s="16">
        <v>45168</v>
      </c>
      <c r="C611" s="15" t="s">
        <v>14</v>
      </c>
      <c r="D611" s="15" t="s">
        <v>46</v>
      </c>
      <c r="E611" s="15" t="s">
        <v>16</v>
      </c>
      <c r="F611" s="15" t="s">
        <v>29</v>
      </c>
      <c r="G611" s="15" t="s">
        <v>30</v>
      </c>
      <c r="H611" s="15">
        <v>1</v>
      </c>
      <c r="I611" s="15">
        <v>69223</v>
      </c>
      <c r="J611" s="17">
        <v>0.1</v>
      </c>
      <c r="K611" s="15">
        <v>62300.7</v>
      </c>
      <c r="L611" s="15">
        <v>51583.91</v>
      </c>
      <c r="M611" s="15" t="s">
        <v>51</v>
      </c>
      <c r="N611" s="18" t="str">
        <f t="shared" si="63"/>
        <v>August</v>
      </c>
      <c r="O611" s="15">
        <f t="shared" si="64"/>
        <v>3</v>
      </c>
      <c r="P611" s="19">
        <f t="shared" si="65"/>
        <v>6230.07</v>
      </c>
      <c r="Q611" s="19">
        <f t="shared" si="66"/>
        <v>56070.63</v>
      </c>
      <c r="R611" s="15">
        <f t="shared" si="67"/>
        <v>10716.789999999994</v>
      </c>
      <c r="S611" s="15">
        <f t="shared" si="68"/>
        <v>17.201716834642298</v>
      </c>
      <c r="T611" s="20" t="str">
        <f t="shared" si="69"/>
        <v>High</v>
      </c>
    </row>
    <row r="612" spans="1:20" x14ac:dyDescent="0.3">
      <c r="A612" s="15" t="s">
        <v>685</v>
      </c>
      <c r="B612" s="16">
        <v>45127</v>
      </c>
      <c r="C612" s="15" t="s">
        <v>37</v>
      </c>
      <c r="D612" s="15" t="s">
        <v>63</v>
      </c>
      <c r="E612" s="15" t="s">
        <v>16</v>
      </c>
      <c r="F612" s="15" t="s">
        <v>17</v>
      </c>
      <c r="G612" s="15" t="s">
        <v>18</v>
      </c>
      <c r="H612" s="15">
        <v>2</v>
      </c>
      <c r="I612" s="15">
        <v>29032</v>
      </c>
      <c r="J612" s="17">
        <v>0</v>
      </c>
      <c r="K612" s="15">
        <v>58064</v>
      </c>
      <c r="L612" s="15">
        <v>47528.72</v>
      </c>
      <c r="M612" s="15" t="s">
        <v>35</v>
      </c>
      <c r="N612" s="18" t="str">
        <f t="shared" si="63"/>
        <v>July</v>
      </c>
      <c r="O612" s="15">
        <f t="shared" si="64"/>
        <v>3</v>
      </c>
      <c r="P612" s="19">
        <f t="shared" si="65"/>
        <v>0</v>
      </c>
      <c r="Q612" s="19">
        <f t="shared" si="66"/>
        <v>58064</v>
      </c>
      <c r="R612" s="15">
        <f t="shared" si="67"/>
        <v>10535.279999999999</v>
      </c>
      <c r="S612" s="15">
        <f t="shared" si="68"/>
        <v>18.14425461559658</v>
      </c>
      <c r="T612" s="20" t="str">
        <f t="shared" si="69"/>
        <v>High</v>
      </c>
    </row>
    <row r="613" spans="1:20" x14ac:dyDescent="0.3">
      <c r="A613" s="15" t="s">
        <v>686</v>
      </c>
      <c r="B613" s="16">
        <v>44964</v>
      </c>
      <c r="C613" s="15" t="s">
        <v>14</v>
      </c>
      <c r="D613" s="15" t="s">
        <v>38</v>
      </c>
      <c r="E613" s="15" t="s">
        <v>16</v>
      </c>
      <c r="F613" s="15" t="s">
        <v>17</v>
      </c>
      <c r="G613" s="15" t="s">
        <v>156</v>
      </c>
      <c r="H613" s="15">
        <v>4</v>
      </c>
      <c r="I613" s="15">
        <v>57296</v>
      </c>
      <c r="J613" s="17">
        <v>0.1</v>
      </c>
      <c r="K613" s="15">
        <v>206265.60000000001</v>
      </c>
      <c r="L613" s="15">
        <v>182477.29</v>
      </c>
      <c r="M613" s="15" t="s">
        <v>51</v>
      </c>
      <c r="N613" s="18" t="str">
        <f t="shared" si="63"/>
        <v>February</v>
      </c>
      <c r="O613" s="15">
        <f t="shared" si="64"/>
        <v>1</v>
      </c>
      <c r="P613" s="19">
        <f t="shared" si="65"/>
        <v>20626.560000000001</v>
      </c>
      <c r="Q613" s="19">
        <f t="shared" si="66"/>
        <v>185639.04000000001</v>
      </c>
      <c r="R613" s="15">
        <f t="shared" si="67"/>
        <v>23788.309999999998</v>
      </c>
      <c r="S613" s="15">
        <f t="shared" si="68"/>
        <v>11.532853757485494</v>
      </c>
      <c r="T613" s="20" t="str">
        <f t="shared" si="69"/>
        <v>High</v>
      </c>
    </row>
    <row r="614" spans="1:20" x14ac:dyDescent="0.3">
      <c r="A614" s="15" t="s">
        <v>687</v>
      </c>
      <c r="B614" s="16">
        <v>45066</v>
      </c>
      <c r="C614" s="15" t="s">
        <v>21</v>
      </c>
      <c r="D614" s="15" t="s">
        <v>109</v>
      </c>
      <c r="E614" s="15" t="s">
        <v>16</v>
      </c>
      <c r="F614" s="15" t="s">
        <v>17</v>
      </c>
      <c r="G614" s="15" t="s">
        <v>93</v>
      </c>
      <c r="H614" s="15">
        <v>4</v>
      </c>
      <c r="I614" s="15">
        <v>57909</v>
      </c>
      <c r="J614" s="17">
        <v>0.12</v>
      </c>
      <c r="K614" s="15">
        <v>203839.68</v>
      </c>
      <c r="L614" s="15">
        <v>170919.32</v>
      </c>
      <c r="M614" s="15" t="s">
        <v>19</v>
      </c>
      <c r="N614" s="18" t="str">
        <f t="shared" si="63"/>
        <v>May</v>
      </c>
      <c r="O614" s="15">
        <f t="shared" si="64"/>
        <v>2</v>
      </c>
      <c r="P614" s="19">
        <f t="shared" si="65"/>
        <v>24460.761599999998</v>
      </c>
      <c r="Q614" s="19">
        <f t="shared" si="66"/>
        <v>179378.9184</v>
      </c>
      <c r="R614" s="15">
        <f t="shared" si="67"/>
        <v>32920.359999999986</v>
      </c>
      <c r="S614" s="15">
        <f t="shared" si="68"/>
        <v>16.15012346958158</v>
      </c>
      <c r="T614" s="20" t="str">
        <f t="shared" si="69"/>
        <v>High</v>
      </c>
    </row>
    <row r="615" spans="1:20" x14ac:dyDescent="0.3">
      <c r="A615" s="15" t="s">
        <v>688</v>
      </c>
      <c r="B615" s="16">
        <v>45137</v>
      </c>
      <c r="C615" s="15" t="s">
        <v>27</v>
      </c>
      <c r="D615" s="15" t="s">
        <v>22</v>
      </c>
      <c r="E615" s="15" t="s">
        <v>16</v>
      </c>
      <c r="F615" s="15" t="s">
        <v>17</v>
      </c>
      <c r="G615" s="15" t="s">
        <v>93</v>
      </c>
      <c r="H615" s="15">
        <v>3</v>
      </c>
      <c r="I615" s="15">
        <v>35004</v>
      </c>
      <c r="J615" s="17">
        <v>0.12</v>
      </c>
      <c r="K615" s="15">
        <v>92410.559999999998</v>
      </c>
      <c r="L615" s="15">
        <v>82013.81</v>
      </c>
      <c r="M615" s="15" t="s">
        <v>19</v>
      </c>
      <c r="N615" s="18" t="str">
        <f t="shared" si="63"/>
        <v>July</v>
      </c>
      <c r="O615" s="15">
        <f t="shared" si="64"/>
        <v>3</v>
      </c>
      <c r="P615" s="19">
        <f t="shared" si="65"/>
        <v>11089.267199999998</v>
      </c>
      <c r="Q615" s="19">
        <f t="shared" si="66"/>
        <v>81321.292799999996</v>
      </c>
      <c r="R615" s="15">
        <f t="shared" si="67"/>
        <v>10396.75</v>
      </c>
      <c r="S615" s="15">
        <f t="shared" si="68"/>
        <v>11.250608155604727</v>
      </c>
      <c r="T615" s="20" t="str">
        <f t="shared" si="69"/>
        <v>High</v>
      </c>
    </row>
    <row r="616" spans="1:20" x14ac:dyDescent="0.3">
      <c r="A616" s="15" t="s">
        <v>689</v>
      </c>
      <c r="B616" s="16">
        <v>44949</v>
      </c>
      <c r="C616" s="15" t="s">
        <v>14</v>
      </c>
      <c r="D616" s="15" t="s">
        <v>70</v>
      </c>
      <c r="E616" s="15" t="s">
        <v>32</v>
      </c>
      <c r="F616" s="15" t="s">
        <v>90</v>
      </c>
      <c r="G616" s="15" t="s">
        <v>91</v>
      </c>
      <c r="H616" s="15">
        <v>5</v>
      </c>
      <c r="I616" s="15">
        <v>26433</v>
      </c>
      <c r="J616" s="17">
        <v>0.15</v>
      </c>
      <c r="K616" s="15">
        <v>112340.25</v>
      </c>
      <c r="L616" s="15">
        <v>89748.94</v>
      </c>
      <c r="M616" s="15" t="s">
        <v>19</v>
      </c>
      <c r="N616" s="18" t="str">
        <f t="shared" si="63"/>
        <v>January</v>
      </c>
      <c r="O616" s="15">
        <f t="shared" si="64"/>
        <v>1</v>
      </c>
      <c r="P616" s="19">
        <f t="shared" si="65"/>
        <v>16851.037499999999</v>
      </c>
      <c r="Q616" s="19">
        <f t="shared" si="66"/>
        <v>95489.212499999994</v>
      </c>
      <c r="R616" s="15">
        <f t="shared" si="67"/>
        <v>22591.309999999998</v>
      </c>
      <c r="S616" s="15">
        <f t="shared" si="68"/>
        <v>20.109720247195458</v>
      </c>
      <c r="T616" s="20" t="str">
        <f t="shared" si="69"/>
        <v>High</v>
      </c>
    </row>
    <row r="617" spans="1:20" x14ac:dyDescent="0.3">
      <c r="A617" s="15" t="s">
        <v>690</v>
      </c>
      <c r="B617" s="16">
        <v>45448</v>
      </c>
      <c r="C617" s="15" t="s">
        <v>37</v>
      </c>
      <c r="D617" s="15" t="s">
        <v>15</v>
      </c>
      <c r="E617" s="15" t="s">
        <v>23</v>
      </c>
      <c r="F617" s="15" t="s">
        <v>49</v>
      </c>
      <c r="G617" s="15" t="s">
        <v>95</v>
      </c>
      <c r="H617" s="15">
        <v>4</v>
      </c>
      <c r="I617" s="15">
        <v>77128</v>
      </c>
      <c r="J617" s="17">
        <v>0.15</v>
      </c>
      <c r="K617" s="15">
        <v>262235.2</v>
      </c>
      <c r="L617" s="15">
        <v>204830.13</v>
      </c>
      <c r="M617" s="15" t="s">
        <v>19</v>
      </c>
      <c r="N617" s="18" t="str">
        <f t="shared" si="63"/>
        <v>June</v>
      </c>
      <c r="O617" s="15">
        <f t="shared" si="64"/>
        <v>2</v>
      </c>
      <c r="P617" s="19">
        <f t="shared" si="65"/>
        <v>39335.279999999999</v>
      </c>
      <c r="Q617" s="19">
        <f t="shared" si="66"/>
        <v>222899.92</v>
      </c>
      <c r="R617" s="15">
        <f t="shared" si="67"/>
        <v>57405.070000000007</v>
      </c>
      <c r="S617" s="15">
        <f t="shared" si="68"/>
        <v>21.890680579876388</v>
      </c>
      <c r="T617" s="20" t="str">
        <f t="shared" si="69"/>
        <v>High</v>
      </c>
    </row>
    <row r="618" spans="1:20" x14ac:dyDescent="0.3">
      <c r="A618" s="15" t="s">
        <v>691</v>
      </c>
      <c r="B618" s="16">
        <v>45454</v>
      </c>
      <c r="C618" s="15" t="s">
        <v>37</v>
      </c>
      <c r="D618" s="15" t="s">
        <v>65</v>
      </c>
      <c r="E618" s="15" t="s">
        <v>23</v>
      </c>
      <c r="F618" s="15" t="s">
        <v>24</v>
      </c>
      <c r="G618" s="15" t="s">
        <v>75</v>
      </c>
      <c r="H618" s="15">
        <v>1</v>
      </c>
      <c r="I618" s="15">
        <v>13004</v>
      </c>
      <c r="J618" s="17">
        <v>0.1</v>
      </c>
      <c r="K618" s="15">
        <v>11703.6</v>
      </c>
      <c r="L618" s="15">
        <v>10093.67</v>
      </c>
      <c r="M618" s="15" t="s">
        <v>19</v>
      </c>
      <c r="N618" s="18" t="str">
        <f t="shared" si="63"/>
        <v>June</v>
      </c>
      <c r="O618" s="15">
        <f t="shared" si="64"/>
        <v>2</v>
      </c>
      <c r="P618" s="19">
        <f t="shared" si="65"/>
        <v>1170.3600000000001</v>
      </c>
      <c r="Q618" s="19">
        <f t="shared" si="66"/>
        <v>10533.24</v>
      </c>
      <c r="R618" s="15">
        <f t="shared" si="67"/>
        <v>1609.9300000000003</v>
      </c>
      <c r="S618" s="15">
        <f t="shared" si="68"/>
        <v>13.755852899962406</v>
      </c>
      <c r="T618" s="20" t="str">
        <f t="shared" si="69"/>
        <v>Medium</v>
      </c>
    </row>
    <row r="619" spans="1:20" x14ac:dyDescent="0.3">
      <c r="A619" s="15" t="s">
        <v>692</v>
      </c>
      <c r="B619" s="16">
        <v>45617</v>
      </c>
      <c r="C619" s="15" t="s">
        <v>27</v>
      </c>
      <c r="D619" s="15" t="s">
        <v>28</v>
      </c>
      <c r="E619" s="15" t="s">
        <v>16</v>
      </c>
      <c r="F619" s="15" t="s">
        <v>29</v>
      </c>
      <c r="G619" s="15" t="s">
        <v>105</v>
      </c>
      <c r="H619" s="15">
        <v>1</v>
      </c>
      <c r="I619" s="15">
        <v>77243</v>
      </c>
      <c r="J619" s="17">
        <v>0.05</v>
      </c>
      <c r="K619" s="15">
        <v>73380.850000000006</v>
      </c>
      <c r="L619" s="15">
        <v>58500.34</v>
      </c>
      <c r="M619" s="15" t="s">
        <v>19</v>
      </c>
      <c r="N619" s="18" t="str">
        <f t="shared" si="63"/>
        <v>November</v>
      </c>
      <c r="O619" s="15">
        <f t="shared" si="64"/>
        <v>4</v>
      </c>
      <c r="P619" s="19">
        <f t="shared" si="65"/>
        <v>3669.0425000000005</v>
      </c>
      <c r="Q619" s="19">
        <f t="shared" si="66"/>
        <v>69711.80750000001</v>
      </c>
      <c r="R619" s="15">
        <f t="shared" si="67"/>
        <v>14880.510000000009</v>
      </c>
      <c r="S619" s="15">
        <f t="shared" si="68"/>
        <v>20.278465021868797</v>
      </c>
      <c r="T619" s="20" t="str">
        <f t="shared" si="69"/>
        <v>High</v>
      </c>
    </row>
    <row r="620" spans="1:20" x14ac:dyDescent="0.3">
      <c r="A620" s="15" t="s">
        <v>693</v>
      </c>
      <c r="B620" s="16">
        <v>45457</v>
      </c>
      <c r="C620" s="15" t="s">
        <v>27</v>
      </c>
      <c r="D620" s="15" t="s">
        <v>56</v>
      </c>
      <c r="E620" s="15" t="s">
        <v>16</v>
      </c>
      <c r="F620" s="15" t="s">
        <v>39</v>
      </c>
      <c r="G620" s="15" t="s">
        <v>165</v>
      </c>
      <c r="H620" s="15">
        <v>1</v>
      </c>
      <c r="I620" s="15">
        <v>89580</v>
      </c>
      <c r="J620" s="17">
        <v>0.08</v>
      </c>
      <c r="K620" s="15">
        <v>82413.600000000006</v>
      </c>
      <c r="L620" s="15">
        <v>73868.89</v>
      </c>
      <c r="M620" s="15" t="s">
        <v>19</v>
      </c>
      <c r="N620" s="18" t="str">
        <f t="shared" si="63"/>
        <v>June</v>
      </c>
      <c r="O620" s="15">
        <f t="shared" si="64"/>
        <v>2</v>
      </c>
      <c r="P620" s="19">
        <f t="shared" si="65"/>
        <v>6593.0880000000006</v>
      </c>
      <c r="Q620" s="19">
        <f t="shared" si="66"/>
        <v>75820.512000000002</v>
      </c>
      <c r="R620" s="15">
        <f t="shared" si="67"/>
        <v>8544.7100000000064</v>
      </c>
      <c r="S620" s="15">
        <f t="shared" si="68"/>
        <v>10.368082452410775</v>
      </c>
      <c r="T620" s="20" t="str">
        <f t="shared" si="69"/>
        <v>High</v>
      </c>
    </row>
    <row r="621" spans="1:20" x14ac:dyDescent="0.3">
      <c r="A621" s="15" t="s">
        <v>694</v>
      </c>
      <c r="B621" s="16">
        <v>45279</v>
      </c>
      <c r="C621" s="15" t="s">
        <v>27</v>
      </c>
      <c r="D621" s="15" t="s">
        <v>109</v>
      </c>
      <c r="E621" s="15" t="s">
        <v>32</v>
      </c>
      <c r="F621" s="15" t="s">
        <v>60</v>
      </c>
      <c r="G621" s="15" t="s">
        <v>61</v>
      </c>
      <c r="H621" s="15">
        <v>1</v>
      </c>
      <c r="I621" s="15">
        <v>22185</v>
      </c>
      <c r="J621" s="17">
        <v>0</v>
      </c>
      <c r="K621" s="15">
        <v>22185</v>
      </c>
      <c r="L621" s="15">
        <v>17336.8</v>
      </c>
      <c r="M621" s="15" t="s">
        <v>51</v>
      </c>
      <c r="N621" s="18" t="str">
        <f t="shared" si="63"/>
        <v>December</v>
      </c>
      <c r="O621" s="15">
        <f t="shared" si="64"/>
        <v>4</v>
      </c>
      <c r="P621" s="19">
        <f t="shared" si="65"/>
        <v>0</v>
      </c>
      <c r="Q621" s="19">
        <f t="shared" si="66"/>
        <v>22185</v>
      </c>
      <c r="R621" s="15">
        <f t="shared" si="67"/>
        <v>4848.2000000000007</v>
      </c>
      <c r="S621" s="15">
        <f t="shared" si="68"/>
        <v>21.853504620238905</v>
      </c>
      <c r="T621" s="20" t="str">
        <f t="shared" si="69"/>
        <v>Medium</v>
      </c>
    </row>
    <row r="622" spans="1:20" x14ac:dyDescent="0.3">
      <c r="A622" s="15" t="s">
        <v>695</v>
      </c>
      <c r="B622" s="16">
        <v>45009</v>
      </c>
      <c r="C622" s="15" t="s">
        <v>14</v>
      </c>
      <c r="D622" s="15" t="s">
        <v>56</v>
      </c>
      <c r="E622" s="15" t="s">
        <v>16</v>
      </c>
      <c r="F622" s="15" t="s">
        <v>39</v>
      </c>
      <c r="G622" s="15" t="s">
        <v>85</v>
      </c>
      <c r="H622" s="15">
        <v>4</v>
      </c>
      <c r="I622" s="15">
        <v>89151</v>
      </c>
      <c r="J622" s="17">
        <v>0</v>
      </c>
      <c r="K622" s="15">
        <v>356604</v>
      </c>
      <c r="L622" s="15">
        <v>316972.73</v>
      </c>
      <c r="M622" s="15" t="s">
        <v>35</v>
      </c>
      <c r="N622" s="18" t="str">
        <f t="shared" si="63"/>
        <v>March</v>
      </c>
      <c r="O622" s="15">
        <f t="shared" si="64"/>
        <v>1</v>
      </c>
      <c r="P622" s="19">
        <f t="shared" si="65"/>
        <v>0</v>
      </c>
      <c r="Q622" s="19">
        <f t="shared" si="66"/>
        <v>356604</v>
      </c>
      <c r="R622" s="15">
        <f t="shared" si="67"/>
        <v>39631.270000000019</v>
      </c>
      <c r="S622" s="15">
        <f t="shared" si="68"/>
        <v>11.113523684535231</v>
      </c>
      <c r="T622" s="20" t="str">
        <f t="shared" si="69"/>
        <v>High</v>
      </c>
    </row>
    <row r="623" spans="1:20" x14ac:dyDescent="0.3">
      <c r="A623" s="15" t="s">
        <v>696</v>
      </c>
      <c r="B623" s="16">
        <v>45392</v>
      </c>
      <c r="C623" s="15" t="s">
        <v>27</v>
      </c>
      <c r="D623" s="15" t="s">
        <v>65</v>
      </c>
      <c r="E623" s="15" t="s">
        <v>23</v>
      </c>
      <c r="F623" s="15" t="s">
        <v>53</v>
      </c>
      <c r="G623" s="15" t="s">
        <v>81</v>
      </c>
      <c r="H623" s="15">
        <v>4</v>
      </c>
      <c r="I623" s="15">
        <v>58621</v>
      </c>
      <c r="J623" s="17">
        <v>0.05</v>
      </c>
      <c r="K623" s="15">
        <v>222759.8</v>
      </c>
      <c r="L623" s="15">
        <v>169635.75</v>
      </c>
      <c r="M623" s="15" t="s">
        <v>51</v>
      </c>
      <c r="N623" s="18" t="str">
        <f t="shared" si="63"/>
        <v>April</v>
      </c>
      <c r="O623" s="15">
        <f t="shared" si="64"/>
        <v>2</v>
      </c>
      <c r="P623" s="19">
        <f t="shared" si="65"/>
        <v>11137.99</v>
      </c>
      <c r="Q623" s="19">
        <f t="shared" si="66"/>
        <v>211621.81</v>
      </c>
      <c r="R623" s="15">
        <f t="shared" si="67"/>
        <v>53124.049999999988</v>
      </c>
      <c r="S623" s="15">
        <f t="shared" si="68"/>
        <v>23.848131485124334</v>
      </c>
      <c r="T623" s="20" t="str">
        <f t="shared" si="69"/>
        <v>High</v>
      </c>
    </row>
    <row r="624" spans="1:20" x14ac:dyDescent="0.3">
      <c r="A624" s="15" t="s">
        <v>697</v>
      </c>
      <c r="B624" s="16">
        <v>45454</v>
      </c>
      <c r="C624" s="15" t="s">
        <v>14</v>
      </c>
      <c r="D624" s="15" t="s">
        <v>15</v>
      </c>
      <c r="E624" s="15" t="s">
        <v>32</v>
      </c>
      <c r="F624" s="15" t="s">
        <v>43</v>
      </c>
      <c r="G624" s="15" t="s">
        <v>44</v>
      </c>
      <c r="H624" s="15">
        <v>1</v>
      </c>
      <c r="I624" s="15">
        <v>26604</v>
      </c>
      <c r="J624" s="17">
        <v>0.05</v>
      </c>
      <c r="K624" s="15">
        <v>25273.8</v>
      </c>
      <c r="L624" s="15">
        <v>20247.650000000001</v>
      </c>
      <c r="M624" s="15" t="s">
        <v>35</v>
      </c>
      <c r="N624" s="18" t="str">
        <f t="shared" si="63"/>
        <v>June</v>
      </c>
      <c r="O624" s="15">
        <f t="shared" si="64"/>
        <v>2</v>
      </c>
      <c r="P624" s="19">
        <f t="shared" si="65"/>
        <v>1263.69</v>
      </c>
      <c r="Q624" s="19">
        <f t="shared" si="66"/>
        <v>24010.11</v>
      </c>
      <c r="R624" s="15">
        <f t="shared" si="67"/>
        <v>5026.1499999999978</v>
      </c>
      <c r="S624" s="15">
        <f t="shared" si="68"/>
        <v>19.886799768930665</v>
      </c>
      <c r="T624" s="20" t="str">
        <f t="shared" si="69"/>
        <v>Medium</v>
      </c>
    </row>
    <row r="625" spans="1:20" x14ac:dyDescent="0.3">
      <c r="A625" s="15" t="s">
        <v>698</v>
      </c>
      <c r="B625" s="16">
        <v>45618</v>
      </c>
      <c r="C625" s="15" t="s">
        <v>27</v>
      </c>
      <c r="D625" s="15" t="s">
        <v>73</v>
      </c>
      <c r="E625" s="15" t="s">
        <v>16</v>
      </c>
      <c r="F625" s="15" t="s">
        <v>17</v>
      </c>
      <c r="G625" s="15" t="s">
        <v>18</v>
      </c>
      <c r="H625" s="15">
        <v>3</v>
      </c>
      <c r="I625" s="15">
        <v>67061</v>
      </c>
      <c r="J625" s="17">
        <v>0.05</v>
      </c>
      <c r="K625" s="15">
        <v>191123.85</v>
      </c>
      <c r="L625" s="15">
        <v>166147.4</v>
      </c>
      <c r="M625" s="15" t="s">
        <v>51</v>
      </c>
      <c r="N625" s="18" t="str">
        <f t="shared" si="63"/>
        <v>November</v>
      </c>
      <c r="O625" s="15">
        <f t="shared" si="64"/>
        <v>4</v>
      </c>
      <c r="P625" s="19">
        <f t="shared" si="65"/>
        <v>9556.192500000001</v>
      </c>
      <c r="Q625" s="19">
        <f t="shared" si="66"/>
        <v>181567.6575</v>
      </c>
      <c r="R625" s="15">
        <f t="shared" si="67"/>
        <v>24976.450000000012</v>
      </c>
      <c r="S625" s="15">
        <f t="shared" si="68"/>
        <v>13.068201587609297</v>
      </c>
      <c r="T625" s="20" t="str">
        <f t="shared" si="69"/>
        <v>High</v>
      </c>
    </row>
    <row r="626" spans="1:20" x14ac:dyDescent="0.3">
      <c r="A626" s="15" t="s">
        <v>699</v>
      </c>
      <c r="B626" s="16">
        <v>45164</v>
      </c>
      <c r="C626" s="15" t="s">
        <v>14</v>
      </c>
      <c r="D626" s="15" t="s">
        <v>68</v>
      </c>
      <c r="E626" s="15" t="s">
        <v>23</v>
      </c>
      <c r="F626" s="15" t="s">
        <v>49</v>
      </c>
      <c r="G626" s="15" t="s">
        <v>71</v>
      </c>
      <c r="H626" s="15">
        <v>5</v>
      </c>
      <c r="I626" s="15">
        <v>89218</v>
      </c>
      <c r="J626" s="17">
        <v>0.15</v>
      </c>
      <c r="K626" s="15">
        <v>379176.5</v>
      </c>
      <c r="L626" s="15">
        <v>311856.83</v>
      </c>
      <c r="M626" s="15" t="s">
        <v>19</v>
      </c>
      <c r="N626" s="18" t="str">
        <f t="shared" si="63"/>
        <v>August</v>
      </c>
      <c r="O626" s="15">
        <f t="shared" si="64"/>
        <v>3</v>
      </c>
      <c r="P626" s="19">
        <f t="shared" si="65"/>
        <v>56876.474999999999</v>
      </c>
      <c r="Q626" s="19">
        <f t="shared" si="66"/>
        <v>322300.02500000002</v>
      </c>
      <c r="R626" s="15">
        <f t="shared" si="67"/>
        <v>67319.669999999984</v>
      </c>
      <c r="S626" s="15">
        <f t="shared" si="68"/>
        <v>17.754177803740472</v>
      </c>
      <c r="T626" s="20" t="str">
        <f t="shared" si="69"/>
        <v>High</v>
      </c>
    </row>
    <row r="627" spans="1:20" x14ac:dyDescent="0.3">
      <c r="A627" s="15" t="s">
        <v>700</v>
      </c>
      <c r="B627" s="16">
        <v>45439</v>
      </c>
      <c r="C627" s="15" t="s">
        <v>21</v>
      </c>
      <c r="D627" s="15" t="s">
        <v>42</v>
      </c>
      <c r="E627" s="15" t="s">
        <v>23</v>
      </c>
      <c r="F627" s="15" t="s">
        <v>49</v>
      </c>
      <c r="G627" s="15" t="s">
        <v>95</v>
      </c>
      <c r="H627" s="15">
        <v>4</v>
      </c>
      <c r="I627" s="15">
        <v>56680</v>
      </c>
      <c r="J627" s="17">
        <v>0.15</v>
      </c>
      <c r="K627" s="15">
        <v>192712</v>
      </c>
      <c r="L627" s="15">
        <v>151347.72</v>
      </c>
      <c r="M627" s="15" t="s">
        <v>51</v>
      </c>
      <c r="N627" s="18" t="str">
        <f t="shared" si="63"/>
        <v>May</v>
      </c>
      <c r="O627" s="15">
        <f t="shared" si="64"/>
        <v>2</v>
      </c>
      <c r="P627" s="19">
        <f t="shared" si="65"/>
        <v>28906.799999999999</v>
      </c>
      <c r="Q627" s="19">
        <f t="shared" si="66"/>
        <v>163805.20000000001</v>
      </c>
      <c r="R627" s="15">
        <f t="shared" si="67"/>
        <v>41364.28</v>
      </c>
      <c r="S627" s="15">
        <f t="shared" si="68"/>
        <v>21.464299057661172</v>
      </c>
      <c r="T627" s="20" t="str">
        <f t="shared" si="69"/>
        <v>High</v>
      </c>
    </row>
    <row r="628" spans="1:20" x14ac:dyDescent="0.3">
      <c r="A628" s="15" t="s">
        <v>701</v>
      </c>
      <c r="B628" s="16">
        <v>45372</v>
      </c>
      <c r="C628" s="15" t="s">
        <v>21</v>
      </c>
      <c r="D628" s="15" t="s">
        <v>63</v>
      </c>
      <c r="E628" s="15" t="s">
        <v>23</v>
      </c>
      <c r="F628" s="15" t="s">
        <v>53</v>
      </c>
      <c r="G628" s="15" t="s">
        <v>81</v>
      </c>
      <c r="H628" s="15">
        <v>5</v>
      </c>
      <c r="I628" s="15">
        <v>7796</v>
      </c>
      <c r="J628" s="17">
        <v>0.12</v>
      </c>
      <c r="K628" s="15">
        <v>34302.400000000001</v>
      </c>
      <c r="L628" s="15">
        <v>29426.44</v>
      </c>
      <c r="M628" s="15" t="s">
        <v>19</v>
      </c>
      <c r="N628" s="18" t="str">
        <f t="shared" si="63"/>
        <v>March</v>
      </c>
      <c r="O628" s="15">
        <f t="shared" si="64"/>
        <v>1</v>
      </c>
      <c r="P628" s="19">
        <f t="shared" si="65"/>
        <v>4116.2880000000005</v>
      </c>
      <c r="Q628" s="19">
        <f t="shared" si="66"/>
        <v>30186.112000000001</v>
      </c>
      <c r="R628" s="15">
        <f t="shared" si="67"/>
        <v>4875.9600000000028</v>
      </c>
      <c r="S628" s="15">
        <f t="shared" si="68"/>
        <v>14.214632212323345</v>
      </c>
      <c r="T628" s="20" t="str">
        <f t="shared" si="69"/>
        <v>High</v>
      </c>
    </row>
    <row r="629" spans="1:20" x14ac:dyDescent="0.3">
      <c r="A629" s="15" t="s">
        <v>702</v>
      </c>
      <c r="B629" s="16">
        <v>45320</v>
      </c>
      <c r="C629" s="15" t="s">
        <v>14</v>
      </c>
      <c r="D629" s="15" t="s">
        <v>56</v>
      </c>
      <c r="E629" s="15" t="s">
        <v>23</v>
      </c>
      <c r="F629" s="15" t="s">
        <v>24</v>
      </c>
      <c r="G629" s="15" t="s">
        <v>75</v>
      </c>
      <c r="H629" s="15">
        <v>2</v>
      </c>
      <c r="I629" s="15">
        <v>62994</v>
      </c>
      <c r="J629" s="17">
        <v>0.15</v>
      </c>
      <c r="K629" s="15">
        <v>107089.8</v>
      </c>
      <c r="L629" s="15">
        <v>93684.49</v>
      </c>
      <c r="M629" s="15" t="s">
        <v>51</v>
      </c>
      <c r="N629" s="18" t="str">
        <f t="shared" si="63"/>
        <v>January</v>
      </c>
      <c r="O629" s="15">
        <f t="shared" si="64"/>
        <v>1</v>
      </c>
      <c r="P629" s="19">
        <f t="shared" si="65"/>
        <v>16063.47</v>
      </c>
      <c r="Q629" s="19">
        <f t="shared" si="66"/>
        <v>91026.33</v>
      </c>
      <c r="R629" s="15">
        <f t="shared" si="67"/>
        <v>13405.309999999998</v>
      </c>
      <c r="S629" s="15">
        <f t="shared" si="68"/>
        <v>12.517821491869437</v>
      </c>
      <c r="T629" s="20" t="str">
        <f t="shared" si="69"/>
        <v>High</v>
      </c>
    </row>
    <row r="630" spans="1:20" x14ac:dyDescent="0.3">
      <c r="A630" s="15" t="s">
        <v>703</v>
      </c>
      <c r="B630" s="16">
        <v>45623</v>
      </c>
      <c r="C630" s="15" t="s">
        <v>14</v>
      </c>
      <c r="D630" s="15" t="s">
        <v>46</v>
      </c>
      <c r="E630" s="15" t="s">
        <v>16</v>
      </c>
      <c r="F630" s="15" t="s">
        <v>17</v>
      </c>
      <c r="G630" s="15" t="s">
        <v>97</v>
      </c>
      <c r="H630" s="15">
        <v>4</v>
      </c>
      <c r="I630" s="15">
        <v>57522</v>
      </c>
      <c r="J630" s="17">
        <v>0.05</v>
      </c>
      <c r="K630" s="15">
        <v>218583.6</v>
      </c>
      <c r="L630" s="15">
        <v>184775.6</v>
      </c>
      <c r="M630" s="15" t="s">
        <v>51</v>
      </c>
      <c r="N630" s="18" t="str">
        <f t="shared" si="63"/>
        <v>November</v>
      </c>
      <c r="O630" s="15">
        <f t="shared" si="64"/>
        <v>4</v>
      </c>
      <c r="P630" s="19">
        <f t="shared" si="65"/>
        <v>10929.18</v>
      </c>
      <c r="Q630" s="19">
        <f t="shared" si="66"/>
        <v>207654.42</v>
      </c>
      <c r="R630" s="15">
        <f t="shared" si="67"/>
        <v>33808</v>
      </c>
      <c r="S630" s="15">
        <f t="shared" si="68"/>
        <v>15.466851126982995</v>
      </c>
      <c r="T630" s="20" t="str">
        <f t="shared" si="69"/>
        <v>High</v>
      </c>
    </row>
    <row r="631" spans="1:20" x14ac:dyDescent="0.3">
      <c r="A631" s="15" t="s">
        <v>704</v>
      </c>
      <c r="B631" s="16">
        <v>45413</v>
      </c>
      <c r="C631" s="15" t="s">
        <v>27</v>
      </c>
      <c r="D631" s="15" t="s">
        <v>42</v>
      </c>
      <c r="E631" s="15" t="s">
        <v>23</v>
      </c>
      <c r="F631" s="15" t="s">
        <v>53</v>
      </c>
      <c r="G631" s="15" t="s">
        <v>54</v>
      </c>
      <c r="H631" s="15">
        <v>3</v>
      </c>
      <c r="I631" s="15">
        <v>21391</v>
      </c>
      <c r="J631" s="17">
        <v>0.12</v>
      </c>
      <c r="K631" s="15">
        <v>56472.24</v>
      </c>
      <c r="L631" s="15">
        <v>49698.22</v>
      </c>
      <c r="M631" s="15" t="s">
        <v>35</v>
      </c>
      <c r="N631" s="18" t="str">
        <f t="shared" si="63"/>
        <v>May</v>
      </c>
      <c r="O631" s="15">
        <f t="shared" si="64"/>
        <v>2</v>
      </c>
      <c r="P631" s="19">
        <f t="shared" si="65"/>
        <v>6776.6687999999995</v>
      </c>
      <c r="Q631" s="19">
        <f t="shared" si="66"/>
        <v>49695.571199999998</v>
      </c>
      <c r="R631" s="15">
        <f t="shared" si="67"/>
        <v>6774.0199999999968</v>
      </c>
      <c r="S631" s="15">
        <f t="shared" si="68"/>
        <v>11.995309553862212</v>
      </c>
      <c r="T631" s="20" t="str">
        <f t="shared" si="69"/>
        <v>High</v>
      </c>
    </row>
    <row r="632" spans="1:20" x14ac:dyDescent="0.3">
      <c r="A632" s="15" t="s">
        <v>705</v>
      </c>
      <c r="B632" s="16">
        <v>45270</v>
      </c>
      <c r="C632" s="15" t="s">
        <v>27</v>
      </c>
      <c r="D632" s="15" t="s">
        <v>38</v>
      </c>
      <c r="E632" s="15" t="s">
        <v>23</v>
      </c>
      <c r="F632" s="15" t="s">
        <v>53</v>
      </c>
      <c r="G632" s="15" t="s">
        <v>81</v>
      </c>
      <c r="H632" s="15">
        <v>4</v>
      </c>
      <c r="I632" s="15">
        <v>72389</v>
      </c>
      <c r="J632" s="17">
        <v>0.08</v>
      </c>
      <c r="K632" s="15">
        <v>266391.52</v>
      </c>
      <c r="L632" s="15">
        <v>228612.7</v>
      </c>
      <c r="M632" s="15" t="s">
        <v>51</v>
      </c>
      <c r="N632" s="18" t="str">
        <f t="shared" si="63"/>
        <v>December</v>
      </c>
      <c r="O632" s="15">
        <f t="shared" si="64"/>
        <v>4</v>
      </c>
      <c r="P632" s="19">
        <f t="shared" si="65"/>
        <v>21311.321600000003</v>
      </c>
      <c r="Q632" s="19">
        <f t="shared" si="66"/>
        <v>245080.19840000002</v>
      </c>
      <c r="R632" s="15">
        <f t="shared" si="67"/>
        <v>37778.820000000007</v>
      </c>
      <c r="S632" s="15">
        <f t="shared" si="68"/>
        <v>14.181690167915256</v>
      </c>
      <c r="T632" s="20" t="str">
        <f t="shared" si="69"/>
        <v>High</v>
      </c>
    </row>
    <row r="633" spans="1:20" x14ac:dyDescent="0.3">
      <c r="A633" s="15" t="s">
        <v>706</v>
      </c>
      <c r="B633" s="16">
        <v>45242</v>
      </c>
      <c r="C633" s="15" t="s">
        <v>14</v>
      </c>
      <c r="D633" s="15" t="s">
        <v>28</v>
      </c>
      <c r="E633" s="15" t="s">
        <v>16</v>
      </c>
      <c r="F633" s="15" t="s">
        <v>29</v>
      </c>
      <c r="G633" s="15" t="s">
        <v>77</v>
      </c>
      <c r="H633" s="15">
        <v>1</v>
      </c>
      <c r="I633" s="15">
        <v>87188</v>
      </c>
      <c r="J633" s="17">
        <v>0.1</v>
      </c>
      <c r="K633" s="15">
        <v>78469.2</v>
      </c>
      <c r="L633" s="15">
        <v>66972.47</v>
      </c>
      <c r="M633" s="15" t="s">
        <v>35</v>
      </c>
      <c r="N633" s="18" t="str">
        <f t="shared" si="63"/>
        <v>November</v>
      </c>
      <c r="O633" s="15">
        <f t="shared" si="64"/>
        <v>4</v>
      </c>
      <c r="P633" s="19">
        <f t="shared" si="65"/>
        <v>7846.92</v>
      </c>
      <c r="Q633" s="19">
        <f t="shared" si="66"/>
        <v>70622.28</v>
      </c>
      <c r="R633" s="15">
        <f t="shared" si="67"/>
        <v>11496.729999999996</v>
      </c>
      <c r="S633" s="15">
        <f t="shared" si="68"/>
        <v>14.651264445158096</v>
      </c>
      <c r="T633" s="20" t="str">
        <f t="shared" si="69"/>
        <v>High</v>
      </c>
    </row>
    <row r="634" spans="1:20" x14ac:dyDescent="0.3">
      <c r="A634" s="15" t="s">
        <v>707</v>
      </c>
      <c r="B634" s="16">
        <v>44943</v>
      </c>
      <c r="C634" s="15" t="s">
        <v>37</v>
      </c>
      <c r="D634" s="15" t="s">
        <v>68</v>
      </c>
      <c r="E634" s="15" t="s">
        <v>32</v>
      </c>
      <c r="F634" s="15" t="s">
        <v>60</v>
      </c>
      <c r="G634" s="15" t="s">
        <v>61</v>
      </c>
      <c r="H634" s="15">
        <v>2</v>
      </c>
      <c r="I634" s="15">
        <v>48527</v>
      </c>
      <c r="J634" s="17">
        <v>0.1</v>
      </c>
      <c r="K634" s="15">
        <v>87348.6</v>
      </c>
      <c r="L634" s="15">
        <v>65727.27</v>
      </c>
      <c r="M634" s="15" t="s">
        <v>35</v>
      </c>
      <c r="N634" s="18" t="str">
        <f t="shared" si="63"/>
        <v>January</v>
      </c>
      <c r="O634" s="15">
        <f t="shared" si="64"/>
        <v>1</v>
      </c>
      <c r="P634" s="19">
        <f t="shared" si="65"/>
        <v>8734.86</v>
      </c>
      <c r="Q634" s="19">
        <f t="shared" si="66"/>
        <v>78613.740000000005</v>
      </c>
      <c r="R634" s="15">
        <f t="shared" si="67"/>
        <v>21621.33</v>
      </c>
      <c r="S634" s="15">
        <f t="shared" si="68"/>
        <v>24.752921054258454</v>
      </c>
      <c r="T634" s="20" t="str">
        <f t="shared" si="69"/>
        <v>High</v>
      </c>
    </row>
    <row r="635" spans="1:20" x14ac:dyDescent="0.3">
      <c r="A635" s="15" t="s">
        <v>708</v>
      </c>
      <c r="B635" s="16">
        <v>45606</v>
      </c>
      <c r="C635" s="15" t="s">
        <v>37</v>
      </c>
      <c r="D635" s="15" t="s">
        <v>46</v>
      </c>
      <c r="E635" s="15" t="s">
        <v>16</v>
      </c>
      <c r="F635" s="15" t="s">
        <v>39</v>
      </c>
      <c r="G635" s="15" t="s">
        <v>85</v>
      </c>
      <c r="H635" s="15">
        <v>5</v>
      </c>
      <c r="I635" s="15">
        <v>45320</v>
      </c>
      <c r="J635" s="17">
        <v>0.05</v>
      </c>
      <c r="K635" s="15">
        <v>215270</v>
      </c>
      <c r="L635" s="15">
        <v>170160.18</v>
      </c>
      <c r="M635" s="15" t="s">
        <v>35</v>
      </c>
      <c r="N635" s="18" t="str">
        <f t="shared" si="63"/>
        <v>November</v>
      </c>
      <c r="O635" s="15">
        <f t="shared" si="64"/>
        <v>4</v>
      </c>
      <c r="P635" s="19">
        <f t="shared" si="65"/>
        <v>10763.5</v>
      </c>
      <c r="Q635" s="19">
        <f t="shared" si="66"/>
        <v>204506.5</v>
      </c>
      <c r="R635" s="15">
        <f t="shared" si="67"/>
        <v>45109.820000000007</v>
      </c>
      <c r="S635" s="15">
        <f t="shared" si="68"/>
        <v>20.95499605147025</v>
      </c>
      <c r="T635" s="20" t="str">
        <f t="shared" si="69"/>
        <v>High</v>
      </c>
    </row>
    <row r="636" spans="1:20" x14ac:dyDescent="0.3">
      <c r="A636" s="15" t="s">
        <v>709</v>
      </c>
      <c r="B636" s="16">
        <v>45047</v>
      </c>
      <c r="C636" s="15" t="s">
        <v>14</v>
      </c>
      <c r="D636" s="15" t="s">
        <v>56</v>
      </c>
      <c r="E636" s="15" t="s">
        <v>23</v>
      </c>
      <c r="F636" s="15" t="s">
        <v>24</v>
      </c>
      <c r="G636" s="15" t="s">
        <v>75</v>
      </c>
      <c r="H636" s="15">
        <v>2</v>
      </c>
      <c r="I636" s="15">
        <v>38633</v>
      </c>
      <c r="J636" s="17">
        <v>0.05</v>
      </c>
      <c r="K636" s="15">
        <v>73402.7</v>
      </c>
      <c r="L636" s="15">
        <v>57718.39</v>
      </c>
      <c r="M636" s="15" t="s">
        <v>35</v>
      </c>
      <c r="N636" s="18" t="str">
        <f t="shared" si="63"/>
        <v>May</v>
      </c>
      <c r="O636" s="15">
        <f t="shared" si="64"/>
        <v>2</v>
      </c>
      <c r="P636" s="19">
        <f t="shared" si="65"/>
        <v>3670.1350000000002</v>
      </c>
      <c r="Q636" s="19">
        <f t="shared" si="66"/>
        <v>69732.565000000002</v>
      </c>
      <c r="R636" s="15">
        <f t="shared" si="67"/>
        <v>15684.309999999998</v>
      </c>
      <c r="S636" s="15">
        <f t="shared" si="68"/>
        <v>21.367483757409467</v>
      </c>
      <c r="T636" s="20" t="str">
        <f t="shared" si="69"/>
        <v>High</v>
      </c>
    </row>
    <row r="637" spans="1:20" x14ac:dyDescent="0.3">
      <c r="A637" s="15" t="s">
        <v>710</v>
      </c>
      <c r="B637" s="16">
        <v>45622</v>
      </c>
      <c r="C637" s="15" t="s">
        <v>14</v>
      </c>
      <c r="D637" s="15" t="s">
        <v>73</v>
      </c>
      <c r="E637" s="15" t="s">
        <v>32</v>
      </c>
      <c r="F637" s="15" t="s">
        <v>90</v>
      </c>
      <c r="G637" s="15" t="s">
        <v>91</v>
      </c>
      <c r="H637" s="15">
        <v>3</v>
      </c>
      <c r="I637" s="15">
        <v>53734</v>
      </c>
      <c r="J637" s="17">
        <v>0</v>
      </c>
      <c r="K637" s="15">
        <v>161202</v>
      </c>
      <c r="L637" s="15">
        <v>138945.38</v>
      </c>
      <c r="M637" s="15" t="s">
        <v>35</v>
      </c>
      <c r="N637" s="18" t="str">
        <f t="shared" si="63"/>
        <v>November</v>
      </c>
      <c r="O637" s="15">
        <f t="shared" si="64"/>
        <v>4</v>
      </c>
      <c r="P637" s="19">
        <f t="shared" si="65"/>
        <v>0</v>
      </c>
      <c r="Q637" s="19">
        <f t="shared" si="66"/>
        <v>161202</v>
      </c>
      <c r="R637" s="15">
        <f t="shared" si="67"/>
        <v>22256.619999999995</v>
      </c>
      <c r="S637" s="15">
        <f t="shared" si="68"/>
        <v>13.80666492971551</v>
      </c>
      <c r="T637" s="20" t="str">
        <f t="shared" si="69"/>
        <v>High</v>
      </c>
    </row>
    <row r="638" spans="1:20" x14ac:dyDescent="0.3">
      <c r="A638" s="15" t="s">
        <v>711</v>
      </c>
      <c r="B638" s="16">
        <v>45117</v>
      </c>
      <c r="C638" s="15" t="s">
        <v>27</v>
      </c>
      <c r="D638" s="15" t="s">
        <v>73</v>
      </c>
      <c r="E638" s="15" t="s">
        <v>16</v>
      </c>
      <c r="F638" s="15" t="s">
        <v>29</v>
      </c>
      <c r="G638" s="15" t="s">
        <v>77</v>
      </c>
      <c r="H638" s="15">
        <v>2</v>
      </c>
      <c r="I638" s="15">
        <v>8218</v>
      </c>
      <c r="J638" s="17">
        <v>0.12</v>
      </c>
      <c r="K638" s="15">
        <v>14463.68</v>
      </c>
      <c r="L638" s="15">
        <v>12151.39</v>
      </c>
      <c r="M638" s="15" t="s">
        <v>35</v>
      </c>
      <c r="N638" s="18" t="str">
        <f t="shared" si="63"/>
        <v>July</v>
      </c>
      <c r="O638" s="15">
        <f t="shared" si="64"/>
        <v>3</v>
      </c>
      <c r="P638" s="19">
        <f t="shared" si="65"/>
        <v>1735.6415999999999</v>
      </c>
      <c r="Q638" s="19">
        <f t="shared" si="66"/>
        <v>12728.038400000001</v>
      </c>
      <c r="R638" s="15">
        <f t="shared" si="67"/>
        <v>2312.2900000000009</v>
      </c>
      <c r="S638" s="15">
        <f t="shared" si="68"/>
        <v>15.986871944069565</v>
      </c>
      <c r="T638" s="20" t="str">
        <f t="shared" si="69"/>
        <v>Medium</v>
      </c>
    </row>
    <row r="639" spans="1:20" x14ac:dyDescent="0.3">
      <c r="A639" s="15" t="s">
        <v>712</v>
      </c>
      <c r="B639" s="16">
        <v>45164</v>
      </c>
      <c r="C639" s="15" t="s">
        <v>21</v>
      </c>
      <c r="D639" s="15" t="s">
        <v>56</v>
      </c>
      <c r="E639" s="15" t="s">
        <v>32</v>
      </c>
      <c r="F639" s="15" t="s">
        <v>43</v>
      </c>
      <c r="G639" s="15" t="s">
        <v>44</v>
      </c>
      <c r="H639" s="15">
        <v>2</v>
      </c>
      <c r="I639" s="15">
        <v>71513</v>
      </c>
      <c r="J639" s="17">
        <v>0.08</v>
      </c>
      <c r="K639" s="15">
        <v>131583.92000000001</v>
      </c>
      <c r="L639" s="15">
        <v>114492.71</v>
      </c>
      <c r="M639" s="15" t="s">
        <v>19</v>
      </c>
      <c r="N639" s="18" t="str">
        <f t="shared" si="63"/>
        <v>August</v>
      </c>
      <c r="O639" s="15">
        <f t="shared" si="64"/>
        <v>3</v>
      </c>
      <c r="P639" s="19">
        <f t="shared" si="65"/>
        <v>10526.713600000001</v>
      </c>
      <c r="Q639" s="19">
        <f t="shared" si="66"/>
        <v>121057.20640000001</v>
      </c>
      <c r="R639" s="15">
        <f t="shared" si="67"/>
        <v>17091.210000000006</v>
      </c>
      <c r="S639" s="15">
        <f t="shared" si="68"/>
        <v>12.988828726184783</v>
      </c>
      <c r="T639" s="20" t="str">
        <f t="shared" si="69"/>
        <v>High</v>
      </c>
    </row>
    <row r="640" spans="1:20" x14ac:dyDescent="0.3">
      <c r="A640" s="15" t="s">
        <v>713</v>
      </c>
      <c r="B640" s="16">
        <v>45569</v>
      </c>
      <c r="C640" s="15" t="s">
        <v>37</v>
      </c>
      <c r="D640" s="15" t="s">
        <v>65</v>
      </c>
      <c r="E640" s="15" t="s">
        <v>16</v>
      </c>
      <c r="F640" s="15" t="s">
        <v>17</v>
      </c>
      <c r="G640" s="15" t="s">
        <v>156</v>
      </c>
      <c r="H640" s="15">
        <v>2</v>
      </c>
      <c r="I640" s="15">
        <v>39882</v>
      </c>
      <c r="J640" s="17">
        <v>0.1</v>
      </c>
      <c r="K640" s="15">
        <v>71787.600000000006</v>
      </c>
      <c r="L640" s="15">
        <v>61668.32</v>
      </c>
      <c r="M640" s="15" t="s">
        <v>51</v>
      </c>
      <c r="N640" s="18" t="str">
        <f t="shared" si="63"/>
        <v>October</v>
      </c>
      <c r="O640" s="15">
        <f t="shared" si="64"/>
        <v>4</v>
      </c>
      <c r="P640" s="19">
        <f t="shared" si="65"/>
        <v>7178.7600000000011</v>
      </c>
      <c r="Q640" s="19">
        <f t="shared" si="66"/>
        <v>64608.840000000004</v>
      </c>
      <c r="R640" s="15">
        <f t="shared" si="67"/>
        <v>10119.280000000006</v>
      </c>
      <c r="S640" s="15">
        <f t="shared" si="68"/>
        <v>14.096139166095545</v>
      </c>
      <c r="T640" s="20" t="str">
        <f t="shared" si="69"/>
        <v>High</v>
      </c>
    </row>
    <row r="641" spans="1:20" x14ac:dyDescent="0.3">
      <c r="A641" s="15" t="s">
        <v>714</v>
      </c>
      <c r="B641" s="16">
        <v>45021</v>
      </c>
      <c r="C641" s="15" t="s">
        <v>27</v>
      </c>
      <c r="D641" s="15" t="s">
        <v>22</v>
      </c>
      <c r="E641" s="15" t="s">
        <v>32</v>
      </c>
      <c r="F641" s="15" t="s">
        <v>90</v>
      </c>
      <c r="G641" s="15" t="s">
        <v>113</v>
      </c>
      <c r="H641" s="15">
        <v>3</v>
      </c>
      <c r="I641" s="15">
        <v>87371</v>
      </c>
      <c r="J641" s="17">
        <v>0.15</v>
      </c>
      <c r="K641" s="15">
        <v>222796.05</v>
      </c>
      <c r="L641" s="15">
        <v>197351.66</v>
      </c>
      <c r="M641" s="15" t="s">
        <v>51</v>
      </c>
      <c r="N641" s="18" t="str">
        <f t="shared" si="63"/>
        <v>April</v>
      </c>
      <c r="O641" s="15">
        <f t="shared" si="64"/>
        <v>2</v>
      </c>
      <c r="P641" s="19">
        <f t="shared" si="65"/>
        <v>33419.407499999994</v>
      </c>
      <c r="Q641" s="19">
        <f t="shared" si="66"/>
        <v>189376.64249999999</v>
      </c>
      <c r="R641" s="15">
        <f t="shared" si="67"/>
        <v>25444.389999999985</v>
      </c>
      <c r="S641" s="15">
        <f t="shared" si="68"/>
        <v>11.42048523750757</v>
      </c>
      <c r="T641" s="20" t="str">
        <f t="shared" si="69"/>
        <v>High</v>
      </c>
    </row>
    <row r="642" spans="1:20" x14ac:dyDescent="0.3">
      <c r="A642" s="15" t="s">
        <v>715</v>
      </c>
      <c r="B642" s="16">
        <v>45179</v>
      </c>
      <c r="C642" s="15" t="s">
        <v>37</v>
      </c>
      <c r="D642" s="15" t="s">
        <v>38</v>
      </c>
      <c r="E642" s="15" t="s">
        <v>32</v>
      </c>
      <c r="F642" s="15" t="s">
        <v>60</v>
      </c>
      <c r="G642" s="15" t="s">
        <v>102</v>
      </c>
      <c r="H642" s="15">
        <v>1</v>
      </c>
      <c r="I642" s="15">
        <v>19274</v>
      </c>
      <c r="J642" s="17">
        <v>0.1</v>
      </c>
      <c r="K642" s="15">
        <v>17346.599999999999</v>
      </c>
      <c r="L642" s="15">
        <v>15171.09</v>
      </c>
      <c r="M642" s="15" t="s">
        <v>35</v>
      </c>
      <c r="N642" s="18" t="str">
        <f t="shared" si="63"/>
        <v>September</v>
      </c>
      <c r="O642" s="15">
        <f t="shared" si="64"/>
        <v>3</v>
      </c>
      <c r="P642" s="19">
        <f t="shared" si="65"/>
        <v>1734.6599999999999</v>
      </c>
      <c r="Q642" s="19">
        <f t="shared" si="66"/>
        <v>15611.939999999999</v>
      </c>
      <c r="R642" s="15">
        <f t="shared" si="67"/>
        <v>2175.5099999999984</v>
      </c>
      <c r="S642" s="15">
        <f t="shared" si="68"/>
        <v>12.541420220677244</v>
      </c>
      <c r="T642" s="20" t="str">
        <f t="shared" si="69"/>
        <v>Medium</v>
      </c>
    </row>
    <row r="643" spans="1:20" x14ac:dyDescent="0.3">
      <c r="A643" s="15" t="s">
        <v>716</v>
      </c>
      <c r="B643" s="16">
        <v>44965</v>
      </c>
      <c r="C643" s="15" t="s">
        <v>14</v>
      </c>
      <c r="D643" s="15" t="s">
        <v>65</v>
      </c>
      <c r="E643" s="15" t="s">
        <v>16</v>
      </c>
      <c r="F643" s="15" t="s">
        <v>39</v>
      </c>
      <c r="G643" s="15" t="s">
        <v>85</v>
      </c>
      <c r="H643" s="15">
        <v>2</v>
      </c>
      <c r="I643" s="15">
        <v>13905</v>
      </c>
      <c r="J643" s="17">
        <v>0.08</v>
      </c>
      <c r="K643" s="15">
        <v>25585.200000000001</v>
      </c>
      <c r="L643" s="15">
        <v>21814.54</v>
      </c>
      <c r="M643" s="15" t="s">
        <v>51</v>
      </c>
      <c r="N643" s="18" t="str">
        <f t="shared" ref="N643:N706" si="70">TEXT(B643,"mmmm")</f>
        <v>February</v>
      </c>
      <c r="O643" s="15">
        <f t="shared" ref="O643:O706" si="71">ROUNDUP(MONTH(B643)/3,0)</f>
        <v>1</v>
      </c>
      <c r="P643" s="19">
        <f t="shared" ref="P643:P706" si="72">K643*J643</f>
        <v>2046.816</v>
      </c>
      <c r="Q643" s="19">
        <f t="shared" ref="Q643:Q706" si="73">K643-P643</f>
        <v>23538.384000000002</v>
      </c>
      <c r="R643" s="15">
        <f t="shared" ref="R643:R706" si="74">K643-L643</f>
        <v>3770.66</v>
      </c>
      <c r="S643" s="15">
        <f t="shared" ref="S643:S706" si="75">R643/K643*100</f>
        <v>14.737660835170333</v>
      </c>
      <c r="T643" s="20" t="str">
        <f t="shared" ref="T643:T706" si="76">IF(K643&gt;30000,"High",IF(K643&gt;10000,"Medium","Low"))</f>
        <v>Medium</v>
      </c>
    </row>
    <row r="644" spans="1:20" x14ac:dyDescent="0.3">
      <c r="A644" s="15" t="s">
        <v>717</v>
      </c>
      <c r="B644" s="16">
        <v>44947</v>
      </c>
      <c r="C644" s="15" t="s">
        <v>14</v>
      </c>
      <c r="D644" s="15" t="s">
        <v>42</v>
      </c>
      <c r="E644" s="15" t="s">
        <v>16</v>
      </c>
      <c r="F644" s="15" t="s">
        <v>29</v>
      </c>
      <c r="G644" s="15" t="s">
        <v>77</v>
      </c>
      <c r="H644" s="15">
        <v>4</v>
      </c>
      <c r="I644" s="15">
        <v>18063</v>
      </c>
      <c r="J644" s="17">
        <v>0.1</v>
      </c>
      <c r="K644" s="15">
        <v>65026.8</v>
      </c>
      <c r="L644" s="15">
        <v>50836.959999999999</v>
      </c>
      <c r="M644" s="15" t="s">
        <v>35</v>
      </c>
      <c r="N644" s="18" t="str">
        <f t="shared" si="70"/>
        <v>January</v>
      </c>
      <c r="O644" s="15">
        <f t="shared" si="71"/>
        <v>1</v>
      </c>
      <c r="P644" s="19">
        <f t="shared" si="72"/>
        <v>6502.68</v>
      </c>
      <c r="Q644" s="19">
        <f t="shared" si="73"/>
        <v>58524.12</v>
      </c>
      <c r="R644" s="15">
        <f t="shared" si="74"/>
        <v>14189.840000000004</v>
      </c>
      <c r="S644" s="15">
        <f t="shared" si="75"/>
        <v>21.821525893939121</v>
      </c>
      <c r="T644" s="20" t="str">
        <f t="shared" si="76"/>
        <v>High</v>
      </c>
    </row>
    <row r="645" spans="1:20" x14ac:dyDescent="0.3">
      <c r="A645" s="15" t="s">
        <v>718</v>
      </c>
      <c r="B645" s="16">
        <v>45368</v>
      </c>
      <c r="C645" s="15" t="s">
        <v>37</v>
      </c>
      <c r="D645" s="15" t="s">
        <v>42</v>
      </c>
      <c r="E645" s="15" t="s">
        <v>23</v>
      </c>
      <c r="F645" s="15" t="s">
        <v>24</v>
      </c>
      <c r="G645" s="15" t="s">
        <v>25</v>
      </c>
      <c r="H645" s="15">
        <v>5</v>
      </c>
      <c r="I645" s="15">
        <v>48395</v>
      </c>
      <c r="J645" s="17">
        <v>0.1</v>
      </c>
      <c r="K645" s="15">
        <v>217777.5</v>
      </c>
      <c r="L645" s="15">
        <v>175090.41</v>
      </c>
      <c r="M645" s="15" t="s">
        <v>19</v>
      </c>
      <c r="N645" s="18" t="str">
        <f t="shared" si="70"/>
        <v>March</v>
      </c>
      <c r="O645" s="15">
        <f t="shared" si="71"/>
        <v>1</v>
      </c>
      <c r="P645" s="19">
        <f t="shared" si="72"/>
        <v>21777.75</v>
      </c>
      <c r="Q645" s="19">
        <f t="shared" si="73"/>
        <v>195999.75</v>
      </c>
      <c r="R645" s="15">
        <f t="shared" si="74"/>
        <v>42687.09</v>
      </c>
      <c r="S645" s="15">
        <f t="shared" si="75"/>
        <v>19.601239797499741</v>
      </c>
      <c r="T645" s="20" t="str">
        <f t="shared" si="76"/>
        <v>High</v>
      </c>
    </row>
    <row r="646" spans="1:20" x14ac:dyDescent="0.3">
      <c r="A646" s="15" t="s">
        <v>719</v>
      </c>
      <c r="B646" s="16">
        <v>45150</v>
      </c>
      <c r="C646" s="15" t="s">
        <v>37</v>
      </c>
      <c r="D646" s="15" t="s">
        <v>56</v>
      </c>
      <c r="E646" s="15" t="s">
        <v>23</v>
      </c>
      <c r="F646" s="15" t="s">
        <v>49</v>
      </c>
      <c r="G646" s="15" t="s">
        <v>50</v>
      </c>
      <c r="H646" s="15">
        <v>4</v>
      </c>
      <c r="I646" s="15">
        <v>78878</v>
      </c>
      <c r="J646" s="17">
        <v>0.12</v>
      </c>
      <c r="K646" s="15">
        <v>277650.56</v>
      </c>
      <c r="L646" s="15">
        <v>234881.33</v>
      </c>
      <c r="M646" s="15" t="s">
        <v>35</v>
      </c>
      <c r="N646" s="18" t="str">
        <f t="shared" si="70"/>
        <v>August</v>
      </c>
      <c r="O646" s="15">
        <f t="shared" si="71"/>
        <v>3</v>
      </c>
      <c r="P646" s="19">
        <f t="shared" si="72"/>
        <v>33318.067199999998</v>
      </c>
      <c r="Q646" s="19">
        <f t="shared" si="73"/>
        <v>244332.49280000001</v>
      </c>
      <c r="R646" s="15">
        <f t="shared" si="74"/>
        <v>42769.23000000001</v>
      </c>
      <c r="S646" s="15">
        <f t="shared" si="75"/>
        <v>15.403977575265834</v>
      </c>
      <c r="T646" s="20" t="str">
        <f t="shared" si="76"/>
        <v>High</v>
      </c>
    </row>
    <row r="647" spans="1:20" x14ac:dyDescent="0.3">
      <c r="A647" s="15" t="s">
        <v>720</v>
      </c>
      <c r="B647" s="16">
        <v>45605</v>
      </c>
      <c r="C647" s="15" t="s">
        <v>37</v>
      </c>
      <c r="D647" s="15" t="s">
        <v>38</v>
      </c>
      <c r="E647" s="15" t="s">
        <v>23</v>
      </c>
      <c r="F647" s="15" t="s">
        <v>24</v>
      </c>
      <c r="G647" s="15" t="s">
        <v>75</v>
      </c>
      <c r="H647" s="15">
        <v>5</v>
      </c>
      <c r="I647" s="15">
        <v>89254</v>
      </c>
      <c r="J647" s="17">
        <v>0.08</v>
      </c>
      <c r="K647" s="15">
        <v>410568.4</v>
      </c>
      <c r="L647" s="15">
        <v>324228.07</v>
      </c>
      <c r="M647" s="15" t="s">
        <v>19</v>
      </c>
      <c r="N647" s="18" t="str">
        <f t="shared" si="70"/>
        <v>November</v>
      </c>
      <c r="O647" s="15">
        <f t="shared" si="71"/>
        <v>4</v>
      </c>
      <c r="P647" s="19">
        <f t="shared" si="72"/>
        <v>32845.472000000002</v>
      </c>
      <c r="Q647" s="19">
        <f t="shared" si="73"/>
        <v>377722.92800000001</v>
      </c>
      <c r="R647" s="15">
        <f t="shared" si="74"/>
        <v>86340.330000000016</v>
      </c>
      <c r="S647" s="15">
        <f t="shared" si="75"/>
        <v>21.029463056582049</v>
      </c>
      <c r="T647" s="20" t="str">
        <f t="shared" si="76"/>
        <v>High</v>
      </c>
    </row>
    <row r="648" spans="1:20" x14ac:dyDescent="0.3">
      <c r="A648" s="15" t="s">
        <v>721</v>
      </c>
      <c r="B648" s="16">
        <v>45391</v>
      </c>
      <c r="C648" s="15" t="s">
        <v>37</v>
      </c>
      <c r="D648" s="15" t="s">
        <v>56</v>
      </c>
      <c r="E648" s="15" t="s">
        <v>16</v>
      </c>
      <c r="F648" s="15" t="s">
        <v>29</v>
      </c>
      <c r="G648" s="15" t="s">
        <v>79</v>
      </c>
      <c r="H648" s="15">
        <v>2</v>
      </c>
      <c r="I648" s="15">
        <v>88690</v>
      </c>
      <c r="J648" s="17">
        <v>0</v>
      </c>
      <c r="K648" s="15">
        <v>177380</v>
      </c>
      <c r="L648" s="15">
        <v>144919.71</v>
      </c>
      <c r="M648" s="15" t="s">
        <v>19</v>
      </c>
      <c r="N648" s="18" t="str">
        <f t="shared" si="70"/>
        <v>April</v>
      </c>
      <c r="O648" s="15">
        <f t="shared" si="71"/>
        <v>2</v>
      </c>
      <c r="P648" s="19">
        <f t="shared" si="72"/>
        <v>0</v>
      </c>
      <c r="Q648" s="19">
        <f t="shared" si="73"/>
        <v>177380</v>
      </c>
      <c r="R648" s="15">
        <f t="shared" si="74"/>
        <v>32460.290000000008</v>
      </c>
      <c r="S648" s="15">
        <f t="shared" si="75"/>
        <v>18.299859059645961</v>
      </c>
      <c r="T648" s="20" t="str">
        <f t="shared" si="76"/>
        <v>High</v>
      </c>
    </row>
    <row r="649" spans="1:20" x14ac:dyDescent="0.3">
      <c r="A649" s="15" t="s">
        <v>722</v>
      </c>
      <c r="B649" s="16">
        <v>45443</v>
      </c>
      <c r="C649" s="15" t="s">
        <v>14</v>
      </c>
      <c r="D649" s="15" t="s">
        <v>73</v>
      </c>
      <c r="E649" s="15" t="s">
        <v>16</v>
      </c>
      <c r="F649" s="15" t="s">
        <v>17</v>
      </c>
      <c r="G649" s="15" t="s">
        <v>18</v>
      </c>
      <c r="H649" s="15">
        <v>1</v>
      </c>
      <c r="I649" s="15">
        <v>57610</v>
      </c>
      <c r="J649" s="17">
        <v>0</v>
      </c>
      <c r="K649" s="15">
        <v>57610</v>
      </c>
      <c r="L649" s="15">
        <v>51385.78</v>
      </c>
      <c r="M649" s="15" t="s">
        <v>35</v>
      </c>
      <c r="N649" s="18" t="str">
        <f t="shared" si="70"/>
        <v>May</v>
      </c>
      <c r="O649" s="15">
        <f t="shared" si="71"/>
        <v>2</v>
      </c>
      <c r="P649" s="19">
        <f t="shared" si="72"/>
        <v>0</v>
      </c>
      <c r="Q649" s="19">
        <f t="shared" si="73"/>
        <v>57610</v>
      </c>
      <c r="R649" s="15">
        <f t="shared" si="74"/>
        <v>6224.2200000000012</v>
      </c>
      <c r="S649" s="15">
        <f t="shared" si="75"/>
        <v>10.804061794827289</v>
      </c>
      <c r="T649" s="20" t="str">
        <f t="shared" si="76"/>
        <v>High</v>
      </c>
    </row>
    <row r="650" spans="1:20" x14ac:dyDescent="0.3">
      <c r="A650" s="15" t="s">
        <v>723</v>
      </c>
      <c r="B650" s="16">
        <v>45220</v>
      </c>
      <c r="C650" s="15" t="s">
        <v>27</v>
      </c>
      <c r="D650" s="15" t="s">
        <v>65</v>
      </c>
      <c r="E650" s="15" t="s">
        <v>23</v>
      </c>
      <c r="F650" s="15" t="s">
        <v>49</v>
      </c>
      <c r="G650" s="15" t="s">
        <v>50</v>
      </c>
      <c r="H650" s="15">
        <v>5</v>
      </c>
      <c r="I650" s="15">
        <v>3254</v>
      </c>
      <c r="J650" s="17">
        <v>0.05</v>
      </c>
      <c r="K650" s="15">
        <v>15456.5</v>
      </c>
      <c r="L650" s="15">
        <v>12128.17</v>
      </c>
      <c r="M650" s="15" t="s">
        <v>35</v>
      </c>
      <c r="N650" s="18" t="str">
        <f t="shared" si="70"/>
        <v>October</v>
      </c>
      <c r="O650" s="15">
        <f t="shared" si="71"/>
        <v>4</v>
      </c>
      <c r="P650" s="19">
        <f t="shared" si="72"/>
        <v>772.82500000000005</v>
      </c>
      <c r="Q650" s="19">
        <f t="shared" si="73"/>
        <v>14683.674999999999</v>
      </c>
      <c r="R650" s="15">
        <f t="shared" si="74"/>
        <v>3328.33</v>
      </c>
      <c r="S650" s="15">
        <f t="shared" si="75"/>
        <v>21.533529583023324</v>
      </c>
      <c r="T650" s="20" t="str">
        <f t="shared" si="76"/>
        <v>Medium</v>
      </c>
    </row>
    <row r="651" spans="1:20" x14ac:dyDescent="0.3">
      <c r="A651" s="15" t="s">
        <v>724</v>
      </c>
      <c r="B651" s="16">
        <v>45525</v>
      </c>
      <c r="C651" s="15" t="s">
        <v>14</v>
      </c>
      <c r="D651" s="15" t="s">
        <v>28</v>
      </c>
      <c r="E651" s="15" t="s">
        <v>16</v>
      </c>
      <c r="F651" s="15" t="s">
        <v>39</v>
      </c>
      <c r="G651" s="15" t="s">
        <v>165</v>
      </c>
      <c r="H651" s="15">
        <v>1</v>
      </c>
      <c r="I651" s="15">
        <v>73968</v>
      </c>
      <c r="J651" s="17">
        <v>0.05</v>
      </c>
      <c r="K651" s="15">
        <v>70269.600000000006</v>
      </c>
      <c r="L651" s="15">
        <v>63118.79</v>
      </c>
      <c r="M651" s="15" t="s">
        <v>19</v>
      </c>
      <c r="N651" s="18" t="str">
        <f t="shared" si="70"/>
        <v>August</v>
      </c>
      <c r="O651" s="15">
        <f t="shared" si="71"/>
        <v>3</v>
      </c>
      <c r="P651" s="19">
        <f t="shared" si="72"/>
        <v>3513.4800000000005</v>
      </c>
      <c r="Q651" s="19">
        <f t="shared" si="73"/>
        <v>66756.12000000001</v>
      </c>
      <c r="R651" s="15">
        <f t="shared" si="74"/>
        <v>7150.8100000000049</v>
      </c>
      <c r="S651" s="15">
        <f t="shared" si="75"/>
        <v>10.176249758074622</v>
      </c>
      <c r="T651" s="20" t="str">
        <f t="shared" si="76"/>
        <v>High</v>
      </c>
    </row>
    <row r="652" spans="1:20" x14ac:dyDescent="0.3">
      <c r="A652" s="15" t="s">
        <v>725</v>
      </c>
      <c r="B652" s="16">
        <v>45637</v>
      </c>
      <c r="C652" s="15" t="s">
        <v>27</v>
      </c>
      <c r="D652" s="15" t="s">
        <v>42</v>
      </c>
      <c r="E652" s="15" t="s">
        <v>32</v>
      </c>
      <c r="F652" s="15" t="s">
        <v>60</v>
      </c>
      <c r="G652" s="15" t="s">
        <v>61</v>
      </c>
      <c r="H652" s="15">
        <v>1</v>
      </c>
      <c r="I652" s="15">
        <v>78471</v>
      </c>
      <c r="J652" s="17">
        <v>0.12</v>
      </c>
      <c r="K652" s="15">
        <v>69054.48</v>
      </c>
      <c r="L652" s="15">
        <v>58651.15</v>
      </c>
      <c r="M652" s="15" t="s">
        <v>35</v>
      </c>
      <c r="N652" s="18" t="str">
        <f t="shared" si="70"/>
        <v>December</v>
      </c>
      <c r="O652" s="15">
        <f t="shared" si="71"/>
        <v>4</v>
      </c>
      <c r="P652" s="19">
        <f t="shared" si="72"/>
        <v>8286.5375999999997</v>
      </c>
      <c r="Q652" s="19">
        <f t="shared" si="73"/>
        <v>60767.9424</v>
      </c>
      <c r="R652" s="15">
        <f t="shared" si="74"/>
        <v>10403.329999999994</v>
      </c>
      <c r="S652" s="15">
        <f t="shared" si="75"/>
        <v>15.065394743396801</v>
      </c>
      <c r="T652" s="20" t="str">
        <f t="shared" si="76"/>
        <v>High</v>
      </c>
    </row>
    <row r="653" spans="1:20" x14ac:dyDescent="0.3">
      <c r="A653" s="15" t="s">
        <v>726</v>
      </c>
      <c r="B653" s="16">
        <v>45646</v>
      </c>
      <c r="C653" s="15" t="s">
        <v>14</v>
      </c>
      <c r="D653" s="15" t="s">
        <v>63</v>
      </c>
      <c r="E653" s="15" t="s">
        <v>32</v>
      </c>
      <c r="F653" s="15" t="s">
        <v>90</v>
      </c>
      <c r="G653" s="15" t="s">
        <v>113</v>
      </c>
      <c r="H653" s="15">
        <v>3</v>
      </c>
      <c r="I653" s="15">
        <v>16225</v>
      </c>
      <c r="J653" s="17">
        <v>0.15</v>
      </c>
      <c r="K653" s="15">
        <v>41373.75</v>
      </c>
      <c r="L653" s="15">
        <v>35342.089999999997</v>
      </c>
      <c r="M653" s="15" t="s">
        <v>51</v>
      </c>
      <c r="N653" s="18" t="str">
        <f t="shared" si="70"/>
        <v>December</v>
      </c>
      <c r="O653" s="15">
        <f t="shared" si="71"/>
        <v>4</v>
      </c>
      <c r="P653" s="19">
        <f t="shared" si="72"/>
        <v>6206.0625</v>
      </c>
      <c r="Q653" s="19">
        <f t="shared" si="73"/>
        <v>35167.6875</v>
      </c>
      <c r="R653" s="15">
        <f t="shared" si="74"/>
        <v>6031.6600000000035</v>
      </c>
      <c r="S653" s="15">
        <f t="shared" si="75"/>
        <v>14.578470648660089</v>
      </c>
      <c r="T653" s="20" t="str">
        <f t="shared" si="76"/>
        <v>High</v>
      </c>
    </row>
    <row r="654" spans="1:20" x14ac:dyDescent="0.3">
      <c r="A654" s="15" t="s">
        <v>727</v>
      </c>
      <c r="B654" s="16">
        <v>45059</v>
      </c>
      <c r="C654" s="15" t="s">
        <v>37</v>
      </c>
      <c r="D654" s="15" t="s">
        <v>28</v>
      </c>
      <c r="E654" s="15" t="s">
        <v>32</v>
      </c>
      <c r="F654" s="15" t="s">
        <v>60</v>
      </c>
      <c r="G654" s="15" t="s">
        <v>61</v>
      </c>
      <c r="H654" s="15">
        <v>4</v>
      </c>
      <c r="I654" s="15">
        <v>39776</v>
      </c>
      <c r="J654" s="17">
        <v>0.08</v>
      </c>
      <c r="K654" s="15">
        <v>146375.67999999999</v>
      </c>
      <c r="L654" s="15">
        <v>120258.72</v>
      </c>
      <c r="M654" s="15" t="s">
        <v>35</v>
      </c>
      <c r="N654" s="18" t="str">
        <f t="shared" si="70"/>
        <v>May</v>
      </c>
      <c r="O654" s="15">
        <f t="shared" si="71"/>
        <v>2</v>
      </c>
      <c r="P654" s="19">
        <f t="shared" si="72"/>
        <v>11710.054399999999</v>
      </c>
      <c r="Q654" s="19">
        <f t="shared" si="73"/>
        <v>134665.6256</v>
      </c>
      <c r="R654" s="15">
        <f t="shared" si="74"/>
        <v>26116.959999999992</v>
      </c>
      <c r="S654" s="15">
        <f t="shared" si="75"/>
        <v>17.842417538213994</v>
      </c>
      <c r="T654" s="20" t="str">
        <f t="shared" si="76"/>
        <v>High</v>
      </c>
    </row>
    <row r="655" spans="1:20" x14ac:dyDescent="0.3">
      <c r="A655" s="15" t="s">
        <v>728</v>
      </c>
      <c r="B655" s="16">
        <v>45018</v>
      </c>
      <c r="C655" s="15" t="s">
        <v>37</v>
      </c>
      <c r="D655" s="15" t="s">
        <v>56</v>
      </c>
      <c r="E655" s="15" t="s">
        <v>16</v>
      </c>
      <c r="F655" s="15" t="s">
        <v>39</v>
      </c>
      <c r="G655" s="15" t="s">
        <v>165</v>
      </c>
      <c r="H655" s="15">
        <v>4</v>
      </c>
      <c r="I655" s="15">
        <v>4567</v>
      </c>
      <c r="J655" s="17">
        <v>0.08</v>
      </c>
      <c r="K655" s="15">
        <v>16806.560000000001</v>
      </c>
      <c r="L655" s="15">
        <v>14968.26</v>
      </c>
      <c r="M655" s="15" t="s">
        <v>19</v>
      </c>
      <c r="N655" s="18" t="str">
        <f t="shared" si="70"/>
        <v>April</v>
      </c>
      <c r="O655" s="15">
        <f t="shared" si="71"/>
        <v>2</v>
      </c>
      <c r="P655" s="19">
        <f t="shared" si="72"/>
        <v>1344.5248000000001</v>
      </c>
      <c r="Q655" s="19">
        <f t="shared" si="73"/>
        <v>15462.035200000002</v>
      </c>
      <c r="R655" s="15">
        <f t="shared" si="74"/>
        <v>1838.3000000000011</v>
      </c>
      <c r="S655" s="15">
        <f t="shared" si="75"/>
        <v>10.937990879751721</v>
      </c>
      <c r="T655" s="20" t="str">
        <f t="shared" si="76"/>
        <v>Medium</v>
      </c>
    </row>
    <row r="656" spans="1:20" x14ac:dyDescent="0.3">
      <c r="A656" s="15" t="s">
        <v>729</v>
      </c>
      <c r="B656" s="16">
        <v>45082</v>
      </c>
      <c r="C656" s="15" t="s">
        <v>21</v>
      </c>
      <c r="D656" s="15" t="s">
        <v>28</v>
      </c>
      <c r="E656" s="15" t="s">
        <v>16</v>
      </c>
      <c r="F656" s="15" t="s">
        <v>39</v>
      </c>
      <c r="G656" s="15" t="s">
        <v>165</v>
      </c>
      <c r="H656" s="15">
        <v>2</v>
      </c>
      <c r="I656" s="15">
        <v>63291</v>
      </c>
      <c r="J656" s="17">
        <v>0</v>
      </c>
      <c r="K656" s="15">
        <v>126582</v>
      </c>
      <c r="L656" s="15">
        <v>107130.64</v>
      </c>
      <c r="M656" s="15" t="s">
        <v>19</v>
      </c>
      <c r="N656" s="18" t="str">
        <f t="shared" si="70"/>
        <v>June</v>
      </c>
      <c r="O656" s="15">
        <f t="shared" si="71"/>
        <v>2</v>
      </c>
      <c r="P656" s="19">
        <f t="shared" si="72"/>
        <v>0</v>
      </c>
      <c r="Q656" s="19">
        <f t="shared" si="73"/>
        <v>126582</v>
      </c>
      <c r="R656" s="15">
        <f t="shared" si="74"/>
        <v>19451.36</v>
      </c>
      <c r="S656" s="15">
        <f t="shared" si="75"/>
        <v>15.366608206538054</v>
      </c>
      <c r="T656" s="20" t="str">
        <f t="shared" si="76"/>
        <v>High</v>
      </c>
    </row>
    <row r="657" spans="1:20" x14ac:dyDescent="0.3">
      <c r="A657" s="15" t="s">
        <v>730</v>
      </c>
      <c r="B657" s="16">
        <v>45011</v>
      </c>
      <c r="C657" s="15" t="s">
        <v>27</v>
      </c>
      <c r="D657" s="15" t="s">
        <v>63</v>
      </c>
      <c r="E657" s="15" t="s">
        <v>32</v>
      </c>
      <c r="F657" s="15" t="s">
        <v>60</v>
      </c>
      <c r="G657" s="15" t="s">
        <v>61</v>
      </c>
      <c r="H657" s="15">
        <v>3</v>
      </c>
      <c r="I657" s="15">
        <v>36422</v>
      </c>
      <c r="J657" s="17">
        <v>0.15</v>
      </c>
      <c r="K657" s="15">
        <v>92876.1</v>
      </c>
      <c r="L657" s="15">
        <v>81279.320000000007</v>
      </c>
      <c r="M657" s="15" t="s">
        <v>51</v>
      </c>
      <c r="N657" s="18" t="str">
        <f t="shared" si="70"/>
        <v>March</v>
      </c>
      <c r="O657" s="15">
        <f t="shared" si="71"/>
        <v>1</v>
      </c>
      <c r="P657" s="19">
        <f t="shared" si="72"/>
        <v>13931.415000000001</v>
      </c>
      <c r="Q657" s="19">
        <f t="shared" si="73"/>
        <v>78944.684999999998</v>
      </c>
      <c r="R657" s="15">
        <f t="shared" si="74"/>
        <v>11596.779999999999</v>
      </c>
      <c r="S657" s="15">
        <f t="shared" si="75"/>
        <v>12.48629087569353</v>
      </c>
      <c r="T657" s="20" t="str">
        <f t="shared" si="76"/>
        <v>High</v>
      </c>
    </row>
    <row r="658" spans="1:20" x14ac:dyDescent="0.3">
      <c r="A658" s="15" t="s">
        <v>731</v>
      </c>
      <c r="B658" s="16">
        <v>45657</v>
      </c>
      <c r="C658" s="15" t="s">
        <v>21</v>
      </c>
      <c r="D658" s="15" t="s">
        <v>22</v>
      </c>
      <c r="E658" s="15" t="s">
        <v>16</v>
      </c>
      <c r="F658" s="15" t="s">
        <v>39</v>
      </c>
      <c r="G658" s="15" t="s">
        <v>85</v>
      </c>
      <c r="H658" s="15">
        <v>3</v>
      </c>
      <c r="I658" s="15">
        <v>32002</v>
      </c>
      <c r="J658" s="17">
        <v>0.12</v>
      </c>
      <c r="K658" s="15">
        <v>84485.28</v>
      </c>
      <c r="L658" s="15">
        <v>68166.95</v>
      </c>
      <c r="M658" s="15" t="s">
        <v>19</v>
      </c>
      <c r="N658" s="18" t="str">
        <f t="shared" si="70"/>
        <v>December</v>
      </c>
      <c r="O658" s="15">
        <f t="shared" si="71"/>
        <v>4</v>
      </c>
      <c r="P658" s="19">
        <f t="shared" si="72"/>
        <v>10138.2336</v>
      </c>
      <c r="Q658" s="19">
        <f t="shared" si="73"/>
        <v>74347.046399999992</v>
      </c>
      <c r="R658" s="15">
        <f t="shared" si="74"/>
        <v>16318.330000000002</v>
      </c>
      <c r="S658" s="15">
        <f t="shared" si="75"/>
        <v>19.314997831574924</v>
      </c>
      <c r="T658" s="20" t="str">
        <f t="shared" si="76"/>
        <v>High</v>
      </c>
    </row>
    <row r="659" spans="1:20" x14ac:dyDescent="0.3">
      <c r="A659" s="15" t="s">
        <v>732</v>
      </c>
      <c r="B659" s="16">
        <v>45238</v>
      </c>
      <c r="C659" s="15" t="s">
        <v>27</v>
      </c>
      <c r="D659" s="15" t="s">
        <v>46</v>
      </c>
      <c r="E659" s="15" t="s">
        <v>16</v>
      </c>
      <c r="F659" s="15" t="s">
        <v>17</v>
      </c>
      <c r="G659" s="15" t="s">
        <v>18</v>
      </c>
      <c r="H659" s="15">
        <v>5</v>
      </c>
      <c r="I659" s="15">
        <v>79933</v>
      </c>
      <c r="J659" s="17">
        <v>0.08</v>
      </c>
      <c r="K659" s="15">
        <v>367691.8</v>
      </c>
      <c r="L659" s="15">
        <v>292148.46000000002</v>
      </c>
      <c r="M659" s="15" t="s">
        <v>51</v>
      </c>
      <c r="N659" s="18" t="str">
        <f t="shared" si="70"/>
        <v>November</v>
      </c>
      <c r="O659" s="15">
        <f t="shared" si="71"/>
        <v>4</v>
      </c>
      <c r="P659" s="19">
        <f t="shared" si="72"/>
        <v>29415.344000000001</v>
      </c>
      <c r="Q659" s="19">
        <f t="shared" si="73"/>
        <v>338276.45600000001</v>
      </c>
      <c r="R659" s="15">
        <f t="shared" si="74"/>
        <v>75543.339999999967</v>
      </c>
      <c r="S659" s="15">
        <f t="shared" si="75"/>
        <v>20.545288200607132</v>
      </c>
      <c r="T659" s="20" t="str">
        <f t="shared" si="76"/>
        <v>High</v>
      </c>
    </row>
    <row r="660" spans="1:20" x14ac:dyDescent="0.3">
      <c r="A660" s="15" t="s">
        <v>733</v>
      </c>
      <c r="B660" s="16">
        <v>45525</v>
      </c>
      <c r="C660" s="15" t="s">
        <v>14</v>
      </c>
      <c r="D660" s="15" t="s">
        <v>70</v>
      </c>
      <c r="E660" s="15" t="s">
        <v>32</v>
      </c>
      <c r="F660" s="15" t="s">
        <v>43</v>
      </c>
      <c r="G660" s="15" t="s">
        <v>66</v>
      </c>
      <c r="H660" s="15">
        <v>1</v>
      </c>
      <c r="I660" s="15">
        <v>3873</v>
      </c>
      <c r="J660" s="17">
        <v>0.08</v>
      </c>
      <c r="K660" s="15">
        <v>3563.16</v>
      </c>
      <c r="L660" s="15">
        <v>2750.16</v>
      </c>
      <c r="M660" s="15" t="s">
        <v>51</v>
      </c>
      <c r="N660" s="18" t="str">
        <f t="shared" si="70"/>
        <v>August</v>
      </c>
      <c r="O660" s="15">
        <f t="shared" si="71"/>
        <v>3</v>
      </c>
      <c r="P660" s="19">
        <f t="shared" si="72"/>
        <v>285.05279999999999</v>
      </c>
      <c r="Q660" s="19">
        <f t="shared" si="73"/>
        <v>3278.1071999999999</v>
      </c>
      <c r="R660" s="15">
        <f t="shared" si="74"/>
        <v>813</v>
      </c>
      <c r="S660" s="15">
        <f t="shared" si="75"/>
        <v>22.816825514431009</v>
      </c>
      <c r="T660" s="20" t="str">
        <f t="shared" si="76"/>
        <v>Low</v>
      </c>
    </row>
    <row r="661" spans="1:20" x14ac:dyDescent="0.3">
      <c r="A661" s="15" t="s">
        <v>734</v>
      </c>
      <c r="B661" s="16">
        <v>45023</v>
      </c>
      <c r="C661" s="15" t="s">
        <v>14</v>
      </c>
      <c r="D661" s="15" t="s">
        <v>28</v>
      </c>
      <c r="E661" s="15" t="s">
        <v>23</v>
      </c>
      <c r="F661" s="15" t="s">
        <v>53</v>
      </c>
      <c r="G661" s="15" t="s">
        <v>81</v>
      </c>
      <c r="H661" s="15">
        <v>4</v>
      </c>
      <c r="I661" s="15">
        <v>14833</v>
      </c>
      <c r="J661" s="17">
        <v>0.15</v>
      </c>
      <c r="K661" s="15">
        <v>50432.2</v>
      </c>
      <c r="L661" s="15">
        <v>38339.129999999997</v>
      </c>
      <c r="M661" s="15" t="s">
        <v>19</v>
      </c>
      <c r="N661" s="18" t="str">
        <f t="shared" si="70"/>
        <v>April</v>
      </c>
      <c r="O661" s="15">
        <f t="shared" si="71"/>
        <v>2</v>
      </c>
      <c r="P661" s="19">
        <f t="shared" si="72"/>
        <v>7564.829999999999</v>
      </c>
      <c r="Q661" s="19">
        <f t="shared" si="73"/>
        <v>42867.369999999995</v>
      </c>
      <c r="R661" s="15">
        <f t="shared" si="74"/>
        <v>12093.07</v>
      </c>
      <c r="S661" s="15">
        <f t="shared" si="75"/>
        <v>23.978866676448778</v>
      </c>
      <c r="T661" s="20" t="str">
        <f t="shared" si="76"/>
        <v>High</v>
      </c>
    </row>
    <row r="662" spans="1:20" x14ac:dyDescent="0.3">
      <c r="A662" s="15" t="s">
        <v>735</v>
      </c>
      <c r="B662" s="16">
        <v>45294</v>
      </c>
      <c r="C662" s="15" t="s">
        <v>21</v>
      </c>
      <c r="D662" s="15" t="s">
        <v>38</v>
      </c>
      <c r="E662" s="15" t="s">
        <v>23</v>
      </c>
      <c r="F662" s="15" t="s">
        <v>53</v>
      </c>
      <c r="G662" s="15" t="s">
        <v>81</v>
      </c>
      <c r="H662" s="15">
        <v>2</v>
      </c>
      <c r="I662" s="15">
        <v>9232</v>
      </c>
      <c r="J662" s="17">
        <v>0.08</v>
      </c>
      <c r="K662" s="15">
        <v>16986.88</v>
      </c>
      <c r="L662" s="15">
        <v>14780.65</v>
      </c>
      <c r="M662" s="15" t="s">
        <v>19</v>
      </c>
      <c r="N662" s="18" t="str">
        <f t="shared" si="70"/>
        <v>January</v>
      </c>
      <c r="O662" s="15">
        <f t="shared" si="71"/>
        <v>1</v>
      </c>
      <c r="P662" s="19">
        <f t="shared" si="72"/>
        <v>1358.9504000000002</v>
      </c>
      <c r="Q662" s="19">
        <f t="shared" si="73"/>
        <v>15627.929600000001</v>
      </c>
      <c r="R662" s="15">
        <f t="shared" si="74"/>
        <v>2206.2300000000014</v>
      </c>
      <c r="S662" s="15">
        <f t="shared" si="75"/>
        <v>12.987847091402314</v>
      </c>
      <c r="T662" s="20" t="str">
        <f t="shared" si="76"/>
        <v>Medium</v>
      </c>
    </row>
    <row r="663" spans="1:20" x14ac:dyDescent="0.3">
      <c r="A663" s="15" t="s">
        <v>736</v>
      </c>
      <c r="B663" s="16">
        <v>45131</v>
      </c>
      <c r="C663" s="15" t="s">
        <v>37</v>
      </c>
      <c r="D663" s="15" t="s">
        <v>68</v>
      </c>
      <c r="E663" s="15" t="s">
        <v>23</v>
      </c>
      <c r="F663" s="15" t="s">
        <v>24</v>
      </c>
      <c r="G663" s="15" t="s">
        <v>25</v>
      </c>
      <c r="H663" s="15">
        <v>2</v>
      </c>
      <c r="I663" s="15">
        <v>74748</v>
      </c>
      <c r="J663" s="17">
        <v>0</v>
      </c>
      <c r="K663" s="15">
        <v>149496</v>
      </c>
      <c r="L663" s="15">
        <v>117019.62</v>
      </c>
      <c r="M663" s="15" t="s">
        <v>35</v>
      </c>
      <c r="N663" s="18" t="str">
        <f t="shared" si="70"/>
        <v>July</v>
      </c>
      <c r="O663" s="15">
        <f t="shared" si="71"/>
        <v>3</v>
      </c>
      <c r="P663" s="19">
        <f t="shared" si="72"/>
        <v>0</v>
      </c>
      <c r="Q663" s="19">
        <f t="shared" si="73"/>
        <v>149496</v>
      </c>
      <c r="R663" s="15">
        <f t="shared" si="74"/>
        <v>32476.380000000005</v>
      </c>
      <c r="S663" s="15">
        <f t="shared" si="75"/>
        <v>21.723912345480819</v>
      </c>
      <c r="T663" s="20" t="str">
        <f t="shared" si="76"/>
        <v>High</v>
      </c>
    </row>
    <row r="664" spans="1:20" x14ac:dyDescent="0.3">
      <c r="A664" s="15" t="s">
        <v>737</v>
      </c>
      <c r="B664" s="16">
        <v>45652</v>
      </c>
      <c r="C664" s="15" t="s">
        <v>21</v>
      </c>
      <c r="D664" s="15" t="s">
        <v>70</v>
      </c>
      <c r="E664" s="15" t="s">
        <v>23</v>
      </c>
      <c r="F664" s="15" t="s">
        <v>49</v>
      </c>
      <c r="G664" s="15" t="s">
        <v>71</v>
      </c>
      <c r="H664" s="15">
        <v>5</v>
      </c>
      <c r="I664" s="15">
        <v>46285</v>
      </c>
      <c r="J664" s="17">
        <v>0.08</v>
      </c>
      <c r="K664" s="15">
        <v>212911</v>
      </c>
      <c r="L664" s="15">
        <v>177433.71</v>
      </c>
      <c r="M664" s="15" t="s">
        <v>19</v>
      </c>
      <c r="N664" s="18" t="str">
        <f t="shared" si="70"/>
        <v>December</v>
      </c>
      <c r="O664" s="15">
        <f t="shared" si="71"/>
        <v>4</v>
      </c>
      <c r="P664" s="19">
        <f t="shared" si="72"/>
        <v>17032.88</v>
      </c>
      <c r="Q664" s="19">
        <f t="shared" si="73"/>
        <v>195878.12</v>
      </c>
      <c r="R664" s="15">
        <f t="shared" si="74"/>
        <v>35477.290000000008</v>
      </c>
      <c r="S664" s="15">
        <f t="shared" si="75"/>
        <v>16.662967155290243</v>
      </c>
      <c r="T664" s="20" t="str">
        <f t="shared" si="76"/>
        <v>High</v>
      </c>
    </row>
    <row r="665" spans="1:20" x14ac:dyDescent="0.3">
      <c r="A665" s="15" t="s">
        <v>738</v>
      </c>
      <c r="B665" s="16">
        <v>45306</v>
      </c>
      <c r="C665" s="15" t="s">
        <v>37</v>
      </c>
      <c r="D665" s="15" t="s">
        <v>109</v>
      </c>
      <c r="E665" s="15" t="s">
        <v>23</v>
      </c>
      <c r="F665" s="15" t="s">
        <v>53</v>
      </c>
      <c r="G665" s="15" t="s">
        <v>54</v>
      </c>
      <c r="H665" s="15">
        <v>5</v>
      </c>
      <c r="I665" s="15">
        <v>22046</v>
      </c>
      <c r="J665" s="17">
        <v>0.05</v>
      </c>
      <c r="K665" s="15">
        <v>104718.5</v>
      </c>
      <c r="L665" s="15">
        <v>82550.820000000007</v>
      </c>
      <c r="M665" s="15" t="s">
        <v>19</v>
      </c>
      <c r="N665" s="18" t="str">
        <f t="shared" si="70"/>
        <v>January</v>
      </c>
      <c r="O665" s="15">
        <f t="shared" si="71"/>
        <v>1</v>
      </c>
      <c r="P665" s="19">
        <f t="shared" si="72"/>
        <v>5235.9250000000002</v>
      </c>
      <c r="Q665" s="19">
        <f t="shared" si="73"/>
        <v>99482.574999999997</v>
      </c>
      <c r="R665" s="15">
        <f t="shared" si="74"/>
        <v>22167.679999999993</v>
      </c>
      <c r="S665" s="15">
        <f t="shared" si="75"/>
        <v>21.168828812482985</v>
      </c>
      <c r="T665" s="20" t="str">
        <f t="shared" si="76"/>
        <v>High</v>
      </c>
    </row>
    <row r="666" spans="1:20" x14ac:dyDescent="0.3">
      <c r="A666" s="15" t="s">
        <v>739</v>
      </c>
      <c r="B666" s="16">
        <v>45247</v>
      </c>
      <c r="C666" s="15" t="s">
        <v>37</v>
      </c>
      <c r="D666" s="15" t="s">
        <v>22</v>
      </c>
      <c r="E666" s="15" t="s">
        <v>16</v>
      </c>
      <c r="F666" s="15" t="s">
        <v>17</v>
      </c>
      <c r="G666" s="15" t="s">
        <v>18</v>
      </c>
      <c r="H666" s="15">
        <v>3</v>
      </c>
      <c r="I666" s="15">
        <v>33858</v>
      </c>
      <c r="J666" s="17">
        <v>0</v>
      </c>
      <c r="K666" s="15">
        <v>101574</v>
      </c>
      <c r="L666" s="15">
        <v>79440.070000000007</v>
      </c>
      <c r="M666" s="15" t="s">
        <v>51</v>
      </c>
      <c r="N666" s="18" t="str">
        <f t="shared" si="70"/>
        <v>November</v>
      </c>
      <c r="O666" s="15">
        <f t="shared" si="71"/>
        <v>4</v>
      </c>
      <c r="P666" s="19">
        <f t="shared" si="72"/>
        <v>0</v>
      </c>
      <c r="Q666" s="19">
        <f t="shared" si="73"/>
        <v>101574</v>
      </c>
      <c r="R666" s="15">
        <f t="shared" si="74"/>
        <v>22133.929999999993</v>
      </c>
      <c r="S666" s="15">
        <f t="shared" si="75"/>
        <v>21.790940595034154</v>
      </c>
      <c r="T666" s="20" t="str">
        <f t="shared" si="76"/>
        <v>High</v>
      </c>
    </row>
    <row r="667" spans="1:20" x14ac:dyDescent="0.3">
      <c r="A667" s="15" t="s">
        <v>740</v>
      </c>
      <c r="B667" s="16">
        <v>45242</v>
      </c>
      <c r="C667" s="15" t="s">
        <v>37</v>
      </c>
      <c r="D667" s="15" t="s">
        <v>109</v>
      </c>
      <c r="E667" s="15" t="s">
        <v>23</v>
      </c>
      <c r="F667" s="15" t="s">
        <v>49</v>
      </c>
      <c r="G667" s="15" t="s">
        <v>95</v>
      </c>
      <c r="H667" s="15">
        <v>3</v>
      </c>
      <c r="I667" s="15">
        <v>29104</v>
      </c>
      <c r="J667" s="17">
        <v>0.15</v>
      </c>
      <c r="K667" s="15">
        <v>74215.199999999997</v>
      </c>
      <c r="L667" s="15">
        <v>64102.12</v>
      </c>
      <c r="M667" s="15" t="s">
        <v>19</v>
      </c>
      <c r="N667" s="18" t="str">
        <f t="shared" si="70"/>
        <v>November</v>
      </c>
      <c r="O667" s="15">
        <f t="shared" si="71"/>
        <v>4</v>
      </c>
      <c r="P667" s="19">
        <f t="shared" si="72"/>
        <v>11132.279999999999</v>
      </c>
      <c r="Q667" s="19">
        <f t="shared" si="73"/>
        <v>63082.92</v>
      </c>
      <c r="R667" s="15">
        <f t="shared" si="74"/>
        <v>10113.079999999994</v>
      </c>
      <c r="S667" s="15">
        <f t="shared" si="75"/>
        <v>13.62669641798445</v>
      </c>
      <c r="T667" s="20" t="str">
        <f t="shared" si="76"/>
        <v>High</v>
      </c>
    </row>
    <row r="668" spans="1:20" x14ac:dyDescent="0.3">
      <c r="A668" s="15" t="s">
        <v>741</v>
      </c>
      <c r="B668" s="16">
        <v>45645</v>
      </c>
      <c r="C668" s="15" t="s">
        <v>14</v>
      </c>
      <c r="D668" s="15" t="s">
        <v>68</v>
      </c>
      <c r="E668" s="15" t="s">
        <v>32</v>
      </c>
      <c r="F668" s="15" t="s">
        <v>43</v>
      </c>
      <c r="G668" s="15" t="s">
        <v>66</v>
      </c>
      <c r="H668" s="15">
        <v>1</v>
      </c>
      <c r="I668" s="15">
        <v>56115</v>
      </c>
      <c r="J668" s="17">
        <v>0.15</v>
      </c>
      <c r="K668" s="15">
        <v>47697.75</v>
      </c>
      <c r="L668" s="15">
        <v>40520.800000000003</v>
      </c>
      <c r="M668" s="15" t="s">
        <v>19</v>
      </c>
      <c r="N668" s="18" t="str">
        <f t="shared" si="70"/>
        <v>December</v>
      </c>
      <c r="O668" s="15">
        <f t="shared" si="71"/>
        <v>4</v>
      </c>
      <c r="P668" s="19">
        <f t="shared" si="72"/>
        <v>7154.6624999999995</v>
      </c>
      <c r="Q668" s="19">
        <f t="shared" si="73"/>
        <v>40543.087500000001</v>
      </c>
      <c r="R668" s="15">
        <f t="shared" si="74"/>
        <v>7176.9499999999971</v>
      </c>
      <c r="S668" s="15">
        <f t="shared" si="75"/>
        <v>15.046726522739537</v>
      </c>
      <c r="T668" s="20" t="str">
        <f t="shared" si="76"/>
        <v>High</v>
      </c>
    </row>
    <row r="669" spans="1:20" x14ac:dyDescent="0.3">
      <c r="A669" s="15" t="s">
        <v>742</v>
      </c>
      <c r="B669" s="16">
        <v>45377</v>
      </c>
      <c r="C669" s="15" t="s">
        <v>27</v>
      </c>
      <c r="D669" s="15" t="s">
        <v>48</v>
      </c>
      <c r="E669" s="15" t="s">
        <v>16</v>
      </c>
      <c r="F669" s="15" t="s">
        <v>17</v>
      </c>
      <c r="G669" s="15" t="s">
        <v>156</v>
      </c>
      <c r="H669" s="15">
        <v>1</v>
      </c>
      <c r="I669" s="15">
        <v>69258</v>
      </c>
      <c r="J669" s="17">
        <v>0.1</v>
      </c>
      <c r="K669" s="15">
        <v>62332.2</v>
      </c>
      <c r="L669" s="15">
        <v>51930.65</v>
      </c>
      <c r="M669" s="15" t="s">
        <v>19</v>
      </c>
      <c r="N669" s="18" t="str">
        <f t="shared" si="70"/>
        <v>March</v>
      </c>
      <c r="O669" s="15">
        <f t="shared" si="71"/>
        <v>1</v>
      </c>
      <c r="P669" s="19">
        <f t="shared" si="72"/>
        <v>6233.22</v>
      </c>
      <c r="Q669" s="19">
        <f t="shared" si="73"/>
        <v>56098.979999999996</v>
      </c>
      <c r="R669" s="15">
        <f t="shared" si="74"/>
        <v>10401.549999999996</v>
      </c>
      <c r="S669" s="15">
        <f t="shared" si="75"/>
        <v>16.687282014753201</v>
      </c>
      <c r="T669" s="20" t="str">
        <f t="shared" si="76"/>
        <v>High</v>
      </c>
    </row>
    <row r="670" spans="1:20" x14ac:dyDescent="0.3">
      <c r="A670" s="15" t="s">
        <v>743</v>
      </c>
      <c r="B670" s="16">
        <v>44954</v>
      </c>
      <c r="C670" s="15" t="s">
        <v>14</v>
      </c>
      <c r="D670" s="15" t="s">
        <v>38</v>
      </c>
      <c r="E670" s="15" t="s">
        <v>32</v>
      </c>
      <c r="F670" s="15" t="s">
        <v>60</v>
      </c>
      <c r="G670" s="15" t="s">
        <v>61</v>
      </c>
      <c r="H670" s="15">
        <v>3</v>
      </c>
      <c r="I670" s="15">
        <v>39294</v>
      </c>
      <c r="J670" s="17">
        <v>0.1</v>
      </c>
      <c r="K670" s="15">
        <v>106093.8</v>
      </c>
      <c r="L670" s="15">
        <v>92028.32</v>
      </c>
      <c r="M670" s="15" t="s">
        <v>51</v>
      </c>
      <c r="N670" s="18" t="str">
        <f t="shared" si="70"/>
        <v>January</v>
      </c>
      <c r="O670" s="15">
        <f t="shared" si="71"/>
        <v>1</v>
      </c>
      <c r="P670" s="19">
        <f t="shared" si="72"/>
        <v>10609.380000000001</v>
      </c>
      <c r="Q670" s="19">
        <f t="shared" si="73"/>
        <v>95484.42</v>
      </c>
      <c r="R670" s="15">
        <f t="shared" si="74"/>
        <v>14065.479999999996</v>
      </c>
      <c r="S670" s="15">
        <f t="shared" si="75"/>
        <v>13.257589039133292</v>
      </c>
      <c r="T670" s="20" t="str">
        <f t="shared" si="76"/>
        <v>High</v>
      </c>
    </row>
    <row r="671" spans="1:20" x14ac:dyDescent="0.3">
      <c r="A671" s="15" t="s">
        <v>744</v>
      </c>
      <c r="B671" s="16">
        <v>45195</v>
      </c>
      <c r="C671" s="15" t="s">
        <v>37</v>
      </c>
      <c r="D671" s="15" t="s">
        <v>56</v>
      </c>
      <c r="E671" s="15" t="s">
        <v>23</v>
      </c>
      <c r="F671" s="15" t="s">
        <v>24</v>
      </c>
      <c r="G671" s="15" t="s">
        <v>25</v>
      </c>
      <c r="H671" s="15">
        <v>5</v>
      </c>
      <c r="I671" s="15">
        <v>22495</v>
      </c>
      <c r="J671" s="17">
        <v>0</v>
      </c>
      <c r="K671" s="15">
        <v>112475</v>
      </c>
      <c r="L671" s="15">
        <v>99707.28</v>
      </c>
      <c r="M671" s="15" t="s">
        <v>51</v>
      </c>
      <c r="N671" s="18" t="str">
        <f t="shared" si="70"/>
        <v>September</v>
      </c>
      <c r="O671" s="15">
        <f t="shared" si="71"/>
        <v>3</v>
      </c>
      <c r="P671" s="19">
        <f t="shared" si="72"/>
        <v>0</v>
      </c>
      <c r="Q671" s="19">
        <f t="shared" si="73"/>
        <v>112475</v>
      </c>
      <c r="R671" s="15">
        <f t="shared" si="74"/>
        <v>12767.720000000001</v>
      </c>
      <c r="S671" s="15">
        <f t="shared" si="75"/>
        <v>11.351607023783064</v>
      </c>
      <c r="T671" s="20" t="str">
        <f t="shared" si="76"/>
        <v>High</v>
      </c>
    </row>
    <row r="672" spans="1:20" x14ac:dyDescent="0.3">
      <c r="A672" s="15" t="s">
        <v>745</v>
      </c>
      <c r="B672" s="16">
        <v>45583</v>
      </c>
      <c r="C672" s="15" t="s">
        <v>21</v>
      </c>
      <c r="D672" s="15" t="s">
        <v>56</v>
      </c>
      <c r="E672" s="15" t="s">
        <v>23</v>
      </c>
      <c r="F672" s="15" t="s">
        <v>24</v>
      </c>
      <c r="G672" s="15" t="s">
        <v>75</v>
      </c>
      <c r="H672" s="15">
        <v>4</v>
      </c>
      <c r="I672" s="15">
        <v>84135</v>
      </c>
      <c r="J672" s="17">
        <v>0.1</v>
      </c>
      <c r="K672" s="15">
        <v>302886</v>
      </c>
      <c r="L672" s="15">
        <v>240031.54</v>
      </c>
      <c r="M672" s="15" t="s">
        <v>19</v>
      </c>
      <c r="N672" s="18" t="str">
        <f t="shared" si="70"/>
        <v>October</v>
      </c>
      <c r="O672" s="15">
        <f t="shared" si="71"/>
        <v>4</v>
      </c>
      <c r="P672" s="19">
        <f t="shared" si="72"/>
        <v>30288.600000000002</v>
      </c>
      <c r="Q672" s="19">
        <f t="shared" si="73"/>
        <v>272597.40000000002</v>
      </c>
      <c r="R672" s="15">
        <f t="shared" si="74"/>
        <v>62854.459999999992</v>
      </c>
      <c r="S672" s="15">
        <f t="shared" si="75"/>
        <v>20.751853832795174</v>
      </c>
      <c r="T672" s="20" t="str">
        <f t="shared" si="76"/>
        <v>High</v>
      </c>
    </row>
    <row r="673" spans="1:20" x14ac:dyDescent="0.3">
      <c r="A673" s="15" t="s">
        <v>746</v>
      </c>
      <c r="B673" s="16">
        <v>45557</v>
      </c>
      <c r="C673" s="15" t="s">
        <v>21</v>
      </c>
      <c r="D673" s="15" t="s">
        <v>63</v>
      </c>
      <c r="E673" s="15" t="s">
        <v>23</v>
      </c>
      <c r="F673" s="15" t="s">
        <v>53</v>
      </c>
      <c r="G673" s="15" t="s">
        <v>133</v>
      </c>
      <c r="H673" s="15">
        <v>3</v>
      </c>
      <c r="I673" s="15">
        <v>55350</v>
      </c>
      <c r="J673" s="17">
        <v>0</v>
      </c>
      <c r="K673" s="15">
        <v>166050</v>
      </c>
      <c r="L673" s="15">
        <v>126944.43</v>
      </c>
      <c r="M673" s="15" t="s">
        <v>51</v>
      </c>
      <c r="N673" s="18" t="str">
        <f t="shared" si="70"/>
        <v>September</v>
      </c>
      <c r="O673" s="15">
        <f t="shared" si="71"/>
        <v>3</v>
      </c>
      <c r="P673" s="19">
        <f t="shared" si="72"/>
        <v>0</v>
      </c>
      <c r="Q673" s="19">
        <f t="shared" si="73"/>
        <v>166050</v>
      </c>
      <c r="R673" s="15">
        <f t="shared" si="74"/>
        <v>39105.570000000007</v>
      </c>
      <c r="S673" s="15">
        <f t="shared" si="75"/>
        <v>23.550478771454387</v>
      </c>
      <c r="T673" s="20" t="str">
        <f t="shared" si="76"/>
        <v>High</v>
      </c>
    </row>
    <row r="674" spans="1:20" x14ac:dyDescent="0.3">
      <c r="A674" s="15" t="s">
        <v>747</v>
      </c>
      <c r="B674" s="16">
        <v>45307</v>
      </c>
      <c r="C674" s="15" t="s">
        <v>21</v>
      </c>
      <c r="D674" s="15" t="s">
        <v>68</v>
      </c>
      <c r="E674" s="15" t="s">
        <v>32</v>
      </c>
      <c r="F674" s="15" t="s">
        <v>60</v>
      </c>
      <c r="G674" s="15" t="s">
        <v>102</v>
      </c>
      <c r="H674" s="15">
        <v>1</v>
      </c>
      <c r="I674" s="15">
        <v>86727</v>
      </c>
      <c r="J674" s="17">
        <v>0.05</v>
      </c>
      <c r="K674" s="15">
        <v>82390.649999999994</v>
      </c>
      <c r="L674" s="15">
        <v>61994.85</v>
      </c>
      <c r="M674" s="15" t="s">
        <v>19</v>
      </c>
      <c r="N674" s="18" t="str">
        <f t="shared" si="70"/>
        <v>January</v>
      </c>
      <c r="O674" s="15">
        <f t="shared" si="71"/>
        <v>1</v>
      </c>
      <c r="P674" s="19">
        <f t="shared" si="72"/>
        <v>4119.5325000000003</v>
      </c>
      <c r="Q674" s="19">
        <f t="shared" si="73"/>
        <v>78271.117499999993</v>
      </c>
      <c r="R674" s="15">
        <f t="shared" si="74"/>
        <v>20395.799999999996</v>
      </c>
      <c r="S674" s="15">
        <f t="shared" si="75"/>
        <v>24.75499343675526</v>
      </c>
      <c r="T674" s="20" t="str">
        <f t="shared" si="76"/>
        <v>High</v>
      </c>
    </row>
    <row r="675" spans="1:20" x14ac:dyDescent="0.3">
      <c r="A675" s="15" t="s">
        <v>748</v>
      </c>
      <c r="B675" s="16">
        <v>45158</v>
      </c>
      <c r="C675" s="15" t="s">
        <v>37</v>
      </c>
      <c r="D675" s="15" t="s">
        <v>109</v>
      </c>
      <c r="E675" s="15" t="s">
        <v>23</v>
      </c>
      <c r="F675" s="15" t="s">
        <v>24</v>
      </c>
      <c r="G675" s="15" t="s">
        <v>75</v>
      </c>
      <c r="H675" s="15">
        <v>5</v>
      </c>
      <c r="I675" s="15">
        <v>32504</v>
      </c>
      <c r="J675" s="17">
        <v>0.08</v>
      </c>
      <c r="K675" s="15">
        <v>149518.39999999999</v>
      </c>
      <c r="L675" s="15">
        <v>132101.72</v>
      </c>
      <c r="M675" s="15" t="s">
        <v>19</v>
      </c>
      <c r="N675" s="18" t="str">
        <f t="shared" si="70"/>
        <v>August</v>
      </c>
      <c r="O675" s="15">
        <f t="shared" si="71"/>
        <v>3</v>
      </c>
      <c r="P675" s="19">
        <f t="shared" si="72"/>
        <v>11961.472</v>
      </c>
      <c r="Q675" s="19">
        <f t="shared" si="73"/>
        <v>137556.92799999999</v>
      </c>
      <c r="R675" s="15">
        <f t="shared" si="74"/>
        <v>17416.679999999993</v>
      </c>
      <c r="S675" s="15">
        <f t="shared" si="75"/>
        <v>11.648519513317421</v>
      </c>
      <c r="T675" s="20" t="str">
        <f t="shared" si="76"/>
        <v>High</v>
      </c>
    </row>
    <row r="676" spans="1:20" x14ac:dyDescent="0.3">
      <c r="A676" s="15" t="s">
        <v>749</v>
      </c>
      <c r="B676" s="16">
        <v>45223</v>
      </c>
      <c r="C676" s="15" t="s">
        <v>14</v>
      </c>
      <c r="D676" s="15" t="s">
        <v>22</v>
      </c>
      <c r="E676" s="15" t="s">
        <v>16</v>
      </c>
      <c r="F676" s="15" t="s">
        <v>29</v>
      </c>
      <c r="G676" s="15" t="s">
        <v>57</v>
      </c>
      <c r="H676" s="15">
        <v>5</v>
      </c>
      <c r="I676" s="15">
        <v>46210</v>
      </c>
      <c r="J676" s="17">
        <v>0.15</v>
      </c>
      <c r="K676" s="15">
        <v>196392.5</v>
      </c>
      <c r="L676" s="15">
        <v>175884.38</v>
      </c>
      <c r="M676" s="15" t="s">
        <v>19</v>
      </c>
      <c r="N676" s="18" t="str">
        <f t="shared" si="70"/>
        <v>October</v>
      </c>
      <c r="O676" s="15">
        <f t="shared" si="71"/>
        <v>4</v>
      </c>
      <c r="P676" s="19">
        <f t="shared" si="72"/>
        <v>29458.875</v>
      </c>
      <c r="Q676" s="19">
        <f t="shared" si="73"/>
        <v>166933.625</v>
      </c>
      <c r="R676" s="15">
        <f t="shared" si="74"/>
        <v>20508.119999999995</v>
      </c>
      <c r="S676" s="15">
        <f t="shared" si="75"/>
        <v>10.442415061674961</v>
      </c>
      <c r="T676" s="20" t="str">
        <f t="shared" si="76"/>
        <v>High</v>
      </c>
    </row>
    <row r="677" spans="1:20" x14ac:dyDescent="0.3">
      <c r="A677" s="15" t="s">
        <v>750</v>
      </c>
      <c r="B677" s="16">
        <v>45488</v>
      </c>
      <c r="C677" s="15" t="s">
        <v>21</v>
      </c>
      <c r="D677" s="15" t="s">
        <v>28</v>
      </c>
      <c r="E677" s="15" t="s">
        <v>23</v>
      </c>
      <c r="F677" s="15" t="s">
        <v>53</v>
      </c>
      <c r="G677" s="15" t="s">
        <v>54</v>
      </c>
      <c r="H677" s="15">
        <v>4</v>
      </c>
      <c r="I677" s="15">
        <v>72593</v>
      </c>
      <c r="J677" s="17">
        <v>0.12</v>
      </c>
      <c r="K677" s="15">
        <v>255527.36</v>
      </c>
      <c r="L677" s="15">
        <v>211993.67</v>
      </c>
      <c r="M677" s="15" t="s">
        <v>19</v>
      </c>
      <c r="N677" s="18" t="str">
        <f t="shared" si="70"/>
        <v>July</v>
      </c>
      <c r="O677" s="15">
        <f t="shared" si="71"/>
        <v>3</v>
      </c>
      <c r="P677" s="19">
        <f t="shared" si="72"/>
        <v>30663.283199999998</v>
      </c>
      <c r="Q677" s="19">
        <f t="shared" si="73"/>
        <v>224864.07679999998</v>
      </c>
      <c r="R677" s="15">
        <f t="shared" si="74"/>
        <v>43533.689999999973</v>
      </c>
      <c r="S677" s="15">
        <f t="shared" si="75"/>
        <v>17.036801851668635</v>
      </c>
      <c r="T677" s="20" t="str">
        <f t="shared" si="76"/>
        <v>High</v>
      </c>
    </row>
    <row r="678" spans="1:20" x14ac:dyDescent="0.3">
      <c r="A678" s="15" t="s">
        <v>751</v>
      </c>
      <c r="B678" s="16">
        <v>45563</v>
      </c>
      <c r="C678" s="15" t="s">
        <v>27</v>
      </c>
      <c r="D678" s="15" t="s">
        <v>28</v>
      </c>
      <c r="E678" s="15" t="s">
        <v>32</v>
      </c>
      <c r="F678" s="15" t="s">
        <v>33</v>
      </c>
      <c r="G678" s="15" t="s">
        <v>83</v>
      </c>
      <c r="H678" s="15">
        <v>3</v>
      </c>
      <c r="I678" s="15">
        <v>61949</v>
      </c>
      <c r="J678" s="17">
        <v>0.15</v>
      </c>
      <c r="K678" s="15">
        <v>157969.95000000001</v>
      </c>
      <c r="L678" s="15">
        <v>128900.75</v>
      </c>
      <c r="M678" s="15" t="s">
        <v>19</v>
      </c>
      <c r="N678" s="18" t="str">
        <f t="shared" si="70"/>
        <v>September</v>
      </c>
      <c r="O678" s="15">
        <f t="shared" si="71"/>
        <v>3</v>
      </c>
      <c r="P678" s="19">
        <f t="shared" si="72"/>
        <v>23695.4925</v>
      </c>
      <c r="Q678" s="19">
        <f t="shared" si="73"/>
        <v>134274.45750000002</v>
      </c>
      <c r="R678" s="15">
        <f t="shared" si="74"/>
        <v>29069.200000000012</v>
      </c>
      <c r="S678" s="15">
        <f t="shared" si="75"/>
        <v>18.401727670357566</v>
      </c>
      <c r="T678" s="20" t="str">
        <f t="shared" si="76"/>
        <v>High</v>
      </c>
    </row>
    <row r="679" spans="1:20" x14ac:dyDescent="0.3">
      <c r="A679" s="15" t="s">
        <v>752</v>
      </c>
      <c r="B679" s="16">
        <v>45528</v>
      </c>
      <c r="C679" s="15" t="s">
        <v>37</v>
      </c>
      <c r="D679" s="15" t="s">
        <v>56</v>
      </c>
      <c r="E679" s="15" t="s">
        <v>32</v>
      </c>
      <c r="F679" s="15" t="s">
        <v>43</v>
      </c>
      <c r="G679" s="15" t="s">
        <v>66</v>
      </c>
      <c r="H679" s="15">
        <v>3</v>
      </c>
      <c r="I679" s="15">
        <v>89098</v>
      </c>
      <c r="J679" s="17">
        <v>0.1</v>
      </c>
      <c r="K679" s="15">
        <v>240564.6</v>
      </c>
      <c r="L679" s="15">
        <v>196820.58</v>
      </c>
      <c r="M679" s="15" t="s">
        <v>51</v>
      </c>
      <c r="N679" s="18" t="str">
        <f t="shared" si="70"/>
        <v>August</v>
      </c>
      <c r="O679" s="15">
        <f t="shared" si="71"/>
        <v>3</v>
      </c>
      <c r="P679" s="19">
        <f t="shared" si="72"/>
        <v>24056.460000000003</v>
      </c>
      <c r="Q679" s="19">
        <f t="shared" si="73"/>
        <v>216508.14</v>
      </c>
      <c r="R679" s="15">
        <f t="shared" si="74"/>
        <v>43744.020000000019</v>
      </c>
      <c r="S679" s="15">
        <f t="shared" si="75"/>
        <v>18.183897381410237</v>
      </c>
      <c r="T679" s="20" t="str">
        <f t="shared" si="76"/>
        <v>High</v>
      </c>
    </row>
    <row r="680" spans="1:20" x14ac:dyDescent="0.3">
      <c r="A680" s="15" t="s">
        <v>753</v>
      </c>
      <c r="B680" s="16">
        <v>45605</v>
      </c>
      <c r="C680" s="15" t="s">
        <v>37</v>
      </c>
      <c r="D680" s="15" t="s">
        <v>109</v>
      </c>
      <c r="E680" s="15" t="s">
        <v>32</v>
      </c>
      <c r="F680" s="15" t="s">
        <v>90</v>
      </c>
      <c r="G680" s="15" t="s">
        <v>113</v>
      </c>
      <c r="H680" s="15">
        <v>1</v>
      </c>
      <c r="I680" s="15">
        <v>81675</v>
      </c>
      <c r="J680" s="17">
        <v>0.15</v>
      </c>
      <c r="K680" s="15">
        <v>69423.75</v>
      </c>
      <c r="L680" s="15">
        <v>54251.18</v>
      </c>
      <c r="M680" s="15" t="s">
        <v>35</v>
      </c>
      <c r="N680" s="18" t="str">
        <f t="shared" si="70"/>
        <v>November</v>
      </c>
      <c r="O680" s="15">
        <f t="shared" si="71"/>
        <v>4</v>
      </c>
      <c r="P680" s="19">
        <f t="shared" si="72"/>
        <v>10413.5625</v>
      </c>
      <c r="Q680" s="19">
        <f t="shared" si="73"/>
        <v>59010.1875</v>
      </c>
      <c r="R680" s="15">
        <f t="shared" si="74"/>
        <v>15172.57</v>
      </c>
      <c r="S680" s="15">
        <f t="shared" si="75"/>
        <v>21.855013594051027</v>
      </c>
      <c r="T680" s="20" t="str">
        <f t="shared" si="76"/>
        <v>High</v>
      </c>
    </row>
    <row r="681" spans="1:20" x14ac:dyDescent="0.3">
      <c r="A681" s="15" t="s">
        <v>754</v>
      </c>
      <c r="B681" s="16">
        <v>45497</v>
      </c>
      <c r="C681" s="15" t="s">
        <v>37</v>
      </c>
      <c r="D681" s="15" t="s">
        <v>56</v>
      </c>
      <c r="E681" s="15" t="s">
        <v>32</v>
      </c>
      <c r="F681" s="15" t="s">
        <v>33</v>
      </c>
      <c r="G681" s="15" t="s">
        <v>34</v>
      </c>
      <c r="H681" s="15">
        <v>1</v>
      </c>
      <c r="I681" s="15">
        <v>81793</v>
      </c>
      <c r="J681" s="17">
        <v>0.15</v>
      </c>
      <c r="K681" s="15">
        <v>69524.05</v>
      </c>
      <c r="L681" s="15">
        <v>61027.41</v>
      </c>
      <c r="M681" s="15" t="s">
        <v>51</v>
      </c>
      <c r="N681" s="18" t="str">
        <f t="shared" si="70"/>
        <v>July</v>
      </c>
      <c r="O681" s="15">
        <f t="shared" si="71"/>
        <v>3</v>
      </c>
      <c r="P681" s="19">
        <f t="shared" si="72"/>
        <v>10428.6075</v>
      </c>
      <c r="Q681" s="19">
        <f t="shared" si="73"/>
        <v>59095.442500000005</v>
      </c>
      <c r="R681" s="15">
        <f t="shared" si="74"/>
        <v>8496.64</v>
      </c>
      <c r="S681" s="15">
        <f t="shared" si="75"/>
        <v>12.221152248754207</v>
      </c>
      <c r="T681" s="20" t="str">
        <f t="shared" si="76"/>
        <v>High</v>
      </c>
    </row>
    <row r="682" spans="1:20" x14ac:dyDescent="0.3">
      <c r="A682" s="15" t="s">
        <v>755</v>
      </c>
      <c r="B682" s="16">
        <v>45542</v>
      </c>
      <c r="C682" s="15" t="s">
        <v>21</v>
      </c>
      <c r="D682" s="15" t="s">
        <v>73</v>
      </c>
      <c r="E682" s="15" t="s">
        <v>32</v>
      </c>
      <c r="F682" s="15" t="s">
        <v>33</v>
      </c>
      <c r="G682" s="15" t="s">
        <v>83</v>
      </c>
      <c r="H682" s="15">
        <v>5</v>
      </c>
      <c r="I682" s="15">
        <v>61945</v>
      </c>
      <c r="J682" s="17">
        <v>0.05</v>
      </c>
      <c r="K682" s="15">
        <v>294238.75</v>
      </c>
      <c r="L682" s="15">
        <v>224585.03</v>
      </c>
      <c r="M682" s="15" t="s">
        <v>35</v>
      </c>
      <c r="N682" s="18" t="str">
        <f t="shared" si="70"/>
        <v>September</v>
      </c>
      <c r="O682" s="15">
        <f t="shared" si="71"/>
        <v>3</v>
      </c>
      <c r="P682" s="19">
        <f t="shared" si="72"/>
        <v>14711.9375</v>
      </c>
      <c r="Q682" s="19">
        <f t="shared" si="73"/>
        <v>279526.8125</v>
      </c>
      <c r="R682" s="15">
        <f t="shared" si="74"/>
        <v>69653.72</v>
      </c>
      <c r="S682" s="15">
        <f t="shared" si="75"/>
        <v>23.672517640861376</v>
      </c>
      <c r="T682" s="20" t="str">
        <f t="shared" si="76"/>
        <v>High</v>
      </c>
    </row>
    <row r="683" spans="1:20" x14ac:dyDescent="0.3">
      <c r="A683" s="15" t="s">
        <v>756</v>
      </c>
      <c r="B683" s="16">
        <v>45294</v>
      </c>
      <c r="C683" s="15" t="s">
        <v>27</v>
      </c>
      <c r="D683" s="15" t="s">
        <v>28</v>
      </c>
      <c r="E683" s="15" t="s">
        <v>32</v>
      </c>
      <c r="F683" s="15" t="s">
        <v>60</v>
      </c>
      <c r="G683" s="15" t="s">
        <v>61</v>
      </c>
      <c r="H683" s="15">
        <v>1</v>
      </c>
      <c r="I683" s="15">
        <v>54679</v>
      </c>
      <c r="J683" s="17">
        <v>0.05</v>
      </c>
      <c r="K683" s="15">
        <v>51945.05</v>
      </c>
      <c r="L683" s="15">
        <v>42455.57</v>
      </c>
      <c r="M683" s="15" t="s">
        <v>35</v>
      </c>
      <c r="N683" s="18" t="str">
        <f t="shared" si="70"/>
        <v>January</v>
      </c>
      <c r="O683" s="15">
        <f t="shared" si="71"/>
        <v>1</v>
      </c>
      <c r="P683" s="19">
        <f t="shared" si="72"/>
        <v>2597.2525000000005</v>
      </c>
      <c r="Q683" s="19">
        <f t="shared" si="73"/>
        <v>49347.797500000001</v>
      </c>
      <c r="R683" s="15">
        <f t="shared" si="74"/>
        <v>9489.4800000000032</v>
      </c>
      <c r="S683" s="15">
        <f t="shared" si="75"/>
        <v>18.26830467965668</v>
      </c>
      <c r="T683" s="20" t="str">
        <f t="shared" si="76"/>
        <v>High</v>
      </c>
    </row>
    <row r="684" spans="1:20" x14ac:dyDescent="0.3">
      <c r="A684" s="15" t="s">
        <v>757</v>
      </c>
      <c r="B684" s="16">
        <v>45262</v>
      </c>
      <c r="C684" s="15" t="s">
        <v>37</v>
      </c>
      <c r="D684" s="15" t="s">
        <v>28</v>
      </c>
      <c r="E684" s="15" t="s">
        <v>16</v>
      </c>
      <c r="F684" s="15" t="s">
        <v>29</v>
      </c>
      <c r="G684" s="15" t="s">
        <v>77</v>
      </c>
      <c r="H684" s="15">
        <v>1</v>
      </c>
      <c r="I684" s="15">
        <v>53403</v>
      </c>
      <c r="J684" s="17">
        <v>0</v>
      </c>
      <c r="K684" s="15">
        <v>53403</v>
      </c>
      <c r="L684" s="15">
        <v>40213.78</v>
      </c>
      <c r="M684" s="15" t="s">
        <v>19</v>
      </c>
      <c r="N684" s="18" t="str">
        <f t="shared" si="70"/>
        <v>December</v>
      </c>
      <c r="O684" s="15">
        <f t="shared" si="71"/>
        <v>4</v>
      </c>
      <c r="P684" s="19">
        <f t="shared" si="72"/>
        <v>0</v>
      </c>
      <c r="Q684" s="19">
        <f t="shared" si="73"/>
        <v>53403</v>
      </c>
      <c r="R684" s="15">
        <f t="shared" si="74"/>
        <v>13189.220000000001</v>
      </c>
      <c r="S684" s="15">
        <f t="shared" si="75"/>
        <v>24.697526356197219</v>
      </c>
      <c r="T684" s="20" t="str">
        <f t="shared" si="76"/>
        <v>High</v>
      </c>
    </row>
    <row r="685" spans="1:20" x14ac:dyDescent="0.3">
      <c r="A685" s="15" t="s">
        <v>758</v>
      </c>
      <c r="B685" s="16">
        <v>45159</v>
      </c>
      <c r="C685" s="15" t="s">
        <v>37</v>
      </c>
      <c r="D685" s="15" t="s">
        <v>48</v>
      </c>
      <c r="E685" s="15" t="s">
        <v>23</v>
      </c>
      <c r="F685" s="15" t="s">
        <v>53</v>
      </c>
      <c r="G685" s="15" t="s">
        <v>54</v>
      </c>
      <c r="H685" s="15">
        <v>4</v>
      </c>
      <c r="I685" s="15">
        <v>25850</v>
      </c>
      <c r="J685" s="17">
        <v>0.12</v>
      </c>
      <c r="K685" s="15">
        <v>90992</v>
      </c>
      <c r="L685" s="15">
        <v>80722.539999999994</v>
      </c>
      <c r="M685" s="15" t="s">
        <v>35</v>
      </c>
      <c r="N685" s="18" t="str">
        <f t="shared" si="70"/>
        <v>August</v>
      </c>
      <c r="O685" s="15">
        <f t="shared" si="71"/>
        <v>3</v>
      </c>
      <c r="P685" s="19">
        <f t="shared" si="72"/>
        <v>10919.039999999999</v>
      </c>
      <c r="Q685" s="19">
        <f t="shared" si="73"/>
        <v>80072.960000000006</v>
      </c>
      <c r="R685" s="15">
        <f t="shared" si="74"/>
        <v>10269.460000000006</v>
      </c>
      <c r="S685" s="15">
        <f t="shared" si="75"/>
        <v>11.286113064884832</v>
      </c>
      <c r="T685" s="20" t="str">
        <f t="shared" si="76"/>
        <v>High</v>
      </c>
    </row>
    <row r="686" spans="1:20" x14ac:dyDescent="0.3">
      <c r="A686" s="15" t="s">
        <v>759</v>
      </c>
      <c r="B686" s="16">
        <v>45046</v>
      </c>
      <c r="C686" s="15" t="s">
        <v>37</v>
      </c>
      <c r="D686" s="15" t="s">
        <v>109</v>
      </c>
      <c r="E686" s="15" t="s">
        <v>23</v>
      </c>
      <c r="F686" s="15" t="s">
        <v>53</v>
      </c>
      <c r="G686" s="15" t="s">
        <v>54</v>
      </c>
      <c r="H686" s="15">
        <v>4</v>
      </c>
      <c r="I686" s="15">
        <v>19935</v>
      </c>
      <c r="J686" s="17">
        <v>0</v>
      </c>
      <c r="K686" s="15">
        <v>79740</v>
      </c>
      <c r="L686" s="15">
        <v>62335.21</v>
      </c>
      <c r="M686" s="15" t="s">
        <v>19</v>
      </c>
      <c r="N686" s="18" t="str">
        <f t="shared" si="70"/>
        <v>April</v>
      </c>
      <c r="O686" s="15">
        <f t="shared" si="71"/>
        <v>2</v>
      </c>
      <c r="P686" s="19">
        <f t="shared" si="72"/>
        <v>0</v>
      </c>
      <c r="Q686" s="19">
        <f t="shared" si="73"/>
        <v>79740</v>
      </c>
      <c r="R686" s="15">
        <f t="shared" si="74"/>
        <v>17404.79</v>
      </c>
      <c r="S686" s="15">
        <f t="shared" si="75"/>
        <v>21.826925006270379</v>
      </c>
      <c r="T686" s="20" t="str">
        <f t="shared" si="76"/>
        <v>High</v>
      </c>
    </row>
    <row r="687" spans="1:20" x14ac:dyDescent="0.3">
      <c r="A687" s="15" t="s">
        <v>760</v>
      </c>
      <c r="B687" s="16">
        <v>45151</v>
      </c>
      <c r="C687" s="15" t="s">
        <v>37</v>
      </c>
      <c r="D687" s="15" t="s">
        <v>42</v>
      </c>
      <c r="E687" s="15" t="s">
        <v>16</v>
      </c>
      <c r="F687" s="15" t="s">
        <v>17</v>
      </c>
      <c r="G687" s="15" t="s">
        <v>93</v>
      </c>
      <c r="H687" s="15">
        <v>1</v>
      </c>
      <c r="I687" s="15">
        <v>77240</v>
      </c>
      <c r="J687" s="17">
        <v>0.12</v>
      </c>
      <c r="K687" s="15">
        <v>67971.199999999997</v>
      </c>
      <c r="L687" s="15">
        <v>58848.2</v>
      </c>
      <c r="M687" s="15" t="s">
        <v>19</v>
      </c>
      <c r="N687" s="18" t="str">
        <f t="shared" si="70"/>
        <v>August</v>
      </c>
      <c r="O687" s="15">
        <f t="shared" si="71"/>
        <v>3</v>
      </c>
      <c r="P687" s="19">
        <f t="shared" si="72"/>
        <v>8156.543999999999</v>
      </c>
      <c r="Q687" s="19">
        <f t="shared" si="73"/>
        <v>59814.655999999995</v>
      </c>
      <c r="R687" s="15">
        <f t="shared" si="74"/>
        <v>9123</v>
      </c>
      <c r="S687" s="15">
        <f t="shared" si="75"/>
        <v>13.421861023492305</v>
      </c>
      <c r="T687" s="20" t="str">
        <f t="shared" si="76"/>
        <v>High</v>
      </c>
    </row>
    <row r="688" spans="1:20" x14ac:dyDescent="0.3">
      <c r="A688" s="15" t="s">
        <v>761</v>
      </c>
      <c r="B688" s="16">
        <v>45304</v>
      </c>
      <c r="C688" s="15" t="s">
        <v>37</v>
      </c>
      <c r="D688" s="15" t="s">
        <v>70</v>
      </c>
      <c r="E688" s="15" t="s">
        <v>23</v>
      </c>
      <c r="F688" s="15" t="s">
        <v>53</v>
      </c>
      <c r="G688" s="15" t="s">
        <v>133</v>
      </c>
      <c r="H688" s="15">
        <v>2</v>
      </c>
      <c r="I688" s="15">
        <v>47906</v>
      </c>
      <c r="J688" s="17">
        <v>0.12</v>
      </c>
      <c r="K688" s="15">
        <v>84314.559999999998</v>
      </c>
      <c r="L688" s="15">
        <v>74321.8</v>
      </c>
      <c r="M688" s="15" t="s">
        <v>51</v>
      </c>
      <c r="N688" s="18" t="str">
        <f t="shared" si="70"/>
        <v>January</v>
      </c>
      <c r="O688" s="15">
        <f t="shared" si="71"/>
        <v>1</v>
      </c>
      <c r="P688" s="19">
        <f t="shared" si="72"/>
        <v>10117.7472</v>
      </c>
      <c r="Q688" s="19">
        <f t="shared" si="73"/>
        <v>74196.8128</v>
      </c>
      <c r="R688" s="15">
        <f t="shared" si="74"/>
        <v>9992.7599999999948</v>
      </c>
      <c r="S688" s="15">
        <f t="shared" si="75"/>
        <v>11.85176083466485</v>
      </c>
      <c r="T688" s="20" t="str">
        <f t="shared" si="76"/>
        <v>High</v>
      </c>
    </row>
    <row r="689" spans="1:20" x14ac:dyDescent="0.3">
      <c r="A689" s="15" t="s">
        <v>762</v>
      </c>
      <c r="B689" s="16">
        <v>45496</v>
      </c>
      <c r="C689" s="15" t="s">
        <v>21</v>
      </c>
      <c r="D689" s="15" t="s">
        <v>65</v>
      </c>
      <c r="E689" s="15" t="s">
        <v>32</v>
      </c>
      <c r="F689" s="15" t="s">
        <v>60</v>
      </c>
      <c r="G689" s="15" t="s">
        <v>102</v>
      </c>
      <c r="H689" s="15">
        <v>3</v>
      </c>
      <c r="I689" s="15">
        <v>44950</v>
      </c>
      <c r="J689" s="17">
        <v>0.05</v>
      </c>
      <c r="K689" s="15">
        <v>128107.5</v>
      </c>
      <c r="L689" s="15">
        <v>108768.09</v>
      </c>
      <c r="M689" s="15" t="s">
        <v>19</v>
      </c>
      <c r="N689" s="18" t="str">
        <f t="shared" si="70"/>
        <v>July</v>
      </c>
      <c r="O689" s="15">
        <f t="shared" si="71"/>
        <v>3</v>
      </c>
      <c r="P689" s="19">
        <f t="shared" si="72"/>
        <v>6405.375</v>
      </c>
      <c r="Q689" s="19">
        <f t="shared" si="73"/>
        <v>121702.125</v>
      </c>
      <c r="R689" s="15">
        <f t="shared" si="74"/>
        <v>19339.410000000003</v>
      </c>
      <c r="S689" s="15">
        <f t="shared" si="75"/>
        <v>15.096235583396759</v>
      </c>
      <c r="T689" s="20" t="str">
        <f t="shared" si="76"/>
        <v>High</v>
      </c>
    </row>
    <row r="690" spans="1:20" x14ac:dyDescent="0.3">
      <c r="A690" s="15" t="s">
        <v>763</v>
      </c>
      <c r="B690" s="16">
        <v>45401</v>
      </c>
      <c r="C690" s="15" t="s">
        <v>21</v>
      </c>
      <c r="D690" s="15" t="s">
        <v>56</v>
      </c>
      <c r="E690" s="15" t="s">
        <v>16</v>
      </c>
      <c r="F690" s="15" t="s">
        <v>17</v>
      </c>
      <c r="G690" s="15" t="s">
        <v>97</v>
      </c>
      <c r="H690" s="15">
        <v>1</v>
      </c>
      <c r="I690" s="15">
        <v>31059</v>
      </c>
      <c r="J690" s="17">
        <v>0</v>
      </c>
      <c r="K690" s="15">
        <v>31059</v>
      </c>
      <c r="L690" s="15">
        <v>25652.19</v>
      </c>
      <c r="M690" s="15" t="s">
        <v>51</v>
      </c>
      <c r="N690" s="18" t="str">
        <f t="shared" si="70"/>
        <v>April</v>
      </c>
      <c r="O690" s="15">
        <f t="shared" si="71"/>
        <v>2</v>
      </c>
      <c r="P690" s="19">
        <f t="shared" si="72"/>
        <v>0</v>
      </c>
      <c r="Q690" s="19">
        <f t="shared" si="73"/>
        <v>31059</v>
      </c>
      <c r="R690" s="15">
        <f t="shared" si="74"/>
        <v>5406.8100000000013</v>
      </c>
      <c r="S690" s="15">
        <f t="shared" si="75"/>
        <v>17.408190862551923</v>
      </c>
      <c r="T690" s="20" t="str">
        <f t="shared" si="76"/>
        <v>High</v>
      </c>
    </row>
    <row r="691" spans="1:20" x14ac:dyDescent="0.3">
      <c r="A691" s="15" t="s">
        <v>764</v>
      </c>
      <c r="B691" s="16">
        <v>45391</v>
      </c>
      <c r="C691" s="15" t="s">
        <v>21</v>
      </c>
      <c r="D691" s="15" t="s">
        <v>68</v>
      </c>
      <c r="E691" s="15" t="s">
        <v>32</v>
      </c>
      <c r="F691" s="15" t="s">
        <v>90</v>
      </c>
      <c r="G691" s="15" t="s">
        <v>91</v>
      </c>
      <c r="H691" s="15">
        <v>3</v>
      </c>
      <c r="I691" s="15">
        <v>30023</v>
      </c>
      <c r="J691" s="17">
        <v>0.15</v>
      </c>
      <c r="K691" s="15">
        <v>76558.649999999994</v>
      </c>
      <c r="L691" s="15">
        <v>66304.12</v>
      </c>
      <c r="M691" s="15" t="s">
        <v>51</v>
      </c>
      <c r="N691" s="18" t="str">
        <f t="shared" si="70"/>
        <v>April</v>
      </c>
      <c r="O691" s="15">
        <f t="shared" si="71"/>
        <v>2</v>
      </c>
      <c r="P691" s="19">
        <f t="shared" si="72"/>
        <v>11483.797499999999</v>
      </c>
      <c r="Q691" s="19">
        <f t="shared" si="73"/>
        <v>65074.852499999994</v>
      </c>
      <c r="R691" s="15">
        <f t="shared" si="74"/>
        <v>10254.529999999999</v>
      </c>
      <c r="S691" s="15">
        <f t="shared" si="75"/>
        <v>13.394345380959566</v>
      </c>
      <c r="T691" s="20" t="str">
        <f t="shared" si="76"/>
        <v>High</v>
      </c>
    </row>
    <row r="692" spans="1:20" x14ac:dyDescent="0.3">
      <c r="A692" s="15" t="s">
        <v>765</v>
      </c>
      <c r="B692" s="16">
        <v>45014</v>
      </c>
      <c r="C692" s="15" t="s">
        <v>21</v>
      </c>
      <c r="D692" s="15" t="s">
        <v>56</v>
      </c>
      <c r="E692" s="15" t="s">
        <v>32</v>
      </c>
      <c r="F692" s="15" t="s">
        <v>90</v>
      </c>
      <c r="G692" s="15" t="s">
        <v>113</v>
      </c>
      <c r="H692" s="15">
        <v>1</v>
      </c>
      <c r="I692" s="15">
        <v>74950</v>
      </c>
      <c r="J692" s="17">
        <v>0.05</v>
      </c>
      <c r="K692" s="15">
        <v>71202.5</v>
      </c>
      <c r="L692" s="15">
        <v>62229.86</v>
      </c>
      <c r="M692" s="15" t="s">
        <v>51</v>
      </c>
      <c r="N692" s="18" t="str">
        <f t="shared" si="70"/>
        <v>March</v>
      </c>
      <c r="O692" s="15">
        <f t="shared" si="71"/>
        <v>1</v>
      </c>
      <c r="P692" s="19">
        <f t="shared" si="72"/>
        <v>3560.125</v>
      </c>
      <c r="Q692" s="19">
        <f t="shared" si="73"/>
        <v>67642.375</v>
      </c>
      <c r="R692" s="15">
        <f t="shared" si="74"/>
        <v>8972.64</v>
      </c>
      <c r="S692" s="15">
        <f t="shared" si="75"/>
        <v>12.601580000702223</v>
      </c>
      <c r="T692" s="20" t="str">
        <f t="shared" si="76"/>
        <v>High</v>
      </c>
    </row>
    <row r="693" spans="1:20" x14ac:dyDescent="0.3">
      <c r="A693" s="15" t="s">
        <v>766</v>
      </c>
      <c r="B693" s="16">
        <v>45260</v>
      </c>
      <c r="C693" s="15" t="s">
        <v>37</v>
      </c>
      <c r="D693" s="15" t="s">
        <v>28</v>
      </c>
      <c r="E693" s="15" t="s">
        <v>16</v>
      </c>
      <c r="F693" s="15" t="s">
        <v>39</v>
      </c>
      <c r="G693" s="15" t="s">
        <v>40</v>
      </c>
      <c r="H693" s="15">
        <v>2</v>
      </c>
      <c r="I693" s="15">
        <v>69291</v>
      </c>
      <c r="J693" s="17">
        <v>0.1</v>
      </c>
      <c r="K693" s="15">
        <v>124723.8</v>
      </c>
      <c r="L693" s="15">
        <v>107971.52</v>
      </c>
      <c r="M693" s="15" t="s">
        <v>35</v>
      </c>
      <c r="N693" s="18" t="str">
        <f t="shared" si="70"/>
        <v>November</v>
      </c>
      <c r="O693" s="15">
        <f t="shared" si="71"/>
        <v>4</v>
      </c>
      <c r="P693" s="19">
        <f t="shared" si="72"/>
        <v>12472.380000000001</v>
      </c>
      <c r="Q693" s="19">
        <f t="shared" si="73"/>
        <v>112251.42</v>
      </c>
      <c r="R693" s="15">
        <f t="shared" si="74"/>
        <v>16752.28</v>
      </c>
      <c r="S693" s="15">
        <f t="shared" si="75"/>
        <v>13.431502247365778</v>
      </c>
      <c r="T693" s="20" t="str">
        <f t="shared" si="76"/>
        <v>High</v>
      </c>
    </row>
    <row r="694" spans="1:20" x14ac:dyDescent="0.3">
      <c r="A694" s="15" t="s">
        <v>767</v>
      </c>
      <c r="B694" s="16">
        <v>45655</v>
      </c>
      <c r="C694" s="15" t="s">
        <v>14</v>
      </c>
      <c r="D694" s="15" t="s">
        <v>28</v>
      </c>
      <c r="E694" s="15" t="s">
        <v>32</v>
      </c>
      <c r="F694" s="15" t="s">
        <v>90</v>
      </c>
      <c r="G694" s="15" t="s">
        <v>91</v>
      </c>
      <c r="H694" s="15">
        <v>3</v>
      </c>
      <c r="I694" s="15">
        <v>50180</v>
      </c>
      <c r="J694" s="17">
        <v>0.05</v>
      </c>
      <c r="K694" s="15">
        <v>143013</v>
      </c>
      <c r="L694" s="15">
        <v>123428.91</v>
      </c>
      <c r="M694" s="15" t="s">
        <v>51</v>
      </c>
      <c r="N694" s="18" t="str">
        <f t="shared" si="70"/>
        <v>December</v>
      </c>
      <c r="O694" s="15">
        <f t="shared" si="71"/>
        <v>4</v>
      </c>
      <c r="P694" s="19">
        <f t="shared" si="72"/>
        <v>7150.6500000000005</v>
      </c>
      <c r="Q694" s="19">
        <f t="shared" si="73"/>
        <v>135862.35</v>
      </c>
      <c r="R694" s="15">
        <f t="shared" si="74"/>
        <v>19584.089999999997</v>
      </c>
      <c r="S694" s="15">
        <f t="shared" si="75"/>
        <v>13.693922930083277</v>
      </c>
      <c r="T694" s="20" t="str">
        <f t="shared" si="76"/>
        <v>High</v>
      </c>
    </row>
    <row r="695" spans="1:20" x14ac:dyDescent="0.3">
      <c r="A695" s="15" t="s">
        <v>768</v>
      </c>
      <c r="B695" s="16">
        <v>44958</v>
      </c>
      <c r="C695" s="15" t="s">
        <v>14</v>
      </c>
      <c r="D695" s="15" t="s">
        <v>68</v>
      </c>
      <c r="E695" s="15" t="s">
        <v>16</v>
      </c>
      <c r="F695" s="15" t="s">
        <v>39</v>
      </c>
      <c r="G695" s="15" t="s">
        <v>165</v>
      </c>
      <c r="H695" s="15">
        <v>4</v>
      </c>
      <c r="I695" s="15">
        <v>7462</v>
      </c>
      <c r="J695" s="17">
        <v>0.15</v>
      </c>
      <c r="K695" s="15">
        <v>25370.799999999999</v>
      </c>
      <c r="L695" s="15">
        <v>22020.1</v>
      </c>
      <c r="M695" s="15" t="s">
        <v>35</v>
      </c>
      <c r="N695" s="18" t="str">
        <f t="shared" si="70"/>
        <v>February</v>
      </c>
      <c r="O695" s="15">
        <f t="shared" si="71"/>
        <v>1</v>
      </c>
      <c r="P695" s="19">
        <f t="shared" si="72"/>
        <v>3805.62</v>
      </c>
      <c r="Q695" s="19">
        <f t="shared" si="73"/>
        <v>21565.18</v>
      </c>
      <c r="R695" s="15">
        <f t="shared" si="74"/>
        <v>3350.7000000000007</v>
      </c>
      <c r="S695" s="15">
        <f t="shared" si="75"/>
        <v>13.206915036183331</v>
      </c>
      <c r="T695" s="20" t="str">
        <f t="shared" si="76"/>
        <v>Medium</v>
      </c>
    </row>
    <row r="696" spans="1:20" x14ac:dyDescent="0.3">
      <c r="A696" s="15" t="s">
        <v>769</v>
      </c>
      <c r="B696" s="16">
        <v>45458</v>
      </c>
      <c r="C696" s="15" t="s">
        <v>27</v>
      </c>
      <c r="D696" s="15" t="s">
        <v>28</v>
      </c>
      <c r="E696" s="15" t="s">
        <v>23</v>
      </c>
      <c r="F696" s="15" t="s">
        <v>24</v>
      </c>
      <c r="G696" s="15" t="s">
        <v>75</v>
      </c>
      <c r="H696" s="15">
        <v>3</v>
      </c>
      <c r="I696" s="15">
        <v>3419</v>
      </c>
      <c r="J696" s="17">
        <v>0.12</v>
      </c>
      <c r="K696" s="15">
        <v>9026.16</v>
      </c>
      <c r="L696" s="15">
        <v>7648.54</v>
      </c>
      <c r="M696" s="15" t="s">
        <v>19</v>
      </c>
      <c r="N696" s="18" t="str">
        <f t="shared" si="70"/>
        <v>June</v>
      </c>
      <c r="O696" s="15">
        <f t="shared" si="71"/>
        <v>2</v>
      </c>
      <c r="P696" s="19">
        <f t="shared" si="72"/>
        <v>1083.1391999999998</v>
      </c>
      <c r="Q696" s="19">
        <f t="shared" si="73"/>
        <v>7943.0208000000002</v>
      </c>
      <c r="R696" s="15">
        <f t="shared" si="74"/>
        <v>1377.62</v>
      </c>
      <c r="S696" s="15">
        <f t="shared" si="75"/>
        <v>15.262525813856612</v>
      </c>
      <c r="T696" s="20" t="str">
        <f t="shared" si="76"/>
        <v>Low</v>
      </c>
    </row>
    <row r="697" spans="1:20" x14ac:dyDescent="0.3">
      <c r="A697" s="15" t="s">
        <v>770</v>
      </c>
      <c r="B697" s="16">
        <v>45411</v>
      </c>
      <c r="C697" s="15" t="s">
        <v>27</v>
      </c>
      <c r="D697" s="15" t="s">
        <v>48</v>
      </c>
      <c r="E697" s="15" t="s">
        <v>16</v>
      </c>
      <c r="F697" s="15" t="s">
        <v>17</v>
      </c>
      <c r="G697" s="15" t="s">
        <v>156</v>
      </c>
      <c r="H697" s="15">
        <v>1</v>
      </c>
      <c r="I697" s="15">
        <v>23546</v>
      </c>
      <c r="J697" s="17">
        <v>0.05</v>
      </c>
      <c r="K697" s="15">
        <v>22368.7</v>
      </c>
      <c r="L697" s="15">
        <v>18863.8</v>
      </c>
      <c r="M697" s="15" t="s">
        <v>51</v>
      </c>
      <c r="N697" s="18" t="str">
        <f t="shared" si="70"/>
        <v>April</v>
      </c>
      <c r="O697" s="15">
        <f t="shared" si="71"/>
        <v>2</v>
      </c>
      <c r="P697" s="19">
        <f t="shared" si="72"/>
        <v>1118.4350000000002</v>
      </c>
      <c r="Q697" s="19">
        <f t="shared" si="73"/>
        <v>21250.264999999999</v>
      </c>
      <c r="R697" s="15">
        <f t="shared" si="74"/>
        <v>3504.9000000000015</v>
      </c>
      <c r="S697" s="15">
        <f t="shared" si="75"/>
        <v>15.668769307112177</v>
      </c>
      <c r="T697" s="20" t="str">
        <f t="shared" si="76"/>
        <v>Medium</v>
      </c>
    </row>
    <row r="698" spans="1:20" x14ac:dyDescent="0.3">
      <c r="A698" s="15" t="s">
        <v>771</v>
      </c>
      <c r="B698" s="16">
        <v>45508</v>
      </c>
      <c r="C698" s="15" t="s">
        <v>14</v>
      </c>
      <c r="D698" s="15" t="s">
        <v>68</v>
      </c>
      <c r="E698" s="15" t="s">
        <v>23</v>
      </c>
      <c r="F698" s="15" t="s">
        <v>49</v>
      </c>
      <c r="G698" s="15" t="s">
        <v>50</v>
      </c>
      <c r="H698" s="15">
        <v>3</v>
      </c>
      <c r="I698" s="15">
        <v>6261</v>
      </c>
      <c r="J698" s="17">
        <v>0.15</v>
      </c>
      <c r="K698" s="15">
        <v>15965.55</v>
      </c>
      <c r="L698" s="15">
        <v>12239.94</v>
      </c>
      <c r="M698" s="15" t="s">
        <v>51</v>
      </c>
      <c r="N698" s="18" t="str">
        <f t="shared" si="70"/>
        <v>August</v>
      </c>
      <c r="O698" s="15">
        <f t="shared" si="71"/>
        <v>3</v>
      </c>
      <c r="P698" s="19">
        <f t="shared" si="72"/>
        <v>2394.8325</v>
      </c>
      <c r="Q698" s="19">
        <f t="shared" si="73"/>
        <v>13570.717499999999</v>
      </c>
      <c r="R698" s="15">
        <f t="shared" si="74"/>
        <v>3725.6099999999988</v>
      </c>
      <c r="S698" s="15">
        <f t="shared" si="75"/>
        <v>23.335306331444887</v>
      </c>
      <c r="T698" s="20" t="str">
        <f t="shared" si="76"/>
        <v>Medium</v>
      </c>
    </row>
    <row r="699" spans="1:20" x14ac:dyDescent="0.3">
      <c r="A699" s="15" t="s">
        <v>772</v>
      </c>
      <c r="B699" s="16">
        <v>45366</v>
      </c>
      <c r="C699" s="15" t="s">
        <v>21</v>
      </c>
      <c r="D699" s="15" t="s">
        <v>63</v>
      </c>
      <c r="E699" s="15" t="s">
        <v>16</v>
      </c>
      <c r="F699" s="15" t="s">
        <v>17</v>
      </c>
      <c r="G699" s="15" t="s">
        <v>97</v>
      </c>
      <c r="H699" s="15">
        <v>5</v>
      </c>
      <c r="I699" s="15">
        <v>32986</v>
      </c>
      <c r="J699" s="17">
        <v>0.1</v>
      </c>
      <c r="K699" s="15">
        <v>148437</v>
      </c>
      <c r="L699" s="15">
        <v>117065.19</v>
      </c>
      <c r="M699" s="15" t="s">
        <v>19</v>
      </c>
      <c r="N699" s="18" t="str">
        <f t="shared" si="70"/>
        <v>March</v>
      </c>
      <c r="O699" s="15">
        <f t="shared" si="71"/>
        <v>1</v>
      </c>
      <c r="P699" s="19">
        <f t="shared" si="72"/>
        <v>14843.7</v>
      </c>
      <c r="Q699" s="19">
        <f t="shared" si="73"/>
        <v>133593.29999999999</v>
      </c>
      <c r="R699" s="15">
        <f t="shared" si="74"/>
        <v>31371.809999999998</v>
      </c>
      <c r="S699" s="15">
        <f t="shared" si="75"/>
        <v>21.134764243416399</v>
      </c>
      <c r="T699" s="20" t="str">
        <f t="shared" si="76"/>
        <v>High</v>
      </c>
    </row>
    <row r="700" spans="1:20" x14ac:dyDescent="0.3">
      <c r="A700" s="15" t="s">
        <v>773</v>
      </c>
      <c r="B700" s="16">
        <v>45148</v>
      </c>
      <c r="C700" s="15" t="s">
        <v>37</v>
      </c>
      <c r="D700" s="15" t="s">
        <v>22</v>
      </c>
      <c r="E700" s="15" t="s">
        <v>16</v>
      </c>
      <c r="F700" s="15" t="s">
        <v>17</v>
      </c>
      <c r="G700" s="15" t="s">
        <v>97</v>
      </c>
      <c r="H700" s="15">
        <v>2</v>
      </c>
      <c r="I700" s="15">
        <v>3966</v>
      </c>
      <c r="J700" s="17">
        <v>0.12</v>
      </c>
      <c r="K700" s="15">
        <v>6980.16</v>
      </c>
      <c r="L700" s="15">
        <v>5579.45</v>
      </c>
      <c r="M700" s="15" t="s">
        <v>19</v>
      </c>
      <c r="N700" s="18" t="str">
        <f t="shared" si="70"/>
        <v>August</v>
      </c>
      <c r="O700" s="15">
        <f t="shared" si="71"/>
        <v>3</v>
      </c>
      <c r="P700" s="19">
        <f t="shared" si="72"/>
        <v>837.61919999999998</v>
      </c>
      <c r="Q700" s="19">
        <f t="shared" si="73"/>
        <v>6142.5407999999998</v>
      </c>
      <c r="R700" s="15">
        <f t="shared" si="74"/>
        <v>1400.71</v>
      </c>
      <c r="S700" s="15">
        <f t="shared" si="75"/>
        <v>20.067018521065421</v>
      </c>
      <c r="T700" s="20" t="str">
        <f t="shared" si="76"/>
        <v>Low</v>
      </c>
    </row>
    <row r="701" spans="1:20" x14ac:dyDescent="0.3">
      <c r="A701" s="15" t="s">
        <v>774</v>
      </c>
      <c r="B701" s="16">
        <v>45152</v>
      </c>
      <c r="C701" s="15" t="s">
        <v>14</v>
      </c>
      <c r="D701" s="15" t="s">
        <v>56</v>
      </c>
      <c r="E701" s="15" t="s">
        <v>32</v>
      </c>
      <c r="F701" s="15" t="s">
        <v>60</v>
      </c>
      <c r="G701" s="15" t="s">
        <v>61</v>
      </c>
      <c r="H701" s="15">
        <v>5</v>
      </c>
      <c r="I701" s="15">
        <v>66332</v>
      </c>
      <c r="J701" s="17">
        <v>0.12</v>
      </c>
      <c r="K701" s="15">
        <v>291860.8</v>
      </c>
      <c r="L701" s="15">
        <v>250681.42</v>
      </c>
      <c r="M701" s="15" t="s">
        <v>19</v>
      </c>
      <c r="N701" s="18" t="str">
        <f t="shared" si="70"/>
        <v>August</v>
      </c>
      <c r="O701" s="15">
        <f t="shared" si="71"/>
        <v>3</v>
      </c>
      <c r="P701" s="19">
        <f t="shared" si="72"/>
        <v>35023.295999999995</v>
      </c>
      <c r="Q701" s="19">
        <f t="shared" si="73"/>
        <v>256837.50399999999</v>
      </c>
      <c r="R701" s="15">
        <f t="shared" si="74"/>
        <v>41179.379999999976</v>
      </c>
      <c r="S701" s="15">
        <f t="shared" si="75"/>
        <v>14.109253452330691</v>
      </c>
      <c r="T701" s="20" t="str">
        <f t="shared" si="76"/>
        <v>High</v>
      </c>
    </row>
    <row r="702" spans="1:20" x14ac:dyDescent="0.3">
      <c r="A702" s="15" t="s">
        <v>775</v>
      </c>
      <c r="B702" s="16">
        <v>45132</v>
      </c>
      <c r="C702" s="15" t="s">
        <v>14</v>
      </c>
      <c r="D702" s="15" t="s">
        <v>22</v>
      </c>
      <c r="E702" s="15" t="s">
        <v>32</v>
      </c>
      <c r="F702" s="15" t="s">
        <v>43</v>
      </c>
      <c r="G702" s="15" t="s">
        <v>66</v>
      </c>
      <c r="H702" s="15">
        <v>5</v>
      </c>
      <c r="I702" s="15">
        <v>68854</v>
      </c>
      <c r="J702" s="17">
        <v>0.12</v>
      </c>
      <c r="K702" s="15">
        <v>302957.59999999998</v>
      </c>
      <c r="L702" s="15">
        <v>240739.91</v>
      </c>
      <c r="M702" s="15" t="s">
        <v>51</v>
      </c>
      <c r="N702" s="18" t="str">
        <f t="shared" si="70"/>
        <v>July</v>
      </c>
      <c r="O702" s="15">
        <f t="shared" si="71"/>
        <v>3</v>
      </c>
      <c r="P702" s="19">
        <f t="shared" si="72"/>
        <v>36354.911999999997</v>
      </c>
      <c r="Q702" s="19">
        <f t="shared" si="73"/>
        <v>266602.68799999997</v>
      </c>
      <c r="R702" s="15">
        <f t="shared" si="74"/>
        <v>62217.689999999973</v>
      </c>
      <c r="S702" s="15">
        <f t="shared" si="75"/>
        <v>20.536764880630155</v>
      </c>
      <c r="T702" s="20" t="str">
        <f t="shared" si="76"/>
        <v>High</v>
      </c>
    </row>
    <row r="703" spans="1:20" x14ac:dyDescent="0.3">
      <c r="A703" s="15" t="s">
        <v>776</v>
      </c>
      <c r="B703" s="16">
        <v>45148</v>
      </c>
      <c r="C703" s="15" t="s">
        <v>14</v>
      </c>
      <c r="D703" s="15" t="s">
        <v>56</v>
      </c>
      <c r="E703" s="15" t="s">
        <v>32</v>
      </c>
      <c r="F703" s="15" t="s">
        <v>60</v>
      </c>
      <c r="G703" s="15" t="s">
        <v>102</v>
      </c>
      <c r="H703" s="15">
        <v>1</v>
      </c>
      <c r="I703" s="15">
        <v>87364</v>
      </c>
      <c r="J703" s="17">
        <v>0.15</v>
      </c>
      <c r="K703" s="15">
        <v>74259.399999999994</v>
      </c>
      <c r="L703" s="15">
        <v>59439.199999999997</v>
      </c>
      <c r="M703" s="15" t="s">
        <v>35</v>
      </c>
      <c r="N703" s="18" t="str">
        <f t="shared" si="70"/>
        <v>August</v>
      </c>
      <c r="O703" s="15">
        <f t="shared" si="71"/>
        <v>3</v>
      </c>
      <c r="P703" s="19">
        <f t="shared" si="72"/>
        <v>11138.909999999998</v>
      </c>
      <c r="Q703" s="19">
        <f t="shared" si="73"/>
        <v>63120.49</v>
      </c>
      <c r="R703" s="15">
        <f t="shared" si="74"/>
        <v>14820.199999999997</v>
      </c>
      <c r="S703" s="15">
        <f t="shared" si="75"/>
        <v>19.957338734220851</v>
      </c>
      <c r="T703" s="20" t="str">
        <f t="shared" si="76"/>
        <v>High</v>
      </c>
    </row>
    <row r="704" spans="1:20" x14ac:dyDescent="0.3">
      <c r="A704" s="15" t="s">
        <v>777</v>
      </c>
      <c r="B704" s="16">
        <v>45064</v>
      </c>
      <c r="C704" s="15" t="s">
        <v>21</v>
      </c>
      <c r="D704" s="15" t="s">
        <v>46</v>
      </c>
      <c r="E704" s="15" t="s">
        <v>32</v>
      </c>
      <c r="F704" s="15" t="s">
        <v>90</v>
      </c>
      <c r="G704" s="15" t="s">
        <v>91</v>
      </c>
      <c r="H704" s="15">
        <v>1</v>
      </c>
      <c r="I704" s="15">
        <v>37023</v>
      </c>
      <c r="J704" s="17">
        <v>0</v>
      </c>
      <c r="K704" s="15">
        <v>37023</v>
      </c>
      <c r="L704" s="15">
        <v>28134.85</v>
      </c>
      <c r="M704" s="15" t="s">
        <v>35</v>
      </c>
      <c r="N704" s="18" t="str">
        <f t="shared" si="70"/>
        <v>May</v>
      </c>
      <c r="O704" s="15">
        <f t="shared" si="71"/>
        <v>2</v>
      </c>
      <c r="P704" s="19">
        <f t="shared" si="72"/>
        <v>0</v>
      </c>
      <c r="Q704" s="19">
        <f t="shared" si="73"/>
        <v>37023</v>
      </c>
      <c r="R704" s="15">
        <f t="shared" si="74"/>
        <v>8888.1500000000015</v>
      </c>
      <c r="S704" s="15">
        <f t="shared" si="75"/>
        <v>24.007103692299385</v>
      </c>
      <c r="T704" s="20" t="str">
        <f t="shared" si="76"/>
        <v>High</v>
      </c>
    </row>
    <row r="705" spans="1:20" x14ac:dyDescent="0.3">
      <c r="A705" s="15" t="s">
        <v>778</v>
      </c>
      <c r="B705" s="16">
        <v>45294</v>
      </c>
      <c r="C705" s="15" t="s">
        <v>14</v>
      </c>
      <c r="D705" s="15" t="s">
        <v>48</v>
      </c>
      <c r="E705" s="15" t="s">
        <v>23</v>
      </c>
      <c r="F705" s="15" t="s">
        <v>49</v>
      </c>
      <c r="G705" s="15" t="s">
        <v>95</v>
      </c>
      <c r="H705" s="15">
        <v>5</v>
      </c>
      <c r="I705" s="15">
        <v>66115</v>
      </c>
      <c r="J705" s="17">
        <v>0.1</v>
      </c>
      <c r="K705" s="15">
        <v>297517.5</v>
      </c>
      <c r="L705" s="15">
        <v>246800.41</v>
      </c>
      <c r="M705" s="15" t="s">
        <v>35</v>
      </c>
      <c r="N705" s="18" t="str">
        <f t="shared" si="70"/>
        <v>January</v>
      </c>
      <c r="O705" s="15">
        <f t="shared" si="71"/>
        <v>1</v>
      </c>
      <c r="P705" s="19">
        <f t="shared" si="72"/>
        <v>29751.75</v>
      </c>
      <c r="Q705" s="19">
        <f t="shared" si="73"/>
        <v>267765.75</v>
      </c>
      <c r="R705" s="15">
        <f t="shared" si="74"/>
        <v>50717.09</v>
      </c>
      <c r="S705" s="15">
        <f t="shared" si="75"/>
        <v>17.046758594032283</v>
      </c>
      <c r="T705" s="20" t="str">
        <f t="shared" si="76"/>
        <v>High</v>
      </c>
    </row>
    <row r="706" spans="1:20" x14ac:dyDescent="0.3">
      <c r="A706" s="15" t="s">
        <v>779</v>
      </c>
      <c r="B706" s="16">
        <v>45420</v>
      </c>
      <c r="C706" s="15" t="s">
        <v>21</v>
      </c>
      <c r="D706" s="15" t="s">
        <v>68</v>
      </c>
      <c r="E706" s="15" t="s">
        <v>32</v>
      </c>
      <c r="F706" s="15" t="s">
        <v>90</v>
      </c>
      <c r="G706" s="15" t="s">
        <v>91</v>
      </c>
      <c r="H706" s="15">
        <v>4</v>
      </c>
      <c r="I706" s="15">
        <v>27585</v>
      </c>
      <c r="J706" s="17">
        <v>0.08</v>
      </c>
      <c r="K706" s="15">
        <v>101512.8</v>
      </c>
      <c r="L706" s="15">
        <v>85179.39</v>
      </c>
      <c r="M706" s="15" t="s">
        <v>19</v>
      </c>
      <c r="N706" s="18" t="str">
        <f t="shared" si="70"/>
        <v>May</v>
      </c>
      <c r="O706" s="15">
        <f t="shared" si="71"/>
        <v>2</v>
      </c>
      <c r="P706" s="19">
        <f t="shared" si="72"/>
        <v>8121.0240000000003</v>
      </c>
      <c r="Q706" s="19">
        <f t="shared" si="73"/>
        <v>93391.775999999998</v>
      </c>
      <c r="R706" s="15">
        <f t="shared" si="74"/>
        <v>16333.410000000003</v>
      </c>
      <c r="S706" s="15">
        <f t="shared" si="75"/>
        <v>16.090000472846778</v>
      </c>
      <c r="T706" s="20" t="str">
        <f t="shared" si="76"/>
        <v>High</v>
      </c>
    </row>
    <row r="707" spans="1:20" x14ac:dyDescent="0.3">
      <c r="A707" s="15" t="s">
        <v>780</v>
      </c>
      <c r="B707" s="16">
        <v>45552</v>
      </c>
      <c r="C707" s="15" t="s">
        <v>37</v>
      </c>
      <c r="D707" s="15" t="s">
        <v>28</v>
      </c>
      <c r="E707" s="15" t="s">
        <v>32</v>
      </c>
      <c r="F707" s="15" t="s">
        <v>60</v>
      </c>
      <c r="G707" s="15" t="s">
        <v>102</v>
      </c>
      <c r="H707" s="15">
        <v>1</v>
      </c>
      <c r="I707" s="15">
        <v>11488</v>
      </c>
      <c r="J707" s="17">
        <v>0.15</v>
      </c>
      <c r="K707" s="15">
        <v>9764.7999999999993</v>
      </c>
      <c r="L707" s="15">
        <v>7604.29</v>
      </c>
      <c r="M707" s="15" t="s">
        <v>35</v>
      </c>
      <c r="N707" s="18" t="str">
        <f t="shared" ref="N707:N770" si="77">TEXT(B707,"mmmm")</f>
        <v>September</v>
      </c>
      <c r="O707" s="15">
        <f t="shared" ref="O707:O770" si="78">ROUNDUP(MONTH(B707)/3,0)</f>
        <v>3</v>
      </c>
      <c r="P707" s="19">
        <f t="shared" ref="P707:P770" si="79">K707*J707</f>
        <v>1464.7199999999998</v>
      </c>
      <c r="Q707" s="19">
        <f t="shared" ref="Q707:Q770" si="80">K707-P707</f>
        <v>8300.08</v>
      </c>
      <c r="R707" s="15">
        <f t="shared" ref="R707:R770" si="81">K707-L707</f>
        <v>2160.5099999999993</v>
      </c>
      <c r="S707" s="15">
        <f t="shared" ref="S707:S770" si="82">R707/K707*100</f>
        <v>22.125491561527113</v>
      </c>
      <c r="T707" s="20" t="str">
        <f t="shared" ref="T707:T770" si="83">IF(K707&gt;30000,"High",IF(K707&gt;10000,"Medium","Low"))</f>
        <v>Low</v>
      </c>
    </row>
    <row r="708" spans="1:20" x14ac:dyDescent="0.3">
      <c r="A708" s="15" t="s">
        <v>781</v>
      </c>
      <c r="B708" s="16">
        <v>44963</v>
      </c>
      <c r="C708" s="15" t="s">
        <v>21</v>
      </c>
      <c r="D708" s="15" t="s">
        <v>15</v>
      </c>
      <c r="E708" s="15" t="s">
        <v>16</v>
      </c>
      <c r="F708" s="15" t="s">
        <v>39</v>
      </c>
      <c r="G708" s="15" t="s">
        <v>85</v>
      </c>
      <c r="H708" s="15">
        <v>1</v>
      </c>
      <c r="I708" s="15">
        <v>81980</v>
      </c>
      <c r="J708" s="17">
        <v>0</v>
      </c>
      <c r="K708" s="15">
        <v>81980</v>
      </c>
      <c r="L708" s="15">
        <v>63383.65</v>
      </c>
      <c r="M708" s="15" t="s">
        <v>19</v>
      </c>
      <c r="N708" s="18" t="str">
        <f t="shared" si="77"/>
        <v>February</v>
      </c>
      <c r="O708" s="15">
        <f t="shared" si="78"/>
        <v>1</v>
      </c>
      <c r="P708" s="19">
        <f t="shared" si="79"/>
        <v>0</v>
      </c>
      <c r="Q708" s="19">
        <f t="shared" si="80"/>
        <v>81980</v>
      </c>
      <c r="R708" s="15">
        <f t="shared" si="81"/>
        <v>18596.349999999999</v>
      </c>
      <c r="S708" s="15">
        <f t="shared" si="82"/>
        <v>22.684008294706022</v>
      </c>
      <c r="T708" s="20" t="str">
        <f t="shared" si="83"/>
        <v>High</v>
      </c>
    </row>
    <row r="709" spans="1:20" x14ac:dyDescent="0.3">
      <c r="A709" s="15" t="s">
        <v>782</v>
      </c>
      <c r="B709" s="16">
        <v>45238</v>
      </c>
      <c r="C709" s="15" t="s">
        <v>37</v>
      </c>
      <c r="D709" s="15" t="s">
        <v>38</v>
      </c>
      <c r="E709" s="15" t="s">
        <v>32</v>
      </c>
      <c r="F709" s="15" t="s">
        <v>33</v>
      </c>
      <c r="G709" s="15" t="s">
        <v>34</v>
      </c>
      <c r="H709" s="15">
        <v>4</v>
      </c>
      <c r="I709" s="15">
        <v>85366</v>
      </c>
      <c r="J709" s="17">
        <v>0.1</v>
      </c>
      <c r="K709" s="15">
        <v>307317.59999999998</v>
      </c>
      <c r="L709" s="15">
        <v>234133.39</v>
      </c>
      <c r="M709" s="15" t="s">
        <v>35</v>
      </c>
      <c r="N709" s="18" t="str">
        <f t="shared" si="77"/>
        <v>November</v>
      </c>
      <c r="O709" s="15">
        <f t="shared" si="78"/>
        <v>4</v>
      </c>
      <c r="P709" s="19">
        <f t="shared" si="79"/>
        <v>30731.759999999998</v>
      </c>
      <c r="Q709" s="19">
        <f t="shared" si="80"/>
        <v>276585.83999999997</v>
      </c>
      <c r="R709" s="15">
        <f t="shared" si="81"/>
        <v>73184.209999999963</v>
      </c>
      <c r="S709" s="15">
        <f t="shared" si="82"/>
        <v>23.813868779399542</v>
      </c>
      <c r="T709" s="20" t="str">
        <f t="shared" si="83"/>
        <v>High</v>
      </c>
    </row>
    <row r="710" spans="1:20" x14ac:dyDescent="0.3">
      <c r="A710" s="15" t="s">
        <v>783</v>
      </c>
      <c r="B710" s="16">
        <v>45570</v>
      </c>
      <c r="C710" s="15" t="s">
        <v>27</v>
      </c>
      <c r="D710" s="15" t="s">
        <v>42</v>
      </c>
      <c r="E710" s="15" t="s">
        <v>23</v>
      </c>
      <c r="F710" s="15" t="s">
        <v>53</v>
      </c>
      <c r="G710" s="15" t="s">
        <v>81</v>
      </c>
      <c r="H710" s="15">
        <v>2</v>
      </c>
      <c r="I710" s="15">
        <v>38153</v>
      </c>
      <c r="J710" s="17">
        <v>0.1</v>
      </c>
      <c r="K710" s="15">
        <v>68675.399999999994</v>
      </c>
      <c r="L710" s="15">
        <v>56521.91</v>
      </c>
      <c r="M710" s="15" t="s">
        <v>51</v>
      </c>
      <c r="N710" s="18" t="str">
        <f t="shared" si="77"/>
        <v>October</v>
      </c>
      <c r="O710" s="15">
        <f t="shared" si="78"/>
        <v>4</v>
      </c>
      <c r="P710" s="19">
        <f t="shared" si="79"/>
        <v>6867.54</v>
      </c>
      <c r="Q710" s="19">
        <f t="shared" si="80"/>
        <v>61807.859999999993</v>
      </c>
      <c r="R710" s="15">
        <f t="shared" si="81"/>
        <v>12153.489999999991</v>
      </c>
      <c r="S710" s="15">
        <f t="shared" si="82"/>
        <v>17.697006497231893</v>
      </c>
      <c r="T710" s="20" t="str">
        <f t="shared" si="83"/>
        <v>High</v>
      </c>
    </row>
    <row r="711" spans="1:20" x14ac:dyDescent="0.3">
      <c r="A711" s="15" t="s">
        <v>784</v>
      </c>
      <c r="B711" s="16">
        <v>45099</v>
      </c>
      <c r="C711" s="15" t="s">
        <v>27</v>
      </c>
      <c r="D711" s="15" t="s">
        <v>73</v>
      </c>
      <c r="E711" s="15" t="s">
        <v>23</v>
      </c>
      <c r="F711" s="15" t="s">
        <v>49</v>
      </c>
      <c r="G711" s="15" t="s">
        <v>50</v>
      </c>
      <c r="H711" s="15">
        <v>4</v>
      </c>
      <c r="I711" s="15">
        <v>71965</v>
      </c>
      <c r="J711" s="17">
        <v>0.15</v>
      </c>
      <c r="K711" s="15">
        <v>244681</v>
      </c>
      <c r="L711" s="15">
        <v>217710.84</v>
      </c>
      <c r="M711" s="15" t="s">
        <v>35</v>
      </c>
      <c r="N711" s="18" t="str">
        <f t="shared" si="77"/>
        <v>June</v>
      </c>
      <c r="O711" s="15">
        <f t="shared" si="78"/>
        <v>2</v>
      </c>
      <c r="P711" s="19">
        <f t="shared" si="79"/>
        <v>36702.15</v>
      </c>
      <c r="Q711" s="19">
        <f t="shared" si="80"/>
        <v>207978.85</v>
      </c>
      <c r="R711" s="15">
        <f t="shared" si="81"/>
        <v>26970.160000000003</v>
      </c>
      <c r="S711" s="15">
        <f t="shared" si="82"/>
        <v>11.022580421038006</v>
      </c>
      <c r="T711" s="20" t="str">
        <f t="shared" si="83"/>
        <v>High</v>
      </c>
    </row>
    <row r="712" spans="1:20" x14ac:dyDescent="0.3">
      <c r="A712" s="15" t="s">
        <v>785</v>
      </c>
      <c r="B712" s="16">
        <v>45631</v>
      </c>
      <c r="C712" s="15" t="s">
        <v>14</v>
      </c>
      <c r="D712" s="15" t="s">
        <v>38</v>
      </c>
      <c r="E712" s="15" t="s">
        <v>23</v>
      </c>
      <c r="F712" s="15" t="s">
        <v>53</v>
      </c>
      <c r="G712" s="15" t="s">
        <v>133</v>
      </c>
      <c r="H712" s="15">
        <v>2</v>
      </c>
      <c r="I712" s="15">
        <v>66978</v>
      </c>
      <c r="J712" s="17">
        <v>0.15</v>
      </c>
      <c r="K712" s="15">
        <v>113862.6</v>
      </c>
      <c r="L712" s="15">
        <v>88225.99</v>
      </c>
      <c r="M712" s="15" t="s">
        <v>35</v>
      </c>
      <c r="N712" s="18" t="str">
        <f t="shared" si="77"/>
        <v>December</v>
      </c>
      <c r="O712" s="15">
        <f t="shared" si="78"/>
        <v>4</v>
      </c>
      <c r="P712" s="19">
        <f t="shared" si="79"/>
        <v>17079.39</v>
      </c>
      <c r="Q712" s="19">
        <f t="shared" si="80"/>
        <v>96783.21</v>
      </c>
      <c r="R712" s="15">
        <f t="shared" si="81"/>
        <v>25636.61</v>
      </c>
      <c r="S712" s="15">
        <f t="shared" si="82"/>
        <v>22.515391357653876</v>
      </c>
      <c r="T712" s="20" t="str">
        <f t="shared" si="83"/>
        <v>High</v>
      </c>
    </row>
    <row r="713" spans="1:20" x14ac:dyDescent="0.3">
      <c r="A713" s="15" t="s">
        <v>786</v>
      </c>
      <c r="B713" s="16">
        <v>45076</v>
      </c>
      <c r="C713" s="15" t="s">
        <v>14</v>
      </c>
      <c r="D713" s="15" t="s">
        <v>38</v>
      </c>
      <c r="E713" s="15" t="s">
        <v>23</v>
      </c>
      <c r="F713" s="15" t="s">
        <v>53</v>
      </c>
      <c r="G713" s="15" t="s">
        <v>81</v>
      </c>
      <c r="H713" s="15">
        <v>1</v>
      </c>
      <c r="I713" s="15">
        <v>43092</v>
      </c>
      <c r="J713" s="17">
        <v>0.1</v>
      </c>
      <c r="K713" s="15">
        <v>38782.800000000003</v>
      </c>
      <c r="L713" s="15">
        <v>34001.480000000003</v>
      </c>
      <c r="M713" s="15" t="s">
        <v>51</v>
      </c>
      <c r="N713" s="18" t="str">
        <f t="shared" si="77"/>
        <v>May</v>
      </c>
      <c r="O713" s="15">
        <f t="shared" si="78"/>
        <v>2</v>
      </c>
      <c r="P713" s="19">
        <f t="shared" si="79"/>
        <v>3878.2800000000007</v>
      </c>
      <c r="Q713" s="19">
        <f t="shared" si="80"/>
        <v>34904.520000000004</v>
      </c>
      <c r="R713" s="15">
        <f t="shared" si="81"/>
        <v>4781.32</v>
      </c>
      <c r="S713" s="15">
        <f t="shared" si="82"/>
        <v>12.328454882061118</v>
      </c>
      <c r="T713" s="20" t="str">
        <f t="shared" si="83"/>
        <v>High</v>
      </c>
    </row>
    <row r="714" spans="1:20" x14ac:dyDescent="0.3">
      <c r="A714" s="15" t="s">
        <v>787</v>
      </c>
      <c r="B714" s="16">
        <v>45172</v>
      </c>
      <c r="C714" s="15" t="s">
        <v>27</v>
      </c>
      <c r="D714" s="15" t="s">
        <v>48</v>
      </c>
      <c r="E714" s="15" t="s">
        <v>16</v>
      </c>
      <c r="F714" s="15" t="s">
        <v>17</v>
      </c>
      <c r="G714" s="15" t="s">
        <v>156</v>
      </c>
      <c r="H714" s="15">
        <v>4</v>
      </c>
      <c r="I714" s="15">
        <v>31180</v>
      </c>
      <c r="J714" s="17">
        <v>0.08</v>
      </c>
      <c r="K714" s="15">
        <v>114742.39999999999</v>
      </c>
      <c r="L714" s="15">
        <v>91060.44</v>
      </c>
      <c r="M714" s="15" t="s">
        <v>35</v>
      </c>
      <c r="N714" s="18" t="str">
        <f t="shared" si="77"/>
        <v>September</v>
      </c>
      <c r="O714" s="15">
        <f t="shared" si="78"/>
        <v>3</v>
      </c>
      <c r="P714" s="19">
        <f t="shared" si="79"/>
        <v>9179.3919999999998</v>
      </c>
      <c r="Q714" s="19">
        <f t="shared" si="80"/>
        <v>105563.008</v>
      </c>
      <c r="R714" s="15">
        <f t="shared" si="81"/>
        <v>23681.959999999992</v>
      </c>
      <c r="S714" s="15">
        <f t="shared" si="82"/>
        <v>20.639240594584034</v>
      </c>
      <c r="T714" s="20" t="str">
        <f t="shared" si="83"/>
        <v>High</v>
      </c>
    </row>
    <row r="715" spans="1:20" x14ac:dyDescent="0.3">
      <c r="A715" s="15" t="s">
        <v>788</v>
      </c>
      <c r="B715" s="16">
        <v>45034</v>
      </c>
      <c r="C715" s="15" t="s">
        <v>14</v>
      </c>
      <c r="D715" s="15" t="s">
        <v>15</v>
      </c>
      <c r="E715" s="15" t="s">
        <v>16</v>
      </c>
      <c r="F715" s="15" t="s">
        <v>17</v>
      </c>
      <c r="G715" s="15" t="s">
        <v>18</v>
      </c>
      <c r="H715" s="15">
        <v>3</v>
      </c>
      <c r="I715" s="15">
        <v>10261</v>
      </c>
      <c r="J715" s="17">
        <v>0.12</v>
      </c>
      <c r="K715" s="15">
        <v>27089.040000000001</v>
      </c>
      <c r="L715" s="15">
        <v>20855.95</v>
      </c>
      <c r="M715" s="15" t="s">
        <v>35</v>
      </c>
      <c r="N715" s="18" t="str">
        <f t="shared" si="77"/>
        <v>April</v>
      </c>
      <c r="O715" s="15">
        <f t="shared" si="78"/>
        <v>2</v>
      </c>
      <c r="P715" s="19">
        <f t="shared" si="79"/>
        <v>3250.6848</v>
      </c>
      <c r="Q715" s="19">
        <f t="shared" si="80"/>
        <v>23838.355200000002</v>
      </c>
      <c r="R715" s="15">
        <f t="shared" si="81"/>
        <v>6233.09</v>
      </c>
      <c r="S715" s="15">
        <f t="shared" si="82"/>
        <v>23.009637846154753</v>
      </c>
      <c r="T715" s="20" t="str">
        <f t="shared" si="83"/>
        <v>Medium</v>
      </c>
    </row>
    <row r="716" spans="1:20" x14ac:dyDescent="0.3">
      <c r="A716" s="15" t="s">
        <v>789</v>
      </c>
      <c r="B716" s="16">
        <v>45576</v>
      </c>
      <c r="C716" s="15" t="s">
        <v>21</v>
      </c>
      <c r="D716" s="15" t="s">
        <v>56</v>
      </c>
      <c r="E716" s="15" t="s">
        <v>23</v>
      </c>
      <c r="F716" s="15" t="s">
        <v>24</v>
      </c>
      <c r="G716" s="15" t="s">
        <v>75</v>
      </c>
      <c r="H716" s="15">
        <v>1</v>
      </c>
      <c r="I716" s="15">
        <v>46187</v>
      </c>
      <c r="J716" s="17">
        <v>0.15</v>
      </c>
      <c r="K716" s="15">
        <v>39258.949999999997</v>
      </c>
      <c r="L716" s="15">
        <v>33341.440000000002</v>
      </c>
      <c r="M716" s="15" t="s">
        <v>51</v>
      </c>
      <c r="N716" s="18" t="str">
        <f t="shared" si="77"/>
        <v>October</v>
      </c>
      <c r="O716" s="15">
        <f t="shared" si="78"/>
        <v>4</v>
      </c>
      <c r="P716" s="19">
        <f t="shared" si="79"/>
        <v>5888.8424999999997</v>
      </c>
      <c r="Q716" s="19">
        <f t="shared" si="80"/>
        <v>33370.107499999998</v>
      </c>
      <c r="R716" s="15">
        <f t="shared" si="81"/>
        <v>5917.5099999999948</v>
      </c>
      <c r="S716" s="15">
        <f t="shared" si="82"/>
        <v>15.073021565783076</v>
      </c>
      <c r="T716" s="20" t="str">
        <f t="shared" si="83"/>
        <v>High</v>
      </c>
    </row>
    <row r="717" spans="1:20" x14ac:dyDescent="0.3">
      <c r="A717" s="15" t="s">
        <v>790</v>
      </c>
      <c r="B717" s="16">
        <v>45377</v>
      </c>
      <c r="C717" s="15" t="s">
        <v>27</v>
      </c>
      <c r="D717" s="15" t="s">
        <v>48</v>
      </c>
      <c r="E717" s="15" t="s">
        <v>16</v>
      </c>
      <c r="F717" s="15" t="s">
        <v>17</v>
      </c>
      <c r="G717" s="15" t="s">
        <v>93</v>
      </c>
      <c r="H717" s="15">
        <v>3</v>
      </c>
      <c r="I717" s="15">
        <v>35355</v>
      </c>
      <c r="J717" s="17">
        <v>0</v>
      </c>
      <c r="K717" s="15">
        <v>106065</v>
      </c>
      <c r="L717" s="15">
        <v>82566.64</v>
      </c>
      <c r="M717" s="15" t="s">
        <v>19</v>
      </c>
      <c r="N717" s="18" t="str">
        <f t="shared" si="77"/>
        <v>March</v>
      </c>
      <c r="O717" s="15">
        <f t="shared" si="78"/>
        <v>1</v>
      </c>
      <c r="P717" s="19">
        <f t="shared" si="79"/>
        <v>0</v>
      </c>
      <c r="Q717" s="19">
        <f t="shared" si="80"/>
        <v>106065</v>
      </c>
      <c r="R717" s="15">
        <f t="shared" si="81"/>
        <v>23498.36</v>
      </c>
      <c r="S717" s="15">
        <f t="shared" si="82"/>
        <v>22.154678734738134</v>
      </c>
      <c r="T717" s="20" t="str">
        <f t="shared" si="83"/>
        <v>High</v>
      </c>
    </row>
    <row r="718" spans="1:20" x14ac:dyDescent="0.3">
      <c r="A718" s="15" t="s">
        <v>791</v>
      </c>
      <c r="B718" s="16">
        <v>45438</v>
      </c>
      <c r="C718" s="15" t="s">
        <v>21</v>
      </c>
      <c r="D718" s="15" t="s">
        <v>15</v>
      </c>
      <c r="E718" s="15" t="s">
        <v>23</v>
      </c>
      <c r="F718" s="15" t="s">
        <v>49</v>
      </c>
      <c r="G718" s="15" t="s">
        <v>95</v>
      </c>
      <c r="H718" s="15">
        <v>3</v>
      </c>
      <c r="I718" s="15">
        <v>41502</v>
      </c>
      <c r="J718" s="17">
        <v>0.05</v>
      </c>
      <c r="K718" s="15">
        <v>118280.7</v>
      </c>
      <c r="L718" s="15">
        <v>100827.02</v>
      </c>
      <c r="M718" s="15" t="s">
        <v>51</v>
      </c>
      <c r="N718" s="18" t="str">
        <f t="shared" si="77"/>
        <v>May</v>
      </c>
      <c r="O718" s="15">
        <f t="shared" si="78"/>
        <v>2</v>
      </c>
      <c r="P718" s="19">
        <f t="shared" si="79"/>
        <v>5914.0349999999999</v>
      </c>
      <c r="Q718" s="19">
        <f t="shared" si="80"/>
        <v>112366.66499999999</v>
      </c>
      <c r="R718" s="15">
        <f t="shared" si="81"/>
        <v>17453.679999999993</v>
      </c>
      <c r="S718" s="15">
        <f t="shared" si="82"/>
        <v>14.756152102583087</v>
      </c>
      <c r="T718" s="20" t="str">
        <f t="shared" si="83"/>
        <v>High</v>
      </c>
    </row>
    <row r="719" spans="1:20" x14ac:dyDescent="0.3">
      <c r="A719" s="15" t="s">
        <v>792</v>
      </c>
      <c r="B719" s="16">
        <v>45425</v>
      </c>
      <c r="C719" s="15" t="s">
        <v>21</v>
      </c>
      <c r="D719" s="15" t="s">
        <v>56</v>
      </c>
      <c r="E719" s="15" t="s">
        <v>23</v>
      </c>
      <c r="F719" s="15" t="s">
        <v>24</v>
      </c>
      <c r="G719" s="15" t="s">
        <v>75</v>
      </c>
      <c r="H719" s="15">
        <v>2</v>
      </c>
      <c r="I719" s="15">
        <v>70498</v>
      </c>
      <c r="J719" s="17">
        <v>0.12</v>
      </c>
      <c r="K719" s="15">
        <v>124076.48</v>
      </c>
      <c r="L719" s="15">
        <v>98685.66</v>
      </c>
      <c r="M719" s="15" t="s">
        <v>19</v>
      </c>
      <c r="N719" s="18" t="str">
        <f t="shared" si="77"/>
        <v>May</v>
      </c>
      <c r="O719" s="15">
        <f t="shared" si="78"/>
        <v>2</v>
      </c>
      <c r="P719" s="19">
        <f t="shared" si="79"/>
        <v>14889.177599999999</v>
      </c>
      <c r="Q719" s="19">
        <f t="shared" si="80"/>
        <v>109187.3024</v>
      </c>
      <c r="R719" s="15">
        <f t="shared" si="81"/>
        <v>25390.819999999992</v>
      </c>
      <c r="S719" s="15">
        <f t="shared" si="82"/>
        <v>20.463846169717254</v>
      </c>
      <c r="T719" s="20" t="str">
        <f t="shared" si="83"/>
        <v>High</v>
      </c>
    </row>
    <row r="720" spans="1:20" x14ac:dyDescent="0.3">
      <c r="A720" s="15" t="s">
        <v>793</v>
      </c>
      <c r="B720" s="16">
        <v>45066</v>
      </c>
      <c r="C720" s="15" t="s">
        <v>27</v>
      </c>
      <c r="D720" s="15" t="s">
        <v>70</v>
      </c>
      <c r="E720" s="15" t="s">
        <v>32</v>
      </c>
      <c r="F720" s="15" t="s">
        <v>60</v>
      </c>
      <c r="G720" s="15" t="s">
        <v>102</v>
      </c>
      <c r="H720" s="15">
        <v>4</v>
      </c>
      <c r="I720" s="15">
        <v>88196</v>
      </c>
      <c r="J720" s="17">
        <v>0.1</v>
      </c>
      <c r="K720" s="15">
        <v>317505.59999999998</v>
      </c>
      <c r="L720" s="15">
        <v>270790.65000000002</v>
      </c>
      <c r="M720" s="15" t="s">
        <v>19</v>
      </c>
      <c r="N720" s="18" t="str">
        <f t="shared" si="77"/>
        <v>May</v>
      </c>
      <c r="O720" s="15">
        <f t="shared" si="78"/>
        <v>2</v>
      </c>
      <c r="P720" s="19">
        <f t="shared" si="79"/>
        <v>31750.559999999998</v>
      </c>
      <c r="Q720" s="19">
        <f t="shared" si="80"/>
        <v>285755.03999999998</v>
      </c>
      <c r="R720" s="15">
        <f t="shared" si="81"/>
        <v>46714.949999999953</v>
      </c>
      <c r="S720" s="15">
        <f t="shared" si="82"/>
        <v>14.713110571908009</v>
      </c>
      <c r="T720" s="20" t="str">
        <f t="shared" si="83"/>
        <v>High</v>
      </c>
    </row>
    <row r="721" spans="1:20" x14ac:dyDescent="0.3">
      <c r="A721" s="15" t="s">
        <v>794</v>
      </c>
      <c r="B721" s="16">
        <v>45063</v>
      </c>
      <c r="C721" s="15" t="s">
        <v>14</v>
      </c>
      <c r="D721" s="15" t="s">
        <v>42</v>
      </c>
      <c r="E721" s="15" t="s">
        <v>16</v>
      </c>
      <c r="F721" s="15" t="s">
        <v>29</v>
      </c>
      <c r="G721" s="15" t="s">
        <v>57</v>
      </c>
      <c r="H721" s="15">
        <v>1</v>
      </c>
      <c r="I721" s="15">
        <v>1523</v>
      </c>
      <c r="J721" s="17">
        <v>0</v>
      </c>
      <c r="K721" s="15">
        <v>1523</v>
      </c>
      <c r="L721" s="15">
        <v>1331.64</v>
      </c>
      <c r="M721" s="15" t="s">
        <v>35</v>
      </c>
      <c r="N721" s="18" t="str">
        <f t="shared" si="77"/>
        <v>May</v>
      </c>
      <c r="O721" s="15">
        <f t="shared" si="78"/>
        <v>2</v>
      </c>
      <c r="P721" s="19">
        <f t="shared" si="79"/>
        <v>0</v>
      </c>
      <c r="Q721" s="19">
        <f t="shared" si="80"/>
        <v>1523</v>
      </c>
      <c r="R721" s="15">
        <f t="shared" si="81"/>
        <v>191.3599999999999</v>
      </c>
      <c r="S721" s="15">
        <f t="shared" si="82"/>
        <v>12.564674983585022</v>
      </c>
      <c r="T721" s="20" t="str">
        <f t="shared" si="83"/>
        <v>Low</v>
      </c>
    </row>
    <row r="722" spans="1:20" x14ac:dyDescent="0.3">
      <c r="A722" s="15" t="s">
        <v>795</v>
      </c>
      <c r="B722" s="16">
        <v>45492</v>
      </c>
      <c r="C722" s="15" t="s">
        <v>14</v>
      </c>
      <c r="D722" s="15" t="s">
        <v>46</v>
      </c>
      <c r="E722" s="15" t="s">
        <v>23</v>
      </c>
      <c r="F722" s="15" t="s">
        <v>49</v>
      </c>
      <c r="G722" s="15" t="s">
        <v>71</v>
      </c>
      <c r="H722" s="15">
        <v>4</v>
      </c>
      <c r="I722" s="15">
        <v>85518</v>
      </c>
      <c r="J722" s="17">
        <v>0.12</v>
      </c>
      <c r="K722" s="15">
        <v>301023.35999999999</v>
      </c>
      <c r="L722" s="15">
        <v>250801.18</v>
      </c>
      <c r="M722" s="15" t="s">
        <v>51</v>
      </c>
      <c r="N722" s="18" t="str">
        <f t="shared" si="77"/>
        <v>July</v>
      </c>
      <c r="O722" s="15">
        <f t="shared" si="78"/>
        <v>3</v>
      </c>
      <c r="P722" s="19">
        <f t="shared" si="79"/>
        <v>36122.803199999995</v>
      </c>
      <c r="Q722" s="19">
        <f t="shared" si="80"/>
        <v>264900.55680000002</v>
      </c>
      <c r="R722" s="15">
        <f t="shared" si="81"/>
        <v>50222.179999999993</v>
      </c>
      <c r="S722" s="15">
        <f t="shared" si="82"/>
        <v>16.683814837493006</v>
      </c>
      <c r="T722" s="20" t="str">
        <f t="shared" si="83"/>
        <v>High</v>
      </c>
    </row>
    <row r="723" spans="1:20" x14ac:dyDescent="0.3">
      <c r="A723" s="15" t="s">
        <v>796</v>
      </c>
      <c r="B723" s="16">
        <v>45226</v>
      </c>
      <c r="C723" s="15" t="s">
        <v>37</v>
      </c>
      <c r="D723" s="15" t="s">
        <v>65</v>
      </c>
      <c r="E723" s="15" t="s">
        <v>16</v>
      </c>
      <c r="F723" s="15" t="s">
        <v>17</v>
      </c>
      <c r="G723" s="15" t="s">
        <v>18</v>
      </c>
      <c r="H723" s="15">
        <v>4</v>
      </c>
      <c r="I723" s="15">
        <v>34316</v>
      </c>
      <c r="J723" s="17">
        <v>0.1</v>
      </c>
      <c r="K723" s="15">
        <v>123537.60000000001</v>
      </c>
      <c r="L723" s="15">
        <v>104300.02</v>
      </c>
      <c r="M723" s="15" t="s">
        <v>51</v>
      </c>
      <c r="N723" s="18" t="str">
        <f t="shared" si="77"/>
        <v>October</v>
      </c>
      <c r="O723" s="15">
        <f t="shared" si="78"/>
        <v>4</v>
      </c>
      <c r="P723" s="19">
        <f t="shared" si="79"/>
        <v>12353.760000000002</v>
      </c>
      <c r="Q723" s="19">
        <f t="shared" si="80"/>
        <v>111183.84</v>
      </c>
      <c r="R723" s="15">
        <f t="shared" si="81"/>
        <v>19237.580000000002</v>
      </c>
      <c r="S723" s="15">
        <f t="shared" si="82"/>
        <v>15.57224683011488</v>
      </c>
      <c r="T723" s="20" t="str">
        <f t="shared" si="83"/>
        <v>High</v>
      </c>
    </row>
    <row r="724" spans="1:20" x14ac:dyDescent="0.3">
      <c r="A724" s="15" t="s">
        <v>797</v>
      </c>
      <c r="B724" s="16">
        <v>45653</v>
      </c>
      <c r="C724" s="15" t="s">
        <v>14</v>
      </c>
      <c r="D724" s="15" t="s">
        <v>109</v>
      </c>
      <c r="E724" s="15" t="s">
        <v>32</v>
      </c>
      <c r="F724" s="15" t="s">
        <v>90</v>
      </c>
      <c r="G724" s="15" t="s">
        <v>91</v>
      </c>
      <c r="H724" s="15">
        <v>3</v>
      </c>
      <c r="I724" s="15">
        <v>24561</v>
      </c>
      <c r="J724" s="17">
        <v>0.1</v>
      </c>
      <c r="K724" s="15">
        <v>66314.7</v>
      </c>
      <c r="L724" s="15">
        <v>49864.61</v>
      </c>
      <c r="M724" s="15" t="s">
        <v>19</v>
      </c>
      <c r="N724" s="18" t="str">
        <f t="shared" si="77"/>
        <v>December</v>
      </c>
      <c r="O724" s="15">
        <f t="shared" si="78"/>
        <v>4</v>
      </c>
      <c r="P724" s="19">
        <f t="shared" si="79"/>
        <v>6631.47</v>
      </c>
      <c r="Q724" s="19">
        <f t="shared" si="80"/>
        <v>59683.229999999996</v>
      </c>
      <c r="R724" s="15">
        <f t="shared" si="81"/>
        <v>16450.089999999997</v>
      </c>
      <c r="S724" s="15">
        <f t="shared" si="82"/>
        <v>24.806098798607241</v>
      </c>
      <c r="T724" s="20" t="str">
        <f t="shared" si="83"/>
        <v>High</v>
      </c>
    </row>
    <row r="725" spans="1:20" x14ac:dyDescent="0.3">
      <c r="A725" s="15" t="s">
        <v>798</v>
      </c>
      <c r="B725" s="16">
        <v>44972</v>
      </c>
      <c r="C725" s="15" t="s">
        <v>37</v>
      </c>
      <c r="D725" s="15" t="s">
        <v>63</v>
      </c>
      <c r="E725" s="15" t="s">
        <v>23</v>
      </c>
      <c r="F725" s="15" t="s">
        <v>24</v>
      </c>
      <c r="G725" s="15" t="s">
        <v>25</v>
      </c>
      <c r="H725" s="15">
        <v>2</v>
      </c>
      <c r="I725" s="15">
        <v>8801</v>
      </c>
      <c r="J725" s="17">
        <v>0</v>
      </c>
      <c r="K725" s="15">
        <v>17602</v>
      </c>
      <c r="L725" s="15">
        <v>13348.96</v>
      </c>
      <c r="M725" s="15" t="s">
        <v>35</v>
      </c>
      <c r="N725" s="18" t="str">
        <f t="shared" si="77"/>
        <v>February</v>
      </c>
      <c r="O725" s="15">
        <f t="shared" si="78"/>
        <v>1</v>
      </c>
      <c r="P725" s="19">
        <f t="shared" si="79"/>
        <v>0</v>
      </c>
      <c r="Q725" s="19">
        <f t="shared" si="80"/>
        <v>17602</v>
      </c>
      <c r="R725" s="15">
        <f t="shared" si="81"/>
        <v>4253.0400000000009</v>
      </c>
      <c r="S725" s="15">
        <f t="shared" si="82"/>
        <v>24.162254289285315</v>
      </c>
      <c r="T725" s="20" t="str">
        <f t="shared" si="83"/>
        <v>Medium</v>
      </c>
    </row>
    <row r="726" spans="1:20" x14ac:dyDescent="0.3">
      <c r="A726" s="15" t="s">
        <v>799</v>
      </c>
      <c r="B726" s="16">
        <v>45631</v>
      </c>
      <c r="C726" s="15" t="s">
        <v>14</v>
      </c>
      <c r="D726" s="15" t="s">
        <v>68</v>
      </c>
      <c r="E726" s="15" t="s">
        <v>32</v>
      </c>
      <c r="F726" s="15" t="s">
        <v>43</v>
      </c>
      <c r="G726" s="15" t="s">
        <v>66</v>
      </c>
      <c r="H726" s="15">
        <v>3</v>
      </c>
      <c r="I726" s="15">
        <v>46414</v>
      </c>
      <c r="J726" s="17">
        <v>0.15</v>
      </c>
      <c r="K726" s="15">
        <v>118355.7</v>
      </c>
      <c r="L726" s="15">
        <v>104258.32</v>
      </c>
      <c r="M726" s="15" t="s">
        <v>51</v>
      </c>
      <c r="N726" s="18" t="str">
        <f t="shared" si="77"/>
        <v>December</v>
      </c>
      <c r="O726" s="15">
        <f t="shared" si="78"/>
        <v>4</v>
      </c>
      <c r="P726" s="19">
        <f t="shared" si="79"/>
        <v>17753.355</v>
      </c>
      <c r="Q726" s="19">
        <f t="shared" si="80"/>
        <v>100602.345</v>
      </c>
      <c r="R726" s="15">
        <f t="shared" si="81"/>
        <v>14097.37999999999</v>
      </c>
      <c r="S726" s="15">
        <f t="shared" si="82"/>
        <v>11.911027521276957</v>
      </c>
      <c r="T726" s="20" t="str">
        <f t="shared" si="83"/>
        <v>High</v>
      </c>
    </row>
    <row r="727" spans="1:20" x14ac:dyDescent="0.3">
      <c r="A727" s="15" t="s">
        <v>800</v>
      </c>
      <c r="B727" s="16">
        <v>45431</v>
      </c>
      <c r="C727" s="15" t="s">
        <v>21</v>
      </c>
      <c r="D727" s="15" t="s">
        <v>46</v>
      </c>
      <c r="E727" s="15" t="s">
        <v>23</v>
      </c>
      <c r="F727" s="15" t="s">
        <v>53</v>
      </c>
      <c r="G727" s="15" t="s">
        <v>81</v>
      </c>
      <c r="H727" s="15">
        <v>4</v>
      </c>
      <c r="I727" s="15">
        <v>58919</v>
      </c>
      <c r="J727" s="17">
        <v>0.05</v>
      </c>
      <c r="K727" s="15">
        <v>223892.2</v>
      </c>
      <c r="L727" s="15">
        <v>186468.69</v>
      </c>
      <c r="M727" s="15" t="s">
        <v>19</v>
      </c>
      <c r="N727" s="18" t="str">
        <f t="shared" si="77"/>
        <v>May</v>
      </c>
      <c r="O727" s="15">
        <f t="shared" si="78"/>
        <v>2</v>
      </c>
      <c r="P727" s="19">
        <f t="shared" si="79"/>
        <v>11194.61</v>
      </c>
      <c r="Q727" s="19">
        <f t="shared" si="80"/>
        <v>212697.59000000003</v>
      </c>
      <c r="R727" s="15">
        <f t="shared" si="81"/>
        <v>37423.510000000009</v>
      </c>
      <c r="S727" s="15">
        <f t="shared" si="82"/>
        <v>16.714968185582173</v>
      </c>
      <c r="T727" s="20" t="str">
        <f t="shared" si="83"/>
        <v>High</v>
      </c>
    </row>
    <row r="728" spans="1:20" x14ac:dyDescent="0.3">
      <c r="A728" s="15" t="s">
        <v>801</v>
      </c>
      <c r="B728" s="16">
        <v>45554</v>
      </c>
      <c r="C728" s="15" t="s">
        <v>27</v>
      </c>
      <c r="D728" s="15" t="s">
        <v>63</v>
      </c>
      <c r="E728" s="15" t="s">
        <v>23</v>
      </c>
      <c r="F728" s="15" t="s">
        <v>49</v>
      </c>
      <c r="G728" s="15" t="s">
        <v>50</v>
      </c>
      <c r="H728" s="15">
        <v>3</v>
      </c>
      <c r="I728" s="15">
        <v>79701</v>
      </c>
      <c r="J728" s="17">
        <v>0.05</v>
      </c>
      <c r="K728" s="15">
        <v>227147.85</v>
      </c>
      <c r="L728" s="15">
        <v>199649.89</v>
      </c>
      <c r="M728" s="15" t="s">
        <v>35</v>
      </c>
      <c r="N728" s="18" t="str">
        <f t="shared" si="77"/>
        <v>September</v>
      </c>
      <c r="O728" s="15">
        <f t="shared" si="78"/>
        <v>3</v>
      </c>
      <c r="P728" s="19">
        <f t="shared" si="79"/>
        <v>11357.392500000002</v>
      </c>
      <c r="Q728" s="19">
        <f t="shared" si="80"/>
        <v>215790.45750000002</v>
      </c>
      <c r="R728" s="15">
        <f t="shared" si="81"/>
        <v>27497.959999999992</v>
      </c>
      <c r="S728" s="15">
        <f t="shared" si="82"/>
        <v>12.105754027608006</v>
      </c>
      <c r="T728" s="20" t="str">
        <f t="shared" si="83"/>
        <v>High</v>
      </c>
    </row>
    <row r="729" spans="1:20" x14ac:dyDescent="0.3">
      <c r="A729" s="15" t="s">
        <v>802</v>
      </c>
      <c r="B729" s="16">
        <v>45004</v>
      </c>
      <c r="C729" s="15" t="s">
        <v>14</v>
      </c>
      <c r="D729" s="15" t="s">
        <v>70</v>
      </c>
      <c r="E729" s="15" t="s">
        <v>32</v>
      </c>
      <c r="F729" s="15" t="s">
        <v>43</v>
      </c>
      <c r="G729" s="15" t="s">
        <v>66</v>
      </c>
      <c r="H729" s="15">
        <v>1</v>
      </c>
      <c r="I729" s="15">
        <v>53568</v>
      </c>
      <c r="J729" s="17">
        <v>0</v>
      </c>
      <c r="K729" s="15">
        <v>53568</v>
      </c>
      <c r="L729" s="15">
        <v>46838.15</v>
      </c>
      <c r="M729" s="15" t="s">
        <v>35</v>
      </c>
      <c r="N729" s="18" t="str">
        <f t="shared" si="77"/>
        <v>March</v>
      </c>
      <c r="O729" s="15">
        <f t="shared" si="78"/>
        <v>1</v>
      </c>
      <c r="P729" s="19">
        <f t="shared" si="79"/>
        <v>0</v>
      </c>
      <c r="Q729" s="19">
        <f t="shared" si="80"/>
        <v>53568</v>
      </c>
      <c r="R729" s="15">
        <f t="shared" si="81"/>
        <v>6729.8499999999985</v>
      </c>
      <c r="S729" s="15">
        <f t="shared" si="82"/>
        <v>12.56319071087216</v>
      </c>
      <c r="T729" s="20" t="str">
        <f t="shared" si="83"/>
        <v>High</v>
      </c>
    </row>
    <row r="730" spans="1:20" x14ac:dyDescent="0.3">
      <c r="A730" s="15" t="s">
        <v>803</v>
      </c>
      <c r="B730" s="16">
        <v>45117</v>
      </c>
      <c r="C730" s="15" t="s">
        <v>21</v>
      </c>
      <c r="D730" s="15" t="s">
        <v>28</v>
      </c>
      <c r="E730" s="15" t="s">
        <v>32</v>
      </c>
      <c r="F730" s="15" t="s">
        <v>90</v>
      </c>
      <c r="G730" s="15" t="s">
        <v>113</v>
      </c>
      <c r="H730" s="15">
        <v>4</v>
      </c>
      <c r="I730" s="15">
        <v>6863</v>
      </c>
      <c r="J730" s="17">
        <v>0.15</v>
      </c>
      <c r="K730" s="15">
        <v>23334.2</v>
      </c>
      <c r="L730" s="15">
        <v>18591.689999999999</v>
      </c>
      <c r="M730" s="15" t="s">
        <v>51</v>
      </c>
      <c r="N730" s="18" t="str">
        <f t="shared" si="77"/>
        <v>July</v>
      </c>
      <c r="O730" s="15">
        <f t="shared" si="78"/>
        <v>3</v>
      </c>
      <c r="P730" s="19">
        <f t="shared" si="79"/>
        <v>3500.13</v>
      </c>
      <c r="Q730" s="19">
        <f t="shared" si="80"/>
        <v>19834.07</v>
      </c>
      <c r="R730" s="15">
        <f t="shared" si="81"/>
        <v>4742.510000000002</v>
      </c>
      <c r="S730" s="15">
        <f t="shared" si="82"/>
        <v>20.324287955018821</v>
      </c>
      <c r="T730" s="20" t="str">
        <f t="shared" si="83"/>
        <v>Medium</v>
      </c>
    </row>
    <row r="731" spans="1:20" x14ac:dyDescent="0.3">
      <c r="A731" s="15" t="s">
        <v>804</v>
      </c>
      <c r="B731" s="16">
        <v>45534</v>
      </c>
      <c r="C731" s="15" t="s">
        <v>14</v>
      </c>
      <c r="D731" s="15" t="s">
        <v>56</v>
      </c>
      <c r="E731" s="15" t="s">
        <v>32</v>
      </c>
      <c r="F731" s="15" t="s">
        <v>90</v>
      </c>
      <c r="G731" s="15" t="s">
        <v>113</v>
      </c>
      <c r="H731" s="15">
        <v>2</v>
      </c>
      <c r="I731" s="15">
        <v>88379</v>
      </c>
      <c r="J731" s="17">
        <v>0.15</v>
      </c>
      <c r="K731" s="15">
        <v>150244.29999999999</v>
      </c>
      <c r="L731" s="15">
        <v>117049.2</v>
      </c>
      <c r="M731" s="15" t="s">
        <v>51</v>
      </c>
      <c r="N731" s="18" t="str">
        <f t="shared" si="77"/>
        <v>August</v>
      </c>
      <c r="O731" s="15">
        <f t="shared" si="78"/>
        <v>3</v>
      </c>
      <c r="P731" s="19">
        <f t="shared" si="79"/>
        <v>22536.644999999997</v>
      </c>
      <c r="Q731" s="19">
        <f t="shared" si="80"/>
        <v>127707.655</v>
      </c>
      <c r="R731" s="15">
        <f t="shared" si="81"/>
        <v>33195.099999999991</v>
      </c>
      <c r="S731" s="15">
        <f t="shared" si="82"/>
        <v>22.094082770527727</v>
      </c>
      <c r="T731" s="20" t="str">
        <f t="shared" si="83"/>
        <v>High</v>
      </c>
    </row>
    <row r="732" spans="1:20" x14ac:dyDescent="0.3">
      <c r="A732" s="15" t="s">
        <v>805</v>
      </c>
      <c r="B732" s="16">
        <v>45430</v>
      </c>
      <c r="C732" s="15" t="s">
        <v>14</v>
      </c>
      <c r="D732" s="15" t="s">
        <v>46</v>
      </c>
      <c r="E732" s="15" t="s">
        <v>23</v>
      </c>
      <c r="F732" s="15" t="s">
        <v>24</v>
      </c>
      <c r="G732" s="15" t="s">
        <v>75</v>
      </c>
      <c r="H732" s="15">
        <v>2</v>
      </c>
      <c r="I732" s="15">
        <v>30637</v>
      </c>
      <c r="J732" s="17">
        <v>0.05</v>
      </c>
      <c r="K732" s="15">
        <v>58210.3</v>
      </c>
      <c r="L732" s="15">
        <v>51512.639999999999</v>
      </c>
      <c r="M732" s="15" t="s">
        <v>51</v>
      </c>
      <c r="N732" s="18" t="str">
        <f t="shared" si="77"/>
        <v>May</v>
      </c>
      <c r="O732" s="15">
        <f t="shared" si="78"/>
        <v>2</v>
      </c>
      <c r="P732" s="19">
        <f t="shared" si="79"/>
        <v>2910.5150000000003</v>
      </c>
      <c r="Q732" s="19">
        <f t="shared" si="80"/>
        <v>55299.785000000003</v>
      </c>
      <c r="R732" s="15">
        <f t="shared" si="81"/>
        <v>6697.6600000000035</v>
      </c>
      <c r="S732" s="15">
        <f t="shared" si="82"/>
        <v>11.505970592833233</v>
      </c>
      <c r="T732" s="20" t="str">
        <f t="shared" si="83"/>
        <v>High</v>
      </c>
    </row>
    <row r="733" spans="1:20" x14ac:dyDescent="0.3">
      <c r="A733" s="15" t="s">
        <v>806</v>
      </c>
      <c r="B733" s="16">
        <v>45393</v>
      </c>
      <c r="C733" s="15" t="s">
        <v>14</v>
      </c>
      <c r="D733" s="15" t="s">
        <v>28</v>
      </c>
      <c r="E733" s="15" t="s">
        <v>16</v>
      </c>
      <c r="F733" s="15" t="s">
        <v>39</v>
      </c>
      <c r="G733" s="15" t="s">
        <v>85</v>
      </c>
      <c r="H733" s="15">
        <v>3</v>
      </c>
      <c r="I733" s="15">
        <v>58791</v>
      </c>
      <c r="J733" s="17">
        <v>0</v>
      </c>
      <c r="K733" s="15">
        <v>176373</v>
      </c>
      <c r="L733" s="15">
        <v>147860.14000000001</v>
      </c>
      <c r="M733" s="15" t="s">
        <v>51</v>
      </c>
      <c r="N733" s="18" t="str">
        <f t="shared" si="77"/>
        <v>April</v>
      </c>
      <c r="O733" s="15">
        <f t="shared" si="78"/>
        <v>2</v>
      </c>
      <c r="P733" s="19">
        <f t="shared" si="79"/>
        <v>0</v>
      </c>
      <c r="Q733" s="19">
        <f t="shared" si="80"/>
        <v>176373</v>
      </c>
      <c r="R733" s="15">
        <f t="shared" si="81"/>
        <v>28512.859999999986</v>
      </c>
      <c r="S733" s="15">
        <f t="shared" si="82"/>
        <v>16.166227257006447</v>
      </c>
      <c r="T733" s="20" t="str">
        <f t="shared" si="83"/>
        <v>High</v>
      </c>
    </row>
    <row r="734" spans="1:20" x14ac:dyDescent="0.3">
      <c r="A734" s="15" t="s">
        <v>807</v>
      </c>
      <c r="B734" s="16">
        <v>45409</v>
      </c>
      <c r="C734" s="15" t="s">
        <v>14</v>
      </c>
      <c r="D734" s="15" t="s">
        <v>48</v>
      </c>
      <c r="E734" s="15" t="s">
        <v>16</v>
      </c>
      <c r="F734" s="15" t="s">
        <v>29</v>
      </c>
      <c r="G734" s="15" t="s">
        <v>77</v>
      </c>
      <c r="H734" s="15">
        <v>5</v>
      </c>
      <c r="I734" s="15">
        <v>30665</v>
      </c>
      <c r="J734" s="17">
        <v>0.08</v>
      </c>
      <c r="K734" s="15">
        <v>141059</v>
      </c>
      <c r="L734" s="15">
        <v>113888.96000000001</v>
      </c>
      <c r="M734" s="15" t="s">
        <v>51</v>
      </c>
      <c r="N734" s="18" t="str">
        <f t="shared" si="77"/>
        <v>April</v>
      </c>
      <c r="O734" s="15">
        <f t="shared" si="78"/>
        <v>2</v>
      </c>
      <c r="P734" s="19">
        <f t="shared" si="79"/>
        <v>11284.72</v>
      </c>
      <c r="Q734" s="19">
        <f t="shared" si="80"/>
        <v>129774.28</v>
      </c>
      <c r="R734" s="15">
        <f t="shared" si="81"/>
        <v>27170.039999999994</v>
      </c>
      <c r="S734" s="15">
        <f t="shared" si="82"/>
        <v>19.261472149951434</v>
      </c>
      <c r="T734" s="20" t="str">
        <f t="shared" si="83"/>
        <v>High</v>
      </c>
    </row>
    <row r="735" spans="1:20" x14ac:dyDescent="0.3">
      <c r="A735" s="15" t="s">
        <v>808</v>
      </c>
      <c r="B735" s="16">
        <v>45551</v>
      </c>
      <c r="C735" s="15" t="s">
        <v>21</v>
      </c>
      <c r="D735" s="15" t="s">
        <v>109</v>
      </c>
      <c r="E735" s="15" t="s">
        <v>32</v>
      </c>
      <c r="F735" s="15" t="s">
        <v>43</v>
      </c>
      <c r="G735" s="15" t="s">
        <v>66</v>
      </c>
      <c r="H735" s="15">
        <v>5</v>
      </c>
      <c r="I735" s="15">
        <v>18814</v>
      </c>
      <c r="J735" s="17">
        <v>0.12</v>
      </c>
      <c r="K735" s="15">
        <v>82781.600000000006</v>
      </c>
      <c r="L735" s="15">
        <v>71281.47</v>
      </c>
      <c r="M735" s="15" t="s">
        <v>35</v>
      </c>
      <c r="N735" s="18" t="str">
        <f t="shared" si="77"/>
        <v>September</v>
      </c>
      <c r="O735" s="15">
        <f t="shared" si="78"/>
        <v>3</v>
      </c>
      <c r="P735" s="19">
        <f t="shared" si="79"/>
        <v>9933.7919999999995</v>
      </c>
      <c r="Q735" s="19">
        <f t="shared" si="80"/>
        <v>72847.808000000005</v>
      </c>
      <c r="R735" s="15">
        <f t="shared" si="81"/>
        <v>11500.130000000005</v>
      </c>
      <c r="S735" s="15">
        <f t="shared" si="82"/>
        <v>13.892133034394123</v>
      </c>
      <c r="T735" s="20" t="str">
        <f t="shared" si="83"/>
        <v>High</v>
      </c>
    </row>
    <row r="736" spans="1:20" x14ac:dyDescent="0.3">
      <c r="A736" s="15" t="s">
        <v>809</v>
      </c>
      <c r="B736" s="16">
        <v>45265</v>
      </c>
      <c r="C736" s="15" t="s">
        <v>21</v>
      </c>
      <c r="D736" s="15" t="s">
        <v>68</v>
      </c>
      <c r="E736" s="15" t="s">
        <v>23</v>
      </c>
      <c r="F736" s="15" t="s">
        <v>24</v>
      </c>
      <c r="G736" s="15" t="s">
        <v>75</v>
      </c>
      <c r="H736" s="15">
        <v>4</v>
      </c>
      <c r="I736" s="15">
        <v>25434</v>
      </c>
      <c r="J736" s="17">
        <v>0.08</v>
      </c>
      <c r="K736" s="15">
        <v>93597.119999999995</v>
      </c>
      <c r="L736" s="15">
        <v>77148.12</v>
      </c>
      <c r="M736" s="15" t="s">
        <v>51</v>
      </c>
      <c r="N736" s="18" t="str">
        <f t="shared" si="77"/>
        <v>December</v>
      </c>
      <c r="O736" s="15">
        <f t="shared" si="78"/>
        <v>4</v>
      </c>
      <c r="P736" s="19">
        <f t="shared" si="79"/>
        <v>7487.7695999999996</v>
      </c>
      <c r="Q736" s="19">
        <f t="shared" si="80"/>
        <v>86109.350399999996</v>
      </c>
      <c r="R736" s="15">
        <f t="shared" si="81"/>
        <v>16449</v>
      </c>
      <c r="S736" s="15">
        <f t="shared" si="82"/>
        <v>17.574258695139338</v>
      </c>
      <c r="T736" s="20" t="str">
        <f t="shared" si="83"/>
        <v>High</v>
      </c>
    </row>
    <row r="737" spans="1:20" x14ac:dyDescent="0.3">
      <c r="A737" s="15" t="s">
        <v>810</v>
      </c>
      <c r="B737" s="16">
        <v>45129</v>
      </c>
      <c r="C737" s="15" t="s">
        <v>37</v>
      </c>
      <c r="D737" s="15" t="s">
        <v>68</v>
      </c>
      <c r="E737" s="15" t="s">
        <v>23</v>
      </c>
      <c r="F737" s="15" t="s">
        <v>49</v>
      </c>
      <c r="G737" s="15" t="s">
        <v>71</v>
      </c>
      <c r="H737" s="15">
        <v>5</v>
      </c>
      <c r="I737" s="15">
        <v>34177</v>
      </c>
      <c r="J737" s="17">
        <v>0.1</v>
      </c>
      <c r="K737" s="15">
        <v>153796.5</v>
      </c>
      <c r="L737" s="15">
        <v>137883.15</v>
      </c>
      <c r="M737" s="15" t="s">
        <v>35</v>
      </c>
      <c r="N737" s="18" t="str">
        <f t="shared" si="77"/>
        <v>July</v>
      </c>
      <c r="O737" s="15">
        <f t="shared" si="78"/>
        <v>3</v>
      </c>
      <c r="P737" s="19">
        <f t="shared" si="79"/>
        <v>15379.650000000001</v>
      </c>
      <c r="Q737" s="19">
        <f t="shared" si="80"/>
        <v>138416.85</v>
      </c>
      <c r="R737" s="15">
        <f t="shared" si="81"/>
        <v>15913.350000000006</v>
      </c>
      <c r="S737" s="15">
        <f t="shared" si="82"/>
        <v>10.347016999736669</v>
      </c>
      <c r="T737" s="20" t="str">
        <f t="shared" si="83"/>
        <v>High</v>
      </c>
    </row>
    <row r="738" spans="1:20" x14ac:dyDescent="0.3">
      <c r="A738" s="15" t="s">
        <v>811</v>
      </c>
      <c r="B738" s="16">
        <v>44948</v>
      </c>
      <c r="C738" s="15" t="s">
        <v>14</v>
      </c>
      <c r="D738" s="15" t="s">
        <v>56</v>
      </c>
      <c r="E738" s="15" t="s">
        <v>23</v>
      </c>
      <c r="F738" s="15" t="s">
        <v>24</v>
      </c>
      <c r="G738" s="15" t="s">
        <v>25</v>
      </c>
      <c r="H738" s="15">
        <v>1</v>
      </c>
      <c r="I738" s="15">
        <v>58346</v>
      </c>
      <c r="J738" s="17">
        <v>0</v>
      </c>
      <c r="K738" s="15">
        <v>58346</v>
      </c>
      <c r="L738" s="15">
        <v>44614.46</v>
      </c>
      <c r="M738" s="15" t="s">
        <v>19</v>
      </c>
      <c r="N738" s="18" t="str">
        <f t="shared" si="77"/>
        <v>January</v>
      </c>
      <c r="O738" s="15">
        <f t="shared" si="78"/>
        <v>1</v>
      </c>
      <c r="P738" s="19">
        <f t="shared" si="79"/>
        <v>0</v>
      </c>
      <c r="Q738" s="19">
        <f t="shared" si="80"/>
        <v>58346</v>
      </c>
      <c r="R738" s="15">
        <f t="shared" si="81"/>
        <v>13731.54</v>
      </c>
      <c r="S738" s="15">
        <f t="shared" si="82"/>
        <v>23.534672471120558</v>
      </c>
      <c r="T738" s="20" t="str">
        <f t="shared" si="83"/>
        <v>High</v>
      </c>
    </row>
    <row r="739" spans="1:20" x14ac:dyDescent="0.3">
      <c r="A739" s="15" t="s">
        <v>812</v>
      </c>
      <c r="B739" s="16">
        <v>44987</v>
      </c>
      <c r="C739" s="15" t="s">
        <v>14</v>
      </c>
      <c r="D739" s="15" t="s">
        <v>46</v>
      </c>
      <c r="E739" s="15" t="s">
        <v>23</v>
      </c>
      <c r="F739" s="15" t="s">
        <v>53</v>
      </c>
      <c r="G739" s="15" t="s">
        <v>133</v>
      </c>
      <c r="H739" s="15">
        <v>4</v>
      </c>
      <c r="I739" s="15">
        <v>56341</v>
      </c>
      <c r="J739" s="17">
        <v>0.08</v>
      </c>
      <c r="K739" s="15">
        <v>207334.88</v>
      </c>
      <c r="L739" s="15">
        <v>177878.47</v>
      </c>
      <c r="M739" s="15" t="s">
        <v>35</v>
      </c>
      <c r="N739" s="18" t="str">
        <f t="shared" si="77"/>
        <v>March</v>
      </c>
      <c r="O739" s="15">
        <f t="shared" si="78"/>
        <v>1</v>
      </c>
      <c r="P739" s="19">
        <f t="shared" si="79"/>
        <v>16586.790400000002</v>
      </c>
      <c r="Q739" s="19">
        <f t="shared" si="80"/>
        <v>190748.08960000001</v>
      </c>
      <c r="R739" s="15">
        <f t="shared" si="81"/>
        <v>29456.410000000003</v>
      </c>
      <c r="S739" s="15">
        <f t="shared" si="82"/>
        <v>14.207165721464715</v>
      </c>
      <c r="T739" s="20" t="str">
        <f t="shared" si="83"/>
        <v>High</v>
      </c>
    </row>
    <row r="740" spans="1:20" x14ac:dyDescent="0.3">
      <c r="A740" s="15" t="s">
        <v>813</v>
      </c>
      <c r="B740" s="16">
        <v>45633</v>
      </c>
      <c r="C740" s="15" t="s">
        <v>21</v>
      </c>
      <c r="D740" s="15" t="s">
        <v>22</v>
      </c>
      <c r="E740" s="15" t="s">
        <v>23</v>
      </c>
      <c r="F740" s="15" t="s">
        <v>49</v>
      </c>
      <c r="G740" s="15" t="s">
        <v>95</v>
      </c>
      <c r="H740" s="15">
        <v>1</v>
      </c>
      <c r="I740" s="15">
        <v>42554</v>
      </c>
      <c r="J740" s="17">
        <v>0.08</v>
      </c>
      <c r="K740" s="15">
        <v>39149.68</v>
      </c>
      <c r="L740" s="15">
        <v>35214.339999999997</v>
      </c>
      <c r="M740" s="15" t="s">
        <v>35</v>
      </c>
      <c r="N740" s="18" t="str">
        <f t="shared" si="77"/>
        <v>December</v>
      </c>
      <c r="O740" s="15">
        <f t="shared" si="78"/>
        <v>4</v>
      </c>
      <c r="P740" s="19">
        <f t="shared" si="79"/>
        <v>3131.9744000000001</v>
      </c>
      <c r="Q740" s="19">
        <f t="shared" si="80"/>
        <v>36017.705600000001</v>
      </c>
      <c r="R740" s="15">
        <f t="shared" si="81"/>
        <v>3935.3400000000038</v>
      </c>
      <c r="S740" s="15">
        <f t="shared" si="82"/>
        <v>10.052036185225534</v>
      </c>
      <c r="T740" s="20" t="str">
        <f t="shared" si="83"/>
        <v>High</v>
      </c>
    </row>
    <row r="741" spans="1:20" x14ac:dyDescent="0.3">
      <c r="A741" s="15" t="s">
        <v>814</v>
      </c>
      <c r="B741" s="16">
        <v>45080</v>
      </c>
      <c r="C741" s="15" t="s">
        <v>27</v>
      </c>
      <c r="D741" s="15" t="s">
        <v>38</v>
      </c>
      <c r="E741" s="15" t="s">
        <v>32</v>
      </c>
      <c r="F741" s="15" t="s">
        <v>43</v>
      </c>
      <c r="G741" s="15" t="s">
        <v>66</v>
      </c>
      <c r="H741" s="15">
        <v>3</v>
      </c>
      <c r="I741" s="15">
        <v>33319</v>
      </c>
      <c r="J741" s="17">
        <v>0</v>
      </c>
      <c r="K741" s="15">
        <v>99957</v>
      </c>
      <c r="L741" s="15">
        <v>82684.73</v>
      </c>
      <c r="M741" s="15" t="s">
        <v>35</v>
      </c>
      <c r="N741" s="18" t="str">
        <f t="shared" si="77"/>
        <v>June</v>
      </c>
      <c r="O741" s="15">
        <f t="shared" si="78"/>
        <v>2</v>
      </c>
      <c r="P741" s="19">
        <f t="shared" si="79"/>
        <v>0</v>
      </c>
      <c r="Q741" s="19">
        <f t="shared" si="80"/>
        <v>99957</v>
      </c>
      <c r="R741" s="15">
        <f t="shared" si="81"/>
        <v>17272.270000000004</v>
      </c>
      <c r="S741" s="15">
        <f t="shared" si="82"/>
        <v>17.279700271116585</v>
      </c>
      <c r="T741" s="20" t="str">
        <f t="shared" si="83"/>
        <v>High</v>
      </c>
    </row>
    <row r="742" spans="1:20" x14ac:dyDescent="0.3">
      <c r="A742" s="15" t="s">
        <v>815</v>
      </c>
      <c r="B742" s="16">
        <v>45132</v>
      </c>
      <c r="C742" s="15" t="s">
        <v>14</v>
      </c>
      <c r="D742" s="15" t="s">
        <v>42</v>
      </c>
      <c r="E742" s="15" t="s">
        <v>16</v>
      </c>
      <c r="F742" s="15" t="s">
        <v>17</v>
      </c>
      <c r="G742" s="15" t="s">
        <v>156</v>
      </c>
      <c r="H742" s="15">
        <v>5</v>
      </c>
      <c r="I742" s="15">
        <v>64135</v>
      </c>
      <c r="J742" s="17">
        <v>0.1</v>
      </c>
      <c r="K742" s="15">
        <v>288607.5</v>
      </c>
      <c r="L742" s="15">
        <v>237572.08</v>
      </c>
      <c r="M742" s="15" t="s">
        <v>19</v>
      </c>
      <c r="N742" s="18" t="str">
        <f t="shared" si="77"/>
        <v>July</v>
      </c>
      <c r="O742" s="15">
        <f t="shared" si="78"/>
        <v>3</v>
      </c>
      <c r="P742" s="19">
        <f t="shared" si="79"/>
        <v>28860.75</v>
      </c>
      <c r="Q742" s="19">
        <f t="shared" si="80"/>
        <v>259746.75</v>
      </c>
      <c r="R742" s="15">
        <f t="shared" si="81"/>
        <v>51035.420000000013</v>
      </c>
      <c r="S742" s="15">
        <f t="shared" si="82"/>
        <v>17.68333116776245</v>
      </c>
      <c r="T742" s="20" t="str">
        <f t="shared" si="83"/>
        <v>High</v>
      </c>
    </row>
    <row r="743" spans="1:20" x14ac:dyDescent="0.3">
      <c r="A743" s="15" t="s">
        <v>816</v>
      </c>
      <c r="B743" s="16">
        <v>45080</v>
      </c>
      <c r="C743" s="15" t="s">
        <v>14</v>
      </c>
      <c r="D743" s="15" t="s">
        <v>15</v>
      </c>
      <c r="E743" s="15" t="s">
        <v>32</v>
      </c>
      <c r="F743" s="15" t="s">
        <v>60</v>
      </c>
      <c r="G743" s="15" t="s">
        <v>61</v>
      </c>
      <c r="H743" s="15">
        <v>3</v>
      </c>
      <c r="I743" s="15">
        <v>32474</v>
      </c>
      <c r="J743" s="17">
        <v>0.08</v>
      </c>
      <c r="K743" s="15">
        <v>89628.24</v>
      </c>
      <c r="L743" s="15">
        <v>72048.23</v>
      </c>
      <c r="M743" s="15" t="s">
        <v>51</v>
      </c>
      <c r="N743" s="18" t="str">
        <f t="shared" si="77"/>
        <v>June</v>
      </c>
      <c r="O743" s="15">
        <f t="shared" si="78"/>
        <v>2</v>
      </c>
      <c r="P743" s="19">
        <f t="shared" si="79"/>
        <v>7170.2592000000004</v>
      </c>
      <c r="Q743" s="19">
        <f t="shared" si="80"/>
        <v>82457.980800000005</v>
      </c>
      <c r="R743" s="15">
        <f t="shared" si="81"/>
        <v>17580.010000000009</v>
      </c>
      <c r="S743" s="15">
        <f t="shared" si="82"/>
        <v>19.614364847507893</v>
      </c>
      <c r="T743" s="20" t="str">
        <f t="shared" si="83"/>
        <v>High</v>
      </c>
    </row>
    <row r="744" spans="1:20" x14ac:dyDescent="0.3">
      <c r="A744" s="15" t="s">
        <v>817</v>
      </c>
      <c r="B744" s="16">
        <v>45473</v>
      </c>
      <c r="C744" s="15" t="s">
        <v>27</v>
      </c>
      <c r="D744" s="15" t="s">
        <v>109</v>
      </c>
      <c r="E744" s="15" t="s">
        <v>16</v>
      </c>
      <c r="F744" s="15" t="s">
        <v>39</v>
      </c>
      <c r="G744" s="15" t="s">
        <v>165</v>
      </c>
      <c r="H744" s="15">
        <v>1</v>
      </c>
      <c r="I744" s="15">
        <v>42669</v>
      </c>
      <c r="J744" s="17">
        <v>0.1</v>
      </c>
      <c r="K744" s="15">
        <v>38402.1</v>
      </c>
      <c r="L744" s="15">
        <v>34431.480000000003</v>
      </c>
      <c r="M744" s="15" t="s">
        <v>51</v>
      </c>
      <c r="N744" s="18" t="str">
        <f t="shared" si="77"/>
        <v>June</v>
      </c>
      <c r="O744" s="15">
        <f t="shared" si="78"/>
        <v>2</v>
      </c>
      <c r="P744" s="19">
        <f t="shared" si="79"/>
        <v>3840.21</v>
      </c>
      <c r="Q744" s="19">
        <f t="shared" si="80"/>
        <v>34561.89</v>
      </c>
      <c r="R744" s="15">
        <f t="shared" si="81"/>
        <v>3970.6199999999953</v>
      </c>
      <c r="S744" s="15">
        <f t="shared" si="82"/>
        <v>10.339590803627916</v>
      </c>
      <c r="T744" s="20" t="str">
        <f t="shared" si="83"/>
        <v>High</v>
      </c>
    </row>
    <row r="745" spans="1:20" x14ac:dyDescent="0.3">
      <c r="A745" s="15" t="s">
        <v>818</v>
      </c>
      <c r="B745" s="16">
        <v>45119</v>
      </c>
      <c r="C745" s="15" t="s">
        <v>14</v>
      </c>
      <c r="D745" s="15" t="s">
        <v>22</v>
      </c>
      <c r="E745" s="15" t="s">
        <v>16</v>
      </c>
      <c r="F745" s="15" t="s">
        <v>29</v>
      </c>
      <c r="G745" s="15" t="s">
        <v>79</v>
      </c>
      <c r="H745" s="15">
        <v>4</v>
      </c>
      <c r="I745" s="15">
        <v>3102</v>
      </c>
      <c r="J745" s="17">
        <v>0.1</v>
      </c>
      <c r="K745" s="15">
        <v>11167.2</v>
      </c>
      <c r="L745" s="15">
        <v>9531.2099999999991</v>
      </c>
      <c r="M745" s="15" t="s">
        <v>35</v>
      </c>
      <c r="N745" s="18" t="str">
        <f t="shared" si="77"/>
        <v>July</v>
      </c>
      <c r="O745" s="15">
        <f t="shared" si="78"/>
        <v>3</v>
      </c>
      <c r="P745" s="19">
        <f t="shared" si="79"/>
        <v>1116.72</v>
      </c>
      <c r="Q745" s="19">
        <f t="shared" si="80"/>
        <v>10050.480000000001</v>
      </c>
      <c r="R745" s="15">
        <f t="shared" si="81"/>
        <v>1635.9900000000016</v>
      </c>
      <c r="S745" s="15">
        <f t="shared" si="82"/>
        <v>14.649957016978307</v>
      </c>
      <c r="T745" s="20" t="str">
        <f t="shared" si="83"/>
        <v>Medium</v>
      </c>
    </row>
    <row r="746" spans="1:20" x14ac:dyDescent="0.3">
      <c r="A746" s="15" t="s">
        <v>819</v>
      </c>
      <c r="B746" s="16">
        <v>45225</v>
      </c>
      <c r="C746" s="15" t="s">
        <v>21</v>
      </c>
      <c r="D746" s="15" t="s">
        <v>42</v>
      </c>
      <c r="E746" s="15" t="s">
        <v>23</v>
      </c>
      <c r="F746" s="15" t="s">
        <v>49</v>
      </c>
      <c r="G746" s="15" t="s">
        <v>50</v>
      </c>
      <c r="H746" s="15">
        <v>1</v>
      </c>
      <c r="I746" s="15">
        <v>46520</v>
      </c>
      <c r="J746" s="17">
        <v>0.12</v>
      </c>
      <c r="K746" s="15">
        <v>40937.599999999999</v>
      </c>
      <c r="L746" s="15">
        <v>35202.53</v>
      </c>
      <c r="M746" s="15" t="s">
        <v>19</v>
      </c>
      <c r="N746" s="18" t="str">
        <f t="shared" si="77"/>
        <v>October</v>
      </c>
      <c r="O746" s="15">
        <f t="shared" si="78"/>
        <v>4</v>
      </c>
      <c r="P746" s="19">
        <f t="shared" si="79"/>
        <v>4912.5119999999997</v>
      </c>
      <c r="Q746" s="19">
        <f t="shared" si="80"/>
        <v>36025.087999999996</v>
      </c>
      <c r="R746" s="15">
        <f t="shared" si="81"/>
        <v>5735.07</v>
      </c>
      <c r="S746" s="15">
        <f t="shared" si="82"/>
        <v>14.009297076526225</v>
      </c>
      <c r="T746" s="20" t="str">
        <f t="shared" si="83"/>
        <v>High</v>
      </c>
    </row>
    <row r="747" spans="1:20" x14ac:dyDescent="0.3">
      <c r="A747" s="15" t="s">
        <v>820</v>
      </c>
      <c r="B747" s="16">
        <v>45584</v>
      </c>
      <c r="C747" s="15" t="s">
        <v>37</v>
      </c>
      <c r="D747" s="15" t="s">
        <v>15</v>
      </c>
      <c r="E747" s="15" t="s">
        <v>23</v>
      </c>
      <c r="F747" s="15" t="s">
        <v>53</v>
      </c>
      <c r="G747" s="15" t="s">
        <v>54</v>
      </c>
      <c r="H747" s="15">
        <v>5</v>
      </c>
      <c r="I747" s="15">
        <v>79919</v>
      </c>
      <c r="J747" s="17">
        <v>0</v>
      </c>
      <c r="K747" s="15">
        <v>399595</v>
      </c>
      <c r="L747" s="15">
        <v>345389.41</v>
      </c>
      <c r="M747" s="15" t="s">
        <v>19</v>
      </c>
      <c r="N747" s="18" t="str">
        <f t="shared" si="77"/>
        <v>October</v>
      </c>
      <c r="O747" s="15">
        <f t="shared" si="78"/>
        <v>4</v>
      </c>
      <c r="P747" s="19">
        <f t="shared" si="79"/>
        <v>0</v>
      </c>
      <c r="Q747" s="19">
        <f t="shared" si="80"/>
        <v>399595</v>
      </c>
      <c r="R747" s="15">
        <f t="shared" si="81"/>
        <v>54205.590000000026</v>
      </c>
      <c r="S747" s="15">
        <f t="shared" si="82"/>
        <v>13.565132196348809</v>
      </c>
      <c r="T747" s="20" t="str">
        <f t="shared" si="83"/>
        <v>High</v>
      </c>
    </row>
    <row r="748" spans="1:20" x14ac:dyDescent="0.3">
      <c r="A748" s="15" t="s">
        <v>821</v>
      </c>
      <c r="B748" s="16">
        <v>44955</v>
      </c>
      <c r="C748" s="15" t="s">
        <v>27</v>
      </c>
      <c r="D748" s="15" t="s">
        <v>109</v>
      </c>
      <c r="E748" s="15" t="s">
        <v>32</v>
      </c>
      <c r="F748" s="15" t="s">
        <v>43</v>
      </c>
      <c r="G748" s="15" t="s">
        <v>66</v>
      </c>
      <c r="H748" s="15">
        <v>4</v>
      </c>
      <c r="I748" s="15">
        <v>23292</v>
      </c>
      <c r="J748" s="17">
        <v>0.05</v>
      </c>
      <c r="K748" s="15">
        <v>88509.6</v>
      </c>
      <c r="L748" s="15">
        <v>69088.73</v>
      </c>
      <c r="M748" s="15" t="s">
        <v>51</v>
      </c>
      <c r="N748" s="18" t="str">
        <f t="shared" si="77"/>
        <v>January</v>
      </c>
      <c r="O748" s="15">
        <f t="shared" si="78"/>
        <v>1</v>
      </c>
      <c r="P748" s="19">
        <f t="shared" si="79"/>
        <v>4425.4800000000005</v>
      </c>
      <c r="Q748" s="19">
        <f t="shared" si="80"/>
        <v>84084.12000000001</v>
      </c>
      <c r="R748" s="15">
        <f t="shared" si="81"/>
        <v>19420.87000000001</v>
      </c>
      <c r="S748" s="15">
        <f t="shared" si="82"/>
        <v>21.942105715086281</v>
      </c>
      <c r="T748" s="20" t="str">
        <f t="shared" si="83"/>
        <v>High</v>
      </c>
    </row>
    <row r="749" spans="1:20" x14ac:dyDescent="0.3">
      <c r="A749" s="15" t="s">
        <v>822</v>
      </c>
      <c r="B749" s="16">
        <v>45220</v>
      </c>
      <c r="C749" s="15" t="s">
        <v>21</v>
      </c>
      <c r="D749" s="15" t="s">
        <v>15</v>
      </c>
      <c r="E749" s="15" t="s">
        <v>16</v>
      </c>
      <c r="F749" s="15" t="s">
        <v>39</v>
      </c>
      <c r="G749" s="15" t="s">
        <v>165</v>
      </c>
      <c r="H749" s="15">
        <v>5</v>
      </c>
      <c r="I749" s="15">
        <v>79051</v>
      </c>
      <c r="J749" s="17">
        <v>0.12</v>
      </c>
      <c r="K749" s="15">
        <v>347824.4</v>
      </c>
      <c r="L749" s="15">
        <v>267425.09000000003</v>
      </c>
      <c r="M749" s="15" t="s">
        <v>19</v>
      </c>
      <c r="N749" s="18" t="str">
        <f t="shared" si="77"/>
        <v>October</v>
      </c>
      <c r="O749" s="15">
        <f t="shared" si="78"/>
        <v>4</v>
      </c>
      <c r="P749" s="19">
        <f t="shared" si="79"/>
        <v>41738.928</v>
      </c>
      <c r="Q749" s="19">
        <f t="shared" si="80"/>
        <v>306085.47200000001</v>
      </c>
      <c r="R749" s="15">
        <f t="shared" si="81"/>
        <v>80399.31</v>
      </c>
      <c r="S749" s="15">
        <f t="shared" si="82"/>
        <v>23.114913732331598</v>
      </c>
      <c r="T749" s="20" t="str">
        <f t="shared" si="83"/>
        <v>High</v>
      </c>
    </row>
    <row r="750" spans="1:20" x14ac:dyDescent="0.3">
      <c r="A750" s="15" t="s">
        <v>823</v>
      </c>
      <c r="B750" s="16">
        <v>45186</v>
      </c>
      <c r="C750" s="15" t="s">
        <v>14</v>
      </c>
      <c r="D750" s="15" t="s">
        <v>56</v>
      </c>
      <c r="E750" s="15" t="s">
        <v>16</v>
      </c>
      <c r="F750" s="15" t="s">
        <v>39</v>
      </c>
      <c r="G750" s="15" t="s">
        <v>85</v>
      </c>
      <c r="H750" s="15">
        <v>4</v>
      </c>
      <c r="I750" s="15">
        <v>85797</v>
      </c>
      <c r="J750" s="17">
        <v>0.05</v>
      </c>
      <c r="K750" s="15">
        <v>326028.59999999998</v>
      </c>
      <c r="L750" s="15">
        <v>245472.5</v>
      </c>
      <c r="M750" s="15" t="s">
        <v>35</v>
      </c>
      <c r="N750" s="18" t="str">
        <f t="shared" si="77"/>
        <v>September</v>
      </c>
      <c r="O750" s="15">
        <f t="shared" si="78"/>
        <v>3</v>
      </c>
      <c r="P750" s="19">
        <f t="shared" si="79"/>
        <v>16301.43</v>
      </c>
      <c r="Q750" s="19">
        <f t="shared" si="80"/>
        <v>309727.17</v>
      </c>
      <c r="R750" s="15">
        <f t="shared" si="81"/>
        <v>80556.099999999977</v>
      </c>
      <c r="S750" s="15">
        <f t="shared" si="82"/>
        <v>24.708292462685783</v>
      </c>
      <c r="T750" s="20" t="str">
        <f t="shared" si="83"/>
        <v>High</v>
      </c>
    </row>
    <row r="751" spans="1:20" x14ac:dyDescent="0.3">
      <c r="A751" s="15" t="s">
        <v>824</v>
      </c>
      <c r="B751" s="16">
        <v>45383</v>
      </c>
      <c r="C751" s="15" t="s">
        <v>14</v>
      </c>
      <c r="D751" s="15" t="s">
        <v>63</v>
      </c>
      <c r="E751" s="15" t="s">
        <v>32</v>
      </c>
      <c r="F751" s="15" t="s">
        <v>33</v>
      </c>
      <c r="G751" s="15" t="s">
        <v>83</v>
      </c>
      <c r="H751" s="15">
        <v>2</v>
      </c>
      <c r="I751" s="15">
        <v>11769</v>
      </c>
      <c r="J751" s="17">
        <v>0.05</v>
      </c>
      <c r="K751" s="15">
        <v>22361.1</v>
      </c>
      <c r="L751" s="15">
        <v>18571.02</v>
      </c>
      <c r="M751" s="15" t="s">
        <v>51</v>
      </c>
      <c r="N751" s="18" t="str">
        <f t="shared" si="77"/>
        <v>April</v>
      </c>
      <c r="O751" s="15">
        <f t="shared" si="78"/>
        <v>2</v>
      </c>
      <c r="P751" s="19">
        <f t="shared" si="79"/>
        <v>1118.0550000000001</v>
      </c>
      <c r="Q751" s="19">
        <f t="shared" si="80"/>
        <v>21243.044999999998</v>
      </c>
      <c r="R751" s="15">
        <f t="shared" si="81"/>
        <v>3790.0799999999981</v>
      </c>
      <c r="S751" s="15">
        <f t="shared" si="82"/>
        <v>16.949434509035775</v>
      </c>
      <c r="T751" s="20" t="str">
        <f t="shared" si="83"/>
        <v>Medium</v>
      </c>
    </row>
    <row r="752" spans="1:20" x14ac:dyDescent="0.3">
      <c r="A752" s="15" t="s">
        <v>825</v>
      </c>
      <c r="B752" s="16">
        <v>45262</v>
      </c>
      <c r="C752" s="15" t="s">
        <v>21</v>
      </c>
      <c r="D752" s="15" t="s">
        <v>15</v>
      </c>
      <c r="E752" s="15" t="s">
        <v>16</v>
      </c>
      <c r="F752" s="15" t="s">
        <v>17</v>
      </c>
      <c r="G752" s="15" t="s">
        <v>156</v>
      </c>
      <c r="H752" s="15">
        <v>1</v>
      </c>
      <c r="I752" s="15">
        <v>15534</v>
      </c>
      <c r="J752" s="17">
        <v>0</v>
      </c>
      <c r="K752" s="15">
        <v>15534</v>
      </c>
      <c r="L752" s="15">
        <v>11758.93</v>
      </c>
      <c r="M752" s="15" t="s">
        <v>35</v>
      </c>
      <c r="N752" s="18" t="str">
        <f t="shared" si="77"/>
        <v>December</v>
      </c>
      <c r="O752" s="15">
        <f t="shared" si="78"/>
        <v>4</v>
      </c>
      <c r="P752" s="19">
        <f t="shared" si="79"/>
        <v>0</v>
      </c>
      <c r="Q752" s="19">
        <f t="shared" si="80"/>
        <v>15534</v>
      </c>
      <c r="R752" s="15">
        <f t="shared" si="81"/>
        <v>3775.0699999999997</v>
      </c>
      <c r="S752" s="15">
        <f t="shared" si="82"/>
        <v>24.301982747521564</v>
      </c>
      <c r="T752" s="20" t="str">
        <f t="shared" si="83"/>
        <v>Medium</v>
      </c>
    </row>
    <row r="753" spans="1:20" x14ac:dyDescent="0.3">
      <c r="A753" s="15" t="s">
        <v>826</v>
      </c>
      <c r="B753" s="16">
        <v>45080</v>
      </c>
      <c r="C753" s="15" t="s">
        <v>14</v>
      </c>
      <c r="D753" s="15" t="s">
        <v>63</v>
      </c>
      <c r="E753" s="15" t="s">
        <v>16</v>
      </c>
      <c r="F753" s="15" t="s">
        <v>39</v>
      </c>
      <c r="G753" s="15" t="s">
        <v>40</v>
      </c>
      <c r="H753" s="15">
        <v>2</v>
      </c>
      <c r="I753" s="15">
        <v>76175</v>
      </c>
      <c r="J753" s="17">
        <v>0.12</v>
      </c>
      <c r="K753" s="15">
        <v>134068</v>
      </c>
      <c r="L753" s="15">
        <v>105798.53</v>
      </c>
      <c r="M753" s="15" t="s">
        <v>19</v>
      </c>
      <c r="N753" s="18" t="str">
        <f t="shared" si="77"/>
        <v>June</v>
      </c>
      <c r="O753" s="15">
        <f t="shared" si="78"/>
        <v>2</v>
      </c>
      <c r="P753" s="19">
        <f t="shared" si="79"/>
        <v>16088.16</v>
      </c>
      <c r="Q753" s="19">
        <f t="shared" si="80"/>
        <v>117979.84</v>
      </c>
      <c r="R753" s="15">
        <f t="shared" si="81"/>
        <v>28269.47</v>
      </c>
      <c r="S753" s="15">
        <f t="shared" si="82"/>
        <v>21.085919085837038</v>
      </c>
      <c r="T753" s="20" t="str">
        <f t="shared" si="83"/>
        <v>High</v>
      </c>
    </row>
    <row r="754" spans="1:20" x14ac:dyDescent="0.3">
      <c r="A754" s="15" t="s">
        <v>827</v>
      </c>
      <c r="B754" s="16">
        <v>45316</v>
      </c>
      <c r="C754" s="15" t="s">
        <v>27</v>
      </c>
      <c r="D754" s="15" t="s">
        <v>28</v>
      </c>
      <c r="E754" s="15" t="s">
        <v>23</v>
      </c>
      <c r="F754" s="15" t="s">
        <v>49</v>
      </c>
      <c r="G754" s="15" t="s">
        <v>95</v>
      </c>
      <c r="H754" s="15">
        <v>4</v>
      </c>
      <c r="I754" s="15">
        <v>32749</v>
      </c>
      <c r="J754" s="17">
        <v>0</v>
      </c>
      <c r="K754" s="15">
        <v>130996</v>
      </c>
      <c r="L754" s="15">
        <v>116149.63</v>
      </c>
      <c r="M754" s="15" t="s">
        <v>51</v>
      </c>
      <c r="N754" s="18" t="str">
        <f t="shared" si="77"/>
        <v>January</v>
      </c>
      <c r="O754" s="15">
        <f t="shared" si="78"/>
        <v>1</v>
      </c>
      <c r="P754" s="19">
        <f t="shared" si="79"/>
        <v>0</v>
      </c>
      <c r="Q754" s="19">
        <f t="shared" si="80"/>
        <v>130996</v>
      </c>
      <c r="R754" s="15">
        <f t="shared" si="81"/>
        <v>14846.369999999995</v>
      </c>
      <c r="S754" s="15">
        <f t="shared" si="82"/>
        <v>11.333452929860451</v>
      </c>
      <c r="T754" s="20" t="str">
        <f t="shared" si="83"/>
        <v>High</v>
      </c>
    </row>
    <row r="755" spans="1:20" x14ac:dyDescent="0.3">
      <c r="A755" s="15" t="s">
        <v>828</v>
      </c>
      <c r="B755" s="16">
        <v>45272</v>
      </c>
      <c r="C755" s="15" t="s">
        <v>14</v>
      </c>
      <c r="D755" s="15" t="s">
        <v>63</v>
      </c>
      <c r="E755" s="15" t="s">
        <v>23</v>
      </c>
      <c r="F755" s="15" t="s">
        <v>49</v>
      </c>
      <c r="G755" s="15" t="s">
        <v>50</v>
      </c>
      <c r="H755" s="15">
        <v>5</v>
      </c>
      <c r="I755" s="15">
        <v>37885</v>
      </c>
      <c r="J755" s="17">
        <v>0.15</v>
      </c>
      <c r="K755" s="15">
        <v>161011.25</v>
      </c>
      <c r="L755" s="15">
        <v>126978.64</v>
      </c>
      <c r="M755" s="15" t="s">
        <v>19</v>
      </c>
      <c r="N755" s="18" t="str">
        <f t="shared" si="77"/>
        <v>December</v>
      </c>
      <c r="O755" s="15">
        <f t="shared" si="78"/>
        <v>4</v>
      </c>
      <c r="P755" s="19">
        <f t="shared" si="79"/>
        <v>24151.6875</v>
      </c>
      <c r="Q755" s="19">
        <f t="shared" si="80"/>
        <v>136859.5625</v>
      </c>
      <c r="R755" s="15">
        <f t="shared" si="81"/>
        <v>34032.61</v>
      </c>
      <c r="S755" s="15">
        <f t="shared" si="82"/>
        <v>21.136790131124378</v>
      </c>
      <c r="T755" s="20" t="str">
        <f t="shared" si="83"/>
        <v>High</v>
      </c>
    </row>
    <row r="756" spans="1:20" x14ac:dyDescent="0.3">
      <c r="A756" s="15" t="s">
        <v>829</v>
      </c>
      <c r="B756" s="16">
        <v>45500</v>
      </c>
      <c r="C756" s="15" t="s">
        <v>14</v>
      </c>
      <c r="D756" s="15" t="s">
        <v>56</v>
      </c>
      <c r="E756" s="15" t="s">
        <v>16</v>
      </c>
      <c r="F756" s="15" t="s">
        <v>29</v>
      </c>
      <c r="G756" s="15" t="s">
        <v>79</v>
      </c>
      <c r="H756" s="15">
        <v>2</v>
      </c>
      <c r="I756" s="15">
        <v>48102</v>
      </c>
      <c r="J756" s="17">
        <v>0.1</v>
      </c>
      <c r="K756" s="15">
        <v>86583.6</v>
      </c>
      <c r="L756" s="15">
        <v>75991.31</v>
      </c>
      <c r="M756" s="15" t="s">
        <v>51</v>
      </c>
      <c r="N756" s="18" t="str">
        <f t="shared" si="77"/>
        <v>July</v>
      </c>
      <c r="O756" s="15">
        <f t="shared" si="78"/>
        <v>3</v>
      </c>
      <c r="P756" s="19">
        <f t="shared" si="79"/>
        <v>8658.36</v>
      </c>
      <c r="Q756" s="19">
        <f t="shared" si="80"/>
        <v>77925.240000000005</v>
      </c>
      <c r="R756" s="15">
        <f t="shared" si="81"/>
        <v>10592.290000000008</v>
      </c>
      <c r="S756" s="15">
        <f t="shared" si="82"/>
        <v>12.233598510572449</v>
      </c>
      <c r="T756" s="20" t="str">
        <f t="shared" si="83"/>
        <v>High</v>
      </c>
    </row>
    <row r="757" spans="1:20" x14ac:dyDescent="0.3">
      <c r="A757" s="15" t="s">
        <v>830</v>
      </c>
      <c r="B757" s="16">
        <v>45142</v>
      </c>
      <c r="C757" s="15" t="s">
        <v>21</v>
      </c>
      <c r="D757" s="15" t="s">
        <v>70</v>
      </c>
      <c r="E757" s="15" t="s">
        <v>23</v>
      </c>
      <c r="F757" s="15" t="s">
        <v>53</v>
      </c>
      <c r="G757" s="15" t="s">
        <v>81</v>
      </c>
      <c r="H757" s="15">
        <v>1</v>
      </c>
      <c r="I757" s="15">
        <v>32716</v>
      </c>
      <c r="J757" s="17">
        <v>0.05</v>
      </c>
      <c r="K757" s="15">
        <v>31080.2</v>
      </c>
      <c r="L757" s="15">
        <v>27098.959999999999</v>
      </c>
      <c r="M757" s="15" t="s">
        <v>35</v>
      </c>
      <c r="N757" s="18" t="str">
        <f t="shared" si="77"/>
        <v>August</v>
      </c>
      <c r="O757" s="15">
        <f t="shared" si="78"/>
        <v>3</v>
      </c>
      <c r="P757" s="19">
        <f t="shared" si="79"/>
        <v>1554.0100000000002</v>
      </c>
      <c r="Q757" s="19">
        <f t="shared" si="80"/>
        <v>29526.190000000002</v>
      </c>
      <c r="R757" s="15">
        <f t="shared" si="81"/>
        <v>3981.2400000000016</v>
      </c>
      <c r="S757" s="15">
        <f t="shared" si="82"/>
        <v>12.809570079986621</v>
      </c>
      <c r="T757" s="20" t="str">
        <f t="shared" si="83"/>
        <v>High</v>
      </c>
    </row>
    <row r="758" spans="1:20" x14ac:dyDescent="0.3">
      <c r="A758" s="15" t="s">
        <v>831</v>
      </c>
      <c r="B758" s="16">
        <v>45371</v>
      </c>
      <c r="C758" s="15" t="s">
        <v>27</v>
      </c>
      <c r="D758" s="15" t="s">
        <v>65</v>
      </c>
      <c r="E758" s="15" t="s">
        <v>23</v>
      </c>
      <c r="F758" s="15" t="s">
        <v>53</v>
      </c>
      <c r="G758" s="15" t="s">
        <v>54</v>
      </c>
      <c r="H758" s="15">
        <v>5</v>
      </c>
      <c r="I758" s="15">
        <v>50945</v>
      </c>
      <c r="J758" s="17">
        <v>0.05</v>
      </c>
      <c r="K758" s="15">
        <v>241988.75</v>
      </c>
      <c r="L758" s="15">
        <v>187753.75</v>
      </c>
      <c r="M758" s="15" t="s">
        <v>51</v>
      </c>
      <c r="N758" s="18" t="str">
        <f t="shared" si="77"/>
        <v>March</v>
      </c>
      <c r="O758" s="15">
        <f t="shared" si="78"/>
        <v>1</v>
      </c>
      <c r="P758" s="19">
        <f t="shared" si="79"/>
        <v>12099.4375</v>
      </c>
      <c r="Q758" s="19">
        <f t="shared" si="80"/>
        <v>229889.3125</v>
      </c>
      <c r="R758" s="15">
        <f t="shared" si="81"/>
        <v>54235</v>
      </c>
      <c r="S758" s="15">
        <f t="shared" si="82"/>
        <v>22.412198914205721</v>
      </c>
      <c r="T758" s="20" t="str">
        <f t="shared" si="83"/>
        <v>High</v>
      </c>
    </row>
    <row r="759" spans="1:20" x14ac:dyDescent="0.3">
      <c r="A759" s="15" t="s">
        <v>832</v>
      </c>
      <c r="B759" s="16">
        <v>45304</v>
      </c>
      <c r="C759" s="15" t="s">
        <v>27</v>
      </c>
      <c r="D759" s="15" t="s">
        <v>22</v>
      </c>
      <c r="E759" s="15" t="s">
        <v>23</v>
      </c>
      <c r="F759" s="15" t="s">
        <v>53</v>
      </c>
      <c r="G759" s="15" t="s">
        <v>54</v>
      </c>
      <c r="H759" s="15">
        <v>5</v>
      </c>
      <c r="I759" s="15">
        <v>80278</v>
      </c>
      <c r="J759" s="17">
        <v>0.12</v>
      </c>
      <c r="K759" s="15">
        <v>353223.2</v>
      </c>
      <c r="L759" s="15">
        <v>305855.28000000003</v>
      </c>
      <c r="M759" s="15" t="s">
        <v>51</v>
      </c>
      <c r="N759" s="18" t="str">
        <f t="shared" si="77"/>
        <v>January</v>
      </c>
      <c r="O759" s="15">
        <f t="shared" si="78"/>
        <v>1</v>
      </c>
      <c r="P759" s="19">
        <f t="shared" si="79"/>
        <v>42386.784</v>
      </c>
      <c r="Q759" s="19">
        <f t="shared" si="80"/>
        <v>310836.41600000003</v>
      </c>
      <c r="R759" s="15">
        <f t="shared" si="81"/>
        <v>47367.919999999984</v>
      </c>
      <c r="S759" s="15">
        <f t="shared" si="82"/>
        <v>13.410195026827223</v>
      </c>
      <c r="T759" s="20" t="str">
        <f t="shared" si="83"/>
        <v>High</v>
      </c>
    </row>
    <row r="760" spans="1:20" x14ac:dyDescent="0.3">
      <c r="A760" s="15" t="s">
        <v>833</v>
      </c>
      <c r="B760" s="16">
        <v>45372</v>
      </c>
      <c r="C760" s="15" t="s">
        <v>21</v>
      </c>
      <c r="D760" s="15" t="s">
        <v>56</v>
      </c>
      <c r="E760" s="15" t="s">
        <v>16</v>
      </c>
      <c r="F760" s="15" t="s">
        <v>39</v>
      </c>
      <c r="G760" s="15" t="s">
        <v>165</v>
      </c>
      <c r="H760" s="15">
        <v>4</v>
      </c>
      <c r="I760" s="15">
        <v>78660</v>
      </c>
      <c r="J760" s="17">
        <v>0.15</v>
      </c>
      <c r="K760" s="15">
        <v>267444</v>
      </c>
      <c r="L760" s="15">
        <v>226261.78</v>
      </c>
      <c r="M760" s="15" t="s">
        <v>35</v>
      </c>
      <c r="N760" s="18" t="str">
        <f t="shared" si="77"/>
        <v>March</v>
      </c>
      <c r="O760" s="15">
        <f t="shared" si="78"/>
        <v>1</v>
      </c>
      <c r="P760" s="19">
        <f t="shared" si="79"/>
        <v>40116.6</v>
      </c>
      <c r="Q760" s="19">
        <f t="shared" si="80"/>
        <v>227327.4</v>
      </c>
      <c r="R760" s="15">
        <f t="shared" si="81"/>
        <v>41182.22</v>
      </c>
      <c r="S760" s="15">
        <f t="shared" si="82"/>
        <v>15.398446029823065</v>
      </c>
      <c r="T760" s="20" t="str">
        <f t="shared" si="83"/>
        <v>High</v>
      </c>
    </row>
    <row r="761" spans="1:20" x14ac:dyDescent="0.3">
      <c r="A761" s="15" t="s">
        <v>834</v>
      </c>
      <c r="B761" s="16">
        <v>44980</v>
      </c>
      <c r="C761" s="15" t="s">
        <v>14</v>
      </c>
      <c r="D761" s="15" t="s">
        <v>38</v>
      </c>
      <c r="E761" s="15" t="s">
        <v>16</v>
      </c>
      <c r="F761" s="15" t="s">
        <v>17</v>
      </c>
      <c r="G761" s="15" t="s">
        <v>18</v>
      </c>
      <c r="H761" s="15">
        <v>2</v>
      </c>
      <c r="I761" s="15">
        <v>3663</v>
      </c>
      <c r="J761" s="17">
        <v>0.08</v>
      </c>
      <c r="K761" s="15">
        <v>6739.92</v>
      </c>
      <c r="L761" s="15">
        <v>5763.33</v>
      </c>
      <c r="M761" s="15" t="s">
        <v>19</v>
      </c>
      <c r="N761" s="18" t="str">
        <f t="shared" si="77"/>
        <v>February</v>
      </c>
      <c r="O761" s="15">
        <f t="shared" si="78"/>
        <v>1</v>
      </c>
      <c r="P761" s="19">
        <f t="shared" si="79"/>
        <v>539.19360000000006</v>
      </c>
      <c r="Q761" s="19">
        <f t="shared" si="80"/>
        <v>6200.7263999999996</v>
      </c>
      <c r="R761" s="15">
        <f t="shared" si="81"/>
        <v>976.59000000000015</v>
      </c>
      <c r="S761" s="15">
        <f t="shared" si="82"/>
        <v>14.489637859203079</v>
      </c>
      <c r="T761" s="20" t="str">
        <f t="shared" si="83"/>
        <v>Low</v>
      </c>
    </row>
    <row r="762" spans="1:20" x14ac:dyDescent="0.3">
      <c r="A762" s="15" t="s">
        <v>835</v>
      </c>
      <c r="B762" s="16">
        <v>45221</v>
      </c>
      <c r="C762" s="15" t="s">
        <v>14</v>
      </c>
      <c r="D762" s="15" t="s">
        <v>65</v>
      </c>
      <c r="E762" s="15" t="s">
        <v>16</v>
      </c>
      <c r="F762" s="15" t="s">
        <v>29</v>
      </c>
      <c r="G762" s="15" t="s">
        <v>57</v>
      </c>
      <c r="H762" s="15">
        <v>2</v>
      </c>
      <c r="I762" s="15">
        <v>69286</v>
      </c>
      <c r="J762" s="17">
        <v>0.12</v>
      </c>
      <c r="K762" s="15">
        <v>121943.36</v>
      </c>
      <c r="L762" s="15">
        <v>106366.92</v>
      </c>
      <c r="M762" s="15" t="s">
        <v>35</v>
      </c>
      <c r="N762" s="18" t="str">
        <f t="shared" si="77"/>
        <v>October</v>
      </c>
      <c r="O762" s="15">
        <f t="shared" si="78"/>
        <v>4</v>
      </c>
      <c r="P762" s="19">
        <f t="shared" si="79"/>
        <v>14633.2032</v>
      </c>
      <c r="Q762" s="19">
        <f t="shared" si="80"/>
        <v>107310.1568</v>
      </c>
      <c r="R762" s="15">
        <f t="shared" si="81"/>
        <v>15576.440000000002</v>
      </c>
      <c r="S762" s="15">
        <f t="shared" si="82"/>
        <v>12.773504026787522</v>
      </c>
      <c r="T762" s="20" t="str">
        <f t="shared" si="83"/>
        <v>High</v>
      </c>
    </row>
    <row r="763" spans="1:20" x14ac:dyDescent="0.3">
      <c r="A763" s="15" t="s">
        <v>836</v>
      </c>
      <c r="B763" s="16">
        <v>45337</v>
      </c>
      <c r="C763" s="15" t="s">
        <v>37</v>
      </c>
      <c r="D763" s="15" t="s">
        <v>38</v>
      </c>
      <c r="E763" s="15" t="s">
        <v>16</v>
      </c>
      <c r="F763" s="15" t="s">
        <v>29</v>
      </c>
      <c r="G763" s="15" t="s">
        <v>30</v>
      </c>
      <c r="H763" s="15">
        <v>5</v>
      </c>
      <c r="I763" s="15">
        <v>70339</v>
      </c>
      <c r="J763" s="17">
        <v>0.1</v>
      </c>
      <c r="K763" s="15">
        <v>316525.5</v>
      </c>
      <c r="L763" s="15">
        <v>283348.75</v>
      </c>
      <c r="M763" s="15" t="s">
        <v>35</v>
      </c>
      <c r="N763" s="18" t="str">
        <f t="shared" si="77"/>
        <v>February</v>
      </c>
      <c r="O763" s="15">
        <f t="shared" si="78"/>
        <v>1</v>
      </c>
      <c r="P763" s="19">
        <f t="shared" si="79"/>
        <v>31652.550000000003</v>
      </c>
      <c r="Q763" s="19">
        <f t="shared" si="80"/>
        <v>284872.95</v>
      </c>
      <c r="R763" s="15">
        <f t="shared" si="81"/>
        <v>33176.75</v>
      </c>
      <c r="S763" s="15">
        <f t="shared" si="82"/>
        <v>10.481540981690259</v>
      </c>
      <c r="T763" s="20" t="str">
        <f t="shared" si="83"/>
        <v>High</v>
      </c>
    </row>
    <row r="764" spans="1:20" x14ac:dyDescent="0.3">
      <c r="A764" s="15" t="s">
        <v>837</v>
      </c>
      <c r="B764" s="16">
        <v>45284</v>
      </c>
      <c r="C764" s="15" t="s">
        <v>14</v>
      </c>
      <c r="D764" s="15" t="s">
        <v>56</v>
      </c>
      <c r="E764" s="15" t="s">
        <v>16</v>
      </c>
      <c r="F764" s="15" t="s">
        <v>29</v>
      </c>
      <c r="G764" s="15" t="s">
        <v>77</v>
      </c>
      <c r="H764" s="15">
        <v>3</v>
      </c>
      <c r="I764" s="15">
        <v>45615</v>
      </c>
      <c r="J764" s="17">
        <v>0.15</v>
      </c>
      <c r="K764" s="15">
        <v>116318.25</v>
      </c>
      <c r="L764" s="15">
        <v>101888.4</v>
      </c>
      <c r="M764" s="15" t="s">
        <v>51</v>
      </c>
      <c r="N764" s="18" t="str">
        <f t="shared" si="77"/>
        <v>December</v>
      </c>
      <c r="O764" s="15">
        <f t="shared" si="78"/>
        <v>4</v>
      </c>
      <c r="P764" s="19">
        <f t="shared" si="79"/>
        <v>17447.737499999999</v>
      </c>
      <c r="Q764" s="19">
        <f t="shared" si="80"/>
        <v>98870.512499999997</v>
      </c>
      <c r="R764" s="15">
        <f t="shared" si="81"/>
        <v>14429.850000000006</v>
      </c>
      <c r="S764" s="15">
        <f t="shared" si="82"/>
        <v>12.405490969817725</v>
      </c>
      <c r="T764" s="20" t="str">
        <f t="shared" si="83"/>
        <v>High</v>
      </c>
    </row>
    <row r="765" spans="1:20" x14ac:dyDescent="0.3">
      <c r="A765" s="15" t="s">
        <v>838</v>
      </c>
      <c r="B765" s="16">
        <v>45406</v>
      </c>
      <c r="C765" s="15" t="s">
        <v>37</v>
      </c>
      <c r="D765" s="15" t="s">
        <v>65</v>
      </c>
      <c r="E765" s="15" t="s">
        <v>32</v>
      </c>
      <c r="F765" s="15" t="s">
        <v>60</v>
      </c>
      <c r="G765" s="15" t="s">
        <v>102</v>
      </c>
      <c r="H765" s="15">
        <v>5</v>
      </c>
      <c r="I765" s="15">
        <v>53685</v>
      </c>
      <c r="J765" s="17">
        <v>0.05</v>
      </c>
      <c r="K765" s="15">
        <v>255003.75</v>
      </c>
      <c r="L765" s="15">
        <v>218560.07</v>
      </c>
      <c r="M765" s="15" t="s">
        <v>19</v>
      </c>
      <c r="N765" s="18" t="str">
        <f t="shared" si="77"/>
        <v>April</v>
      </c>
      <c r="O765" s="15">
        <f t="shared" si="78"/>
        <v>2</v>
      </c>
      <c r="P765" s="19">
        <f t="shared" si="79"/>
        <v>12750.1875</v>
      </c>
      <c r="Q765" s="19">
        <f t="shared" si="80"/>
        <v>242253.5625</v>
      </c>
      <c r="R765" s="15">
        <f t="shared" si="81"/>
        <v>36443.679999999993</v>
      </c>
      <c r="S765" s="15">
        <f t="shared" si="82"/>
        <v>14.291429047612041</v>
      </c>
      <c r="T765" s="20" t="str">
        <f t="shared" si="83"/>
        <v>High</v>
      </c>
    </row>
    <row r="766" spans="1:20" x14ac:dyDescent="0.3">
      <c r="A766" s="15" t="s">
        <v>839</v>
      </c>
      <c r="B766" s="16">
        <v>45267</v>
      </c>
      <c r="C766" s="15" t="s">
        <v>21</v>
      </c>
      <c r="D766" s="15" t="s">
        <v>38</v>
      </c>
      <c r="E766" s="15" t="s">
        <v>23</v>
      </c>
      <c r="F766" s="15" t="s">
        <v>53</v>
      </c>
      <c r="G766" s="15" t="s">
        <v>133</v>
      </c>
      <c r="H766" s="15">
        <v>2</v>
      </c>
      <c r="I766" s="15">
        <v>19482</v>
      </c>
      <c r="J766" s="17">
        <v>0.15</v>
      </c>
      <c r="K766" s="15">
        <v>33119.4</v>
      </c>
      <c r="L766" s="15">
        <v>26183.59</v>
      </c>
      <c r="M766" s="15" t="s">
        <v>35</v>
      </c>
      <c r="N766" s="18" t="str">
        <f t="shared" si="77"/>
        <v>December</v>
      </c>
      <c r="O766" s="15">
        <f t="shared" si="78"/>
        <v>4</v>
      </c>
      <c r="P766" s="19">
        <f t="shared" si="79"/>
        <v>4967.91</v>
      </c>
      <c r="Q766" s="19">
        <f t="shared" si="80"/>
        <v>28151.49</v>
      </c>
      <c r="R766" s="15">
        <f t="shared" si="81"/>
        <v>6935.8100000000013</v>
      </c>
      <c r="S766" s="15">
        <f t="shared" si="82"/>
        <v>20.941834695072981</v>
      </c>
      <c r="T766" s="20" t="str">
        <f t="shared" si="83"/>
        <v>High</v>
      </c>
    </row>
    <row r="767" spans="1:20" x14ac:dyDescent="0.3">
      <c r="A767" s="15" t="s">
        <v>840</v>
      </c>
      <c r="B767" s="16">
        <v>44958</v>
      </c>
      <c r="C767" s="15" t="s">
        <v>21</v>
      </c>
      <c r="D767" s="15" t="s">
        <v>56</v>
      </c>
      <c r="E767" s="15" t="s">
        <v>23</v>
      </c>
      <c r="F767" s="15" t="s">
        <v>49</v>
      </c>
      <c r="G767" s="15" t="s">
        <v>50</v>
      </c>
      <c r="H767" s="15">
        <v>4</v>
      </c>
      <c r="I767" s="15">
        <v>14216</v>
      </c>
      <c r="J767" s="17">
        <v>0.12</v>
      </c>
      <c r="K767" s="15">
        <v>50040.32</v>
      </c>
      <c r="L767" s="15">
        <v>37819.26</v>
      </c>
      <c r="M767" s="15" t="s">
        <v>19</v>
      </c>
      <c r="N767" s="18" t="str">
        <f t="shared" si="77"/>
        <v>February</v>
      </c>
      <c r="O767" s="15">
        <f t="shared" si="78"/>
        <v>1</v>
      </c>
      <c r="P767" s="19">
        <f t="shared" si="79"/>
        <v>6004.8383999999996</v>
      </c>
      <c r="Q767" s="19">
        <f t="shared" si="80"/>
        <v>44035.481599999999</v>
      </c>
      <c r="R767" s="15">
        <f t="shared" si="81"/>
        <v>12221.059999999998</v>
      </c>
      <c r="S767" s="15">
        <f t="shared" si="82"/>
        <v>24.42242575587046</v>
      </c>
      <c r="T767" s="20" t="str">
        <f t="shared" si="83"/>
        <v>High</v>
      </c>
    </row>
    <row r="768" spans="1:20" x14ac:dyDescent="0.3">
      <c r="A768" s="15" t="s">
        <v>841</v>
      </c>
      <c r="B768" s="16">
        <v>45515</v>
      </c>
      <c r="C768" s="15" t="s">
        <v>27</v>
      </c>
      <c r="D768" s="15" t="s">
        <v>46</v>
      </c>
      <c r="E768" s="15" t="s">
        <v>32</v>
      </c>
      <c r="F768" s="15" t="s">
        <v>60</v>
      </c>
      <c r="G768" s="15" t="s">
        <v>102</v>
      </c>
      <c r="H768" s="15">
        <v>4</v>
      </c>
      <c r="I768" s="15">
        <v>87718</v>
      </c>
      <c r="J768" s="17">
        <v>0.12</v>
      </c>
      <c r="K768" s="15">
        <v>308767.35999999999</v>
      </c>
      <c r="L768" s="15">
        <v>269602.75</v>
      </c>
      <c r="M768" s="15" t="s">
        <v>51</v>
      </c>
      <c r="N768" s="18" t="str">
        <f t="shared" si="77"/>
        <v>August</v>
      </c>
      <c r="O768" s="15">
        <f t="shared" si="78"/>
        <v>3</v>
      </c>
      <c r="P768" s="19">
        <f t="shared" si="79"/>
        <v>37052.083199999994</v>
      </c>
      <c r="Q768" s="19">
        <f t="shared" si="80"/>
        <v>271715.27679999999</v>
      </c>
      <c r="R768" s="15">
        <f t="shared" si="81"/>
        <v>39164.609999999986</v>
      </c>
      <c r="S768" s="15">
        <f t="shared" si="82"/>
        <v>12.684180737238544</v>
      </c>
      <c r="T768" s="20" t="str">
        <f t="shared" si="83"/>
        <v>High</v>
      </c>
    </row>
    <row r="769" spans="1:20" x14ac:dyDescent="0.3">
      <c r="A769" s="15" t="s">
        <v>842</v>
      </c>
      <c r="B769" s="16">
        <v>45361</v>
      </c>
      <c r="C769" s="15" t="s">
        <v>14</v>
      </c>
      <c r="D769" s="15" t="s">
        <v>15</v>
      </c>
      <c r="E769" s="15" t="s">
        <v>32</v>
      </c>
      <c r="F769" s="15" t="s">
        <v>60</v>
      </c>
      <c r="G769" s="15" t="s">
        <v>102</v>
      </c>
      <c r="H769" s="15">
        <v>5</v>
      </c>
      <c r="I769" s="15">
        <v>40400</v>
      </c>
      <c r="J769" s="17">
        <v>0.05</v>
      </c>
      <c r="K769" s="15">
        <v>191900</v>
      </c>
      <c r="L769" s="15">
        <v>151768.76</v>
      </c>
      <c r="M769" s="15" t="s">
        <v>19</v>
      </c>
      <c r="N769" s="18" t="str">
        <f t="shared" si="77"/>
        <v>March</v>
      </c>
      <c r="O769" s="15">
        <f t="shared" si="78"/>
        <v>1</v>
      </c>
      <c r="P769" s="19">
        <f t="shared" si="79"/>
        <v>9595</v>
      </c>
      <c r="Q769" s="19">
        <f t="shared" si="80"/>
        <v>182305</v>
      </c>
      <c r="R769" s="15">
        <f t="shared" si="81"/>
        <v>40131.239999999991</v>
      </c>
      <c r="S769" s="15">
        <f t="shared" si="82"/>
        <v>20.912579468473158</v>
      </c>
      <c r="T769" s="20" t="str">
        <f t="shared" si="83"/>
        <v>High</v>
      </c>
    </row>
    <row r="770" spans="1:20" x14ac:dyDescent="0.3">
      <c r="A770" s="15" t="s">
        <v>843</v>
      </c>
      <c r="B770" s="16">
        <v>45102</v>
      </c>
      <c r="C770" s="15" t="s">
        <v>37</v>
      </c>
      <c r="D770" s="15" t="s">
        <v>28</v>
      </c>
      <c r="E770" s="15" t="s">
        <v>16</v>
      </c>
      <c r="F770" s="15" t="s">
        <v>17</v>
      </c>
      <c r="G770" s="15" t="s">
        <v>18</v>
      </c>
      <c r="H770" s="15">
        <v>4</v>
      </c>
      <c r="I770" s="15">
        <v>80749</v>
      </c>
      <c r="J770" s="17">
        <v>0.12</v>
      </c>
      <c r="K770" s="15">
        <v>284236.48</v>
      </c>
      <c r="L770" s="15">
        <v>242957.26</v>
      </c>
      <c r="M770" s="15" t="s">
        <v>19</v>
      </c>
      <c r="N770" s="18" t="str">
        <f t="shared" si="77"/>
        <v>June</v>
      </c>
      <c r="O770" s="15">
        <f t="shared" si="78"/>
        <v>2</v>
      </c>
      <c r="P770" s="19">
        <f t="shared" si="79"/>
        <v>34108.3776</v>
      </c>
      <c r="Q770" s="19">
        <f t="shared" si="80"/>
        <v>250128.10239999997</v>
      </c>
      <c r="R770" s="15">
        <f t="shared" si="81"/>
        <v>41279.219999999972</v>
      </c>
      <c r="S770" s="15">
        <f t="shared" si="82"/>
        <v>14.522843795419918</v>
      </c>
      <c r="T770" s="20" t="str">
        <f t="shared" si="83"/>
        <v>High</v>
      </c>
    </row>
    <row r="771" spans="1:20" x14ac:dyDescent="0.3">
      <c r="A771" s="15" t="s">
        <v>844</v>
      </c>
      <c r="B771" s="16">
        <v>45300</v>
      </c>
      <c r="C771" s="15" t="s">
        <v>21</v>
      </c>
      <c r="D771" s="15" t="s">
        <v>56</v>
      </c>
      <c r="E771" s="15" t="s">
        <v>32</v>
      </c>
      <c r="F771" s="15" t="s">
        <v>33</v>
      </c>
      <c r="G771" s="15" t="s">
        <v>34</v>
      </c>
      <c r="H771" s="15">
        <v>1</v>
      </c>
      <c r="I771" s="15">
        <v>84103</v>
      </c>
      <c r="J771" s="17">
        <v>0</v>
      </c>
      <c r="K771" s="15">
        <v>84103</v>
      </c>
      <c r="L771" s="15">
        <v>63171.839999999997</v>
      </c>
      <c r="M771" s="15" t="s">
        <v>51</v>
      </c>
      <c r="N771" s="18" t="str">
        <f t="shared" ref="N771:N834" si="84">TEXT(B771,"mmmm")</f>
        <v>January</v>
      </c>
      <c r="O771" s="15">
        <f t="shared" ref="O771:O834" si="85">ROUNDUP(MONTH(B771)/3,0)</f>
        <v>1</v>
      </c>
      <c r="P771" s="19">
        <f t="shared" ref="P771:P834" si="86">K771*J771</f>
        <v>0</v>
      </c>
      <c r="Q771" s="19">
        <f t="shared" ref="Q771:Q834" si="87">K771-P771</f>
        <v>84103</v>
      </c>
      <c r="R771" s="15">
        <f t="shared" ref="R771:R834" si="88">K771-L771</f>
        <v>20931.160000000003</v>
      </c>
      <c r="S771" s="15">
        <f t="shared" ref="S771:S834" si="89">R771/K771*100</f>
        <v>24.887530765846645</v>
      </c>
      <c r="T771" s="20" t="str">
        <f t="shared" ref="T771:T834" si="90">IF(K771&gt;30000,"High",IF(K771&gt;10000,"Medium","Low"))</f>
        <v>High</v>
      </c>
    </row>
    <row r="772" spans="1:20" x14ac:dyDescent="0.3">
      <c r="A772" s="15" t="s">
        <v>845</v>
      </c>
      <c r="B772" s="16">
        <v>45391</v>
      </c>
      <c r="C772" s="15" t="s">
        <v>21</v>
      </c>
      <c r="D772" s="15" t="s">
        <v>46</v>
      </c>
      <c r="E772" s="15" t="s">
        <v>16</v>
      </c>
      <c r="F772" s="15" t="s">
        <v>17</v>
      </c>
      <c r="G772" s="15" t="s">
        <v>156</v>
      </c>
      <c r="H772" s="15">
        <v>4</v>
      </c>
      <c r="I772" s="15">
        <v>28772</v>
      </c>
      <c r="J772" s="17">
        <v>0.12</v>
      </c>
      <c r="K772" s="15">
        <v>101277.44</v>
      </c>
      <c r="L772" s="15">
        <v>88787.37</v>
      </c>
      <c r="M772" s="15" t="s">
        <v>51</v>
      </c>
      <c r="N772" s="18" t="str">
        <f t="shared" si="84"/>
        <v>April</v>
      </c>
      <c r="O772" s="15">
        <f t="shared" si="85"/>
        <v>2</v>
      </c>
      <c r="P772" s="19">
        <f t="shared" si="86"/>
        <v>12153.292799999999</v>
      </c>
      <c r="Q772" s="19">
        <f t="shared" si="87"/>
        <v>89124.147200000007</v>
      </c>
      <c r="R772" s="15">
        <f t="shared" si="88"/>
        <v>12490.070000000007</v>
      </c>
      <c r="S772" s="15">
        <f t="shared" si="89"/>
        <v>12.332529337234439</v>
      </c>
      <c r="T772" s="20" t="str">
        <f t="shared" si="90"/>
        <v>High</v>
      </c>
    </row>
    <row r="773" spans="1:20" x14ac:dyDescent="0.3">
      <c r="A773" s="15" t="s">
        <v>846</v>
      </c>
      <c r="B773" s="16">
        <v>45406</v>
      </c>
      <c r="C773" s="15" t="s">
        <v>27</v>
      </c>
      <c r="D773" s="15" t="s">
        <v>109</v>
      </c>
      <c r="E773" s="15" t="s">
        <v>16</v>
      </c>
      <c r="F773" s="15" t="s">
        <v>17</v>
      </c>
      <c r="G773" s="15" t="s">
        <v>18</v>
      </c>
      <c r="H773" s="15">
        <v>1</v>
      </c>
      <c r="I773" s="15">
        <v>40508</v>
      </c>
      <c r="J773" s="17">
        <v>0</v>
      </c>
      <c r="K773" s="15">
        <v>40508</v>
      </c>
      <c r="L773" s="15">
        <v>36178.9</v>
      </c>
      <c r="M773" s="15" t="s">
        <v>19</v>
      </c>
      <c r="N773" s="18" t="str">
        <f t="shared" si="84"/>
        <v>April</v>
      </c>
      <c r="O773" s="15">
        <f t="shared" si="85"/>
        <v>2</v>
      </c>
      <c r="P773" s="19">
        <f t="shared" si="86"/>
        <v>0</v>
      </c>
      <c r="Q773" s="19">
        <f t="shared" si="87"/>
        <v>40508</v>
      </c>
      <c r="R773" s="15">
        <f t="shared" si="88"/>
        <v>4329.0999999999985</v>
      </c>
      <c r="S773" s="15">
        <f t="shared" si="89"/>
        <v>10.687024785227607</v>
      </c>
      <c r="T773" s="20" t="str">
        <f t="shared" si="90"/>
        <v>High</v>
      </c>
    </row>
    <row r="774" spans="1:20" x14ac:dyDescent="0.3">
      <c r="A774" s="15" t="s">
        <v>847</v>
      </c>
      <c r="B774" s="16">
        <v>45198</v>
      </c>
      <c r="C774" s="15" t="s">
        <v>21</v>
      </c>
      <c r="D774" s="15" t="s">
        <v>15</v>
      </c>
      <c r="E774" s="15" t="s">
        <v>16</v>
      </c>
      <c r="F774" s="15" t="s">
        <v>29</v>
      </c>
      <c r="G774" s="15" t="s">
        <v>79</v>
      </c>
      <c r="H774" s="15">
        <v>1</v>
      </c>
      <c r="I774" s="15">
        <v>2307</v>
      </c>
      <c r="J774" s="17">
        <v>0.05</v>
      </c>
      <c r="K774" s="15">
        <v>2191.65</v>
      </c>
      <c r="L774" s="15">
        <v>1747.32</v>
      </c>
      <c r="M774" s="15" t="s">
        <v>51</v>
      </c>
      <c r="N774" s="18" t="str">
        <f t="shared" si="84"/>
        <v>September</v>
      </c>
      <c r="O774" s="15">
        <f t="shared" si="85"/>
        <v>3</v>
      </c>
      <c r="P774" s="19">
        <f t="shared" si="86"/>
        <v>109.58250000000001</v>
      </c>
      <c r="Q774" s="19">
        <f t="shared" si="87"/>
        <v>2082.0675000000001</v>
      </c>
      <c r="R774" s="15">
        <f t="shared" si="88"/>
        <v>444.33000000000015</v>
      </c>
      <c r="S774" s="15">
        <f t="shared" si="89"/>
        <v>20.273766340428452</v>
      </c>
      <c r="T774" s="20" t="str">
        <f t="shared" si="90"/>
        <v>Low</v>
      </c>
    </row>
    <row r="775" spans="1:20" x14ac:dyDescent="0.3">
      <c r="A775" s="15" t="s">
        <v>848</v>
      </c>
      <c r="B775" s="16">
        <v>45305</v>
      </c>
      <c r="C775" s="15" t="s">
        <v>21</v>
      </c>
      <c r="D775" s="15" t="s">
        <v>22</v>
      </c>
      <c r="E775" s="15" t="s">
        <v>32</v>
      </c>
      <c r="F775" s="15" t="s">
        <v>43</v>
      </c>
      <c r="G775" s="15" t="s">
        <v>66</v>
      </c>
      <c r="H775" s="15">
        <v>5</v>
      </c>
      <c r="I775" s="15">
        <v>62307</v>
      </c>
      <c r="J775" s="17">
        <v>0.15</v>
      </c>
      <c r="K775" s="15">
        <v>264804.75</v>
      </c>
      <c r="L775" s="15">
        <v>235935.76</v>
      </c>
      <c r="M775" s="15" t="s">
        <v>51</v>
      </c>
      <c r="N775" s="18" t="str">
        <f t="shared" si="84"/>
        <v>January</v>
      </c>
      <c r="O775" s="15">
        <f t="shared" si="85"/>
        <v>1</v>
      </c>
      <c r="P775" s="19">
        <f t="shared" si="86"/>
        <v>39720.712500000001</v>
      </c>
      <c r="Q775" s="19">
        <f t="shared" si="87"/>
        <v>225084.03750000001</v>
      </c>
      <c r="R775" s="15">
        <f t="shared" si="88"/>
        <v>28868.989999999991</v>
      </c>
      <c r="S775" s="15">
        <f t="shared" si="89"/>
        <v>10.901990995252159</v>
      </c>
      <c r="T775" s="20" t="str">
        <f t="shared" si="90"/>
        <v>High</v>
      </c>
    </row>
    <row r="776" spans="1:20" x14ac:dyDescent="0.3">
      <c r="A776" s="15" t="s">
        <v>849</v>
      </c>
      <c r="B776" s="16">
        <v>45146</v>
      </c>
      <c r="C776" s="15" t="s">
        <v>37</v>
      </c>
      <c r="D776" s="15" t="s">
        <v>48</v>
      </c>
      <c r="E776" s="15" t="s">
        <v>23</v>
      </c>
      <c r="F776" s="15" t="s">
        <v>53</v>
      </c>
      <c r="G776" s="15" t="s">
        <v>133</v>
      </c>
      <c r="H776" s="15">
        <v>5</v>
      </c>
      <c r="I776" s="15">
        <v>51980</v>
      </c>
      <c r="J776" s="17">
        <v>0.1</v>
      </c>
      <c r="K776" s="15">
        <v>233910</v>
      </c>
      <c r="L776" s="15">
        <v>201883.35</v>
      </c>
      <c r="M776" s="15" t="s">
        <v>19</v>
      </c>
      <c r="N776" s="18" t="str">
        <f t="shared" si="84"/>
        <v>August</v>
      </c>
      <c r="O776" s="15">
        <f t="shared" si="85"/>
        <v>3</v>
      </c>
      <c r="P776" s="19">
        <f t="shared" si="86"/>
        <v>23391</v>
      </c>
      <c r="Q776" s="19">
        <f t="shared" si="87"/>
        <v>210519</v>
      </c>
      <c r="R776" s="15">
        <f t="shared" si="88"/>
        <v>32026.649999999994</v>
      </c>
      <c r="S776" s="15">
        <f t="shared" si="89"/>
        <v>13.691868667436191</v>
      </c>
      <c r="T776" s="20" t="str">
        <f t="shared" si="90"/>
        <v>High</v>
      </c>
    </row>
    <row r="777" spans="1:20" x14ac:dyDescent="0.3">
      <c r="A777" s="15" t="s">
        <v>850</v>
      </c>
      <c r="B777" s="16">
        <v>45189</v>
      </c>
      <c r="C777" s="15" t="s">
        <v>27</v>
      </c>
      <c r="D777" s="15" t="s">
        <v>38</v>
      </c>
      <c r="E777" s="15" t="s">
        <v>23</v>
      </c>
      <c r="F777" s="15" t="s">
        <v>24</v>
      </c>
      <c r="G777" s="15" t="s">
        <v>25</v>
      </c>
      <c r="H777" s="15">
        <v>1</v>
      </c>
      <c r="I777" s="15">
        <v>54058</v>
      </c>
      <c r="J777" s="17">
        <v>0.12</v>
      </c>
      <c r="K777" s="15">
        <v>47571.040000000001</v>
      </c>
      <c r="L777" s="15">
        <v>35744.51</v>
      </c>
      <c r="M777" s="15" t="s">
        <v>35</v>
      </c>
      <c r="N777" s="18" t="str">
        <f t="shared" si="84"/>
        <v>September</v>
      </c>
      <c r="O777" s="15">
        <f t="shared" si="85"/>
        <v>3</v>
      </c>
      <c r="P777" s="19">
        <f t="shared" si="86"/>
        <v>5708.5248000000001</v>
      </c>
      <c r="Q777" s="19">
        <f t="shared" si="87"/>
        <v>41862.515200000002</v>
      </c>
      <c r="R777" s="15">
        <f t="shared" si="88"/>
        <v>11826.529999999999</v>
      </c>
      <c r="S777" s="15">
        <f t="shared" si="89"/>
        <v>24.86077664057796</v>
      </c>
      <c r="T777" s="20" t="str">
        <f t="shared" si="90"/>
        <v>High</v>
      </c>
    </row>
    <row r="778" spans="1:20" x14ac:dyDescent="0.3">
      <c r="A778" s="15" t="s">
        <v>851</v>
      </c>
      <c r="B778" s="16">
        <v>45123</v>
      </c>
      <c r="C778" s="15" t="s">
        <v>27</v>
      </c>
      <c r="D778" s="15" t="s">
        <v>46</v>
      </c>
      <c r="E778" s="15" t="s">
        <v>23</v>
      </c>
      <c r="F778" s="15" t="s">
        <v>24</v>
      </c>
      <c r="G778" s="15" t="s">
        <v>25</v>
      </c>
      <c r="H778" s="15">
        <v>5</v>
      </c>
      <c r="I778" s="15">
        <v>63228</v>
      </c>
      <c r="J778" s="17">
        <v>0.1</v>
      </c>
      <c r="K778" s="15">
        <v>284526</v>
      </c>
      <c r="L778" s="15">
        <v>227040.62</v>
      </c>
      <c r="M778" s="15" t="s">
        <v>19</v>
      </c>
      <c r="N778" s="18" t="str">
        <f t="shared" si="84"/>
        <v>July</v>
      </c>
      <c r="O778" s="15">
        <f t="shared" si="85"/>
        <v>3</v>
      </c>
      <c r="P778" s="19">
        <f t="shared" si="86"/>
        <v>28452.600000000002</v>
      </c>
      <c r="Q778" s="19">
        <f t="shared" si="87"/>
        <v>256073.4</v>
      </c>
      <c r="R778" s="15">
        <f t="shared" si="88"/>
        <v>57485.380000000005</v>
      </c>
      <c r="S778" s="15">
        <f t="shared" si="89"/>
        <v>20.203911066124011</v>
      </c>
      <c r="T778" s="20" t="str">
        <f t="shared" si="90"/>
        <v>High</v>
      </c>
    </row>
    <row r="779" spans="1:20" x14ac:dyDescent="0.3">
      <c r="A779" s="15" t="s">
        <v>852</v>
      </c>
      <c r="B779" s="16">
        <v>45226</v>
      </c>
      <c r="C779" s="15" t="s">
        <v>27</v>
      </c>
      <c r="D779" s="15" t="s">
        <v>109</v>
      </c>
      <c r="E779" s="15" t="s">
        <v>23</v>
      </c>
      <c r="F779" s="15" t="s">
        <v>49</v>
      </c>
      <c r="G779" s="15" t="s">
        <v>50</v>
      </c>
      <c r="H779" s="15">
        <v>2</v>
      </c>
      <c r="I779" s="15">
        <v>52456</v>
      </c>
      <c r="J779" s="17">
        <v>0.12</v>
      </c>
      <c r="K779" s="15">
        <v>92322.559999999998</v>
      </c>
      <c r="L779" s="15">
        <v>74484.160000000003</v>
      </c>
      <c r="M779" s="15" t="s">
        <v>51</v>
      </c>
      <c r="N779" s="18" t="str">
        <f t="shared" si="84"/>
        <v>October</v>
      </c>
      <c r="O779" s="15">
        <f t="shared" si="85"/>
        <v>4</v>
      </c>
      <c r="P779" s="19">
        <f t="shared" si="86"/>
        <v>11078.707199999999</v>
      </c>
      <c r="Q779" s="19">
        <f t="shared" si="87"/>
        <v>81243.852799999993</v>
      </c>
      <c r="R779" s="15">
        <f t="shared" si="88"/>
        <v>17838.399999999994</v>
      </c>
      <c r="S779" s="15">
        <f t="shared" si="89"/>
        <v>19.32182123199356</v>
      </c>
      <c r="T779" s="20" t="str">
        <f t="shared" si="90"/>
        <v>High</v>
      </c>
    </row>
    <row r="780" spans="1:20" x14ac:dyDescent="0.3">
      <c r="A780" s="15" t="s">
        <v>853</v>
      </c>
      <c r="B780" s="16">
        <v>45269</v>
      </c>
      <c r="C780" s="15" t="s">
        <v>27</v>
      </c>
      <c r="D780" s="15" t="s">
        <v>68</v>
      </c>
      <c r="E780" s="15" t="s">
        <v>32</v>
      </c>
      <c r="F780" s="15" t="s">
        <v>43</v>
      </c>
      <c r="G780" s="15" t="s">
        <v>44</v>
      </c>
      <c r="H780" s="15">
        <v>4</v>
      </c>
      <c r="I780" s="15">
        <v>29711</v>
      </c>
      <c r="J780" s="17">
        <v>0</v>
      </c>
      <c r="K780" s="15">
        <v>118844</v>
      </c>
      <c r="L780" s="15">
        <v>90378.7</v>
      </c>
      <c r="M780" s="15" t="s">
        <v>35</v>
      </c>
      <c r="N780" s="18" t="str">
        <f t="shared" si="84"/>
        <v>December</v>
      </c>
      <c r="O780" s="15">
        <f t="shared" si="85"/>
        <v>4</v>
      </c>
      <c r="P780" s="19">
        <f t="shared" si="86"/>
        <v>0</v>
      </c>
      <c r="Q780" s="19">
        <f t="shared" si="87"/>
        <v>118844</v>
      </c>
      <c r="R780" s="15">
        <f t="shared" si="88"/>
        <v>28465.300000000003</v>
      </c>
      <c r="S780" s="15">
        <f t="shared" si="89"/>
        <v>23.951819191545219</v>
      </c>
      <c r="T780" s="20" t="str">
        <f t="shared" si="90"/>
        <v>High</v>
      </c>
    </row>
    <row r="781" spans="1:20" x14ac:dyDescent="0.3">
      <c r="A781" s="15" t="s">
        <v>854</v>
      </c>
      <c r="B781" s="16">
        <v>45419</v>
      </c>
      <c r="C781" s="15" t="s">
        <v>14</v>
      </c>
      <c r="D781" s="15" t="s">
        <v>46</v>
      </c>
      <c r="E781" s="15" t="s">
        <v>16</v>
      </c>
      <c r="F781" s="15" t="s">
        <v>39</v>
      </c>
      <c r="G781" s="15" t="s">
        <v>165</v>
      </c>
      <c r="H781" s="15">
        <v>4</v>
      </c>
      <c r="I781" s="15">
        <v>16616</v>
      </c>
      <c r="J781" s="17">
        <v>0.05</v>
      </c>
      <c r="K781" s="15">
        <v>63140.800000000003</v>
      </c>
      <c r="L781" s="15">
        <v>56491.64</v>
      </c>
      <c r="M781" s="15" t="s">
        <v>51</v>
      </c>
      <c r="N781" s="18" t="str">
        <f t="shared" si="84"/>
        <v>May</v>
      </c>
      <c r="O781" s="15">
        <f t="shared" si="85"/>
        <v>2</v>
      </c>
      <c r="P781" s="19">
        <f t="shared" si="86"/>
        <v>3157.0400000000004</v>
      </c>
      <c r="Q781" s="19">
        <f t="shared" si="87"/>
        <v>59983.76</v>
      </c>
      <c r="R781" s="15">
        <f t="shared" si="88"/>
        <v>6649.1600000000035</v>
      </c>
      <c r="S781" s="15">
        <f t="shared" si="89"/>
        <v>10.530686972607258</v>
      </c>
      <c r="T781" s="20" t="str">
        <f t="shared" si="90"/>
        <v>High</v>
      </c>
    </row>
    <row r="782" spans="1:20" x14ac:dyDescent="0.3">
      <c r="A782" s="15" t="s">
        <v>855</v>
      </c>
      <c r="B782" s="16">
        <v>45522</v>
      </c>
      <c r="C782" s="15" t="s">
        <v>14</v>
      </c>
      <c r="D782" s="15" t="s">
        <v>70</v>
      </c>
      <c r="E782" s="15" t="s">
        <v>23</v>
      </c>
      <c r="F782" s="15" t="s">
        <v>49</v>
      </c>
      <c r="G782" s="15" t="s">
        <v>95</v>
      </c>
      <c r="H782" s="15">
        <v>4</v>
      </c>
      <c r="I782" s="15">
        <v>65543</v>
      </c>
      <c r="J782" s="17">
        <v>0.1</v>
      </c>
      <c r="K782" s="15">
        <v>235954.8</v>
      </c>
      <c r="L782" s="15">
        <v>191603.14</v>
      </c>
      <c r="M782" s="15" t="s">
        <v>35</v>
      </c>
      <c r="N782" s="18" t="str">
        <f t="shared" si="84"/>
        <v>August</v>
      </c>
      <c r="O782" s="15">
        <f t="shared" si="85"/>
        <v>3</v>
      </c>
      <c r="P782" s="19">
        <f t="shared" si="86"/>
        <v>23595.48</v>
      </c>
      <c r="Q782" s="19">
        <f t="shared" si="87"/>
        <v>212359.31999999998</v>
      </c>
      <c r="R782" s="15">
        <f t="shared" si="88"/>
        <v>44351.659999999974</v>
      </c>
      <c r="S782" s="15">
        <f t="shared" si="89"/>
        <v>18.796676312581891</v>
      </c>
      <c r="T782" s="20" t="str">
        <f t="shared" si="90"/>
        <v>High</v>
      </c>
    </row>
    <row r="783" spans="1:20" x14ac:dyDescent="0.3">
      <c r="A783" s="15" t="s">
        <v>856</v>
      </c>
      <c r="B783" s="16">
        <v>45202</v>
      </c>
      <c r="C783" s="15" t="s">
        <v>27</v>
      </c>
      <c r="D783" s="15" t="s">
        <v>22</v>
      </c>
      <c r="E783" s="15" t="s">
        <v>32</v>
      </c>
      <c r="F783" s="15" t="s">
        <v>60</v>
      </c>
      <c r="G783" s="15" t="s">
        <v>61</v>
      </c>
      <c r="H783" s="15">
        <v>4</v>
      </c>
      <c r="I783" s="15">
        <v>32914</v>
      </c>
      <c r="J783" s="17">
        <v>0.1</v>
      </c>
      <c r="K783" s="15">
        <v>118490.4</v>
      </c>
      <c r="L783" s="15">
        <v>101142.79</v>
      </c>
      <c r="M783" s="15" t="s">
        <v>19</v>
      </c>
      <c r="N783" s="18" t="str">
        <f t="shared" si="84"/>
        <v>October</v>
      </c>
      <c r="O783" s="15">
        <f t="shared" si="85"/>
        <v>4</v>
      </c>
      <c r="P783" s="19">
        <f t="shared" si="86"/>
        <v>11849.04</v>
      </c>
      <c r="Q783" s="19">
        <f t="shared" si="87"/>
        <v>106641.35999999999</v>
      </c>
      <c r="R783" s="15">
        <f t="shared" si="88"/>
        <v>17347.61</v>
      </c>
      <c r="S783" s="15">
        <f t="shared" si="89"/>
        <v>14.640519400727825</v>
      </c>
      <c r="T783" s="20" t="str">
        <f t="shared" si="90"/>
        <v>High</v>
      </c>
    </row>
    <row r="784" spans="1:20" x14ac:dyDescent="0.3">
      <c r="A784" s="15" t="s">
        <v>857</v>
      </c>
      <c r="B784" s="16">
        <v>45312</v>
      </c>
      <c r="C784" s="15" t="s">
        <v>37</v>
      </c>
      <c r="D784" s="15" t="s">
        <v>46</v>
      </c>
      <c r="E784" s="15" t="s">
        <v>16</v>
      </c>
      <c r="F784" s="15" t="s">
        <v>29</v>
      </c>
      <c r="G784" s="15" t="s">
        <v>105</v>
      </c>
      <c r="H784" s="15">
        <v>5</v>
      </c>
      <c r="I784" s="15">
        <v>30963</v>
      </c>
      <c r="J784" s="17">
        <v>0</v>
      </c>
      <c r="K784" s="15">
        <v>154815</v>
      </c>
      <c r="L784" s="15">
        <v>127486</v>
      </c>
      <c r="M784" s="15" t="s">
        <v>35</v>
      </c>
      <c r="N784" s="18" t="str">
        <f t="shared" si="84"/>
        <v>January</v>
      </c>
      <c r="O784" s="15">
        <f t="shared" si="85"/>
        <v>1</v>
      </c>
      <c r="P784" s="19">
        <f t="shared" si="86"/>
        <v>0</v>
      </c>
      <c r="Q784" s="19">
        <f t="shared" si="87"/>
        <v>154815</v>
      </c>
      <c r="R784" s="15">
        <f t="shared" si="88"/>
        <v>27329</v>
      </c>
      <c r="S784" s="15">
        <f t="shared" si="89"/>
        <v>17.652682233633694</v>
      </c>
      <c r="T784" s="20" t="str">
        <f t="shared" si="90"/>
        <v>High</v>
      </c>
    </row>
    <row r="785" spans="1:20" x14ac:dyDescent="0.3">
      <c r="A785" s="15" t="s">
        <v>858</v>
      </c>
      <c r="B785" s="16">
        <v>45483</v>
      </c>
      <c r="C785" s="15" t="s">
        <v>14</v>
      </c>
      <c r="D785" s="15" t="s">
        <v>63</v>
      </c>
      <c r="E785" s="15" t="s">
        <v>32</v>
      </c>
      <c r="F785" s="15" t="s">
        <v>60</v>
      </c>
      <c r="G785" s="15" t="s">
        <v>102</v>
      </c>
      <c r="H785" s="15">
        <v>4</v>
      </c>
      <c r="I785" s="15">
        <v>42173</v>
      </c>
      <c r="J785" s="17">
        <v>0.1</v>
      </c>
      <c r="K785" s="15">
        <v>151822.79999999999</v>
      </c>
      <c r="L785" s="15">
        <v>120526.95</v>
      </c>
      <c r="M785" s="15" t="s">
        <v>51</v>
      </c>
      <c r="N785" s="18" t="str">
        <f t="shared" si="84"/>
        <v>July</v>
      </c>
      <c r="O785" s="15">
        <f t="shared" si="85"/>
        <v>3</v>
      </c>
      <c r="P785" s="19">
        <f t="shared" si="86"/>
        <v>15182.279999999999</v>
      </c>
      <c r="Q785" s="19">
        <f t="shared" si="87"/>
        <v>136640.51999999999</v>
      </c>
      <c r="R785" s="15">
        <f t="shared" si="88"/>
        <v>31295.849999999991</v>
      </c>
      <c r="S785" s="15">
        <f t="shared" si="89"/>
        <v>20.613405891605211</v>
      </c>
      <c r="T785" s="20" t="str">
        <f t="shared" si="90"/>
        <v>High</v>
      </c>
    </row>
    <row r="786" spans="1:20" x14ac:dyDescent="0.3">
      <c r="A786" s="15" t="s">
        <v>859</v>
      </c>
      <c r="B786" s="16">
        <v>45575</v>
      </c>
      <c r="C786" s="15" t="s">
        <v>37</v>
      </c>
      <c r="D786" s="15" t="s">
        <v>56</v>
      </c>
      <c r="E786" s="15" t="s">
        <v>32</v>
      </c>
      <c r="F786" s="15" t="s">
        <v>43</v>
      </c>
      <c r="G786" s="15" t="s">
        <v>44</v>
      </c>
      <c r="H786" s="15">
        <v>2</v>
      </c>
      <c r="I786" s="15">
        <v>23422</v>
      </c>
      <c r="J786" s="17">
        <v>0.12</v>
      </c>
      <c r="K786" s="15">
        <v>41222.720000000001</v>
      </c>
      <c r="L786" s="15">
        <v>31464.71</v>
      </c>
      <c r="M786" s="15" t="s">
        <v>19</v>
      </c>
      <c r="N786" s="18" t="str">
        <f t="shared" si="84"/>
        <v>October</v>
      </c>
      <c r="O786" s="15">
        <f t="shared" si="85"/>
        <v>4</v>
      </c>
      <c r="P786" s="19">
        <f t="shared" si="86"/>
        <v>4946.7263999999996</v>
      </c>
      <c r="Q786" s="19">
        <f t="shared" si="87"/>
        <v>36275.993600000002</v>
      </c>
      <c r="R786" s="15">
        <f t="shared" si="88"/>
        <v>9758.010000000002</v>
      </c>
      <c r="S786" s="15">
        <f t="shared" si="89"/>
        <v>23.67143652820581</v>
      </c>
      <c r="T786" s="20" t="str">
        <f t="shared" si="90"/>
        <v>High</v>
      </c>
    </row>
    <row r="787" spans="1:20" x14ac:dyDescent="0.3">
      <c r="A787" s="15" t="s">
        <v>860</v>
      </c>
      <c r="B787" s="16">
        <v>45368</v>
      </c>
      <c r="C787" s="15" t="s">
        <v>21</v>
      </c>
      <c r="D787" s="15" t="s">
        <v>109</v>
      </c>
      <c r="E787" s="15" t="s">
        <v>16</v>
      </c>
      <c r="F787" s="15" t="s">
        <v>17</v>
      </c>
      <c r="G787" s="15" t="s">
        <v>97</v>
      </c>
      <c r="H787" s="15">
        <v>3</v>
      </c>
      <c r="I787" s="15">
        <v>78251</v>
      </c>
      <c r="J787" s="17">
        <v>0.15</v>
      </c>
      <c r="K787" s="15">
        <v>199540.05</v>
      </c>
      <c r="L787" s="15">
        <v>157344.82</v>
      </c>
      <c r="M787" s="15" t="s">
        <v>51</v>
      </c>
      <c r="N787" s="18" t="str">
        <f t="shared" si="84"/>
        <v>March</v>
      </c>
      <c r="O787" s="15">
        <f t="shared" si="85"/>
        <v>1</v>
      </c>
      <c r="P787" s="19">
        <f t="shared" si="86"/>
        <v>29931.007499999996</v>
      </c>
      <c r="Q787" s="19">
        <f t="shared" si="87"/>
        <v>169609.04249999998</v>
      </c>
      <c r="R787" s="15">
        <f t="shared" si="88"/>
        <v>42195.229999999981</v>
      </c>
      <c r="S787" s="15">
        <f t="shared" si="89"/>
        <v>21.14624607942114</v>
      </c>
      <c r="T787" s="20" t="str">
        <f t="shared" si="90"/>
        <v>High</v>
      </c>
    </row>
    <row r="788" spans="1:20" x14ac:dyDescent="0.3">
      <c r="A788" s="15" t="s">
        <v>861</v>
      </c>
      <c r="B788" s="16">
        <v>45570</v>
      </c>
      <c r="C788" s="15" t="s">
        <v>37</v>
      </c>
      <c r="D788" s="15" t="s">
        <v>56</v>
      </c>
      <c r="E788" s="15" t="s">
        <v>32</v>
      </c>
      <c r="F788" s="15" t="s">
        <v>33</v>
      </c>
      <c r="G788" s="15" t="s">
        <v>83</v>
      </c>
      <c r="H788" s="15">
        <v>3</v>
      </c>
      <c r="I788" s="15">
        <v>81469</v>
      </c>
      <c r="J788" s="17">
        <v>0</v>
      </c>
      <c r="K788" s="15">
        <v>244407</v>
      </c>
      <c r="L788" s="15">
        <v>219655.35</v>
      </c>
      <c r="M788" s="15" t="s">
        <v>35</v>
      </c>
      <c r="N788" s="18" t="str">
        <f t="shared" si="84"/>
        <v>October</v>
      </c>
      <c r="O788" s="15">
        <f t="shared" si="85"/>
        <v>4</v>
      </c>
      <c r="P788" s="19">
        <f t="shared" si="86"/>
        <v>0</v>
      </c>
      <c r="Q788" s="19">
        <f t="shared" si="87"/>
        <v>244407</v>
      </c>
      <c r="R788" s="15">
        <f t="shared" si="88"/>
        <v>24751.649999999994</v>
      </c>
      <c r="S788" s="15">
        <f t="shared" si="89"/>
        <v>10.127226306938834</v>
      </c>
      <c r="T788" s="20" t="str">
        <f t="shared" si="90"/>
        <v>High</v>
      </c>
    </row>
    <row r="789" spans="1:20" x14ac:dyDescent="0.3">
      <c r="A789" s="15" t="s">
        <v>862</v>
      </c>
      <c r="B789" s="16">
        <v>45638</v>
      </c>
      <c r="C789" s="15" t="s">
        <v>14</v>
      </c>
      <c r="D789" s="15" t="s">
        <v>65</v>
      </c>
      <c r="E789" s="15" t="s">
        <v>32</v>
      </c>
      <c r="F789" s="15" t="s">
        <v>43</v>
      </c>
      <c r="G789" s="15" t="s">
        <v>66</v>
      </c>
      <c r="H789" s="15">
        <v>5</v>
      </c>
      <c r="I789" s="15">
        <v>74165</v>
      </c>
      <c r="J789" s="17">
        <v>0.08</v>
      </c>
      <c r="K789" s="15">
        <v>341159</v>
      </c>
      <c r="L789" s="15">
        <v>306555.09000000003</v>
      </c>
      <c r="M789" s="15" t="s">
        <v>51</v>
      </c>
      <c r="N789" s="18" t="str">
        <f t="shared" si="84"/>
        <v>December</v>
      </c>
      <c r="O789" s="15">
        <f t="shared" si="85"/>
        <v>4</v>
      </c>
      <c r="P789" s="19">
        <f t="shared" si="86"/>
        <v>27292.720000000001</v>
      </c>
      <c r="Q789" s="19">
        <f t="shared" si="87"/>
        <v>313866.28000000003</v>
      </c>
      <c r="R789" s="15">
        <f t="shared" si="88"/>
        <v>34603.909999999974</v>
      </c>
      <c r="S789" s="15">
        <f t="shared" si="89"/>
        <v>10.143044738670232</v>
      </c>
      <c r="T789" s="20" t="str">
        <f t="shared" si="90"/>
        <v>High</v>
      </c>
    </row>
    <row r="790" spans="1:20" x14ac:dyDescent="0.3">
      <c r="A790" s="15" t="s">
        <v>863</v>
      </c>
      <c r="B790" s="16">
        <v>44934</v>
      </c>
      <c r="C790" s="15" t="s">
        <v>27</v>
      </c>
      <c r="D790" s="15" t="s">
        <v>70</v>
      </c>
      <c r="E790" s="15" t="s">
        <v>16</v>
      </c>
      <c r="F790" s="15" t="s">
        <v>29</v>
      </c>
      <c r="G790" s="15" t="s">
        <v>79</v>
      </c>
      <c r="H790" s="15">
        <v>5</v>
      </c>
      <c r="I790" s="15">
        <v>56360</v>
      </c>
      <c r="J790" s="17">
        <v>0.12</v>
      </c>
      <c r="K790" s="15">
        <v>247984</v>
      </c>
      <c r="L790" s="15">
        <v>214420.43</v>
      </c>
      <c r="M790" s="15" t="s">
        <v>19</v>
      </c>
      <c r="N790" s="18" t="str">
        <f t="shared" si="84"/>
        <v>January</v>
      </c>
      <c r="O790" s="15">
        <f t="shared" si="85"/>
        <v>1</v>
      </c>
      <c r="P790" s="19">
        <f t="shared" si="86"/>
        <v>29758.079999999998</v>
      </c>
      <c r="Q790" s="19">
        <f t="shared" si="87"/>
        <v>218225.92000000001</v>
      </c>
      <c r="R790" s="15">
        <f t="shared" si="88"/>
        <v>33563.570000000007</v>
      </c>
      <c r="S790" s="15">
        <f t="shared" si="89"/>
        <v>13.534570778759921</v>
      </c>
      <c r="T790" s="20" t="str">
        <f t="shared" si="90"/>
        <v>High</v>
      </c>
    </row>
    <row r="791" spans="1:20" x14ac:dyDescent="0.3">
      <c r="A791" s="15" t="s">
        <v>864</v>
      </c>
      <c r="B791" s="16">
        <v>45527</v>
      </c>
      <c r="C791" s="15" t="s">
        <v>27</v>
      </c>
      <c r="D791" s="15" t="s">
        <v>68</v>
      </c>
      <c r="E791" s="15" t="s">
        <v>23</v>
      </c>
      <c r="F791" s="15" t="s">
        <v>49</v>
      </c>
      <c r="G791" s="15" t="s">
        <v>71</v>
      </c>
      <c r="H791" s="15">
        <v>1</v>
      </c>
      <c r="I791" s="15">
        <v>46981</v>
      </c>
      <c r="J791" s="17">
        <v>0</v>
      </c>
      <c r="K791" s="15">
        <v>46981</v>
      </c>
      <c r="L791" s="15">
        <v>40318.660000000003</v>
      </c>
      <c r="M791" s="15" t="s">
        <v>19</v>
      </c>
      <c r="N791" s="18" t="str">
        <f t="shared" si="84"/>
        <v>August</v>
      </c>
      <c r="O791" s="15">
        <f t="shared" si="85"/>
        <v>3</v>
      </c>
      <c r="P791" s="19">
        <f t="shared" si="86"/>
        <v>0</v>
      </c>
      <c r="Q791" s="19">
        <f t="shared" si="87"/>
        <v>46981</v>
      </c>
      <c r="R791" s="15">
        <f t="shared" si="88"/>
        <v>6662.3399999999965</v>
      </c>
      <c r="S791" s="15">
        <f t="shared" si="89"/>
        <v>14.180924203401368</v>
      </c>
      <c r="T791" s="20" t="str">
        <f t="shared" si="90"/>
        <v>High</v>
      </c>
    </row>
    <row r="792" spans="1:20" x14ac:dyDescent="0.3">
      <c r="A792" s="15" t="s">
        <v>865</v>
      </c>
      <c r="B792" s="16">
        <v>45479</v>
      </c>
      <c r="C792" s="15" t="s">
        <v>27</v>
      </c>
      <c r="D792" s="15" t="s">
        <v>46</v>
      </c>
      <c r="E792" s="15" t="s">
        <v>23</v>
      </c>
      <c r="F792" s="15" t="s">
        <v>24</v>
      </c>
      <c r="G792" s="15" t="s">
        <v>75</v>
      </c>
      <c r="H792" s="15">
        <v>1</v>
      </c>
      <c r="I792" s="15">
        <v>9826</v>
      </c>
      <c r="J792" s="17">
        <v>0.05</v>
      </c>
      <c r="K792" s="15">
        <v>9334.7000000000007</v>
      </c>
      <c r="L792" s="15">
        <v>7603.18</v>
      </c>
      <c r="M792" s="15" t="s">
        <v>19</v>
      </c>
      <c r="N792" s="18" t="str">
        <f t="shared" si="84"/>
        <v>July</v>
      </c>
      <c r="O792" s="15">
        <f t="shared" si="85"/>
        <v>3</v>
      </c>
      <c r="P792" s="19">
        <f t="shared" si="86"/>
        <v>466.73500000000007</v>
      </c>
      <c r="Q792" s="19">
        <f t="shared" si="87"/>
        <v>8867.9650000000001</v>
      </c>
      <c r="R792" s="15">
        <f t="shared" si="88"/>
        <v>1731.5200000000004</v>
      </c>
      <c r="S792" s="15">
        <f t="shared" si="89"/>
        <v>18.549283854864111</v>
      </c>
      <c r="T792" s="20" t="str">
        <f t="shared" si="90"/>
        <v>Low</v>
      </c>
    </row>
    <row r="793" spans="1:20" x14ac:dyDescent="0.3">
      <c r="A793" s="15" t="s">
        <v>866</v>
      </c>
      <c r="B793" s="16">
        <v>44944</v>
      </c>
      <c r="C793" s="15" t="s">
        <v>37</v>
      </c>
      <c r="D793" s="15" t="s">
        <v>65</v>
      </c>
      <c r="E793" s="15" t="s">
        <v>32</v>
      </c>
      <c r="F793" s="15" t="s">
        <v>90</v>
      </c>
      <c r="G793" s="15" t="s">
        <v>113</v>
      </c>
      <c r="H793" s="15">
        <v>1</v>
      </c>
      <c r="I793" s="15">
        <v>8861</v>
      </c>
      <c r="J793" s="17">
        <v>0.08</v>
      </c>
      <c r="K793" s="15">
        <v>8152.12</v>
      </c>
      <c r="L793" s="15">
        <v>7039.57</v>
      </c>
      <c r="M793" s="15" t="s">
        <v>19</v>
      </c>
      <c r="N793" s="18" t="str">
        <f t="shared" si="84"/>
        <v>January</v>
      </c>
      <c r="O793" s="15">
        <f t="shared" si="85"/>
        <v>1</v>
      </c>
      <c r="P793" s="19">
        <f t="shared" si="86"/>
        <v>652.16960000000006</v>
      </c>
      <c r="Q793" s="19">
        <f t="shared" si="87"/>
        <v>7499.9503999999997</v>
      </c>
      <c r="R793" s="15">
        <f t="shared" si="88"/>
        <v>1112.5500000000002</v>
      </c>
      <c r="S793" s="15">
        <f t="shared" si="89"/>
        <v>13.647370254608621</v>
      </c>
      <c r="T793" s="20" t="str">
        <f t="shared" si="90"/>
        <v>Low</v>
      </c>
    </row>
    <row r="794" spans="1:20" x14ac:dyDescent="0.3">
      <c r="A794" s="15" t="s">
        <v>867</v>
      </c>
      <c r="B794" s="16">
        <v>45580</v>
      </c>
      <c r="C794" s="15" t="s">
        <v>14</v>
      </c>
      <c r="D794" s="15" t="s">
        <v>109</v>
      </c>
      <c r="E794" s="15" t="s">
        <v>23</v>
      </c>
      <c r="F794" s="15" t="s">
        <v>24</v>
      </c>
      <c r="G794" s="15" t="s">
        <v>75</v>
      </c>
      <c r="H794" s="15">
        <v>4</v>
      </c>
      <c r="I794" s="15">
        <v>19632</v>
      </c>
      <c r="J794" s="17">
        <v>0</v>
      </c>
      <c r="K794" s="15">
        <v>78528</v>
      </c>
      <c r="L794" s="15">
        <v>63583.99</v>
      </c>
      <c r="M794" s="15" t="s">
        <v>35</v>
      </c>
      <c r="N794" s="18" t="str">
        <f t="shared" si="84"/>
        <v>October</v>
      </c>
      <c r="O794" s="15">
        <f t="shared" si="85"/>
        <v>4</v>
      </c>
      <c r="P794" s="19">
        <f t="shared" si="86"/>
        <v>0</v>
      </c>
      <c r="Q794" s="19">
        <f t="shared" si="87"/>
        <v>78528</v>
      </c>
      <c r="R794" s="15">
        <f t="shared" si="88"/>
        <v>14944.010000000002</v>
      </c>
      <c r="S794" s="15">
        <f t="shared" si="89"/>
        <v>19.030167583537086</v>
      </c>
      <c r="T794" s="20" t="str">
        <f t="shared" si="90"/>
        <v>High</v>
      </c>
    </row>
    <row r="795" spans="1:20" x14ac:dyDescent="0.3">
      <c r="A795" s="15" t="s">
        <v>868</v>
      </c>
      <c r="B795" s="16">
        <v>45173</v>
      </c>
      <c r="C795" s="15" t="s">
        <v>37</v>
      </c>
      <c r="D795" s="15" t="s">
        <v>56</v>
      </c>
      <c r="E795" s="15" t="s">
        <v>32</v>
      </c>
      <c r="F795" s="15" t="s">
        <v>90</v>
      </c>
      <c r="G795" s="15" t="s">
        <v>113</v>
      </c>
      <c r="H795" s="15">
        <v>3</v>
      </c>
      <c r="I795" s="15">
        <v>60304</v>
      </c>
      <c r="J795" s="17">
        <v>0.12</v>
      </c>
      <c r="K795" s="15">
        <v>159202.56</v>
      </c>
      <c r="L795" s="15">
        <v>127940.03</v>
      </c>
      <c r="M795" s="15" t="s">
        <v>51</v>
      </c>
      <c r="N795" s="18" t="str">
        <f t="shared" si="84"/>
        <v>September</v>
      </c>
      <c r="O795" s="15">
        <f t="shared" si="85"/>
        <v>3</v>
      </c>
      <c r="P795" s="19">
        <f t="shared" si="86"/>
        <v>19104.307199999999</v>
      </c>
      <c r="Q795" s="19">
        <f t="shared" si="87"/>
        <v>140098.25279999999</v>
      </c>
      <c r="R795" s="15">
        <f t="shared" si="88"/>
        <v>31262.53</v>
      </c>
      <c r="S795" s="15">
        <f t="shared" si="89"/>
        <v>19.636951817860215</v>
      </c>
      <c r="T795" s="20" t="str">
        <f t="shared" si="90"/>
        <v>High</v>
      </c>
    </row>
    <row r="796" spans="1:20" x14ac:dyDescent="0.3">
      <c r="A796" s="15" t="s">
        <v>869</v>
      </c>
      <c r="B796" s="16">
        <v>45070</v>
      </c>
      <c r="C796" s="15" t="s">
        <v>21</v>
      </c>
      <c r="D796" s="15" t="s">
        <v>42</v>
      </c>
      <c r="E796" s="15" t="s">
        <v>16</v>
      </c>
      <c r="F796" s="15" t="s">
        <v>39</v>
      </c>
      <c r="G796" s="15" t="s">
        <v>40</v>
      </c>
      <c r="H796" s="15">
        <v>5</v>
      </c>
      <c r="I796" s="15">
        <v>51411</v>
      </c>
      <c r="J796" s="17">
        <v>0.05</v>
      </c>
      <c r="K796" s="15">
        <v>244202.25</v>
      </c>
      <c r="L796" s="15">
        <v>195161.54</v>
      </c>
      <c r="M796" s="15" t="s">
        <v>51</v>
      </c>
      <c r="N796" s="18" t="str">
        <f t="shared" si="84"/>
        <v>May</v>
      </c>
      <c r="O796" s="15">
        <f t="shared" si="85"/>
        <v>2</v>
      </c>
      <c r="P796" s="19">
        <f t="shared" si="86"/>
        <v>12210.112500000001</v>
      </c>
      <c r="Q796" s="19">
        <f t="shared" si="87"/>
        <v>231992.13750000001</v>
      </c>
      <c r="R796" s="15">
        <f t="shared" si="88"/>
        <v>49040.709999999992</v>
      </c>
      <c r="S796" s="15">
        <f t="shared" si="89"/>
        <v>20.082005796424887</v>
      </c>
      <c r="T796" s="20" t="str">
        <f t="shared" si="90"/>
        <v>High</v>
      </c>
    </row>
    <row r="797" spans="1:20" x14ac:dyDescent="0.3">
      <c r="A797" s="15" t="s">
        <v>870</v>
      </c>
      <c r="B797" s="16">
        <v>45395</v>
      </c>
      <c r="C797" s="15" t="s">
        <v>27</v>
      </c>
      <c r="D797" s="15" t="s">
        <v>109</v>
      </c>
      <c r="E797" s="15" t="s">
        <v>16</v>
      </c>
      <c r="F797" s="15" t="s">
        <v>39</v>
      </c>
      <c r="G797" s="15" t="s">
        <v>85</v>
      </c>
      <c r="H797" s="15">
        <v>4</v>
      </c>
      <c r="I797" s="15">
        <v>14952</v>
      </c>
      <c r="J797" s="17">
        <v>0</v>
      </c>
      <c r="K797" s="15">
        <v>59808</v>
      </c>
      <c r="L797" s="15">
        <v>51489.17</v>
      </c>
      <c r="M797" s="15" t="s">
        <v>35</v>
      </c>
      <c r="N797" s="18" t="str">
        <f t="shared" si="84"/>
        <v>April</v>
      </c>
      <c r="O797" s="15">
        <f t="shared" si="85"/>
        <v>2</v>
      </c>
      <c r="P797" s="19">
        <f t="shared" si="86"/>
        <v>0</v>
      </c>
      <c r="Q797" s="19">
        <f t="shared" si="87"/>
        <v>59808</v>
      </c>
      <c r="R797" s="15">
        <f t="shared" si="88"/>
        <v>8318.8300000000017</v>
      </c>
      <c r="S797" s="15">
        <f t="shared" si="89"/>
        <v>13.909226190476193</v>
      </c>
      <c r="T797" s="20" t="str">
        <f t="shared" si="90"/>
        <v>High</v>
      </c>
    </row>
    <row r="798" spans="1:20" x14ac:dyDescent="0.3">
      <c r="A798" s="15" t="s">
        <v>871</v>
      </c>
      <c r="B798" s="16">
        <v>45641</v>
      </c>
      <c r="C798" s="15" t="s">
        <v>21</v>
      </c>
      <c r="D798" s="15" t="s">
        <v>56</v>
      </c>
      <c r="E798" s="15" t="s">
        <v>23</v>
      </c>
      <c r="F798" s="15" t="s">
        <v>24</v>
      </c>
      <c r="G798" s="15" t="s">
        <v>75</v>
      </c>
      <c r="H798" s="15">
        <v>1</v>
      </c>
      <c r="I798" s="15">
        <v>38407</v>
      </c>
      <c r="J798" s="17">
        <v>0.15</v>
      </c>
      <c r="K798" s="15">
        <v>32645.95</v>
      </c>
      <c r="L798" s="15">
        <v>27628.93</v>
      </c>
      <c r="M798" s="15" t="s">
        <v>35</v>
      </c>
      <c r="N798" s="18" t="str">
        <f t="shared" si="84"/>
        <v>December</v>
      </c>
      <c r="O798" s="15">
        <f t="shared" si="85"/>
        <v>4</v>
      </c>
      <c r="P798" s="19">
        <f t="shared" si="86"/>
        <v>4896.8924999999999</v>
      </c>
      <c r="Q798" s="19">
        <f t="shared" si="87"/>
        <v>27749.057500000003</v>
      </c>
      <c r="R798" s="15">
        <f t="shared" si="88"/>
        <v>5017.0200000000004</v>
      </c>
      <c r="S798" s="15">
        <f t="shared" si="89"/>
        <v>15.367970605848505</v>
      </c>
      <c r="T798" s="20" t="str">
        <f t="shared" si="90"/>
        <v>High</v>
      </c>
    </row>
    <row r="799" spans="1:20" x14ac:dyDescent="0.3">
      <c r="A799" s="15" t="s">
        <v>872</v>
      </c>
      <c r="B799" s="16">
        <v>45246</v>
      </c>
      <c r="C799" s="15" t="s">
        <v>21</v>
      </c>
      <c r="D799" s="15" t="s">
        <v>73</v>
      </c>
      <c r="E799" s="15" t="s">
        <v>16</v>
      </c>
      <c r="F799" s="15" t="s">
        <v>29</v>
      </c>
      <c r="G799" s="15" t="s">
        <v>30</v>
      </c>
      <c r="H799" s="15">
        <v>3</v>
      </c>
      <c r="I799" s="15">
        <v>60122</v>
      </c>
      <c r="J799" s="17">
        <v>0.05</v>
      </c>
      <c r="K799" s="15">
        <v>171347.7</v>
      </c>
      <c r="L799" s="15">
        <v>139727.44</v>
      </c>
      <c r="M799" s="15" t="s">
        <v>35</v>
      </c>
      <c r="N799" s="18" t="str">
        <f t="shared" si="84"/>
        <v>November</v>
      </c>
      <c r="O799" s="15">
        <f t="shared" si="85"/>
        <v>4</v>
      </c>
      <c r="P799" s="19">
        <f t="shared" si="86"/>
        <v>8567.3850000000002</v>
      </c>
      <c r="Q799" s="19">
        <f t="shared" si="87"/>
        <v>162780.315</v>
      </c>
      <c r="R799" s="15">
        <f t="shared" si="88"/>
        <v>31620.260000000009</v>
      </c>
      <c r="S799" s="15">
        <f t="shared" si="89"/>
        <v>18.453857273835602</v>
      </c>
      <c r="T799" s="20" t="str">
        <f t="shared" si="90"/>
        <v>High</v>
      </c>
    </row>
    <row r="800" spans="1:20" x14ac:dyDescent="0.3">
      <c r="A800" s="15" t="s">
        <v>873</v>
      </c>
      <c r="B800" s="16">
        <v>45483</v>
      </c>
      <c r="C800" s="15" t="s">
        <v>14</v>
      </c>
      <c r="D800" s="15" t="s">
        <v>65</v>
      </c>
      <c r="E800" s="15" t="s">
        <v>16</v>
      </c>
      <c r="F800" s="15" t="s">
        <v>29</v>
      </c>
      <c r="G800" s="15" t="s">
        <v>57</v>
      </c>
      <c r="H800" s="15">
        <v>1</v>
      </c>
      <c r="I800" s="15">
        <v>17477</v>
      </c>
      <c r="J800" s="17">
        <v>0.15</v>
      </c>
      <c r="K800" s="15">
        <v>14855.45</v>
      </c>
      <c r="L800" s="15">
        <v>13295.33</v>
      </c>
      <c r="M800" s="15" t="s">
        <v>35</v>
      </c>
      <c r="N800" s="18" t="str">
        <f t="shared" si="84"/>
        <v>July</v>
      </c>
      <c r="O800" s="15">
        <f t="shared" si="85"/>
        <v>3</v>
      </c>
      <c r="P800" s="19">
        <f t="shared" si="86"/>
        <v>2228.3175000000001</v>
      </c>
      <c r="Q800" s="19">
        <f t="shared" si="87"/>
        <v>12627.1325</v>
      </c>
      <c r="R800" s="15">
        <f t="shared" si="88"/>
        <v>1560.1200000000008</v>
      </c>
      <c r="S800" s="15">
        <f t="shared" si="89"/>
        <v>10.502004314914732</v>
      </c>
      <c r="T800" s="20" t="str">
        <f t="shared" si="90"/>
        <v>Medium</v>
      </c>
    </row>
    <row r="801" spans="1:20" x14ac:dyDescent="0.3">
      <c r="A801" s="15" t="s">
        <v>874</v>
      </c>
      <c r="B801" s="16">
        <v>45477</v>
      </c>
      <c r="C801" s="15" t="s">
        <v>14</v>
      </c>
      <c r="D801" s="15" t="s">
        <v>109</v>
      </c>
      <c r="E801" s="15" t="s">
        <v>16</v>
      </c>
      <c r="F801" s="15" t="s">
        <v>39</v>
      </c>
      <c r="G801" s="15" t="s">
        <v>85</v>
      </c>
      <c r="H801" s="15">
        <v>3</v>
      </c>
      <c r="I801" s="15">
        <v>54602</v>
      </c>
      <c r="J801" s="17">
        <v>0.08</v>
      </c>
      <c r="K801" s="15">
        <v>150701.51999999999</v>
      </c>
      <c r="L801" s="15">
        <v>125774.79</v>
      </c>
      <c r="M801" s="15" t="s">
        <v>19</v>
      </c>
      <c r="N801" s="18" t="str">
        <f t="shared" si="84"/>
        <v>July</v>
      </c>
      <c r="O801" s="15">
        <f t="shared" si="85"/>
        <v>3</v>
      </c>
      <c r="P801" s="19">
        <f t="shared" si="86"/>
        <v>12056.121599999999</v>
      </c>
      <c r="Q801" s="19">
        <f t="shared" si="87"/>
        <v>138645.39840000001</v>
      </c>
      <c r="R801" s="15">
        <f t="shared" si="88"/>
        <v>24926.729999999996</v>
      </c>
      <c r="S801" s="15">
        <f t="shared" si="89"/>
        <v>16.540463560022488</v>
      </c>
      <c r="T801" s="20" t="str">
        <f t="shared" si="90"/>
        <v>High</v>
      </c>
    </row>
    <row r="802" spans="1:20" x14ac:dyDescent="0.3">
      <c r="A802" s="15" t="s">
        <v>875</v>
      </c>
      <c r="B802" s="16">
        <v>45221</v>
      </c>
      <c r="C802" s="15" t="s">
        <v>37</v>
      </c>
      <c r="D802" s="15" t="s">
        <v>65</v>
      </c>
      <c r="E802" s="15" t="s">
        <v>32</v>
      </c>
      <c r="F802" s="15" t="s">
        <v>90</v>
      </c>
      <c r="G802" s="15" t="s">
        <v>91</v>
      </c>
      <c r="H802" s="15">
        <v>2</v>
      </c>
      <c r="I802" s="15">
        <v>9616</v>
      </c>
      <c r="J802" s="17">
        <v>0.1</v>
      </c>
      <c r="K802" s="15">
        <v>17308.8</v>
      </c>
      <c r="L802" s="15">
        <v>14506.83</v>
      </c>
      <c r="M802" s="15" t="s">
        <v>19</v>
      </c>
      <c r="N802" s="18" t="str">
        <f t="shared" si="84"/>
        <v>October</v>
      </c>
      <c r="O802" s="15">
        <f t="shared" si="85"/>
        <v>4</v>
      </c>
      <c r="P802" s="19">
        <f t="shared" si="86"/>
        <v>1730.88</v>
      </c>
      <c r="Q802" s="19">
        <f t="shared" si="87"/>
        <v>15577.919999999998</v>
      </c>
      <c r="R802" s="15">
        <f t="shared" si="88"/>
        <v>2801.9699999999993</v>
      </c>
      <c r="S802" s="15">
        <f t="shared" si="89"/>
        <v>16.188123960066552</v>
      </c>
      <c r="T802" s="20" t="str">
        <f t="shared" si="90"/>
        <v>Medium</v>
      </c>
    </row>
    <row r="803" spans="1:20" x14ac:dyDescent="0.3">
      <c r="A803" s="15" t="s">
        <v>876</v>
      </c>
      <c r="B803" s="16">
        <v>45464</v>
      </c>
      <c r="C803" s="15" t="s">
        <v>14</v>
      </c>
      <c r="D803" s="15" t="s">
        <v>109</v>
      </c>
      <c r="E803" s="15" t="s">
        <v>16</v>
      </c>
      <c r="F803" s="15" t="s">
        <v>17</v>
      </c>
      <c r="G803" s="15" t="s">
        <v>18</v>
      </c>
      <c r="H803" s="15">
        <v>1</v>
      </c>
      <c r="I803" s="15">
        <v>58369</v>
      </c>
      <c r="J803" s="17">
        <v>0</v>
      </c>
      <c r="K803" s="15">
        <v>58369</v>
      </c>
      <c r="L803" s="15">
        <v>44860.7</v>
      </c>
      <c r="M803" s="15" t="s">
        <v>51</v>
      </c>
      <c r="N803" s="18" t="str">
        <f t="shared" si="84"/>
        <v>June</v>
      </c>
      <c r="O803" s="15">
        <f t="shared" si="85"/>
        <v>2</v>
      </c>
      <c r="P803" s="19">
        <f t="shared" si="86"/>
        <v>0</v>
      </c>
      <c r="Q803" s="19">
        <f t="shared" si="87"/>
        <v>58369</v>
      </c>
      <c r="R803" s="15">
        <f t="shared" si="88"/>
        <v>13508.300000000003</v>
      </c>
      <c r="S803" s="15">
        <f t="shared" si="89"/>
        <v>23.142935462317332</v>
      </c>
      <c r="T803" s="20" t="str">
        <f t="shared" si="90"/>
        <v>High</v>
      </c>
    </row>
    <row r="804" spans="1:20" x14ac:dyDescent="0.3">
      <c r="A804" s="15" t="s">
        <v>877</v>
      </c>
      <c r="B804" s="16">
        <v>45215</v>
      </c>
      <c r="C804" s="15" t="s">
        <v>21</v>
      </c>
      <c r="D804" s="15" t="s">
        <v>48</v>
      </c>
      <c r="E804" s="15" t="s">
        <v>32</v>
      </c>
      <c r="F804" s="15" t="s">
        <v>43</v>
      </c>
      <c r="G804" s="15" t="s">
        <v>66</v>
      </c>
      <c r="H804" s="15">
        <v>1</v>
      </c>
      <c r="I804" s="15">
        <v>66421</v>
      </c>
      <c r="J804" s="17">
        <v>0.08</v>
      </c>
      <c r="K804" s="15">
        <v>61107.32</v>
      </c>
      <c r="L804" s="15">
        <v>51796.59</v>
      </c>
      <c r="M804" s="15" t="s">
        <v>51</v>
      </c>
      <c r="N804" s="18" t="str">
        <f t="shared" si="84"/>
        <v>October</v>
      </c>
      <c r="O804" s="15">
        <f t="shared" si="85"/>
        <v>4</v>
      </c>
      <c r="P804" s="19">
        <f t="shared" si="86"/>
        <v>4888.5856000000003</v>
      </c>
      <c r="Q804" s="19">
        <f t="shared" si="87"/>
        <v>56218.734400000001</v>
      </c>
      <c r="R804" s="15">
        <f t="shared" si="88"/>
        <v>9310.7300000000032</v>
      </c>
      <c r="S804" s="15">
        <f t="shared" si="89"/>
        <v>15.236685228545458</v>
      </c>
      <c r="T804" s="20" t="str">
        <f t="shared" si="90"/>
        <v>High</v>
      </c>
    </row>
    <row r="805" spans="1:20" x14ac:dyDescent="0.3">
      <c r="A805" s="15" t="s">
        <v>878</v>
      </c>
      <c r="B805" s="16">
        <v>45604</v>
      </c>
      <c r="C805" s="15" t="s">
        <v>37</v>
      </c>
      <c r="D805" s="15" t="s">
        <v>68</v>
      </c>
      <c r="E805" s="15" t="s">
        <v>23</v>
      </c>
      <c r="F805" s="15" t="s">
        <v>53</v>
      </c>
      <c r="G805" s="15" t="s">
        <v>81</v>
      </c>
      <c r="H805" s="15">
        <v>2</v>
      </c>
      <c r="I805" s="15">
        <v>67986</v>
      </c>
      <c r="J805" s="17">
        <v>0</v>
      </c>
      <c r="K805" s="15">
        <v>135972</v>
      </c>
      <c r="L805" s="15">
        <v>120006.51</v>
      </c>
      <c r="M805" s="15" t="s">
        <v>51</v>
      </c>
      <c r="N805" s="18" t="str">
        <f t="shared" si="84"/>
        <v>November</v>
      </c>
      <c r="O805" s="15">
        <f t="shared" si="85"/>
        <v>4</v>
      </c>
      <c r="P805" s="19">
        <f t="shared" si="86"/>
        <v>0</v>
      </c>
      <c r="Q805" s="19">
        <f t="shared" si="87"/>
        <v>135972</v>
      </c>
      <c r="R805" s="15">
        <f t="shared" si="88"/>
        <v>15965.490000000005</v>
      </c>
      <c r="S805" s="15">
        <f t="shared" si="89"/>
        <v>11.741748301120824</v>
      </c>
      <c r="T805" s="20" t="str">
        <f t="shared" si="90"/>
        <v>High</v>
      </c>
    </row>
    <row r="806" spans="1:20" x14ac:dyDescent="0.3">
      <c r="A806" s="15" t="s">
        <v>879</v>
      </c>
      <c r="B806" s="16">
        <v>44970</v>
      </c>
      <c r="C806" s="15" t="s">
        <v>37</v>
      </c>
      <c r="D806" s="15" t="s">
        <v>38</v>
      </c>
      <c r="E806" s="15" t="s">
        <v>32</v>
      </c>
      <c r="F806" s="15" t="s">
        <v>90</v>
      </c>
      <c r="G806" s="15" t="s">
        <v>91</v>
      </c>
      <c r="H806" s="15">
        <v>3</v>
      </c>
      <c r="I806" s="15">
        <v>54500</v>
      </c>
      <c r="J806" s="17">
        <v>0.08</v>
      </c>
      <c r="K806" s="15">
        <v>150420</v>
      </c>
      <c r="L806" s="15">
        <v>129540.62</v>
      </c>
      <c r="M806" s="15" t="s">
        <v>35</v>
      </c>
      <c r="N806" s="18" t="str">
        <f t="shared" si="84"/>
        <v>February</v>
      </c>
      <c r="O806" s="15">
        <f t="shared" si="85"/>
        <v>1</v>
      </c>
      <c r="P806" s="19">
        <f t="shared" si="86"/>
        <v>12033.6</v>
      </c>
      <c r="Q806" s="19">
        <f t="shared" si="87"/>
        <v>138386.4</v>
      </c>
      <c r="R806" s="15">
        <f t="shared" si="88"/>
        <v>20879.380000000005</v>
      </c>
      <c r="S806" s="15">
        <f t="shared" si="89"/>
        <v>13.88072064884989</v>
      </c>
      <c r="T806" s="20" t="str">
        <f t="shared" si="90"/>
        <v>High</v>
      </c>
    </row>
    <row r="807" spans="1:20" x14ac:dyDescent="0.3">
      <c r="A807" s="15" t="s">
        <v>880</v>
      </c>
      <c r="B807" s="16">
        <v>45218</v>
      </c>
      <c r="C807" s="15" t="s">
        <v>27</v>
      </c>
      <c r="D807" s="15" t="s">
        <v>56</v>
      </c>
      <c r="E807" s="15" t="s">
        <v>23</v>
      </c>
      <c r="F807" s="15" t="s">
        <v>49</v>
      </c>
      <c r="G807" s="15" t="s">
        <v>95</v>
      </c>
      <c r="H807" s="15">
        <v>1</v>
      </c>
      <c r="I807" s="15">
        <v>39115</v>
      </c>
      <c r="J807" s="17">
        <v>0.15</v>
      </c>
      <c r="K807" s="15">
        <v>33247.75</v>
      </c>
      <c r="L807" s="15">
        <v>27328.54</v>
      </c>
      <c r="M807" s="15" t="s">
        <v>35</v>
      </c>
      <c r="N807" s="18" t="str">
        <f t="shared" si="84"/>
        <v>October</v>
      </c>
      <c r="O807" s="15">
        <f t="shared" si="85"/>
        <v>4</v>
      </c>
      <c r="P807" s="19">
        <f t="shared" si="86"/>
        <v>4987.1624999999995</v>
      </c>
      <c r="Q807" s="19">
        <f t="shared" si="87"/>
        <v>28260.587500000001</v>
      </c>
      <c r="R807" s="15">
        <f t="shared" si="88"/>
        <v>5919.2099999999991</v>
      </c>
      <c r="S807" s="15">
        <f t="shared" si="89"/>
        <v>17.803340075644215</v>
      </c>
      <c r="T807" s="20" t="str">
        <f t="shared" si="90"/>
        <v>High</v>
      </c>
    </row>
    <row r="808" spans="1:20" x14ac:dyDescent="0.3">
      <c r="A808" s="15" t="s">
        <v>881</v>
      </c>
      <c r="B808" s="16">
        <v>45611</v>
      </c>
      <c r="C808" s="15" t="s">
        <v>37</v>
      </c>
      <c r="D808" s="15" t="s">
        <v>42</v>
      </c>
      <c r="E808" s="15" t="s">
        <v>23</v>
      </c>
      <c r="F808" s="15" t="s">
        <v>49</v>
      </c>
      <c r="G808" s="15" t="s">
        <v>50</v>
      </c>
      <c r="H808" s="15">
        <v>4</v>
      </c>
      <c r="I808" s="15">
        <v>21918</v>
      </c>
      <c r="J808" s="17">
        <v>0.05</v>
      </c>
      <c r="K808" s="15">
        <v>83288.399999999994</v>
      </c>
      <c r="L808" s="15">
        <v>72235.31</v>
      </c>
      <c r="M808" s="15" t="s">
        <v>19</v>
      </c>
      <c r="N808" s="18" t="str">
        <f t="shared" si="84"/>
        <v>November</v>
      </c>
      <c r="O808" s="15">
        <f t="shared" si="85"/>
        <v>4</v>
      </c>
      <c r="P808" s="19">
        <f t="shared" si="86"/>
        <v>4164.42</v>
      </c>
      <c r="Q808" s="19">
        <f t="shared" si="87"/>
        <v>79123.98</v>
      </c>
      <c r="R808" s="15">
        <f t="shared" si="88"/>
        <v>11053.089999999997</v>
      </c>
      <c r="S808" s="15">
        <f t="shared" si="89"/>
        <v>13.270863649679903</v>
      </c>
      <c r="T808" s="20" t="str">
        <f t="shared" si="90"/>
        <v>High</v>
      </c>
    </row>
    <row r="809" spans="1:20" x14ac:dyDescent="0.3">
      <c r="A809" s="15" t="s">
        <v>882</v>
      </c>
      <c r="B809" s="16">
        <v>45273</v>
      </c>
      <c r="C809" s="15" t="s">
        <v>27</v>
      </c>
      <c r="D809" s="15" t="s">
        <v>70</v>
      </c>
      <c r="E809" s="15" t="s">
        <v>32</v>
      </c>
      <c r="F809" s="15" t="s">
        <v>33</v>
      </c>
      <c r="G809" s="15" t="s">
        <v>83</v>
      </c>
      <c r="H809" s="15">
        <v>3</v>
      </c>
      <c r="I809" s="15">
        <v>15193</v>
      </c>
      <c r="J809" s="17">
        <v>0.15</v>
      </c>
      <c r="K809" s="15">
        <v>38742.15</v>
      </c>
      <c r="L809" s="15">
        <v>34756.300000000003</v>
      </c>
      <c r="M809" s="15" t="s">
        <v>19</v>
      </c>
      <c r="N809" s="18" t="str">
        <f t="shared" si="84"/>
        <v>December</v>
      </c>
      <c r="O809" s="15">
        <f t="shared" si="85"/>
        <v>4</v>
      </c>
      <c r="P809" s="19">
        <f t="shared" si="86"/>
        <v>5811.3225000000002</v>
      </c>
      <c r="Q809" s="19">
        <f t="shared" si="87"/>
        <v>32930.827499999999</v>
      </c>
      <c r="R809" s="15">
        <f t="shared" si="88"/>
        <v>3985.8499999999985</v>
      </c>
      <c r="S809" s="15">
        <f t="shared" si="89"/>
        <v>10.288148695929365</v>
      </c>
      <c r="T809" s="20" t="str">
        <f t="shared" si="90"/>
        <v>High</v>
      </c>
    </row>
    <row r="810" spans="1:20" x14ac:dyDescent="0.3">
      <c r="A810" s="15" t="s">
        <v>883</v>
      </c>
      <c r="B810" s="16">
        <v>45490</v>
      </c>
      <c r="C810" s="15" t="s">
        <v>21</v>
      </c>
      <c r="D810" s="15" t="s">
        <v>38</v>
      </c>
      <c r="E810" s="15" t="s">
        <v>16</v>
      </c>
      <c r="F810" s="15" t="s">
        <v>29</v>
      </c>
      <c r="G810" s="15" t="s">
        <v>105</v>
      </c>
      <c r="H810" s="15">
        <v>4</v>
      </c>
      <c r="I810" s="15">
        <v>69032</v>
      </c>
      <c r="J810" s="17">
        <v>0.12</v>
      </c>
      <c r="K810" s="15">
        <v>242992.64000000001</v>
      </c>
      <c r="L810" s="15">
        <v>213516.16</v>
      </c>
      <c r="M810" s="15" t="s">
        <v>35</v>
      </c>
      <c r="N810" s="18" t="str">
        <f t="shared" si="84"/>
        <v>July</v>
      </c>
      <c r="O810" s="15">
        <f t="shared" si="85"/>
        <v>3</v>
      </c>
      <c r="P810" s="19">
        <f t="shared" si="86"/>
        <v>29159.1168</v>
      </c>
      <c r="Q810" s="19">
        <f t="shared" si="87"/>
        <v>213833.52320000003</v>
      </c>
      <c r="R810" s="15">
        <f t="shared" si="88"/>
        <v>29476.48000000001</v>
      </c>
      <c r="S810" s="15">
        <f t="shared" si="89"/>
        <v>12.130606095723726</v>
      </c>
      <c r="T810" s="20" t="str">
        <f t="shared" si="90"/>
        <v>High</v>
      </c>
    </row>
    <row r="811" spans="1:20" x14ac:dyDescent="0.3">
      <c r="A811" s="15" t="s">
        <v>884</v>
      </c>
      <c r="B811" s="16">
        <v>45203</v>
      </c>
      <c r="C811" s="15" t="s">
        <v>27</v>
      </c>
      <c r="D811" s="15" t="s">
        <v>46</v>
      </c>
      <c r="E811" s="15" t="s">
        <v>23</v>
      </c>
      <c r="F811" s="15" t="s">
        <v>53</v>
      </c>
      <c r="G811" s="15" t="s">
        <v>81</v>
      </c>
      <c r="H811" s="15">
        <v>3</v>
      </c>
      <c r="I811" s="15">
        <v>11979</v>
      </c>
      <c r="J811" s="17">
        <v>0.05</v>
      </c>
      <c r="K811" s="15">
        <v>34140.15</v>
      </c>
      <c r="L811" s="15">
        <v>29550.36</v>
      </c>
      <c r="M811" s="15" t="s">
        <v>51</v>
      </c>
      <c r="N811" s="18" t="str">
        <f t="shared" si="84"/>
        <v>October</v>
      </c>
      <c r="O811" s="15">
        <f t="shared" si="85"/>
        <v>4</v>
      </c>
      <c r="P811" s="19">
        <f t="shared" si="86"/>
        <v>1707.0075000000002</v>
      </c>
      <c r="Q811" s="19">
        <f t="shared" si="87"/>
        <v>32433.142500000002</v>
      </c>
      <c r="R811" s="15">
        <f t="shared" si="88"/>
        <v>4589.7900000000009</v>
      </c>
      <c r="S811" s="15">
        <f t="shared" si="89"/>
        <v>13.443965536179544</v>
      </c>
      <c r="T811" s="20" t="str">
        <f t="shared" si="90"/>
        <v>High</v>
      </c>
    </row>
    <row r="812" spans="1:20" x14ac:dyDescent="0.3">
      <c r="A812" s="15" t="s">
        <v>885</v>
      </c>
      <c r="B812" s="16">
        <v>45147</v>
      </c>
      <c r="C812" s="15" t="s">
        <v>14</v>
      </c>
      <c r="D812" s="15" t="s">
        <v>15</v>
      </c>
      <c r="E812" s="15" t="s">
        <v>16</v>
      </c>
      <c r="F812" s="15" t="s">
        <v>39</v>
      </c>
      <c r="G812" s="15" t="s">
        <v>40</v>
      </c>
      <c r="H812" s="15">
        <v>4</v>
      </c>
      <c r="I812" s="15">
        <v>41029</v>
      </c>
      <c r="J812" s="17">
        <v>0.12</v>
      </c>
      <c r="K812" s="15">
        <v>144422.07999999999</v>
      </c>
      <c r="L812" s="15">
        <v>116619.27</v>
      </c>
      <c r="M812" s="15" t="s">
        <v>35</v>
      </c>
      <c r="N812" s="18" t="str">
        <f t="shared" si="84"/>
        <v>August</v>
      </c>
      <c r="O812" s="15">
        <f t="shared" si="85"/>
        <v>3</v>
      </c>
      <c r="P812" s="19">
        <f t="shared" si="86"/>
        <v>17330.649599999997</v>
      </c>
      <c r="Q812" s="19">
        <f t="shared" si="87"/>
        <v>127091.43039999998</v>
      </c>
      <c r="R812" s="15">
        <f t="shared" si="88"/>
        <v>27802.809999999983</v>
      </c>
      <c r="S812" s="15">
        <f t="shared" si="89"/>
        <v>19.251079890277158</v>
      </c>
      <c r="T812" s="20" t="str">
        <f t="shared" si="90"/>
        <v>High</v>
      </c>
    </row>
    <row r="813" spans="1:20" x14ac:dyDescent="0.3">
      <c r="A813" s="15" t="s">
        <v>886</v>
      </c>
      <c r="B813" s="16">
        <v>45160</v>
      </c>
      <c r="C813" s="15" t="s">
        <v>14</v>
      </c>
      <c r="D813" s="15" t="s">
        <v>65</v>
      </c>
      <c r="E813" s="15" t="s">
        <v>16</v>
      </c>
      <c r="F813" s="15" t="s">
        <v>39</v>
      </c>
      <c r="G813" s="15" t="s">
        <v>165</v>
      </c>
      <c r="H813" s="15">
        <v>4</v>
      </c>
      <c r="I813" s="15">
        <v>41828</v>
      </c>
      <c r="J813" s="17">
        <v>0.05</v>
      </c>
      <c r="K813" s="15">
        <v>158946.4</v>
      </c>
      <c r="L813" s="15">
        <v>120871.57</v>
      </c>
      <c r="M813" s="15" t="s">
        <v>35</v>
      </c>
      <c r="N813" s="18" t="str">
        <f t="shared" si="84"/>
        <v>August</v>
      </c>
      <c r="O813" s="15">
        <f t="shared" si="85"/>
        <v>3</v>
      </c>
      <c r="P813" s="19">
        <f t="shared" si="86"/>
        <v>7947.32</v>
      </c>
      <c r="Q813" s="19">
        <f t="shared" si="87"/>
        <v>150999.07999999999</v>
      </c>
      <c r="R813" s="15">
        <f t="shared" si="88"/>
        <v>38074.829999999987</v>
      </c>
      <c r="S813" s="15">
        <f t="shared" si="89"/>
        <v>23.954509193036134</v>
      </c>
      <c r="T813" s="20" t="str">
        <f t="shared" si="90"/>
        <v>High</v>
      </c>
    </row>
    <row r="814" spans="1:20" x14ac:dyDescent="0.3">
      <c r="A814" s="15" t="s">
        <v>887</v>
      </c>
      <c r="B814" s="16">
        <v>45012</v>
      </c>
      <c r="C814" s="15" t="s">
        <v>21</v>
      </c>
      <c r="D814" s="15" t="s">
        <v>63</v>
      </c>
      <c r="E814" s="15" t="s">
        <v>32</v>
      </c>
      <c r="F814" s="15" t="s">
        <v>33</v>
      </c>
      <c r="G814" s="15" t="s">
        <v>83</v>
      </c>
      <c r="H814" s="15">
        <v>3</v>
      </c>
      <c r="I814" s="15">
        <v>23311</v>
      </c>
      <c r="J814" s="17">
        <v>0.15</v>
      </c>
      <c r="K814" s="15">
        <v>59443.05</v>
      </c>
      <c r="L814" s="15">
        <v>49791.98</v>
      </c>
      <c r="M814" s="15" t="s">
        <v>35</v>
      </c>
      <c r="N814" s="18" t="str">
        <f t="shared" si="84"/>
        <v>March</v>
      </c>
      <c r="O814" s="15">
        <f t="shared" si="85"/>
        <v>1</v>
      </c>
      <c r="P814" s="19">
        <f t="shared" si="86"/>
        <v>8916.4575000000004</v>
      </c>
      <c r="Q814" s="19">
        <f t="shared" si="87"/>
        <v>50526.592499999999</v>
      </c>
      <c r="R814" s="15">
        <f t="shared" si="88"/>
        <v>9651.07</v>
      </c>
      <c r="S814" s="15">
        <f t="shared" si="89"/>
        <v>16.235825718902376</v>
      </c>
      <c r="T814" s="20" t="str">
        <f t="shared" si="90"/>
        <v>High</v>
      </c>
    </row>
    <row r="815" spans="1:20" x14ac:dyDescent="0.3">
      <c r="A815" s="15" t="s">
        <v>888</v>
      </c>
      <c r="B815" s="16">
        <v>45370</v>
      </c>
      <c r="C815" s="15" t="s">
        <v>27</v>
      </c>
      <c r="D815" s="15" t="s">
        <v>109</v>
      </c>
      <c r="E815" s="15" t="s">
        <v>32</v>
      </c>
      <c r="F815" s="15" t="s">
        <v>60</v>
      </c>
      <c r="G815" s="15" t="s">
        <v>102</v>
      </c>
      <c r="H815" s="15">
        <v>1</v>
      </c>
      <c r="I815" s="15">
        <v>69511</v>
      </c>
      <c r="J815" s="17">
        <v>0</v>
      </c>
      <c r="K815" s="15">
        <v>69511</v>
      </c>
      <c r="L815" s="15">
        <v>54427.78</v>
      </c>
      <c r="M815" s="15" t="s">
        <v>35</v>
      </c>
      <c r="N815" s="18" t="str">
        <f t="shared" si="84"/>
        <v>March</v>
      </c>
      <c r="O815" s="15">
        <f t="shared" si="85"/>
        <v>1</v>
      </c>
      <c r="P815" s="19">
        <f t="shared" si="86"/>
        <v>0</v>
      </c>
      <c r="Q815" s="19">
        <f t="shared" si="87"/>
        <v>69511</v>
      </c>
      <c r="R815" s="15">
        <f t="shared" si="88"/>
        <v>15083.220000000001</v>
      </c>
      <c r="S815" s="15">
        <f t="shared" si="89"/>
        <v>21.699040439642648</v>
      </c>
      <c r="T815" s="20" t="str">
        <f t="shared" si="90"/>
        <v>High</v>
      </c>
    </row>
    <row r="816" spans="1:20" x14ac:dyDescent="0.3">
      <c r="A816" s="15" t="s">
        <v>889</v>
      </c>
      <c r="B816" s="16">
        <v>45540</v>
      </c>
      <c r="C816" s="15" t="s">
        <v>21</v>
      </c>
      <c r="D816" s="15" t="s">
        <v>56</v>
      </c>
      <c r="E816" s="15" t="s">
        <v>32</v>
      </c>
      <c r="F816" s="15" t="s">
        <v>33</v>
      </c>
      <c r="G816" s="15" t="s">
        <v>83</v>
      </c>
      <c r="H816" s="15">
        <v>3</v>
      </c>
      <c r="I816" s="15">
        <v>57455</v>
      </c>
      <c r="J816" s="17">
        <v>0.08</v>
      </c>
      <c r="K816" s="15">
        <v>158575.79999999999</v>
      </c>
      <c r="L816" s="15">
        <v>130679.3</v>
      </c>
      <c r="M816" s="15" t="s">
        <v>19</v>
      </c>
      <c r="N816" s="18" t="str">
        <f t="shared" si="84"/>
        <v>September</v>
      </c>
      <c r="O816" s="15">
        <f t="shared" si="85"/>
        <v>3</v>
      </c>
      <c r="P816" s="19">
        <f t="shared" si="86"/>
        <v>12686.063999999998</v>
      </c>
      <c r="Q816" s="19">
        <f t="shared" si="87"/>
        <v>145889.73599999998</v>
      </c>
      <c r="R816" s="15">
        <f t="shared" si="88"/>
        <v>27896.499999999985</v>
      </c>
      <c r="S816" s="15">
        <f t="shared" si="89"/>
        <v>17.591902421428735</v>
      </c>
      <c r="T816" s="20" t="str">
        <f t="shared" si="90"/>
        <v>High</v>
      </c>
    </row>
    <row r="817" spans="1:20" x14ac:dyDescent="0.3">
      <c r="A817" s="15" t="s">
        <v>890</v>
      </c>
      <c r="B817" s="16">
        <v>45070</v>
      </c>
      <c r="C817" s="15" t="s">
        <v>37</v>
      </c>
      <c r="D817" s="15" t="s">
        <v>65</v>
      </c>
      <c r="E817" s="15" t="s">
        <v>32</v>
      </c>
      <c r="F817" s="15" t="s">
        <v>90</v>
      </c>
      <c r="G817" s="15" t="s">
        <v>91</v>
      </c>
      <c r="H817" s="15">
        <v>3</v>
      </c>
      <c r="I817" s="15">
        <v>4669</v>
      </c>
      <c r="J817" s="17">
        <v>0</v>
      </c>
      <c r="K817" s="15">
        <v>14007</v>
      </c>
      <c r="L817" s="15">
        <v>11782.12</v>
      </c>
      <c r="M817" s="15" t="s">
        <v>51</v>
      </c>
      <c r="N817" s="18" t="str">
        <f t="shared" si="84"/>
        <v>May</v>
      </c>
      <c r="O817" s="15">
        <f t="shared" si="85"/>
        <v>2</v>
      </c>
      <c r="P817" s="19">
        <f t="shared" si="86"/>
        <v>0</v>
      </c>
      <c r="Q817" s="19">
        <f t="shared" si="87"/>
        <v>14007</v>
      </c>
      <c r="R817" s="15">
        <f t="shared" si="88"/>
        <v>2224.8799999999992</v>
      </c>
      <c r="S817" s="15">
        <f t="shared" si="89"/>
        <v>15.884057971014487</v>
      </c>
      <c r="T817" s="20" t="str">
        <f t="shared" si="90"/>
        <v>Medium</v>
      </c>
    </row>
    <row r="818" spans="1:20" x14ac:dyDescent="0.3">
      <c r="A818" s="15" t="s">
        <v>891</v>
      </c>
      <c r="B818" s="16">
        <v>45180</v>
      </c>
      <c r="C818" s="15" t="s">
        <v>37</v>
      </c>
      <c r="D818" s="15" t="s">
        <v>48</v>
      </c>
      <c r="E818" s="15" t="s">
        <v>32</v>
      </c>
      <c r="F818" s="15" t="s">
        <v>60</v>
      </c>
      <c r="G818" s="15" t="s">
        <v>61</v>
      </c>
      <c r="H818" s="15">
        <v>3</v>
      </c>
      <c r="I818" s="15">
        <v>69620</v>
      </c>
      <c r="J818" s="17">
        <v>0</v>
      </c>
      <c r="K818" s="15">
        <v>208860</v>
      </c>
      <c r="L818" s="15">
        <v>159934.46</v>
      </c>
      <c r="M818" s="15" t="s">
        <v>19</v>
      </c>
      <c r="N818" s="18" t="str">
        <f t="shared" si="84"/>
        <v>September</v>
      </c>
      <c r="O818" s="15">
        <f t="shared" si="85"/>
        <v>3</v>
      </c>
      <c r="P818" s="19">
        <f t="shared" si="86"/>
        <v>0</v>
      </c>
      <c r="Q818" s="19">
        <f t="shared" si="87"/>
        <v>208860</v>
      </c>
      <c r="R818" s="15">
        <f t="shared" si="88"/>
        <v>48925.540000000008</v>
      </c>
      <c r="S818" s="15">
        <f t="shared" si="89"/>
        <v>23.425040697117691</v>
      </c>
      <c r="T818" s="20" t="str">
        <f t="shared" si="90"/>
        <v>High</v>
      </c>
    </row>
    <row r="819" spans="1:20" x14ac:dyDescent="0.3">
      <c r="A819" s="15" t="s">
        <v>892</v>
      </c>
      <c r="B819" s="16">
        <v>45458</v>
      </c>
      <c r="C819" s="15" t="s">
        <v>27</v>
      </c>
      <c r="D819" s="15" t="s">
        <v>22</v>
      </c>
      <c r="E819" s="15" t="s">
        <v>32</v>
      </c>
      <c r="F819" s="15" t="s">
        <v>90</v>
      </c>
      <c r="G819" s="15" t="s">
        <v>91</v>
      </c>
      <c r="H819" s="15">
        <v>5</v>
      </c>
      <c r="I819" s="15">
        <v>52043</v>
      </c>
      <c r="J819" s="17">
        <v>0.1</v>
      </c>
      <c r="K819" s="15">
        <v>234193.5</v>
      </c>
      <c r="L819" s="15">
        <v>191177.63</v>
      </c>
      <c r="M819" s="15" t="s">
        <v>51</v>
      </c>
      <c r="N819" s="18" t="str">
        <f t="shared" si="84"/>
        <v>June</v>
      </c>
      <c r="O819" s="15">
        <f t="shared" si="85"/>
        <v>2</v>
      </c>
      <c r="P819" s="19">
        <f t="shared" si="86"/>
        <v>23419.350000000002</v>
      </c>
      <c r="Q819" s="19">
        <f t="shared" si="87"/>
        <v>210774.15</v>
      </c>
      <c r="R819" s="15">
        <f t="shared" si="88"/>
        <v>43015.869999999995</v>
      </c>
      <c r="S819" s="15">
        <f t="shared" si="89"/>
        <v>18.367661783952158</v>
      </c>
      <c r="T819" s="20" t="str">
        <f t="shared" si="90"/>
        <v>High</v>
      </c>
    </row>
    <row r="820" spans="1:20" x14ac:dyDescent="0.3">
      <c r="A820" s="15" t="s">
        <v>893</v>
      </c>
      <c r="B820" s="16">
        <v>45200</v>
      </c>
      <c r="C820" s="15" t="s">
        <v>27</v>
      </c>
      <c r="D820" s="15" t="s">
        <v>22</v>
      </c>
      <c r="E820" s="15" t="s">
        <v>32</v>
      </c>
      <c r="F820" s="15" t="s">
        <v>60</v>
      </c>
      <c r="G820" s="15" t="s">
        <v>102</v>
      </c>
      <c r="H820" s="15">
        <v>5</v>
      </c>
      <c r="I820" s="15">
        <v>77712</v>
      </c>
      <c r="J820" s="17">
        <v>0.1</v>
      </c>
      <c r="K820" s="15">
        <v>349704</v>
      </c>
      <c r="L820" s="15">
        <v>278375.65000000002</v>
      </c>
      <c r="M820" s="15" t="s">
        <v>19</v>
      </c>
      <c r="N820" s="18" t="str">
        <f t="shared" si="84"/>
        <v>October</v>
      </c>
      <c r="O820" s="15">
        <f t="shared" si="85"/>
        <v>4</v>
      </c>
      <c r="P820" s="19">
        <f t="shared" si="86"/>
        <v>34970.400000000001</v>
      </c>
      <c r="Q820" s="19">
        <f t="shared" si="87"/>
        <v>314733.59999999998</v>
      </c>
      <c r="R820" s="15">
        <f t="shared" si="88"/>
        <v>71328.349999999977</v>
      </c>
      <c r="S820" s="15">
        <f t="shared" si="89"/>
        <v>20.396778418319485</v>
      </c>
      <c r="T820" s="20" t="str">
        <f t="shared" si="90"/>
        <v>High</v>
      </c>
    </row>
    <row r="821" spans="1:20" x14ac:dyDescent="0.3">
      <c r="A821" s="15" t="s">
        <v>894</v>
      </c>
      <c r="B821" s="16">
        <v>45499</v>
      </c>
      <c r="C821" s="15" t="s">
        <v>37</v>
      </c>
      <c r="D821" s="15" t="s">
        <v>42</v>
      </c>
      <c r="E821" s="15" t="s">
        <v>16</v>
      </c>
      <c r="F821" s="15" t="s">
        <v>29</v>
      </c>
      <c r="G821" s="15" t="s">
        <v>57</v>
      </c>
      <c r="H821" s="15">
        <v>2</v>
      </c>
      <c r="I821" s="15">
        <v>38302</v>
      </c>
      <c r="J821" s="17">
        <v>0.15</v>
      </c>
      <c r="K821" s="15">
        <v>65113.4</v>
      </c>
      <c r="L821" s="15">
        <v>50996.57</v>
      </c>
      <c r="M821" s="15" t="s">
        <v>51</v>
      </c>
      <c r="N821" s="18" t="str">
        <f t="shared" si="84"/>
        <v>July</v>
      </c>
      <c r="O821" s="15">
        <f t="shared" si="85"/>
        <v>3</v>
      </c>
      <c r="P821" s="19">
        <f t="shared" si="86"/>
        <v>9767.01</v>
      </c>
      <c r="Q821" s="19">
        <f t="shared" si="87"/>
        <v>55346.39</v>
      </c>
      <c r="R821" s="15">
        <f t="shared" si="88"/>
        <v>14116.830000000002</v>
      </c>
      <c r="S821" s="15">
        <f t="shared" si="89"/>
        <v>21.680376082342502</v>
      </c>
      <c r="T821" s="20" t="str">
        <f t="shared" si="90"/>
        <v>High</v>
      </c>
    </row>
    <row r="822" spans="1:20" x14ac:dyDescent="0.3">
      <c r="A822" s="15" t="s">
        <v>895</v>
      </c>
      <c r="B822" s="16">
        <v>45076</v>
      </c>
      <c r="C822" s="15" t="s">
        <v>27</v>
      </c>
      <c r="D822" s="15" t="s">
        <v>70</v>
      </c>
      <c r="E822" s="15" t="s">
        <v>16</v>
      </c>
      <c r="F822" s="15" t="s">
        <v>29</v>
      </c>
      <c r="G822" s="15" t="s">
        <v>30</v>
      </c>
      <c r="H822" s="15">
        <v>4</v>
      </c>
      <c r="I822" s="15">
        <v>42491</v>
      </c>
      <c r="J822" s="17">
        <v>0.15</v>
      </c>
      <c r="K822" s="15">
        <v>144469.4</v>
      </c>
      <c r="L822" s="15">
        <v>118305.05</v>
      </c>
      <c r="M822" s="15" t="s">
        <v>19</v>
      </c>
      <c r="N822" s="18" t="str">
        <f t="shared" si="84"/>
        <v>May</v>
      </c>
      <c r="O822" s="15">
        <f t="shared" si="85"/>
        <v>2</v>
      </c>
      <c r="P822" s="19">
        <f t="shared" si="86"/>
        <v>21670.41</v>
      </c>
      <c r="Q822" s="19">
        <f t="shared" si="87"/>
        <v>122798.98999999999</v>
      </c>
      <c r="R822" s="15">
        <f t="shared" si="88"/>
        <v>26164.349999999991</v>
      </c>
      <c r="S822" s="15">
        <f t="shared" si="89"/>
        <v>18.110651805849535</v>
      </c>
      <c r="T822" s="20" t="str">
        <f t="shared" si="90"/>
        <v>High</v>
      </c>
    </row>
    <row r="823" spans="1:20" x14ac:dyDescent="0.3">
      <c r="A823" s="15" t="s">
        <v>896</v>
      </c>
      <c r="B823" s="16">
        <v>44984</v>
      </c>
      <c r="C823" s="15" t="s">
        <v>14</v>
      </c>
      <c r="D823" s="15" t="s">
        <v>63</v>
      </c>
      <c r="E823" s="15" t="s">
        <v>16</v>
      </c>
      <c r="F823" s="15" t="s">
        <v>17</v>
      </c>
      <c r="G823" s="15" t="s">
        <v>156</v>
      </c>
      <c r="H823" s="15">
        <v>2</v>
      </c>
      <c r="I823" s="15">
        <v>78974</v>
      </c>
      <c r="J823" s="17">
        <v>0.12</v>
      </c>
      <c r="K823" s="15">
        <v>138994.23999999999</v>
      </c>
      <c r="L823" s="15">
        <v>121676.33</v>
      </c>
      <c r="M823" s="15" t="s">
        <v>51</v>
      </c>
      <c r="N823" s="18" t="str">
        <f t="shared" si="84"/>
        <v>February</v>
      </c>
      <c r="O823" s="15">
        <f t="shared" si="85"/>
        <v>1</v>
      </c>
      <c r="P823" s="19">
        <f t="shared" si="86"/>
        <v>16679.308799999999</v>
      </c>
      <c r="Q823" s="19">
        <f t="shared" si="87"/>
        <v>122314.93119999999</v>
      </c>
      <c r="R823" s="15">
        <f t="shared" si="88"/>
        <v>17317.909999999989</v>
      </c>
      <c r="S823" s="15">
        <f t="shared" si="89"/>
        <v>12.459444362586529</v>
      </c>
      <c r="T823" s="20" t="str">
        <f t="shared" si="90"/>
        <v>High</v>
      </c>
    </row>
    <row r="824" spans="1:20" x14ac:dyDescent="0.3">
      <c r="A824" s="15" t="s">
        <v>897</v>
      </c>
      <c r="B824" s="16">
        <v>45283</v>
      </c>
      <c r="C824" s="15" t="s">
        <v>14</v>
      </c>
      <c r="D824" s="15" t="s">
        <v>48</v>
      </c>
      <c r="E824" s="15" t="s">
        <v>23</v>
      </c>
      <c r="F824" s="15" t="s">
        <v>24</v>
      </c>
      <c r="G824" s="15" t="s">
        <v>25</v>
      </c>
      <c r="H824" s="15">
        <v>3</v>
      </c>
      <c r="I824" s="15">
        <v>3007</v>
      </c>
      <c r="J824" s="17">
        <v>0.08</v>
      </c>
      <c r="K824" s="15">
        <v>8299.32</v>
      </c>
      <c r="L824" s="15">
        <v>7438.24</v>
      </c>
      <c r="M824" s="15" t="s">
        <v>35</v>
      </c>
      <c r="N824" s="18" t="str">
        <f t="shared" si="84"/>
        <v>December</v>
      </c>
      <c r="O824" s="15">
        <f t="shared" si="85"/>
        <v>4</v>
      </c>
      <c r="P824" s="19">
        <f t="shared" si="86"/>
        <v>663.94560000000001</v>
      </c>
      <c r="Q824" s="19">
        <f t="shared" si="87"/>
        <v>7635.3743999999997</v>
      </c>
      <c r="R824" s="15">
        <f t="shared" si="88"/>
        <v>861.07999999999993</v>
      </c>
      <c r="S824" s="15">
        <f t="shared" si="89"/>
        <v>10.375307856547284</v>
      </c>
      <c r="T824" s="20" t="str">
        <f t="shared" si="90"/>
        <v>Low</v>
      </c>
    </row>
    <row r="825" spans="1:20" x14ac:dyDescent="0.3">
      <c r="A825" s="15" t="s">
        <v>898</v>
      </c>
      <c r="B825" s="16">
        <v>45384</v>
      </c>
      <c r="C825" s="15" t="s">
        <v>21</v>
      </c>
      <c r="D825" s="15" t="s">
        <v>56</v>
      </c>
      <c r="E825" s="15" t="s">
        <v>32</v>
      </c>
      <c r="F825" s="15" t="s">
        <v>43</v>
      </c>
      <c r="G825" s="15" t="s">
        <v>44</v>
      </c>
      <c r="H825" s="15">
        <v>5</v>
      </c>
      <c r="I825" s="15">
        <v>76328</v>
      </c>
      <c r="J825" s="17">
        <v>0.08</v>
      </c>
      <c r="K825" s="15">
        <v>351108.8</v>
      </c>
      <c r="L825" s="15">
        <v>312464.71999999997</v>
      </c>
      <c r="M825" s="15" t="s">
        <v>19</v>
      </c>
      <c r="N825" s="18" t="str">
        <f t="shared" si="84"/>
        <v>April</v>
      </c>
      <c r="O825" s="15">
        <f t="shared" si="85"/>
        <v>2</v>
      </c>
      <c r="P825" s="19">
        <f t="shared" si="86"/>
        <v>28088.703999999998</v>
      </c>
      <c r="Q825" s="19">
        <f t="shared" si="87"/>
        <v>323020.09600000002</v>
      </c>
      <c r="R825" s="15">
        <f t="shared" si="88"/>
        <v>38644.080000000016</v>
      </c>
      <c r="S825" s="15">
        <f t="shared" si="89"/>
        <v>11.006297762972622</v>
      </c>
      <c r="T825" s="20" t="str">
        <f t="shared" si="90"/>
        <v>High</v>
      </c>
    </row>
    <row r="826" spans="1:20" x14ac:dyDescent="0.3">
      <c r="A826" s="15" t="s">
        <v>899</v>
      </c>
      <c r="B826" s="16">
        <v>45021</v>
      </c>
      <c r="C826" s="15" t="s">
        <v>14</v>
      </c>
      <c r="D826" s="15" t="s">
        <v>68</v>
      </c>
      <c r="E826" s="15" t="s">
        <v>23</v>
      </c>
      <c r="F826" s="15" t="s">
        <v>53</v>
      </c>
      <c r="G826" s="15" t="s">
        <v>54</v>
      </c>
      <c r="H826" s="15">
        <v>2</v>
      </c>
      <c r="I826" s="15">
        <v>13851</v>
      </c>
      <c r="J826" s="17">
        <v>0.1</v>
      </c>
      <c r="K826" s="15">
        <v>24931.8</v>
      </c>
      <c r="L826" s="15">
        <v>19046</v>
      </c>
      <c r="M826" s="15" t="s">
        <v>35</v>
      </c>
      <c r="N826" s="18" t="str">
        <f t="shared" si="84"/>
        <v>April</v>
      </c>
      <c r="O826" s="15">
        <f t="shared" si="85"/>
        <v>2</v>
      </c>
      <c r="P826" s="19">
        <f t="shared" si="86"/>
        <v>2493.1800000000003</v>
      </c>
      <c r="Q826" s="19">
        <f t="shared" si="87"/>
        <v>22438.62</v>
      </c>
      <c r="R826" s="15">
        <f t="shared" si="88"/>
        <v>5885.7999999999993</v>
      </c>
      <c r="S826" s="15">
        <f t="shared" si="89"/>
        <v>23.607601536992913</v>
      </c>
      <c r="T826" s="20" t="str">
        <f t="shared" si="90"/>
        <v>Medium</v>
      </c>
    </row>
    <row r="827" spans="1:20" x14ac:dyDescent="0.3">
      <c r="A827" s="15" t="s">
        <v>900</v>
      </c>
      <c r="B827" s="16">
        <v>45216</v>
      </c>
      <c r="C827" s="15" t="s">
        <v>37</v>
      </c>
      <c r="D827" s="15" t="s">
        <v>28</v>
      </c>
      <c r="E827" s="15" t="s">
        <v>32</v>
      </c>
      <c r="F827" s="15" t="s">
        <v>90</v>
      </c>
      <c r="G827" s="15" t="s">
        <v>91</v>
      </c>
      <c r="H827" s="15">
        <v>3</v>
      </c>
      <c r="I827" s="15">
        <v>81711</v>
      </c>
      <c r="J827" s="17">
        <v>0.15</v>
      </c>
      <c r="K827" s="15">
        <v>208363.05</v>
      </c>
      <c r="L827" s="15">
        <v>177915.2</v>
      </c>
      <c r="M827" s="15" t="s">
        <v>51</v>
      </c>
      <c r="N827" s="18" t="str">
        <f t="shared" si="84"/>
        <v>October</v>
      </c>
      <c r="O827" s="15">
        <f t="shared" si="85"/>
        <v>4</v>
      </c>
      <c r="P827" s="19">
        <f t="shared" si="86"/>
        <v>31254.457499999997</v>
      </c>
      <c r="Q827" s="19">
        <f t="shared" si="87"/>
        <v>177108.5925</v>
      </c>
      <c r="R827" s="15">
        <f t="shared" si="88"/>
        <v>30447.849999999977</v>
      </c>
      <c r="S827" s="15">
        <f t="shared" si="89"/>
        <v>14.612883618280678</v>
      </c>
      <c r="T827" s="20" t="str">
        <f t="shared" si="90"/>
        <v>High</v>
      </c>
    </row>
    <row r="828" spans="1:20" x14ac:dyDescent="0.3">
      <c r="A828" s="15" t="s">
        <v>901</v>
      </c>
      <c r="B828" s="16">
        <v>45242</v>
      </c>
      <c r="C828" s="15" t="s">
        <v>37</v>
      </c>
      <c r="D828" s="15" t="s">
        <v>56</v>
      </c>
      <c r="E828" s="15" t="s">
        <v>32</v>
      </c>
      <c r="F828" s="15" t="s">
        <v>90</v>
      </c>
      <c r="G828" s="15" t="s">
        <v>91</v>
      </c>
      <c r="H828" s="15">
        <v>1</v>
      </c>
      <c r="I828" s="15">
        <v>78473</v>
      </c>
      <c r="J828" s="17">
        <v>0</v>
      </c>
      <c r="K828" s="15">
        <v>78473</v>
      </c>
      <c r="L828" s="15">
        <v>63692.160000000003</v>
      </c>
      <c r="M828" s="15" t="s">
        <v>51</v>
      </c>
      <c r="N828" s="18" t="str">
        <f t="shared" si="84"/>
        <v>November</v>
      </c>
      <c r="O828" s="15">
        <f t="shared" si="85"/>
        <v>4</v>
      </c>
      <c r="P828" s="19">
        <f t="shared" si="86"/>
        <v>0</v>
      </c>
      <c r="Q828" s="19">
        <f t="shared" si="87"/>
        <v>78473</v>
      </c>
      <c r="R828" s="15">
        <f t="shared" si="88"/>
        <v>14780.839999999997</v>
      </c>
      <c r="S828" s="15">
        <f t="shared" si="89"/>
        <v>18.835574019089364</v>
      </c>
      <c r="T828" s="20" t="str">
        <f t="shared" si="90"/>
        <v>High</v>
      </c>
    </row>
    <row r="829" spans="1:20" x14ac:dyDescent="0.3">
      <c r="A829" s="15" t="s">
        <v>902</v>
      </c>
      <c r="B829" s="16">
        <v>45269</v>
      </c>
      <c r="C829" s="15" t="s">
        <v>27</v>
      </c>
      <c r="D829" s="15" t="s">
        <v>68</v>
      </c>
      <c r="E829" s="15" t="s">
        <v>16</v>
      </c>
      <c r="F829" s="15" t="s">
        <v>39</v>
      </c>
      <c r="G829" s="15" t="s">
        <v>165</v>
      </c>
      <c r="H829" s="15">
        <v>3</v>
      </c>
      <c r="I829" s="15">
        <v>27960</v>
      </c>
      <c r="J829" s="17">
        <v>0.15</v>
      </c>
      <c r="K829" s="15">
        <v>71298</v>
      </c>
      <c r="L829" s="15">
        <v>58449.760000000002</v>
      </c>
      <c r="M829" s="15" t="s">
        <v>19</v>
      </c>
      <c r="N829" s="18" t="str">
        <f t="shared" si="84"/>
        <v>December</v>
      </c>
      <c r="O829" s="15">
        <f t="shared" si="85"/>
        <v>4</v>
      </c>
      <c r="P829" s="19">
        <f t="shared" si="86"/>
        <v>10694.699999999999</v>
      </c>
      <c r="Q829" s="19">
        <f t="shared" si="87"/>
        <v>60603.3</v>
      </c>
      <c r="R829" s="15">
        <f t="shared" si="88"/>
        <v>12848.239999999998</v>
      </c>
      <c r="S829" s="15">
        <f t="shared" si="89"/>
        <v>18.020477432747057</v>
      </c>
      <c r="T829" s="20" t="str">
        <f t="shared" si="90"/>
        <v>High</v>
      </c>
    </row>
    <row r="830" spans="1:20" x14ac:dyDescent="0.3">
      <c r="A830" s="15" t="s">
        <v>903</v>
      </c>
      <c r="B830" s="16">
        <v>44999</v>
      </c>
      <c r="C830" s="15" t="s">
        <v>21</v>
      </c>
      <c r="D830" s="15" t="s">
        <v>42</v>
      </c>
      <c r="E830" s="15" t="s">
        <v>23</v>
      </c>
      <c r="F830" s="15" t="s">
        <v>53</v>
      </c>
      <c r="G830" s="15" t="s">
        <v>133</v>
      </c>
      <c r="H830" s="15">
        <v>5</v>
      </c>
      <c r="I830" s="15">
        <v>17130</v>
      </c>
      <c r="J830" s="17">
        <v>0.05</v>
      </c>
      <c r="K830" s="15">
        <v>81367.5</v>
      </c>
      <c r="L830" s="15">
        <v>67781.490000000005</v>
      </c>
      <c r="M830" s="15" t="s">
        <v>19</v>
      </c>
      <c r="N830" s="18" t="str">
        <f t="shared" si="84"/>
        <v>March</v>
      </c>
      <c r="O830" s="15">
        <f t="shared" si="85"/>
        <v>1</v>
      </c>
      <c r="P830" s="19">
        <f t="shared" si="86"/>
        <v>4068.375</v>
      </c>
      <c r="Q830" s="19">
        <f t="shared" si="87"/>
        <v>77299.125</v>
      </c>
      <c r="R830" s="15">
        <f t="shared" si="88"/>
        <v>13586.009999999995</v>
      </c>
      <c r="S830" s="15">
        <f t="shared" si="89"/>
        <v>16.697096506590462</v>
      </c>
      <c r="T830" s="20" t="str">
        <f t="shared" si="90"/>
        <v>High</v>
      </c>
    </row>
    <row r="831" spans="1:20" x14ac:dyDescent="0.3">
      <c r="A831" s="15" t="s">
        <v>904</v>
      </c>
      <c r="B831" s="16">
        <v>45578</v>
      </c>
      <c r="C831" s="15" t="s">
        <v>21</v>
      </c>
      <c r="D831" s="15" t="s">
        <v>15</v>
      </c>
      <c r="E831" s="15" t="s">
        <v>16</v>
      </c>
      <c r="F831" s="15" t="s">
        <v>29</v>
      </c>
      <c r="G831" s="15" t="s">
        <v>79</v>
      </c>
      <c r="H831" s="15">
        <v>4</v>
      </c>
      <c r="I831" s="15">
        <v>2467</v>
      </c>
      <c r="J831" s="17">
        <v>0.12</v>
      </c>
      <c r="K831" s="15">
        <v>8683.84</v>
      </c>
      <c r="L831" s="15">
        <v>7507.71</v>
      </c>
      <c r="M831" s="15" t="s">
        <v>19</v>
      </c>
      <c r="N831" s="18" t="str">
        <f t="shared" si="84"/>
        <v>October</v>
      </c>
      <c r="O831" s="15">
        <f t="shared" si="85"/>
        <v>4</v>
      </c>
      <c r="P831" s="19">
        <f t="shared" si="86"/>
        <v>1042.0608</v>
      </c>
      <c r="Q831" s="19">
        <f t="shared" si="87"/>
        <v>7641.7791999999999</v>
      </c>
      <c r="R831" s="15">
        <f t="shared" si="88"/>
        <v>1176.1300000000001</v>
      </c>
      <c r="S831" s="15">
        <f t="shared" si="89"/>
        <v>13.54389302428419</v>
      </c>
      <c r="T831" s="20" t="str">
        <f t="shared" si="90"/>
        <v>Low</v>
      </c>
    </row>
    <row r="832" spans="1:20" x14ac:dyDescent="0.3">
      <c r="A832" s="15" t="s">
        <v>905</v>
      </c>
      <c r="B832" s="16">
        <v>45203</v>
      </c>
      <c r="C832" s="15" t="s">
        <v>37</v>
      </c>
      <c r="D832" s="15" t="s">
        <v>73</v>
      </c>
      <c r="E832" s="15" t="s">
        <v>16</v>
      </c>
      <c r="F832" s="15" t="s">
        <v>29</v>
      </c>
      <c r="G832" s="15" t="s">
        <v>57</v>
      </c>
      <c r="H832" s="15">
        <v>2</v>
      </c>
      <c r="I832" s="15">
        <v>80050</v>
      </c>
      <c r="J832" s="17">
        <v>0</v>
      </c>
      <c r="K832" s="15">
        <v>160100</v>
      </c>
      <c r="L832" s="15">
        <v>126851.95</v>
      </c>
      <c r="M832" s="15" t="s">
        <v>19</v>
      </c>
      <c r="N832" s="18" t="str">
        <f t="shared" si="84"/>
        <v>October</v>
      </c>
      <c r="O832" s="15">
        <f t="shared" si="85"/>
        <v>4</v>
      </c>
      <c r="P832" s="19">
        <f t="shared" si="86"/>
        <v>0</v>
      </c>
      <c r="Q832" s="19">
        <f t="shared" si="87"/>
        <v>160100</v>
      </c>
      <c r="R832" s="15">
        <f t="shared" si="88"/>
        <v>33248.050000000003</v>
      </c>
      <c r="S832" s="15">
        <f t="shared" si="89"/>
        <v>20.767051842598377</v>
      </c>
      <c r="T832" s="20" t="str">
        <f t="shared" si="90"/>
        <v>High</v>
      </c>
    </row>
    <row r="833" spans="1:20" x14ac:dyDescent="0.3">
      <c r="A833" s="15" t="s">
        <v>906</v>
      </c>
      <c r="B833" s="16">
        <v>45615</v>
      </c>
      <c r="C833" s="15" t="s">
        <v>27</v>
      </c>
      <c r="D833" s="15" t="s">
        <v>73</v>
      </c>
      <c r="E833" s="15" t="s">
        <v>16</v>
      </c>
      <c r="F833" s="15" t="s">
        <v>17</v>
      </c>
      <c r="G833" s="15" t="s">
        <v>97</v>
      </c>
      <c r="H833" s="15">
        <v>1</v>
      </c>
      <c r="I833" s="15">
        <v>84615</v>
      </c>
      <c r="J833" s="17">
        <v>0.05</v>
      </c>
      <c r="K833" s="15">
        <v>80384.25</v>
      </c>
      <c r="L833" s="15">
        <v>71058.240000000005</v>
      </c>
      <c r="M833" s="15" t="s">
        <v>35</v>
      </c>
      <c r="N833" s="18" t="str">
        <f t="shared" si="84"/>
        <v>November</v>
      </c>
      <c r="O833" s="15">
        <f t="shared" si="85"/>
        <v>4</v>
      </c>
      <c r="P833" s="19">
        <f t="shared" si="86"/>
        <v>4019.2125000000001</v>
      </c>
      <c r="Q833" s="19">
        <f t="shared" si="87"/>
        <v>76365.037500000006</v>
      </c>
      <c r="R833" s="15">
        <f t="shared" si="88"/>
        <v>9326.0099999999948</v>
      </c>
      <c r="S833" s="15">
        <f t="shared" si="89"/>
        <v>11.60178766362813</v>
      </c>
      <c r="T833" s="20" t="str">
        <f t="shared" si="90"/>
        <v>High</v>
      </c>
    </row>
    <row r="834" spans="1:20" x14ac:dyDescent="0.3">
      <c r="A834" s="15" t="s">
        <v>907</v>
      </c>
      <c r="B834" s="16">
        <v>45024</v>
      </c>
      <c r="C834" s="15" t="s">
        <v>21</v>
      </c>
      <c r="D834" s="15" t="s">
        <v>46</v>
      </c>
      <c r="E834" s="15" t="s">
        <v>16</v>
      </c>
      <c r="F834" s="15" t="s">
        <v>39</v>
      </c>
      <c r="G834" s="15" t="s">
        <v>85</v>
      </c>
      <c r="H834" s="15">
        <v>4</v>
      </c>
      <c r="I834" s="15">
        <v>52006</v>
      </c>
      <c r="J834" s="17">
        <v>0.08</v>
      </c>
      <c r="K834" s="15">
        <v>191382.08</v>
      </c>
      <c r="L834" s="15">
        <v>170881.42</v>
      </c>
      <c r="M834" s="15" t="s">
        <v>35</v>
      </c>
      <c r="N834" s="18" t="str">
        <f t="shared" si="84"/>
        <v>April</v>
      </c>
      <c r="O834" s="15">
        <f t="shared" si="85"/>
        <v>2</v>
      </c>
      <c r="P834" s="19">
        <f t="shared" si="86"/>
        <v>15310.5664</v>
      </c>
      <c r="Q834" s="19">
        <f t="shared" si="87"/>
        <v>176071.51359999998</v>
      </c>
      <c r="R834" s="15">
        <f t="shared" si="88"/>
        <v>20500.659999999974</v>
      </c>
      <c r="S834" s="15">
        <f t="shared" si="89"/>
        <v>10.711901553165259</v>
      </c>
      <c r="T834" s="20" t="str">
        <f t="shared" si="90"/>
        <v>High</v>
      </c>
    </row>
    <row r="835" spans="1:20" x14ac:dyDescent="0.3">
      <c r="A835" s="15" t="s">
        <v>908</v>
      </c>
      <c r="B835" s="16">
        <v>45210</v>
      </c>
      <c r="C835" s="15" t="s">
        <v>21</v>
      </c>
      <c r="D835" s="15" t="s">
        <v>48</v>
      </c>
      <c r="E835" s="15" t="s">
        <v>16</v>
      </c>
      <c r="F835" s="15" t="s">
        <v>39</v>
      </c>
      <c r="G835" s="15" t="s">
        <v>85</v>
      </c>
      <c r="H835" s="15">
        <v>5</v>
      </c>
      <c r="I835" s="15">
        <v>8245</v>
      </c>
      <c r="J835" s="17">
        <v>0.12</v>
      </c>
      <c r="K835" s="15">
        <v>36278</v>
      </c>
      <c r="L835" s="15">
        <v>29302.77</v>
      </c>
      <c r="M835" s="15" t="s">
        <v>51</v>
      </c>
      <c r="N835" s="18" t="str">
        <f t="shared" ref="N835:N898" si="91">TEXT(B835,"mmmm")</f>
        <v>October</v>
      </c>
      <c r="O835" s="15">
        <f t="shared" ref="O835:O898" si="92">ROUNDUP(MONTH(B835)/3,0)</f>
        <v>4</v>
      </c>
      <c r="P835" s="19">
        <f t="shared" ref="P835:P898" si="93">K835*J835</f>
        <v>4353.3599999999997</v>
      </c>
      <c r="Q835" s="19">
        <f t="shared" ref="Q835:Q898" si="94">K835-P835</f>
        <v>31924.639999999999</v>
      </c>
      <c r="R835" s="15">
        <f t="shared" ref="R835:R898" si="95">K835-L835</f>
        <v>6975.23</v>
      </c>
      <c r="S835" s="15">
        <f t="shared" ref="S835:S898" si="96">R835/K835*100</f>
        <v>19.227162467611222</v>
      </c>
      <c r="T835" s="20" t="str">
        <f t="shared" ref="T835:T898" si="97">IF(K835&gt;30000,"High",IF(K835&gt;10000,"Medium","Low"))</f>
        <v>High</v>
      </c>
    </row>
    <row r="836" spans="1:20" x14ac:dyDescent="0.3">
      <c r="A836" s="15" t="s">
        <v>909</v>
      </c>
      <c r="B836" s="16">
        <v>45217</v>
      </c>
      <c r="C836" s="15" t="s">
        <v>14</v>
      </c>
      <c r="D836" s="15" t="s">
        <v>73</v>
      </c>
      <c r="E836" s="15" t="s">
        <v>16</v>
      </c>
      <c r="F836" s="15" t="s">
        <v>29</v>
      </c>
      <c r="G836" s="15" t="s">
        <v>77</v>
      </c>
      <c r="H836" s="15">
        <v>1</v>
      </c>
      <c r="I836" s="15">
        <v>14878</v>
      </c>
      <c r="J836" s="17">
        <v>0.08</v>
      </c>
      <c r="K836" s="15">
        <v>13687.76</v>
      </c>
      <c r="L836" s="15">
        <v>11286.6</v>
      </c>
      <c r="M836" s="15" t="s">
        <v>19</v>
      </c>
      <c r="N836" s="18" t="str">
        <f t="shared" si="91"/>
        <v>October</v>
      </c>
      <c r="O836" s="15">
        <f t="shared" si="92"/>
        <v>4</v>
      </c>
      <c r="P836" s="19">
        <f t="shared" si="93"/>
        <v>1095.0208</v>
      </c>
      <c r="Q836" s="19">
        <f t="shared" si="94"/>
        <v>12592.7392</v>
      </c>
      <c r="R836" s="15">
        <f t="shared" si="95"/>
        <v>2401.16</v>
      </c>
      <c r="S836" s="15">
        <f t="shared" si="96"/>
        <v>17.542388235912959</v>
      </c>
      <c r="T836" s="20" t="str">
        <f t="shared" si="97"/>
        <v>Medium</v>
      </c>
    </row>
    <row r="837" spans="1:20" x14ac:dyDescent="0.3">
      <c r="A837" s="15" t="s">
        <v>910</v>
      </c>
      <c r="B837" s="16">
        <v>45319</v>
      </c>
      <c r="C837" s="15" t="s">
        <v>27</v>
      </c>
      <c r="D837" s="15" t="s">
        <v>63</v>
      </c>
      <c r="E837" s="15" t="s">
        <v>32</v>
      </c>
      <c r="F837" s="15" t="s">
        <v>33</v>
      </c>
      <c r="G837" s="15" t="s">
        <v>34</v>
      </c>
      <c r="H837" s="15">
        <v>1</v>
      </c>
      <c r="I837" s="15">
        <v>66920</v>
      </c>
      <c r="J837" s="17">
        <v>0.08</v>
      </c>
      <c r="K837" s="15">
        <v>61566.400000000001</v>
      </c>
      <c r="L837" s="15">
        <v>51830.400000000001</v>
      </c>
      <c r="M837" s="15" t="s">
        <v>19</v>
      </c>
      <c r="N837" s="18" t="str">
        <f t="shared" si="91"/>
        <v>January</v>
      </c>
      <c r="O837" s="15">
        <f t="shared" si="92"/>
        <v>1</v>
      </c>
      <c r="P837" s="19">
        <f t="shared" si="93"/>
        <v>4925.3119999999999</v>
      </c>
      <c r="Q837" s="19">
        <f t="shared" si="94"/>
        <v>56641.088000000003</v>
      </c>
      <c r="R837" s="15">
        <f t="shared" si="95"/>
        <v>9736</v>
      </c>
      <c r="S837" s="15">
        <f t="shared" si="96"/>
        <v>15.813820525481431</v>
      </c>
      <c r="T837" s="20" t="str">
        <f t="shared" si="97"/>
        <v>High</v>
      </c>
    </row>
    <row r="838" spans="1:20" x14ac:dyDescent="0.3">
      <c r="A838" s="15" t="s">
        <v>911</v>
      </c>
      <c r="B838" s="16">
        <v>45196</v>
      </c>
      <c r="C838" s="15" t="s">
        <v>14</v>
      </c>
      <c r="D838" s="15" t="s">
        <v>22</v>
      </c>
      <c r="E838" s="15" t="s">
        <v>32</v>
      </c>
      <c r="F838" s="15" t="s">
        <v>43</v>
      </c>
      <c r="G838" s="15" t="s">
        <v>44</v>
      </c>
      <c r="H838" s="15">
        <v>3</v>
      </c>
      <c r="I838" s="15">
        <v>43521</v>
      </c>
      <c r="J838" s="17">
        <v>0.12</v>
      </c>
      <c r="K838" s="15">
        <v>114895.44</v>
      </c>
      <c r="L838" s="15">
        <v>87572.71</v>
      </c>
      <c r="M838" s="15" t="s">
        <v>19</v>
      </c>
      <c r="N838" s="18" t="str">
        <f t="shared" si="91"/>
        <v>September</v>
      </c>
      <c r="O838" s="15">
        <f t="shared" si="92"/>
        <v>3</v>
      </c>
      <c r="P838" s="19">
        <f t="shared" si="93"/>
        <v>13787.452799999999</v>
      </c>
      <c r="Q838" s="19">
        <f t="shared" si="94"/>
        <v>101107.9872</v>
      </c>
      <c r="R838" s="15">
        <f t="shared" si="95"/>
        <v>27322.729999999996</v>
      </c>
      <c r="S838" s="15">
        <f t="shared" si="96"/>
        <v>23.780517312088271</v>
      </c>
      <c r="T838" s="20" t="str">
        <f t="shared" si="97"/>
        <v>High</v>
      </c>
    </row>
    <row r="839" spans="1:20" x14ac:dyDescent="0.3">
      <c r="A839" s="15" t="s">
        <v>912</v>
      </c>
      <c r="B839" s="16">
        <v>45274</v>
      </c>
      <c r="C839" s="15" t="s">
        <v>21</v>
      </c>
      <c r="D839" s="15" t="s">
        <v>73</v>
      </c>
      <c r="E839" s="15" t="s">
        <v>23</v>
      </c>
      <c r="F839" s="15" t="s">
        <v>24</v>
      </c>
      <c r="G839" s="15" t="s">
        <v>25</v>
      </c>
      <c r="H839" s="15">
        <v>5</v>
      </c>
      <c r="I839" s="15">
        <v>73109</v>
      </c>
      <c r="J839" s="17">
        <v>0</v>
      </c>
      <c r="K839" s="15">
        <v>365545</v>
      </c>
      <c r="L839" s="15">
        <v>310711.65000000002</v>
      </c>
      <c r="M839" s="15" t="s">
        <v>51</v>
      </c>
      <c r="N839" s="18" t="str">
        <f t="shared" si="91"/>
        <v>December</v>
      </c>
      <c r="O839" s="15">
        <f t="shared" si="92"/>
        <v>4</v>
      </c>
      <c r="P839" s="19">
        <f t="shared" si="93"/>
        <v>0</v>
      </c>
      <c r="Q839" s="19">
        <f t="shared" si="94"/>
        <v>365545</v>
      </c>
      <c r="R839" s="15">
        <f t="shared" si="95"/>
        <v>54833.349999999977</v>
      </c>
      <c r="S839" s="15">
        <f t="shared" si="96"/>
        <v>15.000437702608426</v>
      </c>
      <c r="T839" s="20" t="str">
        <f t="shared" si="97"/>
        <v>High</v>
      </c>
    </row>
    <row r="840" spans="1:20" x14ac:dyDescent="0.3">
      <c r="A840" s="15" t="s">
        <v>913</v>
      </c>
      <c r="B840" s="16">
        <v>45643</v>
      </c>
      <c r="C840" s="15" t="s">
        <v>21</v>
      </c>
      <c r="D840" s="15" t="s">
        <v>68</v>
      </c>
      <c r="E840" s="15" t="s">
        <v>32</v>
      </c>
      <c r="F840" s="15" t="s">
        <v>33</v>
      </c>
      <c r="G840" s="15" t="s">
        <v>83</v>
      </c>
      <c r="H840" s="15">
        <v>4</v>
      </c>
      <c r="I840" s="15">
        <v>46369</v>
      </c>
      <c r="J840" s="17">
        <v>0</v>
      </c>
      <c r="K840" s="15">
        <v>185476</v>
      </c>
      <c r="L840" s="15">
        <v>139866.22</v>
      </c>
      <c r="M840" s="15" t="s">
        <v>19</v>
      </c>
      <c r="N840" s="18" t="str">
        <f t="shared" si="91"/>
        <v>December</v>
      </c>
      <c r="O840" s="15">
        <f t="shared" si="92"/>
        <v>4</v>
      </c>
      <c r="P840" s="19">
        <f t="shared" si="93"/>
        <v>0</v>
      </c>
      <c r="Q840" s="19">
        <f t="shared" si="94"/>
        <v>185476</v>
      </c>
      <c r="R840" s="15">
        <f t="shared" si="95"/>
        <v>45609.78</v>
      </c>
      <c r="S840" s="15">
        <f t="shared" si="96"/>
        <v>24.590664021221073</v>
      </c>
      <c r="T840" s="20" t="str">
        <f t="shared" si="97"/>
        <v>High</v>
      </c>
    </row>
    <row r="841" spans="1:20" x14ac:dyDescent="0.3">
      <c r="A841" s="15" t="s">
        <v>914</v>
      </c>
      <c r="B841" s="16">
        <v>45226</v>
      </c>
      <c r="C841" s="15" t="s">
        <v>27</v>
      </c>
      <c r="D841" s="15" t="s">
        <v>48</v>
      </c>
      <c r="E841" s="15" t="s">
        <v>16</v>
      </c>
      <c r="F841" s="15" t="s">
        <v>29</v>
      </c>
      <c r="G841" s="15" t="s">
        <v>57</v>
      </c>
      <c r="H841" s="15">
        <v>3</v>
      </c>
      <c r="I841" s="15">
        <v>43932</v>
      </c>
      <c r="J841" s="17">
        <v>0.08</v>
      </c>
      <c r="K841" s="15">
        <v>121252.32</v>
      </c>
      <c r="L841" s="15">
        <v>97293.94</v>
      </c>
      <c r="M841" s="15" t="s">
        <v>19</v>
      </c>
      <c r="N841" s="18" t="str">
        <f t="shared" si="91"/>
        <v>October</v>
      </c>
      <c r="O841" s="15">
        <f t="shared" si="92"/>
        <v>4</v>
      </c>
      <c r="P841" s="19">
        <f t="shared" si="93"/>
        <v>9700.1856000000007</v>
      </c>
      <c r="Q841" s="19">
        <f t="shared" si="94"/>
        <v>111552.13440000001</v>
      </c>
      <c r="R841" s="15">
        <f t="shared" si="95"/>
        <v>23958.380000000005</v>
      </c>
      <c r="S841" s="15">
        <f t="shared" si="96"/>
        <v>19.759110588564411</v>
      </c>
      <c r="T841" s="20" t="str">
        <f t="shared" si="97"/>
        <v>High</v>
      </c>
    </row>
    <row r="842" spans="1:20" x14ac:dyDescent="0.3">
      <c r="A842" s="15" t="s">
        <v>915</v>
      </c>
      <c r="B842" s="16">
        <v>45335</v>
      </c>
      <c r="C842" s="15" t="s">
        <v>21</v>
      </c>
      <c r="D842" s="15" t="s">
        <v>15</v>
      </c>
      <c r="E842" s="15" t="s">
        <v>23</v>
      </c>
      <c r="F842" s="15" t="s">
        <v>53</v>
      </c>
      <c r="G842" s="15" t="s">
        <v>54</v>
      </c>
      <c r="H842" s="15">
        <v>3</v>
      </c>
      <c r="I842" s="15">
        <v>20241</v>
      </c>
      <c r="J842" s="17">
        <v>0.05</v>
      </c>
      <c r="K842" s="15">
        <v>57686.85</v>
      </c>
      <c r="L842" s="15">
        <v>48813.43</v>
      </c>
      <c r="M842" s="15" t="s">
        <v>35</v>
      </c>
      <c r="N842" s="18" t="str">
        <f t="shared" si="91"/>
        <v>February</v>
      </c>
      <c r="O842" s="15">
        <f t="shared" si="92"/>
        <v>1</v>
      </c>
      <c r="P842" s="19">
        <f t="shared" si="93"/>
        <v>2884.3425000000002</v>
      </c>
      <c r="Q842" s="19">
        <f t="shared" si="94"/>
        <v>54802.5075</v>
      </c>
      <c r="R842" s="15">
        <f t="shared" si="95"/>
        <v>8873.4199999999983</v>
      </c>
      <c r="S842" s="15">
        <f t="shared" si="96"/>
        <v>15.382049808578554</v>
      </c>
      <c r="T842" s="20" t="str">
        <f t="shared" si="97"/>
        <v>High</v>
      </c>
    </row>
    <row r="843" spans="1:20" x14ac:dyDescent="0.3">
      <c r="A843" s="15" t="s">
        <v>916</v>
      </c>
      <c r="B843" s="16">
        <v>45253</v>
      </c>
      <c r="C843" s="15" t="s">
        <v>27</v>
      </c>
      <c r="D843" s="15" t="s">
        <v>48</v>
      </c>
      <c r="E843" s="15" t="s">
        <v>32</v>
      </c>
      <c r="F843" s="15" t="s">
        <v>43</v>
      </c>
      <c r="G843" s="15" t="s">
        <v>66</v>
      </c>
      <c r="H843" s="15">
        <v>3</v>
      </c>
      <c r="I843" s="15">
        <v>26355</v>
      </c>
      <c r="J843" s="17">
        <v>0.05</v>
      </c>
      <c r="K843" s="15">
        <v>75111.75</v>
      </c>
      <c r="L843" s="15">
        <v>63410.73</v>
      </c>
      <c r="M843" s="15" t="s">
        <v>35</v>
      </c>
      <c r="N843" s="18" t="str">
        <f t="shared" si="91"/>
        <v>November</v>
      </c>
      <c r="O843" s="15">
        <f t="shared" si="92"/>
        <v>4</v>
      </c>
      <c r="P843" s="19">
        <f t="shared" si="93"/>
        <v>3755.5875000000001</v>
      </c>
      <c r="Q843" s="19">
        <f t="shared" si="94"/>
        <v>71356.162500000006</v>
      </c>
      <c r="R843" s="15">
        <f t="shared" si="95"/>
        <v>11701.019999999997</v>
      </c>
      <c r="S843" s="15">
        <f t="shared" si="96"/>
        <v>15.578148558647612</v>
      </c>
      <c r="T843" s="20" t="str">
        <f t="shared" si="97"/>
        <v>High</v>
      </c>
    </row>
    <row r="844" spans="1:20" x14ac:dyDescent="0.3">
      <c r="A844" s="15" t="s">
        <v>917</v>
      </c>
      <c r="B844" s="16">
        <v>45018</v>
      </c>
      <c r="C844" s="15" t="s">
        <v>37</v>
      </c>
      <c r="D844" s="15" t="s">
        <v>48</v>
      </c>
      <c r="E844" s="15" t="s">
        <v>23</v>
      </c>
      <c r="F844" s="15" t="s">
        <v>49</v>
      </c>
      <c r="G844" s="15" t="s">
        <v>50</v>
      </c>
      <c r="H844" s="15">
        <v>5</v>
      </c>
      <c r="I844" s="15">
        <v>82545</v>
      </c>
      <c r="J844" s="17">
        <v>0.08</v>
      </c>
      <c r="K844" s="15">
        <v>379707</v>
      </c>
      <c r="L844" s="15">
        <v>303285.19</v>
      </c>
      <c r="M844" s="15" t="s">
        <v>51</v>
      </c>
      <c r="N844" s="18" t="str">
        <f t="shared" si="91"/>
        <v>April</v>
      </c>
      <c r="O844" s="15">
        <f t="shared" si="92"/>
        <v>2</v>
      </c>
      <c r="P844" s="19">
        <f t="shared" si="93"/>
        <v>30376.560000000001</v>
      </c>
      <c r="Q844" s="19">
        <f t="shared" si="94"/>
        <v>349330.44</v>
      </c>
      <c r="R844" s="15">
        <f t="shared" si="95"/>
        <v>76421.81</v>
      </c>
      <c r="S844" s="15">
        <f t="shared" si="96"/>
        <v>20.126521238744608</v>
      </c>
      <c r="T844" s="20" t="str">
        <f t="shared" si="97"/>
        <v>High</v>
      </c>
    </row>
    <row r="845" spans="1:20" x14ac:dyDescent="0.3">
      <c r="A845" s="15" t="s">
        <v>918</v>
      </c>
      <c r="B845" s="16">
        <v>45142</v>
      </c>
      <c r="C845" s="15" t="s">
        <v>27</v>
      </c>
      <c r="D845" s="15" t="s">
        <v>68</v>
      </c>
      <c r="E845" s="15" t="s">
        <v>23</v>
      </c>
      <c r="F845" s="15" t="s">
        <v>49</v>
      </c>
      <c r="G845" s="15" t="s">
        <v>95</v>
      </c>
      <c r="H845" s="15">
        <v>1</v>
      </c>
      <c r="I845" s="15">
        <v>51315</v>
      </c>
      <c r="J845" s="17">
        <v>0.15</v>
      </c>
      <c r="K845" s="15">
        <v>43617.75</v>
      </c>
      <c r="L845" s="15">
        <v>37642.31</v>
      </c>
      <c r="M845" s="15" t="s">
        <v>35</v>
      </c>
      <c r="N845" s="18" t="str">
        <f t="shared" si="91"/>
        <v>August</v>
      </c>
      <c r="O845" s="15">
        <f t="shared" si="92"/>
        <v>3</v>
      </c>
      <c r="P845" s="19">
        <f t="shared" si="93"/>
        <v>6542.6624999999995</v>
      </c>
      <c r="Q845" s="19">
        <f t="shared" si="94"/>
        <v>37075.087500000001</v>
      </c>
      <c r="R845" s="15">
        <f t="shared" si="95"/>
        <v>5975.4400000000023</v>
      </c>
      <c r="S845" s="15">
        <f t="shared" si="96"/>
        <v>13.699560385393566</v>
      </c>
      <c r="T845" s="20" t="str">
        <f t="shared" si="97"/>
        <v>High</v>
      </c>
    </row>
    <row r="846" spans="1:20" x14ac:dyDescent="0.3">
      <c r="A846" s="15" t="s">
        <v>919</v>
      </c>
      <c r="B846" s="16">
        <v>45390</v>
      </c>
      <c r="C846" s="15" t="s">
        <v>37</v>
      </c>
      <c r="D846" s="15" t="s">
        <v>46</v>
      </c>
      <c r="E846" s="15" t="s">
        <v>23</v>
      </c>
      <c r="F846" s="15" t="s">
        <v>53</v>
      </c>
      <c r="G846" s="15" t="s">
        <v>133</v>
      </c>
      <c r="H846" s="15">
        <v>2</v>
      </c>
      <c r="I846" s="15">
        <v>7481</v>
      </c>
      <c r="J846" s="17">
        <v>0.1</v>
      </c>
      <c r="K846" s="15">
        <v>13465.8</v>
      </c>
      <c r="L846" s="15">
        <v>11858.17</v>
      </c>
      <c r="M846" s="15" t="s">
        <v>19</v>
      </c>
      <c r="N846" s="18" t="str">
        <f t="shared" si="91"/>
        <v>April</v>
      </c>
      <c r="O846" s="15">
        <f t="shared" si="92"/>
        <v>2</v>
      </c>
      <c r="P846" s="19">
        <f t="shared" si="93"/>
        <v>1346.58</v>
      </c>
      <c r="Q846" s="19">
        <f t="shared" si="94"/>
        <v>12119.22</v>
      </c>
      <c r="R846" s="15">
        <f t="shared" si="95"/>
        <v>1607.6299999999992</v>
      </c>
      <c r="S846" s="15">
        <f t="shared" si="96"/>
        <v>11.938614861352457</v>
      </c>
      <c r="T846" s="20" t="str">
        <f t="shared" si="97"/>
        <v>Medium</v>
      </c>
    </row>
    <row r="847" spans="1:20" x14ac:dyDescent="0.3">
      <c r="A847" s="15" t="s">
        <v>920</v>
      </c>
      <c r="B847" s="16">
        <v>45599</v>
      </c>
      <c r="C847" s="15" t="s">
        <v>21</v>
      </c>
      <c r="D847" s="15" t="s">
        <v>46</v>
      </c>
      <c r="E847" s="15" t="s">
        <v>16</v>
      </c>
      <c r="F847" s="15" t="s">
        <v>39</v>
      </c>
      <c r="G847" s="15" t="s">
        <v>165</v>
      </c>
      <c r="H847" s="15">
        <v>5</v>
      </c>
      <c r="I847" s="15">
        <v>75241</v>
      </c>
      <c r="J847" s="17">
        <v>0.05</v>
      </c>
      <c r="K847" s="15">
        <v>357394.75</v>
      </c>
      <c r="L847" s="15">
        <v>299417.44</v>
      </c>
      <c r="M847" s="15" t="s">
        <v>35</v>
      </c>
      <c r="N847" s="18" t="str">
        <f t="shared" si="91"/>
        <v>November</v>
      </c>
      <c r="O847" s="15">
        <f t="shared" si="92"/>
        <v>4</v>
      </c>
      <c r="P847" s="19">
        <f t="shared" si="93"/>
        <v>17869.737499999999</v>
      </c>
      <c r="Q847" s="19">
        <f t="shared" si="94"/>
        <v>339525.01250000001</v>
      </c>
      <c r="R847" s="15">
        <f t="shared" si="95"/>
        <v>57977.31</v>
      </c>
      <c r="S847" s="15">
        <f t="shared" si="96"/>
        <v>16.22220527861699</v>
      </c>
      <c r="T847" s="20" t="str">
        <f t="shared" si="97"/>
        <v>High</v>
      </c>
    </row>
    <row r="848" spans="1:20" x14ac:dyDescent="0.3">
      <c r="A848" s="15" t="s">
        <v>921</v>
      </c>
      <c r="B848" s="16">
        <v>45166</v>
      </c>
      <c r="C848" s="15" t="s">
        <v>27</v>
      </c>
      <c r="D848" s="15" t="s">
        <v>15</v>
      </c>
      <c r="E848" s="15" t="s">
        <v>32</v>
      </c>
      <c r="F848" s="15" t="s">
        <v>43</v>
      </c>
      <c r="G848" s="15" t="s">
        <v>44</v>
      </c>
      <c r="H848" s="15">
        <v>3</v>
      </c>
      <c r="I848" s="15">
        <v>1564</v>
      </c>
      <c r="J848" s="17">
        <v>0</v>
      </c>
      <c r="K848" s="15">
        <v>4692</v>
      </c>
      <c r="L848" s="15">
        <v>3655.58</v>
      </c>
      <c r="M848" s="15" t="s">
        <v>51</v>
      </c>
      <c r="N848" s="18" t="str">
        <f t="shared" si="91"/>
        <v>August</v>
      </c>
      <c r="O848" s="15">
        <f t="shared" si="92"/>
        <v>3</v>
      </c>
      <c r="P848" s="19">
        <f t="shared" si="93"/>
        <v>0</v>
      </c>
      <c r="Q848" s="19">
        <f t="shared" si="94"/>
        <v>4692</v>
      </c>
      <c r="R848" s="15">
        <f t="shared" si="95"/>
        <v>1036.42</v>
      </c>
      <c r="S848" s="15">
        <f t="shared" si="96"/>
        <v>22.089087809036659</v>
      </c>
      <c r="T848" s="20" t="str">
        <f t="shared" si="97"/>
        <v>Low</v>
      </c>
    </row>
    <row r="849" spans="1:20" x14ac:dyDescent="0.3">
      <c r="A849" s="15" t="s">
        <v>922</v>
      </c>
      <c r="B849" s="16">
        <v>45136</v>
      </c>
      <c r="C849" s="15" t="s">
        <v>14</v>
      </c>
      <c r="D849" s="15" t="s">
        <v>46</v>
      </c>
      <c r="E849" s="15" t="s">
        <v>32</v>
      </c>
      <c r="F849" s="15" t="s">
        <v>90</v>
      </c>
      <c r="G849" s="15" t="s">
        <v>91</v>
      </c>
      <c r="H849" s="15">
        <v>4</v>
      </c>
      <c r="I849" s="15">
        <v>9217</v>
      </c>
      <c r="J849" s="17">
        <v>0.12</v>
      </c>
      <c r="K849" s="15">
        <v>32443.84</v>
      </c>
      <c r="L849" s="15">
        <v>24603.16</v>
      </c>
      <c r="M849" s="15" t="s">
        <v>51</v>
      </c>
      <c r="N849" s="18" t="str">
        <f t="shared" si="91"/>
        <v>July</v>
      </c>
      <c r="O849" s="15">
        <f t="shared" si="92"/>
        <v>3</v>
      </c>
      <c r="P849" s="19">
        <f t="shared" si="93"/>
        <v>3893.2608</v>
      </c>
      <c r="Q849" s="19">
        <f t="shared" si="94"/>
        <v>28550.5792</v>
      </c>
      <c r="R849" s="15">
        <f t="shared" si="95"/>
        <v>7840.68</v>
      </c>
      <c r="S849" s="15">
        <f t="shared" si="96"/>
        <v>24.166929685265369</v>
      </c>
      <c r="T849" s="20" t="str">
        <f t="shared" si="97"/>
        <v>High</v>
      </c>
    </row>
    <row r="850" spans="1:20" x14ac:dyDescent="0.3">
      <c r="A850" s="15" t="s">
        <v>923</v>
      </c>
      <c r="B850" s="16">
        <v>45293</v>
      </c>
      <c r="C850" s="15" t="s">
        <v>21</v>
      </c>
      <c r="D850" s="15" t="s">
        <v>48</v>
      </c>
      <c r="E850" s="15" t="s">
        <v>16</v>
      </c>
      <c r="F850" s="15" t="s">
        <v>39</v>
      </c>
      <c r="G850" s="15" t="s">
        <v>165</v>
      </c>
      <c r="H850" s="15">
        <v>1</v>
      </c>
      <c r="I850" s="15">
        <v>82593</v>
      </c>
      <c r="J850" s="17">
        <v>0.08</v>
      </c>
      <c r="K850" s="15">
        <v>75985.56</v>
      </c>
      <c r="L850" s="15">
        <v>65119.96</v>
      </c>
      <c r="M850" s="15" t="s">
        <v>51</v>
      </c>
      <c r="N850" s="18" t="str">
        <f t="shared" si="91"/>
        <v>January</v>
      </c>
      <c r="O850" s="15">
        <f t="shared" si="92"/>
        <v>1</v>
      </c>
      <c r="P850" s="19">
        <f t="shared" si="93"/>
        <v>6078.8447999999999</v>
      </c>
      <c r="Q850" s="19">
        <f t="shared" si="94"/>
        <v>69906.715199999991</v>
      </c>
      <c r="R850" s="15">
        <f t="shared" si="95"/>
        <v>10865.599999999999</v>
      </c>
      <c r="S850" s="15">
        <f t="shared" si="96"/>
        <v>14.299559021477236</v>
      </c>
      <c r="T850" s="20" t="str">
        <f t="shared" si="97"/>
        <v>High</v>
      </c>
    </row>
    <row r="851" spans="1:20" x14ac:dyDescent="0.3">
      <c r="A851" s="15" t="s">
        <v>924</v>
      </c>
      <c r="B851" s="16">
        <v>45336</v>
      </c>
      <c r="C851" s="15" t="s">
        <v>21</v>
      </c>
      <c r="D851" s="15" t="s">
        <v>68</v>
      </c>
      <c r="E851" s="15" t="s">
        <v>16</v>
      </c>
      <c r="F851" s="15" t="s">
        <v>17</v>
      </c>
      <c r="G851" s="15" t="s">
        <v>97</v>
      </c>
      <c r="H851" s="15">
        <v>1</v>
      </c>
      <c r="I851" s="15">
        <v>79612</v>
      </c>
      <c r="J851" s="17">
        <v>0.15</v>
      </c>
      <c r="K851" s="15">
        <v>67670.2</v>
      </c>
      <c r="L851" s="15">
        <v>60003.06</v>
      </c>
      <c r="M851" s="15" t="s">
        <v>19</v>
      </c>
      <c r="N851" s="18" t="str">
        <f t="shared" si="91"/>
        <v>February</v>
      </c>
      <c r="O851" s="15">
        <f t="shared" si="92"/>
        <v>1</v>
      </c>
      <c r="P851" s="19">
        <f t="shared" si="93"/>
        <v>10150.529999999999</v>
      </c>
      <c r="Q851" s="19">
        <f t="shared" si="94"/>
        <v>57519.67</v>
      </c>
      <c r="R851" s="15">
        <f t="shared" si="95"/>
        <v>7667.1399999999994</v>
      </c>
      <c r="S851" s="15">
        <f t="shared" si="96"/>
        <v>11.330157144503785</v>
      </c>
      <c r="T851" s="20" t="str">
        <f t="shared" si="97"/>
        <v>High</v>
      </c>
    </row>
    <row r="852" spans="1:20" x14ac:dyDescent="0.3">
      <c r="A852" s="15" t="s">
        <v>925</v>
      </c>
      <c r="B852" s="16">
        <v>44977</v>
      </c>
      <c r="C852" s="15" t="s">
        <v>37</v>
      </c>
      <c r="D852" s="15" t="s">
        <v>109</v>
      </c>
      <c r="E852" s="15" t="s">
        <v>16</v>
      </c>
      <c r="F852" s="15" t="s">
        <v>39</v>
      </c>
      <c r="G852" s="15" t="s">
        <v>40</v>
      </c>
      <c r="H852" s="15">
        <v>4</v>
      </c>
      <c r="I852" s="15">
        <v>13828</v>
      </c>
      <c r="J852" s="17">
        <v>0.15</v>
      </c>
      <c r="K852" s="15">
        <v>47015.199999999997</v>
      </c>
      <c r="L852" s="15">
        <v>42211.4</v>
      </c>
      <c r="M852" s="15" t="s">
        <v>51</v>
      </c>
      <c r="N852" s="18" t="str">
        <f t="shared" si="91"/>
        <v>February</v>
      </c>
      <c r="O852" s="15">
        <f t="shared" si="92"/>
        <v>1</v>
      </c>
      <c r="P852" s="19">
        <f t="shared" si="93"/>
        <v>7052.28</v>
      </c>
      <c r="Q852" s="19">
        <f t="shared" si="94"/>
        <v>39962.92</v>
      </c>
      <c r="R852" s="15">
        <f t="shared" si="95"/>
        <v>4803.7999999999956</v>
      </c>
      <c r="S852" s="15">
        <f t="shared" si="96"/>
        <v>10.21754666575915</v>
      </c>
      <c r="T852" s="20" t="str">
        <f t="shared" si="97"/>
        <v>High</v>
      </c>
    </row>
    <row r="853" spans="1:20" x14ac:dyDescent="0.3">
      <c r="A853" s="15" t="s">
        <v>926</v>
      </c>
      <c r="B853" s="16">
        <v>45400</v>
      </c>
      <c r="C853" s="15" t="s">
        <v>27</v>
      </c>
      <c r="D853" s="15" t="s">
        <v>38</v>
      </c>
      <c r="E853" s="15" t="s">
        <v>16</v>
      </c>
      <c r="F853" s="15" t="s">
        <v>39</v>
      </c>
      <c r="G853" s="15" t="s">
        <v>165</v>
      </c>
      <c r="H853" s="15">
        <v>4</v>
      </c>
      <c r="I853" s="15">
        <v>64365</v>
      </c>
      <c r="J853" s="17">
        <v>0.12</v>
      </c>
      <c r="K853" s="15">
        <v>226564.8</v>
      </c>
      <c r="L853" s="15">
        <v>188495.81</v>
      </c>
      <c r="M853" s="15" t="s">
        <v>51</v>
      </c>
      <c r="N853" s="18" t="str">
        <f t="shared" si="91"/>
        <v>April</v>
      </c>
      <c r="O853" s="15">
        <f t="shared" si="92"/>
        <v>2</v>
      </c>
      <c r="P853" s="19">
        <f t="shared" si="93"/>
        <v>27187.775999999998</v>
      </c>
      <c r="Q853" s="19">
        <f t="shared" si="94"/>
        <v>199377.02399999998</v>
      </c>
      <c r="R853" s="15">
        <f t="shared" si="95"/>
        <v>38068.989999999991</v>
      </c>
      <c r="S853" s="15">
        <f t="shared" si="96"/>
        <v>16.802693975410122</v>
      </c>
      <c r="T853" s="20" t="str">
        <f t="shared" si="97"/>
        <v>High</v>
      </c>
    </row>
    <row r="854" spans="1:20" x14ac:dyDescent="0.3">
      <c r="A854" s="15" t="s">
        <v>927</v>
      </c>
      <c r="B854" s="16">
        <v>45429</v>
      </c>
      <c r="C854" s="15" t="s">
        <v>27</v>
      </c>
      <c r="D854" s="15" t="s">
        <v>28</v>
      </c>
      <c r="E854" s="15" t="s">
        <v>23</v>
      </c>
      <c r="F854" s="15" t="s">
        <v>24</v>
      </c>
      <c r="G854" s="15" t="s">
        <v>25</v>
      </c>
      <c r="H854" s="15">
        <v>1</v>
      </c>
      <c r="I854" s="15">
        <v>18080</v>
      </c>
      <c r="J854" s="17">
        <v>0.08</v>
      </c>
      <c r="K854" s="15">
        <v>16633.599999999999</v>
      </c>
      <c r="L854" s="15">
        <v>12479.15</v>
      </c>
      <c r="M854" s="15" t="s">
        <v>51</v>
      </c>
      <c r="N854" s="18" t="str">
        <f t="shared" si="91"/>
        <v>May</v>
      </c>
      <c r="O854" s="15">
        <f t="shared" si="92"/>
        <v>2</v>
      </c>
      <c r="P854" s="19">
        <f t="shared" si="93"/>
        <v>1330.6879999999999</v>
      </c>
      <c r="Q854" s="19">
        <f t="shared" si="94"/>
        <v>15302.911999999998</v>
      </c>
      <c r="R854" s="15">
        <f t="shared" si="95"/>
        <v>4154.4499999999989</v>
      </c>
      <c r="S854" s="15">
        <f t="shared" si="96"/>
        <v>24.976252885725277</v>
      </c>
      <c r="T854" s="20" t="str">
        <f t="shared" si="97"/>
        <v>Medium</v>
      </c>
    </row>
    <row r="855" spans="1:20" x14ac:dyDescent="0.3">
      <c r="A855" s="15" t="s">
        <v>928</v>
      </c>
      <c r="B855" s="16">
        <v>45396</v>
      </c>
      <c r="C855" s="15" t="s">
        <v>14</v>
      </c>
      <c r="D855" s="15" t="s">
        <v>68</v>
      </c>
      <c r="E855" s="15" t="s">
        <v>16</v>
      </c>
      <c r="F855" s="15" t="s">
        <v>29</v>
      </c>
      <c r="G855" s="15" t="s">
        <v>77</v>
      </c>
      <c r="H855" s="15">
        <v>4</v>
      </c>
      <c r="I855" s="15">
        <v>62021</v>
      </c>
      <c r="J855" s="17">
        <v>0.15</v>
      </c>
      <c r="K855" s="15">
        <v>210871.4</v>
      </c>
      <c r="L855" s="15">
        <v>186602.75</v>
      </c>
      <c r="M855" s="15" t="s">
        <v>51</v>
      </c>
      <c r="N855" s="18" t="str">
        <f t="shared" si="91"/>
        <v>April</v>
      </c>
      <c r="O855" s="15">
        <f t="shared" si="92"/>
        <v>2</v>
      </c>
      <c r="P855" s="19">
        <f t="shared" si="93"/>
        <v>31630.71</v>
      </c>
      <c r="Q855" s="19">
        <f t="shared" si="94"/>
        <v>179240.69</v>
      </c>
      <c r="R855" s="15">
        <f t="shared" si="95"/>
        <v>24268.649999999994</v>
      </c>
      <c r="S855" s="15">
        <f t="shared" si="96"/>
        <v>11.508744191957749</v>
      </c>
      <c r="T855" s="20" t="str">
        <f t="shared" si="97"/>
        <v>High</v>
      </c>
    </row>
    <row r="856" spans="1:20" x14ac:dyDescent="0.3">
      <c r="A856" s="15" t="s">
        <v>929</v>
      </c>
      <c r="B856" s="16">
        <v>45484</v>
      </c>
      <c r="C856" s="15" t="s">
        <v>27</v>
      </c>
      <c r="D856" s="15" t="s">
        <v>73</v>
      </c>
      <c r="E856" s="15" t="s">
        <v>16</v>
      </c>
      <c r="F856" s="15" t="s">
        <v>39</v>
      </c>
      <c r="G856" s="15" t="s">
        <v>85</v>
      </c>
      <c r="H856" s="15">
        <v>4</v>
      </c>
      <c r="I856" s="15">
        <v>66621</v>
      </c>
      <c r="J856" s="17">
        <v>0.1</v>
      </c>
      <c r="K856" s="15">
        <v>239835.6</v>
      </c>
      <c r="L856" s="15">
        <v>196462.05</v>
      </c>
      <c r="M856" s="15" t="s">
        <v>51</v>
      </c>
      <c r="N856" s="18" t="str">
        <f t="shared" si="91"/>
        <v>July</v>
      </c>
      <c r="O856" s="15">
        <f t="shared" si="92"/>
        <v>3</v>
      </c>
      <c r="P856" s="19">
        <f t="shared" si="93"/>
        <v>23983.56</v>
      </c>
      <c r="Q856" s="19">
        <f t="shared" si="94"/>
        <v>215852.04</v>
      </c>
      <c r="R856" s="15">
        <f t="shared" si="95"/>
        <v>43373.550000000017</v>
      </c>
      <c r="S856" s="15">
        <f t="shared" si="96"/>
        <v>18.08470051985611</v>
      </c>
      <c r="T856" s="20" t="str">
        <f t="shared" si="97"/>
        <v>High</v>
      </c>
    </row>
    <row r="857" spans="1:20" x14ac:dyDescent="0.3">
      <c r="A857" s="15" t="s">
        <v>930</v>
      </c>
      <c r="B857" s="16">
        <v>45516</v>
      </c>
      <c r="C857" s="15" t="s">
        <v>27</v>
      </c>
      <c r="D857" s="15" t="s">
        <v>22</v>
      </c>
      <c r="E857" s="15" t="s">
        <v>32</v>
      </c>
      <c r="F857" s="15" t="s">
        <v>90</v>
      </c>
      <c r="G857" s="15" t="s">
        <v>113</v>
      </c>
      <c r="H857" s="15">
        <v>5</v>
      </c>
      <c r="I857" s="15">
        <v>71130</v>
      </c>
      <c r="J857" s="17">
        <v>0.15</v>
      </c>
      <c r="K857" s="15">
        <v>302302.5</v>
      </c>
      <c r="L857" s="15">
        <v>245929.60000000001</v>
      </c>
      <c r="M857" s="15" t="s">
        <v>51</v>
      </c>
      <c r="N857" s="18" t="str">
        <f t="shared" si="91"/>
        <v>August</v>
      </c>
      <c r="O857" s="15">
        <f t="shared" si="92"/>
        <v>3</v>
      </c>
      <c r="P857" s="19">
        <f t="shared" si="93"/>
        <v>45345.375</v>
      </c>
      <c r="Q857" s="19">
        <f t="shared" si="94"/>
        <v>256957.125</v>
      </c>
      <c r="R857" s="15">
        <f t="shared" si="95"/>
        <v>56372.899999999994</v>
      </c>
      <c r="S857" s="15">
        <f t="shared" si="96"/>
        <v>18.647844460432843</v>
      </c>
      <c r="T857" s="20" t="str">
        <f t="shared" si="97"/>
        <v>High</v>
      </c>
    </row>
    <row r="858" spans="1:20" x14ac:dyDescent="0.3">
      <c r="A858" s="15" t="s">
        <v>931</v>
      </c>
      <c r="B858" s="16">
        <v>45461</v>
      </c>
      <c r="C858" s="15" t="s">
        <v>37</v>
      </c>
      <c r="D858" s="15" t="s">
        <v>46</v>
      </c>
      <c r="E858" s="15" t="s">
        <v>23</v>
      </c>
      <c r="F858" s="15" t="s">
        <v>53</v>
      </c>
      <c r="G858" s="15" t="s">
        <v>54</v>
      </c>
      <c r="H858" s="15">
        <v>3</v>
      </c>
      <c r="I858" s="15">
        <v>56135</v>
      </c>
      <c r="J858" s="17">
        <v>0</v>
      </c>
      <c r="K858" s="15">
        <v>168405</v>
      </c>
      <c r="L858" s="15">
        <v>133063.15</v>
      </c>
      <c r="M858" s="15" t="s">
        <v>35</v>
      </c>
      <c r="N858" s="18" t="str">
        <f t="shared" si="91"/>
        <v>June</v>
      </c>
      <c r="O858" s="15">
        <f t="shared" si="92"/>
        <v>2</v>
      </c>
      <c r="P858" s="19">
        <f t="shared" si="93"/>
        <v>0</v>
      </c>
      <c r="Q858" s="19">
        <f t="shared" si="94"/>
        <v>168405</v>
      </c>
      <c r="R858" s="15">
        <f t="shared" si="95"/>
        <v>35341.850000000006</v>
      </c>
      <c r="S858" s="15">
        <f t="shared" si="96"/>
        <v>20.986223686945166</v>
      </c>
      <c r="T858" s="20" t="str">
        <f t="shared" si="97"/>
        <v>High</v>
      </c>
    </row>
    <row r="859" spans="1:20" x14ac:dyDescent="0.3">
      <c r="A859" s="15" t="s">
        <v>932</v>
      </c>
      <c r="B859" s="16">
        <v>45500</v>
      </c>
      <c r="C859" s="15" t="s">
        <v>27</v>
      </c>
      <c r="D859" s="15" t="s">
        <v>109</v>
      </c>
      <c r="E859" s="15" t="s">
        <v>16</v>
      </c>
      <c r="F859" s="15" t="s">
        <v>39</v>
      </c>
      <c r="G859" s="15" t="s">
        <v>85</v>
      </c>
      <c r="H859" s="15">
        <v>3</v>
      </c>
      <c r="I859" s="15">
        <v>70687</v>
      </c>
      <c r="J859" s="17">
        <v>0.05</v>
      </c>
      <c r="K859" s="15">
        <v>201457.95</v>
      </c>
      <c r="L859" s="15">
        <v>152294.25</v>
      </c>
      <c r="M859" s="15" t="s">
        <v>51</v>
      </c>
      <c r="N859" s="18" t="str">
        <f t="shared" si="91"/>
        <v>July</v>
      </c>
      <c r="O859" s="15">
        <f t="shared" si="92"/>
        <v>3</v>
      </c>
      <c r="P859" s="19">
        <f t="shared" si="93"/>
        <v>10072.897500000001</v>
      </c>
      <c r="Q859" s="19">
        <f t="shared" si="94"/>
        <v>191385.05250000002</v>
      </c>
      <c r="R859" s="15">
        <f t="shared" si="95"/>
        <v>49163.700000000012</v>
      </c>
      <c r="S859" s="15">
        <f t="shared" si="96"/>
        <v>24.4039512960397</v>
      </c>
      <c r="T859" s="20" t="str">
        <f t="shared" si="97"/>
        <v>High</v>
      </c>
    </row>
    <row r="860" spans="1:20" x14ac:dyDescent="0.3">
      <c r="A860" s="15" t="s">
        <v>933</v>
      </c>
      <c r="B860" s="16">
        <v>45540</v>
      </c>
      <c r="C860" s="15" t="s">
        <v>27</v>
      </c>
      <c r="D860" s="15" t="s">
        <v>63</v>
      </c>
      <c r="E860" s="15" t="s">
        <v>23</v>
      </c>
      <c r="F860" s="15" t="s">
        <v>53</v>
      </c>
      <c r="G860" s="15" t="s">
        <v>81</v>
      </c>
      <c r="H860" s="15">
        <v>1</v>
      </c>
      <c r="I860" s="15">
        <v>17343</v>
      </c>
      <c r="J860" s="17">
        <v>0.05</v>
      </c>
      <c r="K860" s="15">
        <v>16475.849999999999</v>
      </c>
      <c r="L860" s="15">
        <v>14267.81</v>
      </c>
      <c r="M860" s="15" t="s">
        <v>19</v>
      </c>
      <c r="N860" s="18" t="str">
        <f t="shared" si="91"/>
        <v>September</v>
      </c>
      <c r="O860" s="15">
        <f t="shared" si="92"/>
        <v>3</v>
      </c>
      <c r="P860" s="19">
        <f t="shared" si="93"/>
        <v>823.79250000000002</v>
      </c>
      <c r="Q860" s="19">
        <f t="shared" si="94"/>
        <v>15652.057499999999</v>
      </c>
      <c r="R860" s="15">
        <f t="shared" si="95"/>
        <v>2208.0399999999991</v>
      </c>
      <c r="S860" s="15">
        <f t="shared" si="96"/>
        <v>13.401675786074765</v>
      </c>
      <c r="T860" s="20" t="str">
        <f t="shared" si="97"/>
        <v>Medium</v>
      </c>
    </row>
    <row r="861" spans="1:20" x14ac:dyDescent="0.3">
      <c r="A861" s="15" t="s">
        <v>934</v>
      </c>
      <c r="B861" s="16">
        <v>44960</v>
      </c>
      <c r="C861" s="15" t="s">
        <v>14</v>
      </c>
      <c r="D861" s="15" t="s">
        <v>28</v>
      </c>
      <c r="E861" s="15" t="s">
        <v>32</v>
      </c>
      <c r="F861" s="15" t="s">
        <v>33</v>
      </c>
      <c r="G861" s="15" t="s">
        <v>83</v>
      </c>
      <c r="H861" s="15">
        <v>1</v>
      </c>
      <c r="I861" s="15">
        <v>34444</v>
      </c>
      <c r="J861" s="17">
        <v>0.12</v>
      </c>
      <c r="K861" s="15">
        <v>30310.720000000001</v>
      </c>
      <c r="L861" s="15">
        <v>25801.57</v>
      </c>
      <c r="M861" s="15" t="s">
        <v>19</v>
      </c>
      <c r="N861" s="18" t="str">
        <f t="shared" si="91"/>
        <v>February</v>
      </c>
      <c r="O861" s="15">
        <f t="shared" si="92"/>
        <v>1</v>
      </c>
      <c r="P861" s="19">
        <f t="shared" si="93"/>
        <v>3637.2864</v>
      </c>
      <c r="Q861" s="19">
        <f t="shared" si="94"/>
        <v>26673.4336</v>
      </c>
      <c r="R861" s="15">
        <f t="shared" si="95"/>
        <v>4509.1500000000015</v>
      </c>
      <c r="S861" s="15">
        <f t="shared" si="96"/>
        <v>14.87641995967104</v>
      </c>
      <c r="T861" s="20" t="str">
        <f t="shared" si="97"/>
        <v>High</v>
      </c>
    </row>
    <row r="862" spans="1:20" x14ac:dyDescent="0.3">
      <c r="A862" s="15" t="s">
        <v>935</v>
      </c>
      <c r="B862" s="16">
        <v>45281</v>
      </c>
      <c r="C862" s="15" t="s">
        <v>21</v>
      </c>
      <c r="D862" s="15" t="s">
        <v>15</v>
      </c>
      <c r="E862" s="15" t="s">
        <v>32</v>
      </c>
      <c r="F862" s="15" t="s">
        <v>33</v>
      </c>
      <c r="G862" s="15" t="s">
        <v>34</v>
      </c>
      <c r="H862" s="15">
        <v>3</v>
      </c>
      <c r="I862" s="15">
        <v>45037</v>
      </c>
      <c r="J862" s="17">
        <v>0.1</v>
      </c>
      <c r="K862" s="15">
        <v>121599.9</v>
      </c>
      <c r="L862" s="15">
        <v>94551.07</v>
      </c>
      <c r="M862" s="15" t="s">
        <v>19</v>
      </c>
      <c r="N862" s="18" t="str">
        <f t="shared" si="91"/>
        <v>December</v>
      </c>
      <c r="O862" s="15">
        <f t="shared" si="92"/>
        <v>4</v>
      </c>
      <c r="P862" s="19">
        <f t="shared" si="93"/>
        <v>12159.99</v>
      </c>
      <c r="Q862" s="19">
        <f t="shared" si="94"/>
        <v>109439.90999999999</v>
      </c>
      <c r="R862" s="15">
        <f t="shared" si="95"/>
        <v>27048.829999999987</v>
      </c>
      <c r="S862" s="15">
        <f t="shared" si="96"/>
        <v>22.244121911284456</v>
      </c>
      <c r="T862" s="20" t="str">
        <f t="shared" si="97"/>
        <v>High</v>
      </c>
    </row>
    <row r="863" spans="1:20" x14ac:dyDescent="0.3">
      <c r="A863" s="15" t="s">
        <v>936</v>
      </c>
      <c r="B863" s="16">
        <v>45209</v>
      </c>
      <c r="C863" s="15" t="s">
        <v>27</v>
      </c>
      <c r="D863" s="15" t="s">
        <v>65</v>
      </c>
      <c r="E863" s="15" t="s">
        <v>16</v>
      </c>
      <c r="F863" s="15" t="s">
        <v>39</v>
      </c>
      <c r="G863" s="15" t="s">
        <v>40</v>
      </c>
      <c r="H863" s="15">
        <v>4</v>
      </c>
      <c r="I863" s="15">
        <v>62589</v>
      </c>
      <c r="J863" s="17">
        <v>0.15</v>
      </c>
      <c r="K863" s="15">
        <v>212802.6</v>
      </c>
      <c r="L863" s="15">
        <v>166328.62</v>
      </c>
      <c r="M863" s="15" t="s">
        <v>51</v>
      </c>
      <c r="N863" s="18" t="str">
        <f t="shared" si="91"/>
        <v>October</v>
      </c>
      <c r="O863" s="15">
        <f t="shared" si="92"/>
        <v>4</v>
      </c>
      <c r="P863" s="19">
        <f t="shared" si="93"/>
        <v>31920.39</v>
      </c>
      <c r="Q863" s="19">
        <f t="shared" si="94"/>
        <v>180882.21000000002</v>
      </c>
      <c r="R863" s="15">
        <f t="shared" si="95"/>
        <v>46473.98000000001</v>
      </c>
      <c r="S863" s="15">
        <f t="shared" si="96"/>
        <v>21.839009485786363</v>
      </c>
      <c r="T863" s="20" t="str">
        <f t="shared" si="97"/>
        <v>High</v>
      </c>
    </row>
    <row r="864" spans="1:20" x14ac:dyDescent="0.3">
      <c r="A864" s="15" t="s">
        <v>937</v>
      </c>
      <c r="B864" s="16">
        <v>45422</v>
      </c>
      <c r="C864" s="15" t="s">
        <v>21</v>
      </c>
      <c r="D864" s="15" t="s">
        <v>48</v>
      </c>
      <c r="E864" s="15" t="s">
        <v>32</v>
      </c>
      <c r="F864" s="15" t="s">
        <v>33</v>
      </c>
      <c r="G864" s="15" t="s">
        <v>34</v>
      </c>
      <c r="H864" s="15">
        <v>2</v>
      </c>
      <c r="I864" s="15">
        <v>53014</v>
      </c>
      <c r="J864" s="17">
        <v>0</v>
      </c>
      <c r="K864" s="15">
        <v>106028</v>
      </c>
      <c r="L864" s="15">
        <v>84338.34</v>
      </c>
      <c r="M864" s="15" t="s">
        <v>19</v>
      </c>
      <c r="N864" s="18" t="str">
        <f t="shared" si="91"/>
        <v>May</v>
      </c>
      <c r="O864" s="15">
        <f t="shared" si="92"/>
        <v>2</v>
      </c>
      <c r="P864" s="19">
        <f t="shared" si="93"/>
        <v>0</v>
      </c>
      <c r="Q864" s="19">
        <f t="shared" si="94"/>
        <v>106028</v>
      </c>
      <c r="R864" s="15">
        <f t="shared" si="95"/>
        <v>21689.660000000003</v>
      </c>
      <c r="S864" s="15">
        <f t="shared" si="96"/>
        <v>20.456539781944397</v>
      </c>
      <c r="T864" s="20" t="str">
        <f t="shared" si="97"/>
        <v>High</v>
      </c>
    </row>
    <row r="865" spans="1:20" x14ac:dyDescent="0.3">
      <c r="A865" s="15" t="s">
        <v>938</v>
      </c>
      <c r="B865" s="16">
        <v>45016</v>
      </c>
      <c r="C865" s="15" t="s">
        <v>37</v>
      </c>
      <c r="D865" s="15" t="s">
        <v>70</v>
      </c>
      <c r="E865" s="15" t="s">
        <v>32</v>
      </c>
      <c r="F865" s="15" t="s">
        <v>60</v>
      </c>
      <c r="G865" s="15" t="s">
        <v>61</v>
      </c>
      <c r="H865" s="15">
        <v>2</v>
      </c>
      <c r="I865" s="15">
        <v>38144</v>
      </c>
      <c r="J865" s="17">
        <v>0.1</v>
      </c>
      <c r="K865" s="15">
        <v>68659.199999999997</v>
      </c>
      <c r="L865" s="15">
        <v>54205.02</v>
      </c>
      <c r="M865" s="15" t="s">
        <v>51</v>
      </c>
      <c r="N865" s="18" t="str">
        <f t="shared" si="91"/>
        <v>March</v>
      </c>
      <c r="O865" s="15">
        <f t="shared" si="92"/>
        <v>1</v>
      </c>
      <c r="P865" s="19">
        <f t="shared" si="93"/>
        <v>6865.92</v>
      </c>
      <c r="Q865" s="19">
        <f t="shared" si="94"/>
        <v>61793.279999999999</v>
      </c>
      <c r="R865" s="15">
        <f t="shared" si="95"/>
        <v>14454.18</v>
      </c>
      <c r="S865" s="15">
        <f t="shared" si="96"/>
        <v>21.052065855704701</v>
      </c>
      <c r="T865" s="20" t="str">
        <f t="shared" si="97"/>
        <v>High</v>
      </c>
    </row>
    <row r="866" spans="1:20" x14ac:dyDescent="0.3">
      <c r="A866" s="15" t="s">
        <v>939</v>
      </c>
      <c r="B866" s="16">
        <v>45077</v>
      </c>
      <c r="C866" s="15" t="s">
        <v>21</v>
      </c>
      <c r="D866" s="15" t="s">
        <v>56</v>
      </c>
      <c r="E866" s="15" t="s">
        <v>23</v>
      </c>
      <c r="F866" s="15" t="s">
        <v>53</v>
      </c>
      <c r="G866" s="15" t="s">
        <v>81</v>
      </c>
      <c r="H866" s="15">
        <v>4</v>
      </c>
      <c r="I866" s="15">
        <v>36031</v>
      </c>
      <c r="J866" s="17">
        <v>0.15</v>
      </c>
      <c r="K866" s="15">
        <v>122505.4</v>
      </c>
      <c r="L866" s="15">
        <v>99733.68</v>
      </c>
      <c r="M866" s="15" t="s">
        <v>35</v>
      </c>
      <c r="N866" s="18" t="str">
        <f t="shared" si="91"/>
        <v>May</v>
      </c>
      <c r="O866" s="15">
        <f t="shared" si="92"/>
        <v>2</v>
      </c>
      <c r="P866" s="19">
        <f t="shared" si="93"/>
        <v>18375.809999999998</v>
      </c>
      <c r="Q866" s="19">
        <f t="shared" si="94"/>
        <v>104129.59</v>
      </c>
      <c r="R866" s="15">
        <f t="shared" si="95"/>
        <v>22771.72</v>
      </c>
      <c r="S866" s="15">
        <f t="shared" si="96"/>
        <v>18.588339779307688</v>
      </c>
      <c r="T866" s="20" t="str">
        <f t="shared" si="97"/>
        <v>High</v>
      </c>
    </row>
    <row r="867" spans="1:20" x14ac:dyDescent="0.3">
      <c r="A867" s="15" t="s">
        <v>940</v>
      </c>
      <c r="B867" s="16">
        <v>45321</v>
      </c>
      <c r="C867" s="15" t="s">
        <v>37</v>
      </c>
      <c r="D867" s="15" t="s">
        <v>28</v>
      </c>
      <c r="E867" s="15" t="s">
        <v>23</v>
      </c>
      <c r="F867" s="15" t="s">
        <v>24</v>
      </c>
      <c r="G867" s="15" t="s">
        <v>75</v>
      </c>
      <c r="H867" s="15">
        <v>2</v>
      </c>
      <c r="I867" s="15">
        <v>51429</v>
      </c>
      <c r="J867" s="17">
        <v>0.05</v>
      </c>
      <c r="K867" s="15">
        <v>97715.1</v>
      </c>
      <c r="L867" s="15">
        <v>75600.31</v>
      </c>
      <c r="M867" s="15" t="s">
        <v>51</v>
      </c>
      <c r="N867" s="18" t="str">
        <f t="shared" si="91"/>
        <v>January</v>
      </c>
      <c r="O867" s="15">
        <f t="shared" si="92"/>
        <v>1</v>
      </c>
      <c r="P867" s="19">
        <f t="shared" si="93"/>
        <v>4885.7550000000001</v>
      </c>
      <c r="Q867" s="19">
        <f t="shared" si="94"/>
        <v>92829.345000000001</v>
      </c>
      <c r="R867" s="15">
        <f t="shared" si="95"/>
        <v>22114.790000000008</v>
      </c>
      <c r="S867" s="15">
        <f t="shared" si="96"/>
        <v>22.631906430019523</v>
      </c>
      <c r="T867" s="20" t="str">
        <f t="shared" si="97"/>
        <v>High</v>
      </c>
    </row>
    <row r="868" spans="1:20" x14ac:dyDescent="0.3">
      <c r="A868" s="15" t="s">
        <v>941</v>
      </c>
      <c r="B868" s="16">
        <v>45449</v>
      </c>
      <c r="C868" s="15" t="s">
        <v>14</v>
      </c>
      <c r="D868" s="15" t="s">
        <v>48</v>
      </c>
      <c r="E868" s="15" t="s">
        <v>23</v>
      </c>
      <c r="F868" s="15" t="s">
        <v>53</v>
      </c>
      <c r="G868" s="15" t="s">
        <v>81</v>
      </c>
      <c r="H868" s="15">
        <v>2</v>
      </c>
      <c r="I868" s="15">
        <v>19708</v>
      </c>
      <c r="J868" s="17">
        <v>0.12</v>
      </c>
      <c r="K868" s="15">
        <v>34686.080000000002</v>
      </c>
      <c r="L868" s="15">
        <v>29466.400000000001</v>
      </c>
      <c r="M868" s="15" t="s">
        <v>51</v>
      </c>
      <c r="N868" s="18" t="str">
        <f t="shared" si="91"/>
        <v>June</v>
      </c>
      <c r="O868" s="15">
        <f t="shared" si="92"/>
        <v>2</v>
      </c>
      <c r="P868" s="19">
        <f t="shared" si="93"/>
        <v>4162.3296</v>
      </c>
      <c r="Q868" s="19">
        <f t="shared" si="94"/>
        <v>30523.750400000001</v>
      </c>
      <c r="R868" s="15">
        <f t="shared" si="95"/>
        <v>5219.68</v>
      </c>
      <c r="S868" s="15">
        <f t="shared" si="96"/>
        <v>15.048342159160102</v>
      </c>
      <c r="T868" s="20" t="str">
        <f t="shared" si="97"/>
        <v>High</v>
      </c>
    </row>
    <row r="869" spans="1:20" x14ac:dyDescent="0.3">
      <c r="A869" s="15" t="s">
        <v>942</v>
      </c>
      <c r="B869" s="16">
        <v>45334</v>
      </c>
      <c r="C869" s="15" t="s">
        <v>21</v>
      </c>
      <c r="D869" s="15" t="s">
        <v>28</v>
      </c>
      <c r="E869" s="15" t="s">
        <v>23</v>
      </c>
      <c r="F869" s="15" t="s">
        <v>24</v>
      </c>
      <c r="G869" s="15" t="s">
        <v>25</v>
      </c>
      <c r="H869" s="15">
        <v>4</v>
      </c>
      <c r="I869" s="15">
        <v>74367</v>
      </c>
      <c r="J869" s="17">
        <v>0.05</v>
      </c>
      <c r="K869" s="15">
        <v>282594.59999999998</v>
      </c>
      <c r="L869" s="15">
        <v>215652.51</v>
      </c>
      <c r="M869" s="15" t="s">
        <v>35</v>
      </c>
      <c r="N869" s="18" t="str">
        <f t="shared" si="91"/>
        <v>February</v>
      </c>
      <c r="O869" s="15">
        <f t="shared" si="92"/>
        <v>1</v>
      </c>
      <c r="P869" s="19">
        <f t="shared" si="93"/>
        <v>14129.73</v>
      </c>
      <c r="Q869" s="19">
        <f t="shared" si="94"/>
        <v>268464.87</v>
      </c>
      <c r="R869" s="15">
        <f t="shared" si="95"/>
        <v>66942.089999999967</v>
      </c>
      <c r="S869" s="15">
        <f t="shared" si="96"/>
        <v>23.688382580558851</v>
      </c>
      <c r="T869" s="20" t="str">
        <f t="shared" si="97"/>
        <v>High</v>
      </c>
    </row>
    <row r="870" spans="1:20" x14ac:dyDescent="0.3">
      <c r="A870" s="15" t="s">
        <v>943</v>
      </c>
      <c r="B870" s="16">
        <v>45300</v>
      </c>
      <c r="C870" s="15" t="s">
        <v>37</v>
      </c>
      <c r="D870" s="15" t="s">
        <v>68</v>
      </c>
      <c r="E870" s="15" t="s">
        <v>23</v>
      </c>
      <c r="F870" s="15" t="s">
        <v>49</v>
      </c>
      <c r="G870" s="15" t="s">
        <v>71</v>
      </c>
      <c r="H870" s="15">
        <v>1</v>
      </c>
      <c r="I870" s="15">
        <v>50766</v>
      </c>
      <c r="J870" s="17">
        <v>0.08</v>
      </c>
      <c r="K870" s="15">
        <v>46704.72</v>
      </c>
      <c r="L870" s="15">
        <v>38344.660000000003</v>
      </c>
      <c r="M870" s="15" t="s">
        <v>51</v>
      </c>
      <c r="N870" s="18" t="str">
        <f t="shared" si="91"/>
        <v>January</v>
      </c>
      <c r="O870" s="15">
        <f t="shared" si="92"/>
        <v>1</v>
      </c>
      <c r="P870" s="19">
        <f t="shared" si="93"/>
        <v>3736.3776000000003</v>
      </c>
      <c r="Q870" s="19">
        <f t="shared" si="94"/>
        <v>42968.342400000001</v>
      </c>
      <c r="R870" s="15">
        <f t="shared" si="95"/>
        <v>8360.0599999999977</v>
      </c>
      <c r="S870" s="15">
        <f t="shared" si="96"/>
        <v>17.899818262479673</v>
      </c>
      <c r="T870" s="20" t="str">
        <f t="shared" si="97"/>
        <v>High</v>
      </c>
    </row>
    <row r="871" spans="1:20" x14ac:dyDescent="0.3">
      <c r="A871" s="15" t="s">
        <v>944</v>
      </c>
      <c r="B871" s="16">
        <v>44941</v>
      </c>
      <c r="C871" s="15" t="s">
        <v>37</v>
      </c>
      <c r="D871" s="15" t="s">
        <v>56</v>
      </c>
      <c r="E871" s="15" t="s">
        <v>32</v>
      </c>
      <c r="F871" s="15" t="s">
        <v>33</v>
      </c>
      <c r="G871" s="15" t="s">
        <v>34</v>
      </c>
      <c r="H871" s="15">
        <v>1</v>
      </c>
      <c r="I871" s="15">
        <v>39830</v>
      </c>
      <c r="J871" s="17">
        <v>0.1</v>
      </c>
      <c r="K871" s="15">
        <v>35847</v>
      </c>
      <c r="L871" s="15">
        <v>29154.92</v>
      </c>
      <c r="M871" s="15" t="s">
        <v>35</v>
      </c>
      <c r="N871" s="18" t="str">
        <f t="shared" si="91"/>
        <v>January</v>
      </c>
      <c r="O871" s="15">
        <f t="shared" si="92"/>
        <v>1</v>
      </c>
      <c r="P871" s="19">
        <f t="shared" si="93"/>
        <v>3584.7000000000003</v>
      </c>
      <c r="Q871" s="19">
        <f t="shared" si="94"/>
        <v>32262.3</v>
      </c>
      <c r="R871" s="15">
        <f t="shared" si="95"/>
        <v>6692.0800000000017</v>
      </c>
      <c r="S871" s="15">
        <f t="shared" si="96"/>
        <v>18.668452032248169</v>
      </c>
      <c r="T871" s="20" t="str">
        <f t="shared" si="97"/>
        <v>High</v>
      </c>
    </row>
    <row r="872" spans="1:20" x14ac:dyDescent="0.3">
      <c r="A872" s="15" t="s">
        <v>945</v>
      </c>
      <c r="B872" s="16">
        <v>45395</v>
      </c>
      <c r="C872" s="15" t="s">
        <v>37</v>
      </c>
      <c r="D872" s="15" t="s">
        <v>38</v>
      </c>
      <c r="E872" s="15" t="s">
        <v>32</v>
      </c>
      <c r="F872" s="15" t="s">
        <v>60</v>
      </c>
      <c r="G872" s="15" t="s">
        <v>102</v>
      </c>
      <c r="H872" s="15">
        <v>4</v>
      </c>
      <c r="I872" s="15">
        <v>55923</v>
      </c>
      <c r="J872" s="17">
        <v>0</v>
      </c>
      <c r="K872" s="15">
        <v>223692</v>
      </c>
      <c r="L872" s="15">
        <v>185668.22</v>
      </c>
      <c r="M872" s="15" t="s">
        <v>19</v>
      </c>
      <c r="N872" s="18" t="str">
        <f t="shared" si="91"/>
        <v>April</v>
      </c>
      <c r="O872" s="15">
        <f t="shared" si="92"/>
        <v>2</v>
      </c>
      <c r="P872" s="19">
        <f t="shared" si="93"/>
        <v>0</v>
      </c>
      <c r="Q872" s="19">
        <f t="shared" si="94"/>
        <v>223692</v>
      </c>
      <c r="R872" s="15">
        <f t="shared" si="95"/>
        <v>38023.78</v>
      </c>
      <c r="S872" s="15">
        <f t="shared" si="96"/>
        <v>16.998274413032206</v>
      </c>
      <c r="T872" s="20" t="str">
        <f t="shared" si="97"/>
        <v>High</v>
      </c>
    </row>
    <row r="873" spans="1:20" x14ac:dyDescent="0.3">
      <c r="A873" s="15" t="s">
        <v>946</v>
      </c>
      <c r="B873" s="16">
        <v>45314</v>
      </c>
      <c r="C873" s="15" t="s">
        <v>37</v>
      </c>
      <c r="D873" s="15" t="s">
        <v>73</v>
      </c>
      <c r="E873" s="15" t="s">
        <v>23</v>
      </c>
      <c r="F873" s="15" t="s">
        <v>53</v>
      </c>
      <c r="G873" s="15" t="s">
        <v>81</v>
      </c>
      <c r="H873" s="15">
        <v>2</v>
      </c>
      <c r="I873" s="15">
        <v>65154</v>
      </c>
      <c r="J873" s="17">
        <v>0.15</v>
      </c>
      <c r="K873" s="15">
        <v>110761.8</v>
      </c>
      <c r="L873" s="15">
        <v>94284.28</v>
      </c>
      <c r="M873" s="15" t="s">
        <v>19</v>
      </c>
      <c r="N873" s="18" t="str">
        <f t="shared" si="91"/>
        <v>January</v>
      </c>
      <c r="O873" s="15">
        <f t="shared" si="92"/>
        <v>1</v>
      </c>
      <c r="P873" s="19">
        <f t="shared" si="93"/>
        <v>16614.27</v>
      </c>
      <c r="Q873" s="19">
        <f t="shared" si="94"/>
        <v>94147.53</v>
      </c>
      <c r="R873" s="15">
        <f t="shared" si="95"/>
        <v>16477.520000000004</v>
      </c>
      <c r="S873" s="15">
        <f t="shared" si="96"/>
        <v>14.876536856569686</v>
      </c>
      <c r="T873" s="20" t="str">
        <f t="shared" si="97"/>
        <v>High</v>
      </c>
    </row>
    <row r="874" spans="1:20" x14ac:dyDescent="0.3">
      <c r="A874" s="15" t="s">
        <v>947</v>
      </c>
      <c r="B874" s="16">
        <v>45246</v>
      </c>
      <c r="C874" s="15" t="s">
        <v>14</v>
      </c>
      <c r="D874" s="15" t="s">
        <v>38</v>
      </c>
      <c r="E874" s="15" t="s">
        <v>16</v>
      </c>
      <c r="F874" s="15" t="s">
        <v>39</v>
      </c>
      <c r="G874" s="15" t="s">
        <v>40</v>
      </c>
      <c r="H874" s="15">
        <v>2</v>
      </c>
      <c r="I874" s="15">
        <v>18582</v>
      </c>
      <c r="J874" s="17">
        <v>0.12</v>
      </c>
      <c r="K874" s="15">
        <v>32704.32</v>
      </c>
      <c r="L874" s="15">
        <v>26019.45</v>
      </c>
      <c r="M874" s="15" t="s">
        <v>35</v>
      </c>
      <c r="N874" s="18" t="str">
        <f t="shared" si="91"/>
        <v>November</v>
      </c>
      <c r="O874" s="15">
        <f t="shared" si="92"/>
        <v>4</v>
      </c>
      <c r="P874" s="19">
        <f t="shared" si="93"/>
        <v>3924.5183999999999</v>
      </c>
      <c r="Q874" s="19">
        <f t="shared" si="94"/>
        <v>28779.801599999999</v>
      </c>
      <c r="R874" s="15">
        <f t="shared" si="95"/>
        <v>6684.869999999999</v>
      </c>
      <c r="S874" s="15">
        <f t="shared" si="96"/>
        <v>20.440327149440805</v>
      </c>
      <c r="T874" s="20" t="str">
        <f t="shared" si="97"/>
        <v>High</v>
      </c>
    </row>
    <row r="875" spans="1:20" x14ac:dyDescent="0.3">
      <c r="A875" s="15" t="s">
        <v>948</v>
      </c>
      <c r="B875" s="16">
        <v>45446</v>
      </c>
      <c r="C875" s="15" t="s">
        <v>37</v>
      </c>
      <c r="D875" s="15" t="s">
        <v>46</v>
      </c>
      <c r="E875" s="15" t="s">
        <v>16</v>
      </c>
      <c r="F875" s="15" t="s">
        <v>29</v>
      </c>
      <c r="G875" s="15" t="s">
        <v>105</v>
      </c>
      <c r="H875" s="15">
        <v>1</v>
      </c>
      <c r="I875" s="15">
        <v>64320</v>
      </c>
      <c r="J875" s="17">
        <v>0.15</v>
      </c>
      <c r="K875" s="15">
        <v>54672</v>
      </c>
      <c r="L875" s="15">
        <v>46054.71</v>
      </c>
      <c r="M875" s="15" t="s">
        <v>51</v>
      </c>
      <c r="N875" s="18" t="str">
        <f t="shared" si="91"/>
        <v>June</v>
      </c>
      <c r="O875" s="15">
        <f t="shared" si="92"/>
        <v>2</v>
      </c>
      <c r="P875" s="19">
        <f t="shared" si="93"/>
        <v>8200.7999999999993</v>
      </c>
      <c r="Q875" s="19">
        <f t="shared" si="94"/>
        <v>46471.199999999997</v>
      </c>
      <c r="R875" s="15">
        <f t="shared" si="95"/>
        <v>8617.2900000000009</v>
      </c>
      <c r="S875" s="15">
        <f t="shared" si="96"/>
        <v>15.761797629499563</v>
      </c>
      <c r="T875" s="20" t="str">
        <f t="shared" si="97"/>
        <v>High</v>
      </c>
    </row>
    <row r="876" spans="1:20" x14ac:dyDescent="0.3">
      <c r="A876" s="15" t="s">
        <v>949</v>
      </c>
      <c r="B876" s="16">
        <v>45490</v>
      </c>
      <c r="C876" s="15" t="s">
        <v>37</v>
      </c>
      <c r="D876" s="15" t="s">
        <v>63</v>
      </c>
      <c r="E876" s="15" t="s">
        <v>16</v>
      </c>
      <c r="F876" s="15" t="s">
        <v>39</v>
      </c>
      <c r="G876" s="15" t="s">
        <v>165</v>
      </c>
      <c r="H876" s="15">
        <v>3</v>
      </c>
      <c r="I876" s="15">
        <v>7837</v>
      </c>
      <c r="J876" s="17">
        <v>0.15</v>
      </c>
      <c r="K876" s="15">
        <v>19984.349999999999</v>
      </c>
      <c r="L876" s="15">
        <v>17085.830000000002</v>
      </c>
      <c r="M876" s="15" t="s">
        <v>19</v>
      </c>
      <c r="N876" s="18" t="str">
        <f t="shared" si="91"/>
        <v>July</v>
      </c>
      <c r="O876" s="15">
        <f t="shared" si="92"/>
        <v>3</v>
      </c>
      <c r="P876" s="19">
        <f t="shared" si="93"/>
        <v>2997.6524999999997</v>
      </c>
      <c r="Q876" s="19">
        <f t="shared" si="94"/>
        <v>16986.697499999998</v>
      </c>
      <c r="R876" s="15">
        <f t="shared" si="95"/>
        <v>2898.5199999999968</v>
      </c>
      <c r="S876" s="15">
        <f t="shared" si="96"/>
        <v>14.503949340358815</v>
      </c>
      <c r="T876" s="20" t="str">
        <f t="shared" si="97"/>
        <v>Medium</v>
      </c>
    </row>
    <row r="877" spans="1:20" x14ac:dyDescent="0.3">
      <c r="A877" s="15" t="s">
        <v>950</v>
      </c>
      <c r="B877" s="16">
        <v>45355</v>
      </c>
      <c r="C877" s="15" t="s">
        <v>37</v>
      </c>
      <c r="D877" s="15" t="s">
        <v>68</v>
      </c>
      <c r="E877" s="15" t="s">
        <v>32</v>
      </c>
      <c r="F877" s="15" t="s">
        <v>33</v>
      </c>
      <c r="G877" s="15" t="s">
        <v>83</v>
      </c>
      <c r="H877" s="15">
        <v>2</v>
      </c>
      <c r="I877" s="15">
        <v>17377</v>
      </c>
      <c r="J877" s="17">
        <v>0.15</v>
      </c>
      <c r="K877" s="15">
        <v>29540.9</v>
      </c>
      <c r="L877" s="15">
        <v>26169.7</v>
      </c>
      <c r="M877" s="15" t="s">
        <v>35</v>
      </c>
      <c r="N877" s="18" t="str">
        <f t="shared" si="91"/>
        <v>March</v>
      </c>
      <c r="O877" s="15">
        <f t="shared" si="92"/>
        <v>1</v>
      </c>
      <c r="P877" s="19">
        <f t="shared" si="93"/>
        <v>4431.1350000000002</v>
      </c>
      <c r="Q877" s="19">
        <f t="shared" si="94"/>
        <v>25109.764999999999</v>
      </c>
      <c r="R877" s="15">
        <f t="shared" si="95"/>
        <v>3371.2000000000007</v>
      </c>
      <c r="S877" s="15">
        <f t="shared" si="96"/>
        <v>11.41197458438978</v>
      </c>
      <c r="T877" s="20" t="str">
        <f t="shared" si="97"/>
        <v>Medium</v>
      </c>
    </row>
    <row r="878" spans="1:20" x14ac:dyDescent="0.3">
      <c r="A878" s="15" t="s">
        <v>951</v>
      </c>
      <c r="B878" s="16">
        <v>45328</v>
      </c>
      <c r="C878" s="15" t="s">
        <v>37</v>
      </c>
      <c r="D878" s="15" t="s">
        <v>63</v>
      </c>
      <c r="E878" s="15" t="s">
        <v>16</v>
      </c>
      <c r="F878" s="15" t="s">
        <v>17</v>
      </c>
      <c r="G878" s="15" t="s">
        <v>93</v>
      </c>
      <c r="H878" s="15">
        <v>5</v>
      </c>
      <c r="I878" s="15">
        <v>4855</v>
      </c>
      <c r="J878" s="17">
        <v>0.15</v>
      </c>
      <c r="K878" s="15">
        <v>20633.75</v>
      </c>
      <c r="L878" s="15">
        <v>16869.310000000001</v>
      </c>
      <c r="M878" s="15" t="s">
        <v>19</v>
      </c>
      <c r="N878" s="18" t="str">
        <f t="shared" si="91"/>
        <v>February</v>
      </c>
      <c r="O878" s="15">
        <f t="shared" si="92"/>
        <v>1</v>
      </c>
      <c r="P878" s="19">
        <f t="shared" si="93"/>
        <v>3095.0625</v>
      </c>
      <c r="Q878" s="19">
        <f t="shared" si="94"/>
        <v>17538.6875</v>
      </c>
      <c r="R878" s="15">
        <f t="shared" si="95"/>
        <v>3764.4399999999987</v>
      </c>
      <c r="S878" s="15">
        <f t="shared" si="96"/>
        <v>18.244090385896886</v>
      </c>
      <c r="T878" s="20" t="str">
        <f t="shared" si="97"/>
        <v>Medium</v>
      </c>
    </row>
    <row r="879" spans="1:20" x14ac:dyDescent="0.3">
      <c r="A879" s="15" t="s">
        <v>952</v>
      </c>
      <c r="B879" s="16">
        <v>45176</v>
      </c>
      <c r="C879" s="15" t="s">
        <v>37</v>
      </c>
      <c r="D879" s="15" t="s">
        <v>48</v>
      </c>
      <c r="E879" s="15" t="s">
        <v>23</v>
      </c>
      <c r="F879" s="15" t="s">
        <v>24</v>
      </c>
      <c r="G879" s="15" t="s">
        <v>75</v>
      </c>
      <c r="H879" s="15">
        <v>2</v>
      </c>
      <c r="I879" s="15">
        <v>74546</v>
      </c>
      <c r="J879" s="17">
        <v>0.1</v>
      </c>
      <c r="K879" s="15">
        <v>134182.79999999999</v>
      </c>
      <c r="L879" s="15">
        <v>102725.45</v>
      </c>
      <c r="M879" s="15" t="s">
        <v>51</v>
      </c>
      <c r="N879" s="18" t="str">
        <f t="shared" si="91"/>
        <v>September</v>
      </c>
      <c r="O879" s="15">
        <f t="shared" si="92"/>
        <v>3</v>
      </c>
      <c r="P879" s="19">
        <f t="shared" si="93"/>
        <v>13418.279999999999</v>
      </c>
      <c r="Q879" s="19">
        <f t="shared" si="94"/>
        <v>120764.51999999999</v>
      </c>
      <c r="R879" s="15">
        <f t="shared" si="95"/>
        <v>31457.349999999991</v>
      </c>
      <c r="S879" s="15">
        <f t="shared" si="96"/>
        <v>23.443652986820958</v>
      </c>
      <c r="T879" s="20" t="str">
        <f t="shared" si="97"/>
        <v>High</v>
      </c>
    </row>
    <row r="880" spans="1:20" x14ac:dyDescent="0.3">
      <c r="A880" s="15" t="s">
        <v>953</v>
      </c>
      <c r="B880" s="16">
        <v>45470</v>
      </c>
      <c r="C880" s="15" t="s">
        <v>14</v>
      </c>
      <c r="D880" s="15" t="s">
        <v>65</v>
      </c>
      <c r="E880" s="15" t="s">
        <v>16</v>
      </c>
      <c r="F880" s="15" t="s">
        <v>17</v>
      </c>
      <c r="G880" s="15" t="s">
        <v>18</v>
      </c>
      <c r="H880" s="15">
        <v>2</v>
      </c>
      <c r="I880" s="15">
        <v>74005</v>
      </c>
      <c r="J880" s="17">
        <v>0.08</v>
      </c>
      <c r="K880" s="15">
        <v>136169.20000000001</v>
      </c>
      <c r="L880" s="15">
        <v>118530.75</v>
      </c>
      <c r="M880" s="15" t="s">
        <v>35</v>
      </c>
      <c r="N880" s="18" t="str">
        <f t="shared" si="91"/>
        <v>June</v>
      </c>
      <c r="O880" s="15">
        <f t="shared" si="92"/>
        <v>2</v>
      </c>
      <c r="P880" s="19">
        <f t="shared" si="93"/>
        <v>10893.536000000002</v>
      </c>
      <c r="Q880" s="19">
        <f t="shared" si="94"/>
        <v>125275.664</v>
      </c>
      <c r="R880" s="15">
        <f t="shared" si="95"/>
        <v>17638.450000000012</v>
      </c>
      <c r="S880" s="15">
        <f t="shared" si="96"/>
        <v>12.953333059164635</v>
      </c>
      <c r="T880" s="20" t="str">
        <f t="shared" si="97"/>
        <v>High</v>
      </c>
    </row>
    <row r="881" spans="1:20" x14ac:dyDescent="0.3">
      <c r="A881" s="15" t="s">
        <v>954</v>
      </c>
      <c r="B881" s="16">
        <v>45545</v>
      </c>
      <c r="C881" s="15" t="s">
        <v>37</v>
      </c>
      <c r="D881" s="15" t="s">
        <v>38</v>
      </c>
      <c r="E881" s="15" t="s">
        <v>23</v>
      </c>
      <c r="F881" s="15" t="s">
        <v>24</v>
      </c>
      <c r="G881" s="15" t="s">
        <v>25</v>
      </c>
      <c r="H881" s="15">
        <v>2</v>
      </c>
      <c r="I881" s="15">
        <v>16971</v>
      </c>
      <c r="J881" s="17">
        <v>0.12</v>
      </c>
      <c r="K881" s="15">
        <v>29868.959999999999</v>
      </c>
      <c r="L881" s="15">
        <v>23273.200000000001</v>
      </c>
      <c r="M881" s="15" t="s">
        <v>19</v>
      </c>
      <c r="N881" s="18" t="str">
        <f t="shared" si="91"/>
        <v>September</v>
      </c>
      <c r="O881" s="15">
        <f t="shared" si="92"/>
        <v>3</v>
      </c>
      <c r="P881" s="19">
        <f t="shared" si="93"/>
        <v>3584.2751999999996</v>
      </c>
      <c r="Q881" s="19">
        <f t="shared" si="94"/>
        <v>26284.684799999999</v>
      </c>
      <c r="R881" s="15">
        <f t="shared" si="95"/>
        <v>6595.7599999999984</v>
      </c>
      <c r="S881" s="15">
        <f t="shared" si="96"/>
        <v>22.082322250255778</v>
      </c>
      <c r="T881" s="20" t="str">
        <f t="shared" si="97"/>
        <v>Medium</v>
      </c>
    </row>
    <row r="882" spans="1:20" x14ac:dyDescent="0.3">
      <c r="A882" s="15" t="s">
        <v>955</v>
      </c>
      <c r="B882" s="16">
        <v>45399</v>
      </c>
      <c r="C882" s="15" t="s">
        <v>14</v>
      </c>
      <c r="D882" s="15" t="s">
        <v>56</v>
      </c>
      <c r="E882" s="15" t="s">
        <v>32</v>
      </c>
      <c r="F882" s="15" t="s">
        <v>33</v>
      </c>
      <c r="G882" s="15" t="s">
        <v>83</v>
      </c>
      <c r="H882" s="15">
        <v>3</v>
      </c>
      <c r="I882" s="15">
        <v>39950</v>
      </c>
      <c r="J882" s="17">
        <v>0.05</v>
      </c>
      <c r="K882" s="15">
        <v>113857.5</v>
      </c>
      <c r="L882" s="15">
        <v>100535.8</v>
      </c>
      <c r="M882" s="15" t="s">
        <v>19</v>
      </c>
      <c r="N882" s="18" t="str">
        <f t="shared" si="91"/>
        <v>April</v>
      </c>
      <c r="O882" s="15">
        <f t="shared" si="92"/>
        <v>2</v>
      </c>
      <c r="P882" s="19">
        <f t="shared" si="93"/>
        <v>5692.875</v>
      </c>
      <c r="Q882" s="19">
        <f t="shared" si="94"/>
        <v>108164.625</v>
      </c>
      <c r="R882" s="15">
        <f t="shared" si="95"/>
        <v>13321.699999999997</v>
      </c>
      <c r="S882" s="15">
        <f t="shared" si="96"/>
        <v>11.700327163340138</v>
      </c>
      <c r="T882" s="20" t="str">
        <f t="shared" si="97"/>
        <v>High</v>
      </c>
    </row>
    <row r="883" spans="1:20" x14ac:dyDescent="0.3">
      <c r="A883" s="15" t="s">
        <v>956</v>
      </c>
      <c r="B883" s="16">
        <v>45357</v>
      </c>
      <c r="C883" s="15" t="s">
        <v>21</v>
      </c>
      <c r="D883" s="15" t="s">
        <v>22</v>
      </c>
      <c r="E883" s="15" t="s">
        <v>16</v>
      </c>
      <c r="F883" s="15" t="s">
        <v>39</v>
      </c>
      <c r="G883" s="15" t="s">
        <v>165</v>
      </c>
      <c r="H883" s="15">
        <v>2</v>
      </c>
      <c r="I883" s="15">
        <v>77664</v>
      </c>
      <c r="J883" s="17">
        <v>0.15</v>
      </c>
      <c r="K883" s="15">
        <v>132028.79999999999</v>
      </c>
      <c r="L883" s="15">
        <v>100359.07</v>
      </c>
      <c r="M883" s="15" t="s">
        <v>19</v>
      </c>
      <c r="N883" s="18" t="str">
        <f t="shared" si="91"/>
        <v>March</v>
      </c>
      <c r="O883" s="15">
        <f t="shared" si="92"/>
        <v>1</v>
      </c>
      <c r="P883" s="19">
        <f t="shared" si="93"/>
        <v>19804.319999999996</v>
      </c>
      <c r="Q883" s="19">
        <f t="shared" si="94"/>
        <v>112224.48</v>
      </c>
      <c r="R883" s="15">
        <f t="shared" si="95"/>
        <v>31669.729999999981</v>
      </c>
      <c r="S883" s="15">
        <f t="shared" si="96"/>
        <v>23.98698617271382</v>
      </c>
      <c r="T883" s="20" t="str">
        <f t="shared" si="97"/>
        <v>High</v>
      </c>
    </row>
    <row r="884" spans="1:20" x14ac:dyDescent="0.3">
      <c r="A884" s="15" t="s">
        <v>957</v>
      </c>
      <c r="B884" s="16">
        <v>45257</v>
      </c>
      <c r="C884" s="15" t="s">
        <v>14</v>
      </c>
      <c r="D884" s="15" t="s">
        <v>38</v>
      </c>
      <c r="E884" s="15" t="s">
        <v>23</v>
      </c>
      <c r="F884" s="15" t="s">
        <v>49</v>
      </c>
      <c r="G884" s="15" t="s">
        <v>50</v>
      </c>
      <c r="H884" s="15">
        <v>4</v>
      </c>
      <c r="I884" s="15">
        <v>15785</v>
      </c>
      <c r="J884" s="17">
        <v>0.12</v>
      </c>
      <c r="K884" s="15">
        <v>55563.199999999997</v>
      </c>
      <c r="L884" s="15">
        <v>47589.440000000002</v>
      </c>
      <c r="M884" s="15" t="s">
        <v>19</v>
      </c>
      <c r="N884" s="18" t="str">
        <f t="shared" si="91"/>
        <v>November</v>
      </c>
      <c r="O884" s="15">
        <f t="shared" si="92"/>
        <v>4</v>
      </c>
      <c r="P884" s="19">
        <f t="shared" si="93"/>
        <v>6667.5839999999998</v>
      </c>
      <c r="Q884" s="19">
        <f t="shared" si="94"/>
        <v>48895.615999999995</v>
      </c>
      <c r="R884" s="15">
        <f t="shared" si="95"/>
        <v>7973.7599999999948</v>
      </c>
      <c r="S884" s="15">
        <f t="shared" si="96"/>
        <v>14.35079333083767</v>
      </c>
      <c r="T884" s="20" t="str">
        <f t="shared" si="97"/>
        <v>High</v>
      </c>
    </row>
    <row r="885" spans="1:20" x14ac:dyDescent="0.3">
      <c r="A885" s="15" t="s">
        <v>958</v>
      </c>
      <c r="B885" s="16">
        <v>45373</v>
      </c>
      <c r="C885" s="15" t="s">
        <v>14</v>
      </c>
      <c r="D885" s="15" t="s">
        <v>28</v>
      </c>
      <c r="E885" s="15" t="s">
        <v>32</v>
      </c>
      <c r="F885" s="15" t="s">
        <v>90</v>
      </c>
      <c r="G885" s="15" t="s">
        <v>91</v>
      </c>
      <c r="H885" s="15">
        <v>5</v>
      </c>
      <c r="I885" s="15">
        <v>6348</v>
      </c>
      <c r="J885" s="17">
        <v>0</v>
      </c>
      <c r="K885" s="15">
        <v>31740</v>
      </c>
      <c r="L885" s="15">
        <v>27787.59</v>
      </c>
      <c r="M885" s="15" t="s">
        <v>19</v>
      </c>
      <c r="N885" s="18" t="str">
        <f t="shared" si="91"/>
        <v>March</v>
      </c>
      <c r="O885" s="15">
        <f t="shared" si="92"/>
        <v>1</v>
      </c>
      <c r="P885" s="19">
        <f t="shared" si="93"/>
        <v>0</v>
      </c>
      <c r="Q885" s="19">
        <f t="shared" si="94"/>
        <v>31740</v>
      </c>
      <c r="R885" s="15">
        <f t="shared" si="95"/>
        <v>3952.41</v>
      </c>
      <c r="S885" s="15">
        <f t="shared" si="96"/>
        <v>12.452457466918714</v>
      </c>
      <c r="T885" s="20" t="str">
        <f t="shared" si="97"/>
        <v>High</v>
      </c>
    </row>
    <row r="886" spans="1:20" x14ac:dyDescent="0.3">
      <c r="A886" s="15" t="s">
        <v>959</v>
      </c>
      <c r="B886" s="16">
        <v>45008</v>
      </c>
      <c r="C886" s="15" t="s">
        <v>21</v>
      </c>
      <c r="D886" s="15" t="s">
        <v>73</v>
      </c>
      <c r="E886" s="15" t="s">
        <v>16</v>
      </c>
      <c r="F886" s="15" t="s">
        <v>29</v>
      </c>
      <c r="G886" s="15" t="s">
        <v>30</v>
      </c>
      <c r="H886" s="15">
        <v>3</v>
      </c>
      <c r="I886" s="15">
        <v>49661</v>
      </c>
      <c r="J886" s="17">
        <v>0.15</v>
      </c>
      <c r="K886" s="15">
        <v>126635.55</v>
      </c>
      <c r="L886" s="15">
        <v>107136.88</v>
      </c>
      <c r="M886" s="15" t="s">
        <v>51</v>
      </c>
      <c r="N886" s="18" t="str">
        <f t="shared" si="91"/>
        <v>March</v>
      </c>
      <c r="O886" s="15">
        <f t="shared" si="92"/>
        <v>1</v>
      </c>
      <c r="P886" s="19">
        <f t="shared" si="93"/>
        <v>18995.3325</v>
      </c>
      <c r="Q886" s="19">
        <f t="shared" si="94"/>
        <v>107640.2175</v>
      </c>
      <c r="R886" s="15">
        <f t="shared" si="95"/>
        <v>19498.669999999998</v>
      </c>
      <c r="S886" s="15">
        <f t="shared" si="96"/>
        <v>15.397469352010551</v>
      </c>
      <c r="T886" s="20" t="str">
        <f t="shared" si="97"/>
        <v>High</v>
      </c>
    </row>
    <row r="887" spans="1:20" x14ac:dyDescent="0.3">
      <c r="A887" s="15" t="s">
        <v>960</v>
      </c>
      <c r="B887" s="16">
        <v>44953</v>
      </c>
      <c r="C887" s="15" t="s">
        <v>14</v>
      </c>
      <c r="D887" s="15" t="s">
        <v>22</v>
      </c>
      <c r="E887" s="15" t="s">
        <v>23</v>
      </c>
      <c r="F887" s="15" t="s">
        <v>49</v>
      </c>
      <c r="G887" s="15" t="s">
        <v>71</v>
      </c>
      <c r="H887" s="15">
        <v>1</v>
      </c>
      <c r="I887" s="15">
        <v>27662</v>
      </c>
      <c r="J887" s="17">
        <v>0.15</v>
      </c>
      <c r="K887" s="15">
        <v>23512.7</v>
      </c>
      <c r="L887" s="15">
        <v>18974.21</v>
      </c>
      <c r="M887" s="15" t="s">
        <v>19</v>
      </c>
      <c r="N887" s="18" t="str">
        <f t="shared" si="91"/>
        <v>January</v>
      </c>
      <c r="O887" s="15">
        <f t="shared" si="92"/>
        <v>1</v>
      </c>
      <c r="P887" s="19">
        <f t="shared" si="93"/>
        <v>3526.9050000000002</v>
      </c>
      <c r="Q887" s="19">
        <f t="shared" si="94"/>
        <v>19985.795000000002</v>
      </c>
      <c r="R887" s="15">
        <f t="shared" si="95"/>
        <v>4538.4900000000016</v>
      </c>
      <c r="S887" s="15">
        <f t="shared" si="96"/>
        <v>19.302291952859523</v>
      </c>
      <c r="T887" s="20" t="str">
        <f t="shared" si="97"/>
        <v>Medium</v>
      </c>
    </row>
    <row r="888" spans="1:20" x14ac:dyDescent="0.3">
      <c r="A888" s="15" t="s">
        <v>961</v>
      </c>
      <c r="B888" s="16">
        <v>45587</v>
      </c>
      <c r="C888" s="15" t="s">
        <v>21</v>
      </c>
      <c r="D888" s="15" t="s">
        <v>65</v>
      </c>
      <c r="E888" s="15" t="s">
        <v>32</v>
      </c>
      <c r="F888" s="15" t="s">
        <v>33</v>
      </c>
      <c r="G888" s="15" t="s">
        <v>83</v>
      </c>
      <c r="H888" s="15">
        <v>1</v>
      </c>
      <c r="I888" s="15">
        <v>22541</v>
      </c>
      <c r="J888" s="17">
        <v>0.05</v>
      </c>
      <c r="K888" s="15">
        <v>21413.95</v>
      </c>
      <c r="L888" s="15">
        <v>16275.19</v>
      </c>
      <c r="M888" s="15" t="s">
        <v>19</v>
      </c>
      <c r="N888" s="18" t="str">
        <f t="shared" si="91"/>
        <v>October</v>
      </c>
      <c r="O888" s="15">
        <f t="shared" si="92"/>
        <v>4</v>
      </c>
      <c r="P888" s="19">
        <f t="shared" si="93"/>
        <v>1070.6975</v>
      </c>
      <c r="Q888" s="19">
        <f t="shared" si="94"/>
        <v>20343.252500000002</v>
      </c>
      <c r="R888" s="15">
        <f t="shared" si="95"/>
        <v>5138.76</v>
      </c>
      <c r="S888" s="15">
        <f t="shared" si="96"/>
        <v>23.997254126398911</v>
      </c>
      <c r="T888" s="20" t="str">
        <f t="shared" si="97"/>
        <v>Medium</v>
      </c>
    </row>
    <row r="889" spans="1:20" x14ac:dyDescent="0.3">
      <c r="A889" s="15" t="s">
        <v>962</v>
      </c>
      <c r="B889" s="16">
        <v>45610</v>
      </c>
      <c r="C889" s="15" t="s">
        <v>27</v>
      </c>
      <c r="D889" s="15" t="s">
        <v>46</v>
      </c>
      <c r="E889" s="15" t="s">
        <v>16</v>
      </c>
      <c r="F889" s="15" t="s">
        <v>39</v>
      </c>
      <c r="G889" s="15" t="s">
        <v>40</v>
      </c>
      <c r="H889" s="15">
        <v>1</v>
      </c>
      <c r="I889" s="15">
        <v>84903</v>
      </c>
      <c r="J889" s="17">
        <v>0.12</v>
      </c>
      <c r="K889" s="15">
        <v>74714.64</v>
      </c>
      <c r="L889" s="15">
        <v>65828.36</v>
      </c>
      <c r="M889" s="15" t="s">
        <v>51</v>
      </c>
      <c r="N889" s="18" t="str">
        <f t="shared" si="91"/>
        <v>November</v>
      </c>
      <c r="O889" s="15">
        <f t="shared" si="92"/>
        <v>4</v>
      </c>
      <c r="P889" s="19">
        <f t="shared" si="93"/>
        <v>8965.7567999999992</v>
      </c>
      <c r="Q889" s="19">
        <f t="shared" si="94"/>
        <v>65748.883199999997</v>
      </c>
      <c r="R889" s="15">
        <f t="shared" si="95"/>
        <v>8886.2799999999988</v>
      </c>
      <c r="S889" s="15">
        <f t="shared" si="96"/>
        <v>11.893626202307873</v>
      </c>
      <c r="T889" s="20" t="str">
        <f t="shared" si="97"/>
        <v>High</v>
      </c>
    </row>
    <row r="890" spans="1:20" x14ac:dyDescent="0.3">
      <c r="A890" s="15" t="s">
        <v>963</v>
      </c>
      <c r="B890" s="16">
        <v>45049</v>
      </c>
      <c r="C890" s="15" t="s">
        <v>37</v>
      </c>
      <c r="D890" s="15" t="s">
        <v>28</v>
      </c>
      <c r="E890" s="15" t="s">
        <v>16</v>
      </c>
      <c r="F890" s="15" t="s">
        <v>17</v>
      </c>
      <c r="G890" s="15" t="s">
        <v>156</v>
      </c>
      <c r="H890" s="15">
        <v>2</v>
      </c>
      <c r="I890" s="15">
        <v>42764</v>
      </c>
      <c r="J890" s="17">
        <v>0</v>
      </c>
      <c r="K890" s="15">
        <v>85528</v>
      </c>
      <c r="L890" s="15">
        <v>69597.27</v>
      </c>
      <c r="M890" s="15" t="s">
        <v>51</v>
      </c>
      <c r="N890" s="18" t="str">
        <f t="shared" si="91"/>
        <v>May</v>
      </c>
      <c r="O890" s="15">
        <f t="shared" si="92"/>
        <v>2</v>
      </c>
      <c r="P890" s="19">
        <f t="shared" si="93"/>
        <v>0</v>
      </c>
      <c r="Q890" s="19">
        <f t="shared" si="94"/>
        <v>85528</v>
      </c>
      <c r="R890" s="15">
        <f t="shared" si="95"/>
        <v>15930.729999999996</v>
      </c>
      <c r="S890" s="15">
        <f t="shared" si="96"/>
        <v>18.626332896829105</v>
      </c>
      <c r="T890" s="20" t="str">
        <f t="shared" si="97"/>
        <v>High</v>
      </c>
    </row>
    <row r="891" spans="1:20" x14ac:dyDescent="0.3">
      <c r="A891" s="15" t="s">
        <v>964</v>
      </c>
      <c r="B891" s="16">
        <v>44947</v>
      </c>
      <c r="C891" s="15" t="s">
        <v>14</v>
      </c>
      <c r="D891" s="15" t="s">
        <v>42</v>
      </c>
      <c r="E891" s="15" t="s">
        <v>32</v>
      </c>
      <c r="F891" s="15" t="s">
        <v>60</v>
      </c>
      <c r="G891" s="15" t="s">
        <v>102</v>
      </c>
      <c r="H891" s="15">
        <v>3</v>
      </c>
      <c r="I891" s="15">
        <v>40337</v>
      </c>
      <c r="J891" s="17">
        <v>0.1</v>
      </c>
      <c r="K891" s="15">
        <v>108909.9</v>
      </c>
      <c r="L891" s="15">
        <v>96350.09</v>
      </c>
      <c r="M891" s="15" t="s">
        <v>51</v>
      </c>
      <c r="N891" s="18" t="str">
        <f t="shared" si="91"/>
        <v>January</v>
      </c>
      <c r="O891" s="15">
        <f t="shared" si="92"/>
        <v>1</v>
      </c>
      <c r="P891" s="19">
        <f t="shared" si="93"/>
        <v>10890.99</v>
      </c>
      <c r="Q891" s="19">
        <f t="shared" si="94"/>
        <v>98018.909999999989</v>
      </c>
      <c r="R891" s="15">
        <f t="shared" si="95"/>
        <v>12559.809999999998</v>
      </c>
      <c r="S891" s="15">
        <f t="shared" si="96"/>
        <v>11.532294125694724</v>
      </c>
      <c r="T891" s="20" t="str">
        <f t="shared" si="97"/>
        <v>High</v>
      </c>
    </row>
    <row r="892" spans="1:20" x14ac:dyDescent="0.3">
      <c r="A892" s="15" t="s">
        <v>965</v>
      </c>
      <c r="B892" s="16">
        <v>45120</v>
      </c>
      <c r="C892" s="15" t="s">
        <v>21</v>
      </c>
      <c r="D892" s="15" t="s">
        <v>38</v>
      </c>
      <c r="E892" s="15" t="s">
        <v>32</v>
      </c>
      <c r="F892" s="15" t="s">
        <v>60</v>
      </c>
      <c r="G892" s="15" t="s">
        <v>61</v>
      </c>
      <c r="H892" s="15">
        <v>4</v>
      </c>
      <c r="I892" s="15">
        <v>73387</v>
      </c>
      <c r="J892" s="17">
        <v>0.08</v>
      </c>
      <c r="K892" s="15">
        <v>270064.15999999997</v>
      </c>
      <c r="L892" s="15">
        <v>217198.25</v>
      </c>
      <c r="M892" s="15" t="s">
        <v>35</v>
      </c>
      <c r="N892" s="18" t="str">
        <f t="shared" si="91"/>
        <v>July</v>
      </c>
      <c r="O892" s="15">
        <f t="shared" si="92"/>
        <v>3</v>
      </c>
      <c r="P892" s="19">
        <f t="shared" si="93"/>
        <v>21605.132799999999</v>
      </c>
      <c r="Q892" s="19">
        <f t="shared" si="94"/>
        <v>248459.02719999998</v>
      </c>
      <c r="R892" s="15">
        <f t="shared" si="95"/>
        <v>52865.909999999974</v>
      </c>
      <c r="S892" s="15">
        <f t="shared" si="96"/>
        <v>19.575314991815272</v>
      </c>
      <c r="T892" s="20" t="str">
        <f t="shared" si="97"/>
        <v>High</v>
      </c>
    </row>
    <row r="893" spans="1:20" x14ac:dyDescent="0.3">
      <c r="A893" s="15" t="s">
        <v>966</v>
      </c>
      <c r="B893" s="16">
        <v>45073</v>
      </c>
      <c r="C893" s="15" t="s">
        <v>27</v>
      </c>
      <c r="D893" s="15" t="s">
        <v>56</v>
      </c>
      <c r="E893" s="15" t="s">
        <v>16</v>
      </c>
      <c r="F893" s="15" t="s">
        <v>17</v>
      </c>
      <c r="G893" s="15" t="s">
        <v>93</v>
      </c>
      <c r="H893" s="15">
        <v>1</v>
      </c>
      <c r="I893" s="15">
        <v>61529</v>
      </c>
      <c r="J893" s="17">
        <v>0.08</v>
      </c>
      <c r="K893" s="15">
        <v>56606.68</v>
      </c>
      <c r="L893" s="15">
        <v>43385.99</v>
      </c>
      <c r="M893" s="15" t="s">
        <v>51</v>
      </c>
      <c r="N893" s="18" t="str">
        <f t="shared" si="91"/>
        <v>May</v>
      </c>
      <c r="O893" s="15">
        <f t="shared" si="92"/>
        <v>2</v>
      </c>
      <c r="P893" s="19">
        <f t="shared" si="93"/>
        <v>4528.5344000000005</v>
      </c>
      <c r="Q893" s="19">
        <f t="shared" si="94"/>
        <v>52078.145600000003</v>
      </c>
      <c r="R893" s="15">
        <f t="shared" si="95"/>
        <v>13220.690000000002</v>
      </c>
      <c r="S893" s="15">
        <f t="shared" si="96"/>
        <v>23.355353113802121</v>
      </c>
      <c r="T893" s="20" t="str">
        <f t="shared" si="97"/>
        <v>High</v>
      </c>
    </row>
    <row r="894" spans="1:20" x14ac:dyDescent="0.3">
      <c r="A894" s="15" t="s">
        <v>967</v>
      </c>
      <c r="B894" s="16">
        <v>45501</v>
      </c>
      <c r="C894" s="15" t="s">
        <v>27</v>
      </c>
      <c r="D894" s="15" t="s">
        <v>46</v>
      </c>
      <c r="E894" s="15" t="s">
        <v>16</v>
      </c>
      <c r="F894" s="15" t="s">
        <v>29</v>
      </c>
      <c r="G894" s="15" t="s">
        <v>77</v>
      </c>
      <c r="H894" s="15">
        <v>1</v>
      </c>
      <c r="I894" s="15">
        <v>71164</v>
      </c>
      <c r="J894" s="17">
        <v>0.08</v>
      </c>
      <c r="K894" s="15">
        <v>65470.879999999997</v>
      </c>
      <c r="L894" s="15">
        <v>53373.15</v>
      </c>
      <c r="M894" s="15" t="s">
        <v>51</v>
      </c>
      <c r="N894" s="18" t="str">
        <f t="shared" si="91"/>
        <v>July</v>
      </c>
      <c r="O894" s="15">
        <f t="shared" si="92"/>
        <v>3</v>
      </c>
      <c r="P894" s="19">
        <f t="shared" si="93"/>
        <v>5237.6704</v>
      </c>
      <c r="Q894" s="19">
        <f t="shared" si="94"/>
        <v>60233.209599999995</v>
      </c>
      <c r="R894" s="15">
        <f t="shared" si="95"/>
        <v>12097.729999999996</v>
      </c>
      <c r="S894" s="15">
        <f t="shared" si="96"/>
        <v>18.478031760074092</v>
      </c>
      <c r="T894" s="20" t="str">
        <f t="shared" si="97"/>
        <v>High</v>
      </c>
    </row>
    <row r="895" spans="1:20" x14ac:dyDescent="0.3">
      <c r="A895" s="15" t="s">
        <v>968</v>
      </c>
      <c r="B895" s="16">
        <v>45016</v>
      </c>
      <c r="C895" s="15" t="s">
        <v>37</v>
      </c>
      <c r="D895" s="15" t="s">
        <v>42</v>
      </c>
      <c r="E895" s="15" t="s">
        <v>16</v>
      </c>
      <c r="F895" s="15" t="s">
        <v>29</v>
      </c>
      <c r="G895" s="15" t="s">
        <v>79</v>
      </c>
      <c r="H895" s="15">
        <v>5</v>
      </c>
      <c r="I895" s="15">
        <v>71122</v>
      </c>
      <c r="J895" s="17">
        <v>0</v>
      </c>
      <c r="K895" s="15">
        <v>355610</v>
      </c>
      <c r="L895" s="15">
        <v>300797.81</v>
      </c>
      <c r="M895" s="15" t="s">
        <v>35</v>
      </c>
      <c r="N895" s="18" t="str">
        <f t="shared" si="91"/>
        <v>March</v>
      </c>
      <c r="O895" s="15">
        <f t="shared" si="92"/>
        <v>1</v>
      </c>
      <c r="P895" s="19">
        <f t="shared" si="93"/>
        <v>0</v>
      </c>
      <c r="Q895" s="19">
        <f t="shared" si="94"/>
        <v>355610</v>
      </c>
      <c r="R895" s="15">
        <f t="shared" si="95"/>
        <v>54812.19</v>
      </c>
      <c r="S895" s="15">
        <f t="shared" si="96"/>
        <v>15.413568234864035</v>
      </c>
      <c r="T895" s="20" t="str">
        <f t="shared" si="97"/>
        <v>High</v>
      </c>
    </row>
    <row r="896" spans="1:20" x14ac:dyDescent="0.3">
      <c r="A896" s="15" t="s">
        <v>969</v>
      </c>
      <c r="B896" s="16">
        <v>45065</v>
      </c>
      <c r="C896" s="15" t="s">
        <v>21</v>
      </c>
      <c r="D896" s="15" t="s">
        <v>56</v>
      </c>
      <c r="E896" s="15" t="s">
        <v>23</v>
      </c>
      <c r="F896" s="15" t="s">
        <v>49</v>
      </c>
      <c r="G896" s="15" t="s">
        <v>95</v>
      </c>
      <c r="H896" s="15">
        <v>3</v>
      </c>
      <c r="I896" s="15">
        <v>67681</v>
      </c>
      <c r="J896" s="17">
        <v>0.08</v>
      </c>
      <c r="K896" s="15">
        <v>186799.56</v>
      </c>
      <c r="L896" s="15">
        <v>161066.66</v>
      </c>
      <c r="M896" s="15" t="s">
        <v>19</v>
      </c>
      <c r="N896" s="18" t="str">
        <f t="shared" si="91"/>
        <v>May</v>
      </c>
      <c r="O896" s="15">
        <f t="shared" si="92"/>
        <v>2</v>
      </c>
      <c r="P896" s="19">
        <f t="shared" si="93"/>
        <v>14943.9648</v>
      </c>
      <c r="Q896" s="19">
        <f t="shared" si="94"/>
        <v>171855.59520000001</v>
      </c>
      <c r="R896" s="15">
        <f t="shared" si="95"/>
        <v>25732.899999999994</v>
      </c>
      <c r="S896" s="15">
        <f t="shared" si="96"/>
        <v>13.775674846343319</v>
      </c>
      <c r="T896" s="20" t="str">
        <f t="shared" si="97"/>
        <v>High</v>
      </c>
    </row>
    <row r="897" spans="1:20" x14ac:dyDescent="0.3">
      <c r="A897" s="15" t="s">
        <v>970</v>
      </c>
      <c r="B897" s="16">
        <v>45088</v>
      </c>
      <c r="C897" s="15" t="s">
        <v>21</v>
      </c>
      <c r="D897" s="15" t="s">
        <v>22</v>
      </c>
      <c r="E897" s="15" t="s">
        <v>32</v>
      </c>
      <c r="F897" s="15" t="s">
        <v>43</v>
      </c>
      <c r="G897" s="15" t="s">
        <v>44</v>
      </c>
      <c r="H897" s="15">
        <v>1</v>
      </c>
      <c r="I897" s="15">
        <v>6501</v>
      </c>
      <c r="J897" s="17">
        <v>0.08</v>
      </c>
      <c r="K897" s="15">
        <v>5980.92</v>
      </c>
      <c r="L897" s="15">
        <v>4939.59</v>
      </c>
      <c r="M897" s="15" t="s">
        <v>19</v>
      </c>
      <c r="N897" s="18" t="str">
        <f t="shared" si="91"/>
        <v>June</v>
      </c>
      <c r="O897" s="15">
        <f t="shared" si="92"/>
        <v>2</v>
      </c>
      <c r="P897" s="19">
        <f t="shared" si="93"/>
        <v>478.47360000000003</v>
      </c>
      <c r="Q897" s="19">
        <f t="shared" si="94"/>
        <v>5502.4463999999998</v>
      </c>
      <c r="R897" s="15">
        <f t="shared" si="95"/>
        <v>1041.33</v>
      </c>
      <c r="S897" s="15">
        <f t="shared" si="96"/>
        <v>17.410866555646955</v>
      </c>
      <c r="T897" s="20" t="str">
        <f t="shared" si="97"/>
        <v>Low</v>
      </c>
    </row>
    <row r="898" spans="1:20" x14ac:dyDescent="0.3">
      <c r="A898" s="15" t="s">
        <v>971</v>
      </c>
      <c r="B898" s="16">
        <v>45334</v>
      </c>
      <c r="C898" s="15" t="s">
        <v>37</v>
      </c>
      <c r="D898" s="15" t="s">
        <v>48</v>
      </c>
      <c r="E898" s="15" t="s">
        <v>32</v>
      </c>
      <c r="F898" s="15" t="s">
        <v>33</v>
      </c>
      <c r="G898" s="15" t="s">
        <v>83</v>
      </c>
      <c r="H898" s="15">
        <v>2</v>
      </c>
      <c r="I898" s="15">
        <v>69480</v>
      </c>
      <c r="J898" s="17">
        <v>0.15</v>
      </c>
      <c r="K898" s="15">
        <v>118116</v>
      </c>
      <c r="L898" s="15">
        <v>89334.34</v>
      </c>
      <c r="M898" s="15" t="s">
        <v>19</v>
      </c>
      <c r="N898" s="18" t="str">
        <f t="shared" si="91"/>
        <v>February</v>
      </c>
      <c r="O898" s="15">
        <f t="shared" si="92"/>
        <v>1</v>
      </c>
      <c r="P898" s="19">
        <f t="shared" si="93"/>
        <v>17717.399999999998</v>
      </c>
      <c r="Q898" s="19">
        <f t="shared" si="94"/>
        <v>100398.6</v>
      </c>
      <c r="R898" s="15">
        <f t="shared" si="95"/>
        <v>28781.660000000003</v>
      </c>
      <c r="S898" s="15">
        <f t="shared" si="96"/>
        <v>24.367283009922453</v>
      </c>
      <c r="T898" s="20" t="str">
        <f t="shared" si="97"/>
        <v>High</v>
      </c>
    </row>
    <row r="899" spans="1:20" x14ac:dyDescent="0.3">
      <c r="A899" s="15" t="s">
        <v>972</v>
      </c>
      <c r="B899" s="16">
        <v>45202</v>
      </c>
      <c r="C899" s="15" t="s">
        <v>37</v>
      </c>
      <c r="D899" s="15" t="s">
        <v>42</v>
      </c>
      <c r="E899" s="15" t="s">
        <v>23</v>
      </c>
      <c r="F899" s="15" t="s">
        <v>53</v>
      </c>
      <c r="G899" s="15" t="s">
        <v>54</v>
      </c>
      <c r="H899" s="15">
        <v>3</v>
      </c>
      <c r="I899" s="15">
        <v>63309</v>
      </c>
      <c r="J899" s="17">
        <v>0.1</v>
      </c>
      <c r="K899" s="15">
        <v>170934.3</v>
      </c>
      <c r="L899" s="15">
        <v>138843.68</v>
      </c>
      <c r="M899" s="15" t="s">
        <v>35</v>
      </c>
      <c r="N899" s="18" t="str">
        <f t="shared" ref="N899:N962" si="98">TEXT(B899,"mmmm")</f>
        <v>October</v>
      </c>
      <c r="O899" s="15">
        <f t="shared" ref="O899:O962" si="99">ROUNDUP(MONTH(B899)/3,0)</f>
        <v>4</v>
      </c>
      <c r="P899" s="19">
        <f t="shared" ref="P899:P962" si="100">K899*J899</f>
        <v>17093.43</v>
      </c>
      <c r="Q899" s="19">
        <f t="shared" ref="Q899:Q962" si="101">K899-P899</f>
        <v>153840.87</v>
      </c>
      <c r="R899" s="15">
        <f t="shared" ref="R899:R962" si="102">K899-L899</f>
        <v>32090.619999999995</v>
      </c>
      <c r="S899" s="15">
        <f t="shared" ref="S899:S962" si="103">R899/K899*100</f>
        <v>18.773657481266191</v>
      </c>
      <c r="T899" s="20" t="str">
        <f t="shared" ref="T899:T962" si="104">IF(K899&gt;30000,"High",IF(K899&gt;10000,"Medium","Low"))</f>
        <v>High</v>
      </c>
    </row>
    <row r="900" spans="1:20" x14ac:dyDescent="0.3">
      <c r="A900" s="15" t="s">
        <v>973</v>
      </c>
      <c r="B900" s="16">
        <v>45234</v>
      </c>
      <c r="C900" s="15" t="s">
        <v>27</v>
      </c>
      <c r="D900" s="15" t="s">
        <v>70</v>
      </c>
      <c r="E900" s="15" t="s">
        <v>32</v>
      </c>
      <c r="F900" s="15" t="s">
        <v>33</v>
      </c>
      <c r="G900" s="15" t="s">
        <v>34</v>
      </c>
      <c r="H900" s="15">
        <v>5</v>
      </c>
      <c r="I900" s="15">
        <v>24327</v>
      </c>
      <c r="J900" s="17">
        <v>0.1</v>
      </c>
      <c r="K900" s="15">
        <v>109471.5</v>
      </c>
      <c r="L900" s="15">
        <v>95737.16</v>
      </c>
      <c r="M900" s="15" t="s">
        <v>35</v>
      </c>
      <c r="N900" s="18" t="str">
        <f t="shared" si="98"/>
        <v>November</v>
      </c>
      <c r="O900" s="15">
        <f t="shared" si="99"/>
        <v>4</v>
      </c>
      <c r="P900" s="19">
        <f t="shared" si="100"/>
        <v>10947.150000000001</v>
      </c>
      <c r="Q900" s="19">
        <f t="shared" si="101"/>
        <v>98524.35</v>
      </c>
      <c r="R900" s="15">
        <f t="shared" si="102"/>
        <v>13734.339999999997</v>
      </c>
      <c r="S900" s="15">
        <f t="shared" si="103"/>
        <v>12.546041663812039</v>
      </c>
      <c r="T900" s="20" t="str">
        <f t="shared" si="104"/>
        <v>High</v>
      </c>
    </row>
    <row r="901" spans="1:20" x14ac:dyDescent="0.3">
      <c r="A901" s="15" t="s">
        <v>974</v>
      </c>
      <c r="B901" s="16">
        <v>45162</v>
      </c>
      <c r="C901" s="15" t="s">
        <v>21</v>
      </c>
      <c r="D901" s="15" t="s">
        <v>38</v>
      </c>
      <c r="E901" s="15" t="s">
        <v>32</v>
      </c>
      <c r="F901" s="15" t="s">
        <v>43</v>
      </c>
      <c r="G901" s="15" t="s">
        <v>44</v>
      </c>
      <c r="H901" s="15">
        <v>1</v>
      </c>
      <c r="I901" s="15">
        <v>64518</v>
      </c>
      <c r="J901" s="17">
        <v>0.05</v>
      </c>
      <c r="K901" s="15">
        <v>61292.1</v>
      </c>
      <c r="L901" s="15">
        <v>51335.9</v>
      </c>
      <c r="M901" s="15" t="s">
        <v>19</v>
      </c>
      <c r="N901" s="18" t="str">
        <f t="shared" si="98"/>
        <v>August</v>
      </c>
      <c r="O901" s="15">
        <f t="shared" si="99"/>
        <v>3</v>
      </c>
      <c r="P901" s="19">
        <f t="shared" si="100"/>
        <v>3064.605</v>
      </c>
      <c r="Q901" s="19">
        <f t="shared" si="101"/>
        <v>58227.494999999995</v>
      </c>
      <c r="R901" s="15">
        <f t="shared" si="102"/>
        <v>9956.1999999999971</v>
      </c>
      <c r="S901" s="15">
        <f t="shared" si="103"/>
        <v>16.243855243987394</v>
      </c>
      <c r="T901" s="20" t="str">
        <f t="shared" si="104"/>
        <v>High</v>
      </c>
    </row>
    <row r="902" spans="1:20" x14ac:dyDescent="0.3">
      <c r="A902" s="15" t="s">
        <v>975</v>
      </c>
      <c r="B902" s="16">
        <v>44965</v>
      </c>
      <c r="C902" s="15" t="s">
        <v>21</v>
      </c>
      <c r="D902" s="15" t="s">
        <v>56</v>
      </c>
      <c r="E902" s="15" t="s">
        <v>23</v>
      </c>
      <c r="F902" s="15" t="s">
        <v>53</v>
      </c>
      <c r="G902" s="15" t="s">
        <v>54</v>
      </c>
      <c r="H902" s="15">
        <v>5</v>
      </c>
      <c r="I902" s="15">
        <v>80622</v>
      </c>
      <c r="J902" s="17">
        <v>0.15</v>
      </c>
      <c r="K902" s="15">
        <v>342643.5</v>
      </c>
      <c r="L902" s="15">
        <v>262493.69</v>
      </c>
      <c r="M902" s="15" t="s">
        <v>19</v>
      </c>
      <c r="N902" s="18" t="str">
        <f t="shared" si="98"/>
        <v>February</v>
      </c>
      <c r="O902" s="15">
        <f t="shared" si="99"/>
        <v>1</v>
      </c>
      <c r="P902" s="19">
        <f t="shared" si="100"/>
        <v>51396.525000000001</v>
      </c>
      <c r="Q902" s="19">
        <f t="shared" si="101"/>
        <v>291246.97499999998</v>
      </c>
      <c r="R902" s="15">
        <f t="shared" si="102"/>
        <v>80149.81</v>
      </c>
      <c r="S902" s="15">
        <f t="shared" si="103"/>
        <v>23.391603809790642</v>
      </c>
      <c r="T902" s="20" t="str">
        <f t="shared" si="104"/>
        <v>High</v>
      </c>
    </row>
    <row r="903" spans="1:20" x14ac:dyDescent="0.3">
      <c r="A903" s="15" t="s">
        <v>976</v>
      </c>
      <c r="B903" s="16">
        <v>45620</v>
      </c>
      <c r="C903" s="15" t="s">
        <v>14</v>
      </c>
      <c r="D903" s="15" t="s">
        <v>22</v>
      </c>
      <c r="E903" s="15" t="s">
        <v>23</v>
      </c>
      <c r="F903" s="15" t="s">
        <v>49</v>
      </c>
      <c r="G903" s="15" t="s">
        <v>95</v>
      </c>
      <c r="H903" s="15">
        <v>1</v>
      </c>
      <c r="I903" s="15">
        <v>89442</v>
      </c>
      <c r="J903" s="17">
        <v>0.1</v>
      </c>
      <c r="K903" s="15">
        <v>80497.8</v>
      </c>
      <c r="L903" s="15">
        <v>67061.02</v>
      </c>
      <c r="M903" s="15" t="s">
        <v>19</v>
      </c>
      <c r="N903" s="18" t="str">
        <f t="shared" si="98"/>
        <v>November</v>
      </c>
      <c r="O903" s="15">
        <f t="shared" si="99"/>
        <v>4</v>
      </c>
      <c r="P903" s="19">
        <f t="shared" si="100"/>
        <v>8049.7800000000007</v>
      </c>
      <c r="Q903" s="19">
        <f t="shared" si="101"/>
        <v>72448.02</v>
      </c>
      <c r="R903" s="15">
        <f t="shared" si="102"/>
        <v>13436.779999999999</v>
      </c>
      <c r="S903" s="15">
        <f t="shared" si="103"/>
        <v>16.692108355756304</v>
      </c>
      <c r="T903" s="20" t="str">
        <f t="shared" si="104"/>
        <v>High</v>
      </c>
    </row>
    <row r="904" spans="1:20" x14ac:dyDescent="0.3">
      <c r="A904" s="15" t="s">
        <v>977</v>
      </c>
      <c r="B904" s="16">
        <v>45633</v>
      </c>
      <c r="C904" s="15" t="s">
        <v>27</v>
      </c>
      <c r="D904" s="15" t="s">
        <v>15</v>
      </c>
      <c r="E904" s="15" t="s">
        <v>16</v>
      </c>
      <c r="F904" s="15" t="s">
        <v>17</v>
      </c>
      <c r="G904" s="15" t="s">
        <v>156</v>
      </c>
      <c r="H904" s="15">
        <v>2</v>
      </c>
      <c r="I904" s="15">
        <v>62271</v>
      </c>
      <c r="J904" s="17">
        <v>0.08</v>
      </c>
      <c r="K904" s="15">
        <v>114578.64</v>
      </c>
      <c r="L904" s="15">
        <v>93476.18</v>
      </c>
      <c r="M904" s="15" t="s">
        <v>19</v>
      </c>
      <c r="N904" s="18" t="str">
        <f t="shared" si="98"/>
        <v>December</v>
      </c>
      <c r="O904" s="15">
        <f t="shared" si="99"/>
        <v>4</v>
      </c>
      <c r="P904" s="19">
        <f t="shared" si="100"/>
        <v>9166.2911999999997</v>
      </c>
      <c r="Q904" s="19">
        <f t="shared" si="101"/>
        <v>105412.34880000001</v>
      </c>
      <c r="R904" s="15">
        <f t="shared" si="102"/>
        <v>21102.460000000006</v>
      </c>
      <c r="S904" s="15">
        <f t="shared" si="103"/>
        <v>18.417446742254931</v>
      </c>
      <c r="T904" s="20" t="str">
        <f t="shared" si="104"/>
        <v>High</v>
      </c>
    </row>
    <row r="905" spans="1:20" x14ac:dyDescent="0.3">
      <c r="A905" s="15" t="s">
        <v>978</v>
      </c>
      <c r="B905" s="16">
        <v>45468</v>
      </c>
      <c r="C905" s="15" t="s">
        <v>14</v>
      </c>
      <c r="D905" s="15" t="s">
        <v>65</v>
      </c>
      <c r="E905" s="15" t="s">
        <v>16</v>
      </c>
      <c r="F905" s="15" t="s">
        <v>29</v>
      </c>
      <c r="G905" s="15" t="s">
        <v>57</v>
      </c>
      <c r="H905" s="15">
        <v>2</v>
      </c>
      <c r="I905" s="15">
        <v>87243</v>
      </c>
      <c r="J905" s="17">
        <v>0.15</v>
      </c>
      <c r="K905" s="15">
        <v>148313.1</v>
      </c>
      <c r="L905" s="15">
        <v>124202.75</v>
      </c>
      <c r="M905" s="15" t="s">
        <v>51</v>
      </c>
      <c r="N905" s="18" t="str">
        <f t="shared" si="98"/>
        <v>June</v>
      </c>
      <c r="O905" s="15">
        <f t="shared" si="99"/>
        <v>2</v>
      </c>
      <c r="P905" s="19">
        <f t="shared" si="100"/>
        <v>22246.965</v>
      </c>
      <c r="Q905" s="19">
        <f t="shared" si="101"/>
        <v>126066.13500000001</v>
      </c>
      <c r="R905" s="15">
        <f t="shared" si="102"/>
        <v>24110.350000000006</v>
      </c>
      <c r="S905" s="15">
        <f t="shared" si="103"/>
        <v>16.256385983436395</v>
      </c>
      <c r="T905" s="20" t="str">
        <f t="shared" si="104"/>
        <v>High</v>
      </c>
    </row>
    <row r="906" spans="1:20" x14ac:dyDescent="0.3">
      <c r="A906" s="15" t="s">
        <v>979</v>
      </c>
      <c r="B906" s="16">
        <v>45284</v>
      </c>
      <c r="C906" s="15" t="s">
        <v>14</v>
      </c>
      <c r="D906" s="15" t="s">
        <v>56</v>
      </c>
      <c r="E906" s="15" t="s">
        <v>23</v>
      </c>
      <c r="F906" s="15" t="s">
        <v>53</v>
      </c>
      <c r="G906" s="15" t="s">
        <v>54</v>
      </c>
      <c r="H906" s="15">
        <v>2</v>
      </c>
      <c r="I906" s="15">
        <v>32791</v>
      </c>
      <c r="J906" s="17">
        <v>0.08</v>
      </c>
      <c r="K906" s="15">
        <v>60335.44</v>
      </c>
      <c r="L906" s="15">
        <v>53741.13</v>
      </c>
      <c r="M906" s="15" t="s">
        <v>35</v>
      </c>
      <c r="N906" s="18" t="str">
        <f t="shared" si="98"/>
        <v>December</v>
      </c>
      <c r="O906" s="15">
        <f t="shared" si="99"/>
        <v>4</v>
      </c>
      <c r="P906" s="19">
        <f t="shared" si="100"/>
        <v>4826.8352000000004</v>
      </c>
      <c r="Q906" s="19">
        <f t="shared" si="101"/>
        <v>55508.604800000001</v>
      </c>
      <c r="R906" s="15">
        <f t="shared" si="102"/>
        <v>6594.3100000000049</v>
      </c>
      <c r="S906" s="15">
        <f t="shared" si="103"/>
        <v>10.929413956374571</v>
      </c>
      <c r="T906" s="20" t="str">
        <f t="shared" si="104"/>
        <v>High</v>
      </c>
    </row>
    <row r="907" spans="1:20" x14ac:dyDescent="0.3">
      <c r="A907" s="15" t="s">
        <v>980</v>
      </c>
      <c r="B907" s="16">
        <v>45533</v>
      </c>
      <c r="C907" s="15" t="s">
        <v>14</v>
      </c>
      <c r="D907" s="15" t="s">
        <v>68</v>
      </c>
      <c r="E907" s="15" t="s">
        <v>32</v>
      </c>
      <c r="F907" s="15" t="s">
        <v>60</v>
      </c>
      <c r="G907" s="15" t="s">
        <v>61</v>
      </c>
      <c r="H907" s="15">
        <v>1</v>
      </c>
      <c r="I907" s="15">
        <v>1112</v>
      </c>
      <c r="J907" s="17">
        <v>0.05</v>
      </c>
      <c r="K907" s="15">
        <v>1056.4000000000001</v>
      </c>
      <c r="L907" s="15">
        <v>923.15</v>
      </c>
      <c r="M907" s="15" t="s">
        <v>51</v>
      </c>
      <c r="N907" s="18" t="str">
        <f t="shared" si="98"/>
        <v>August</v>
      </c>
      <c r="O907" s="15">
        <f t="shared" si="99"/>
        <v>3</v>
      </c>
      <c r="P907" s="19">
        <f t="shared" si="100"/>
        <v>52.820000000000007</v>
      </c>
      <c r="Q907" s="19">
        <f t="shared" si="101"/>
        <v>1003.58</v>
      </c>
      <c r="R907" s="15">
        <f t="shared" si="102"/>
        <v>133.25000000000011</v>
      </c>
      <c r="S907" s="15">
        <f t="shared" si="103"/>
        <v>12.61359333585764</v>
      </c>
      <c r="T907" s="20" t="str">
        <f t="shared" si="104"/>
        <v>Low</v>
      </c>
    </row>
    <row r="908" spans="1:20" x14ac:dyDescent="0.3">
      <c r="A908" s="15" t="s">
        <v>981</v>
      </c>
      <c r="B908" s="16">
        <v>45532</v>
      </c>
      <c r="C908" s="15" t="s">
        <v>27</v>
      </c>
      <c r="D908" s="15" t="s">
        <v>63</v>
      </c>
      <c r="E908" s="15" t="s">
        <v>32</v>
      </c>
      <c r="F908" s="15" t="s">
        <v>60</v>
      </c>
      <c r="G908" s="15" t="s">
        <v>102</v>
      </c>
      <c r="H908" s="15">
        <v>4</v>
      </c>
      <c r="I908" s="15">
        <v>72266</v>
      </c>
      <c r="J908" s="17">
        <v>0.08</v>
      </c>
      <c r="K908" s="15">
        <v>265938.88</v>
      </c>
      <c r="L908" s="15">
        <v>211003.88</v>
      </c>
      <c r="M908" s="15" t="s">
        <v>35</v>
      </c>
      <c r="N908" s="18" t="str">
        <f t="shared" si="98"/>
        <v>August</v>
      </c>
      <c r="O908" s="15">
        <f t="shared" si="99"/>
        <v>3</v>
      </c>
      <c r="P908" s="19">
        <f t="shared" si="100"/>
        <v>21275.110400000001</v>
      </c>
      <c r="Q908" s="19">
        <f t="shared" si="101"/>
        <v>244663.7696</v>
      </c>
      <c r="R908" s="15">
        <f t="shared" si="102"/>
        <v>54935</v>
      </c>
      <c r="S908" s="15">
        <f t="shared" si="103"/>
        <v>20.657002090104314</v>
      </c>
      <c r="T908" s="20" t="str">
        <f t="shared" si="104"/>
        <v>High</v>
      </c>
    </row>
    <row r="909" spans="1:20" x14ac:dyDescent="0.3">
      <c r="A909" s="15" t="s">
        <v>982</v>
      </c>
      <c r="B909" s="16">
        <v>44996</v>
      </c>
      <c r="C909" s="15" t="s">
        <v>14</v>
      </c>
      <c r="D909" s="15" t="s">
        <v>63</v>
      </c>
      <c r="E909" s="15" t="s">
        <v>23</v>
      </c>
      <c r="F909" s="15" t="s">
        <v>24</v>
      </c>
      <c r="G909" s="15" t="s">
        <v>75</v>
      </c>
      <c r="H909" s="15">
        <v>1</v>
      </c>
      <c r="I909" s="15">
        <v>72225</v>
      </c>
      <c r="J909" s="17">
        <v>0.15</v>
      </c>
      <c r="K909" s="15">
        <v>61391.25</v>
      </c>
      <c r="L909" s="15">
        <v>54531.34</v>
      </c>
      <c r="M909" s="15" t="s">
        <v>51</v>
      </c>
      <c r="N909" s="18" t="str">
        <f t="shared" si="98"/>
        <v>March</v>
      </c>
      <c r="O909" s="15">
        <f t="shared" si="99"/>
        <v>1</v>
      </c>
      <c r="P909" s="19">
        <f t="shared" si="100"/>
        <v>9208.6875</v>
      </c>
      <c r="Q909" s="19">
        <f t="shared" si="101"/>
        <v>52182.5625</v>
      </c>
      <c r="R909" s="15">
        <f t="shared" si="102"/>
        <v>6859.9100000000035</v>
      </c>
      <c r="S909" s="15">
        <f t="shared" si="103"/>
        <v>11.174084254677993</v>
      </c>
      <c r="T909" s="20" t="str">
        <f t="shared" si="104"/>
        <v>High</v>
      </c>
    </row>
    <row r="910" spans="1:20" x14ac:dyDescent="0.3">
      <c r="A910" s="15" t="s">
        <v>983</v>
      </c>
      <c r="B910" s="16">
        <v>45429</v>
      </c>
      <c r="C910" s="15" t="s">
        <v>21</v>
      </c>
      <c r="D910" s="15" t="s">
        <v>56</v>
      </c>
      <c r="E910" s="15" t="s">
        <v>23</v>
      </c>
      <c r="F910" s="15" t="s">
        <v>49</v>
      </c>
      <c r="G910" s="15" t="s">
        <v>95</v>
      </c>
      <c r="H910" s="15">
        <v>5</v>
      </c>
      <c r="I910" s="15">
        <v>18276</v>
      </c>
      <c r="J910" s="17">
        <v>0.1</v>
      </c>
      <c r="K910" s="15">
        <v>82242</v>
      </c>
      <c r="L910" s="15">
        <v>69840.62</v>
      </c>
      <c r="M910" s="15" t="s">
        <v>51</v>
      </c>
      <c r="N910" s="18" t="str">
        <f t="shared" si="98"/>
        <v>May</v>
      </c>
      <c r="O910" s="15">
        <f t="shared" si="99"/>
        <v>2</v>
      </c>
      <c r="P910" s="19">
        <f t="shared" si="100"/>
        <v>8224.2000000000007</v>
      </c>
      <c r="Q910" s="19">
        <f t="shared" si="101"/>
        <v>74017.8</v>
      </c>
      <c r="R910" s="15">
        <f t="shared" si="102"/>
        <v>12401.380000000005</v>
      </c>
      <c r="S910" s="15">
        <f t="shared" si="103"/>
        <v>15.079132316821095</v>
      </c>
      <c r="T910" s="20" t="str">
        <f t="shared" si="104"/>
        <v>High</v>
      </c>
    </row>
    <row r="911" spans="1:20" x14ac:dyDescent="0.3">
      <c r="A911" s="15" t="s">
        <v>984</v>
      </c>
      <c r="B911" s="16">
        <v>45282</v>
      </c>
      <c r="C911" s="15" t="s">
        <v>27</v>
      </c>
      <c r="D911" s="15" t="s">
        <v>63</v>
      </c>
      <c r="E911" s="15" t="s">
        <v>16</v>
      </c>
      <c r="F911" s="15" t="s">
        <v>39</v>
      </c>
      <c r="G911" s="15" t="s">
        <v>40</v>
      </c>
      <c r="H911" s="15">
        <v>2</v>
      </c>
      <c r="I911" s="15">
        <v>42575</v>
      </c>
      <c r="J911" s="17">
        <v>0.05</v>
      </c>
      <c r="K911" s="15">
        <v>80892.5</v>
      </c>
      <c r="L911" s="15">
        <v>72017.83</v>
      </c>
      <c r="M911" s="15" t="s">
        <v>51</v>
      </c>
      <c r="N911" s="18" t="str">
        <f t="shared" si="98"/>
        <v>December</v>
      </c>
      <c r="O911" s="15">
        <f t="shared" si="99"/>
        <v>4</v>
      </c>
      <c r="P911" s="19">
        <f t="shared" si="100"/>
        <v>4044.625</v>
      </c>
      <c r="Q911" s="19">
        <f t="shared" si="101"/>
        <v>76847.875</v>
      </c>
      <c r="R911" s="15">
        <f t="shared" si="102"/>
        <v>8874.6699999999983</v>
      </c>
      <c r="S911" s="15">
        <f t="shared" si="103"/>
        <v>10.970942918070277</v>
      </c>
      <c r="T911" s="20" t="str">
        <f t="shared" si="104"/>
        <v>High</v>
      </c>
    </row>
    <row r="912" spans="1:20" x14ac:dyDescent="0.3">
      <c r="A912" s="15" t="s">
        <v>985</v>
      </c>
      <c r="B912" s="16">
        <v>44935</v>
      </c>
      <c r="C912" s="15" t="s">
        <v>21</v>
      </c>
      <c r="D912" s="15" t="s">
        <v>42</v>
      </c>
      <c r="E912" s="15" t="s">
        <v>32</v>
      </c>
      <c r="F912" s="15" t="s">
        <v>60</v>
      </c>
      <c r="G912" s="15" t="s">
        <v>61</v>
      </c>
      <c r="H912" s="15">
        <v>3</v>
      </c>
      <c r="I912" s="15">
        <v>10561</v>
      </c>
      <c r="J912" s="17">
        <v>0.12</v>
      </c>
      <c r="K912" s="15">
        <v>27881.040000000001</v>
      </c>
      <c r="L912" s="15">
        <v>23957.8</v>
      </c>
      <c r="M912" s="15" t="s">
        <v>19</v>
      </c>
      <c r="N912" s="18" t="str">
        <f t="shared" si="98"/>
        <v>January</v>
      </c>
      <c r="O912" s="15">
        <f t="shared" si="99"/>
        <v>1</v>
      </c>
      <c r="P912" s="19">
        <f t="shared" si="100"/>
        <v>3345.7248</v>
      </c>
      <c r="Q912" s="19">
        <f t="shared" si="101"/>
        <v>24535.315200000001</v>
      </c>
      <c r="R912" s="15">
        <f t="shared" si="102"/>
        <v>3923.2400000000016</v>
      </c>
      <c r="S912" s="15">
        <f t="shared" si="103"/>
        <v>14.071354583616685</v>
      </c>
      <c r="T912" s="20" t="str">
        <f t="shared" si="104"/>
        <v>Medium</v>
      </c>
    </row>
    <row r="913" spans="1:20" x14ac:dyDescent="0.3">
      <c r="A913" s="15" t="s">
        <v>986</v>
      </c>
      <c r="B913" s="16">
        <v>45182</v>
      </c>
      <c r="C913" s="15" t="s">
        <v>14</v>
      </c>
      <c r="D913" s="15" t="s">
        <v>15</v>
      </c>
      <c r="E913" s="15" t="s">
        <v>23</v>
      </c>
      <c r="F913" s="15" t="s">
        <v>53</v>
      </c>
      <c r="G913" s="15" t="s">
        <v>81</v>
      </c>
      <c r="H913" s="15">
        <v>4</v>
      </c>
      <c r="I913" s="15">
        <v>12593</v>
      </c>
      <c r="J913" s="17">
        <v>0.15</v>
      </c>
      <c r="K913" s="15">
        <v>42816.2</v>
      </c>
      <c r="L913" s="15">
        <v>37842.97</v>
      </c>
      <c r="M913" s="15" t="s">
        <v>51</v>
      </c>
      <c r="N913" s="18" t="str">
        <f t="shared" si="98"/>
        <v>September</v>
      </c>
      <c r="O913" s="15">
        <f t="shared" si="99"/>
        <v>3</v>
      </c>
      <c r="P913" s="19">
        <f t="shared" si="100"/>
        <v>6422.4299999999994</v>
      </c>
      <c r="Q913" s="19">
        <f t="shared" si="101"/>
        <v>36393.769999999997</v>
      </c>
      <c r="R913" s="15">
        <f t="shared" si="102"/>
        <v>4973.2299999999959</v>
      </c>
      <c r="S913" s="15">
        <f t="shared" si="103"/>
        <v>11.615299816424615</v>
      </c>
      <c r="T913" s="20" t="str">
        <f t="shared" si="104"/>
        <v>High</v>
      </c>
    </row>
    <row r="914" spans="1:20" x14ac:dyDescent="0.3">
      <c r="A914" s="15" t="s">
        <v>987</v>
      </c>
      <c r="B914" s="16">
        <v>45584</v>
      </c>
      <c r="C914" s="15" t="s">
        <v>37</v>
      </c>
      <c r="D914" s="15" t="s">
        <v>109</v>
      </c>
      <c r="E914" s="15" t="s">
        <v>32</v>
      </c>
      <c r="F914" s="15" t="s">
        <v>33</v>
      </c>
      <c r="G914" s="15" t="s">
        <v>83</v>
      </c>
      <c r="H914" s="15">
        <v>4</v>
      </c>
      <c r="I914" s="15">
        <v>65456</v>
      </c>
      <c r="J914" s="17">
        <v>0.05</v>
      </c>
      <c r="K914" s="15">
        <v>248732.79999999999</v>
      </c>
      <c r="L914" s="15">
        <v>191206.25</v>
      </c>
      <c r="M914" s="15" t="s">
        <v>35</v>
      </c>
      <c r="N914" s="18" t="str">
        <f t="shared" si="98"/>
        <v>October</v>
      </c>
      <c r="O914" s="15">
        <f t="shared" si="99"/>
        <v>4</v>
      </c>
      <c r="P914" s="19">
        <f t="shared" si="100"/>
        <v>12436.64</v>
      </c>
      <c r="Q914" s="19">
        <f t="shared" si="101"/>
        <v>236296.15999999997</v>
      </c>
      <c r="R914" s="15">
        <f t="shared" si="102"/>
        <v>57526.549999999988</v>
      </c>
      <c r="S914" s="15">
        <f t="shared" si="103"/>
        <v>23.127850448352604</v>
      </c>
      <c r="T914" s="20" t="str">
        <f t="shared" si="104"/>
        <v>High</v>
      </c>
    </row>
    <row r="915" spans="1:20" x14ac:dyDescent="0.3">
      <c r="A915" s="15" t="s">
        <v>988</v>
      </c>
      <c r="B915" s="16">
        <v>45245</v>
      </c>
      <c r="C915" s="15" t="s">
        <v>14</v>
      </c>
      <c r="D915" s="15" t="s">
        <v>42</v>
      </c>
      <c r="E915" s="15" t="s">
        <v>16</v>
      </c>
      <c r="F915" s="15" t="s">
        <v>29</v>
      </c>
      <c r="G915" s="15" t="s">
        <v>79</v>
      </c>
      <c r="H915" s="15">
        <v>1</v>
      </c>
      <c r="I915" s="15">
        <v>19778</v>
      </c>
      <c r="J915" s="17">
        <v>0.1</v>
      </c>
      <c r="K915" s="15">
        <v>17800.2</v>
      </c>
      <c r="L915" s="15">
        <v>15606.02</v>
      </c>
      <c r="M915" s="15" t="s">
        <v>51</v>
      </c>
      <c r="N915" s="18" t="str">
        <f t="shared" si="98"/>
        <v>November</v>
      </c>
      <c r="O915" s="15">
        <f t="shared" si="99"/>
        <v>4</v>
      </c>
      <c r="P915" s="19">
        <f t="shared" si="100"/>
        <v>1780.0200000000002</v>
      </c>
      <c r="Q915" s="19">
        <f t="shared" si="101"/>
        <v>16020.18</v>
      </c>
      <c r="R915" s="15">
        <f t="shared" si="102"/>
        <v>2194.1800000000003</v>
      </c>
      <c r="S915" s="15">
        <f t="shared" si="103"/>
        <v>12.326715430163707</v>
      </c>
      <c r="T915" s="20" t="str">
        <f t="shared" si="104"/>
        <v>Medium</v>
      </c>
    </row>
    <row r="916" spans="1:20" x14ac:dyDescent="0.3">
      <c r="A916" s="15" t="s">
        <v>989</v>
      </c>
      <c r="B916" s="16">
        <v>45335</v>
      </c>
      <c r="C916" s="15" t="s">
        <v>27</v>
      </c>
      <c r="D916" s="15" t="s">
        <v>68</v>
      </c>
      <c r="E916" s="15" t="s">
        <v>23</v>
      </c>
      <c r="F916" s="15" t="s">
        <v>24</v>
      </c>
      <c r="G916" s="15" t="s">
        <v>25</v>
      </c>
      <c r="H916" s="15">
        <v>4</v>
      </c>
      <c r="I916" s="15">
        <v>30010</v>
      </c>
      <c r="J916" s="17">
        <v>0.05</v>
      </c>
      <c r="K916" s="15">
        <v>114038</v>
      </c>
      <c r="L916" s="15">
        <v>90218.39</v>
      </c>
      <c r="M916" s="15" t="s">
        <v>19</v>
      </c>
      <c r="N916" s="18" t="str">
        <f t="shared" si="98"/>
        <v>February</v>
      </c>
      <c r="O916" s="15">
        <f t="shared" si="99"/>
        <v>1</v>
      </c>
      <c r="P916" s="19">
        <f t="shared" si="100"/>
        <v>5701.9000000000005</v>
      </c>
      <c r="Q916" s="19">
        <f t="shared" si="101"/>
        <v>108336.1</v>
      </c>
      <c r="R916" s="15">
        <f t="shared" si="102"/>
        <v>23819.61</v>
      </c>
      <c r="S916" s="15">
        <f t="shared" si="103"/>
        <v>20.887432259422297</v>
      </c>
      <c r="T916" s="20" t="str">
        <f t="shared" si="104"/>
        <v>High</v>
      </c>
    </row>
    <row r="917" spans="1:20" x14ac:dyDescent="0.3">
      <c r="A917" s="15" t="s">
        <v>990</v>
      </c>
      <c r="B917" s="16">
        <v>45016</v>
      </c>
      <c r="C917" s="15" t="s">
        <v>14</v>
      </c>
      <c r="D917" s="15" t="s">
        <v>42</v>
      </c>
      <c r="E917" s="15" t="s">
        <v>16</v>
      </c>
      <c r="F917" s="15" t="s">
        <v>39</v>
      </c>
      <c r="G917" s="15" t="s">
        <v>85</v>
      </c>
      <c r="H917" s="15">
        <v>1</v>
      </c>
      <c r="I917" s="15">
        <v>79128</v>
      </c>
      <c r="J917" s="17">
        <v>0.1</v>
      </c>
      <c r="K917" s="15">
        <v>71215.199999999997</v>
      </c>
      <c r="L917" s="15">
        <v>55943.15</v>
      </c>
      <c r="M917" s="15" t="s">
        <v>19</v>
      </c>
      <c r="N917" s="18" t="str">
        <f t="shared" si="98"/>
        <v>March</v>
      </c>
      <c r="O917" s="15">
        <f t="shared" si="99"/>
        <v>1</v>
      </c>
      <c r="P917" s="19">
        <f t="shared" si="100"/>
        <v>7121.52</v>
      </c>
      <c r="Q917" s="19">
        <f t="shared" si="101"/>
        <v>64093.679999999993</v>
      </c>
      <c r="R917" s="15">
        <f t="shared" si="102"/>
        <v>15272.049999999996</v>
      </c>
      <c r="S917" s="15">
        <f t="shared" si="103"/>
        <v>21.444930295779546</v>
      </c>
      <c r="T917" s="20" t="str">
        <f t="shared" si="104"/>
        <v>High</v>
      </c>
    </row>
    <row r="918" spans="1:20" x14ac:dyDescent="0.3">
      <c r="A918" s="15" t="s">
        <v>991</v>
      </c>
      <c r="B918" s="16">
        <v>45179</v>
      </c>
      <c r="C918" s="15" t="s">
        <v>21</v>
      </c>
      <c r="D918" s="15" t="s">
        <v>22</v>
      </c>
      <c r="E918" s="15" t="s">
        <v>32</v>
      </c>
      <c r="F918" s="15" t="s">
        <v>60</v>
      </c>
      <c r="G918" s="15" t="s">
        <v>102</v>
      </c>
      <c r="H918" s="15">
        <v>5</v>
      </c>
      <c r="I918" s="15">
        <v>38034</v>
      </c>
      <c r="J918" s="17">
        <v>0.05</v>
      </c>
      <c r="K918" s="15">
        <v>180661.5</v>
      </c>
      <c r="L918" s="15">
        <v>135705.01</v>
      </c>
      <c r="M918" s="15" t="s">
        <v>19</v>
      </c>
      <c r="N918" s="18" t="str">
        <f t="shared" si="98"/>
        <v>September</v>
      </c>
      <c r="O918" s="15">
        <f t="shared" si="99"/>
        <v>3</v>
      </c>
      <c r="P918" s="19">
        <f t="shared" si="100"/>
        <v>9033.0750000000007</v>
      </c>
      <c r="Q918" s="19">
        <f t="shared" si="101"/>
        <v>171628.42499999999</v>
      </c>
      <c r="R918" s="15">
        <f t="shared" si="102"/>
        <v>44956.489999999991</v>
      </c>
      <c r="S918" s="15">
        <f t="shared" si="103"/>
        <v>24.884377689767874</v>
      </c>
      <c r="T918" s="20" t="str">
        <f t="shared" si="104"/>
        <v>High</v>
      </c>
    </row>
    <row r="919" spans="1:20" x14ac:dyDescent="0.3">
      <c r="A919" s="15" t="s">
        <v>992</v>
      </c>
      <c r="B919" s="16">
        <v>45207</v>
      </c>
      <c r="C919" s="15" t="s">
        <v>14</v>
      </c>
      <c r="D919" s="15" t="s">
        <v>15</v>
      </c>
      <c r="E919" s="15" t="s">
        <v>23</v>
      </c>
      <c r="F919" s="15" t="s">
        <v>24</v>
      </c>
      <c r="G919" s="15" t="s">
        <v>25</v>
      </c>
      <c r="H919" s="15">
        <v>3</v>
      </c>
      <c r="I919" s="15">
        <v>78011</v>
      </c>
      <c r="J919" s="17">
        <v>0.08</v>
      </c>
      <c r="K919" s="15">
        <v>215310.36</v>
      </c>
      <c r="L919" s="15">
        <v>169231.38</v>
      </c>
      <c r="M919" s="15" t="s">
        <v>51</v>
      </c>
      <c r="N919" s="18" t="str">
        <f t="shared" si="98"/>
        <v>October</v>
      </c>
      <c r="O919" s="15">
        <f t="shared" si="99"/>
        <v>4</v>
      </c>
      <c r="P919" s="19">
        <f t="shared" si="100"/>
        <v>17224.828799999999</v>
      </c>
      <c r="Q919" s="19">
        <f t="shared" si="101"/>
        <v>198085.5312</v>
      </c>
      <c r="R919" s="15">
        <f t="shared" si="102"/>
        <v>46078.979999999981</v>
      </c>
      <c r="S919" s="15">
        <f t="shared" si="103"/>
        <v>21.401190356098045</v>
      </c>
      <c r="T919" s="20" t="str">
        <f t="shared" si="104"/>
        <v>High</v>
      </c>
    </row>
    <row r="920" spans="1:20" x14ac:dyDescent="0.3">
      <c r="A920" s="15" t="s">
        <v>993</v>
      </c>
      <c r="B920" s="16">
        <v>45162</v>
      </c>
      <c r="C920" s="15" t="s">
        <v>27</v>
      </c>
      <c r="D920" s="15" t="s">
        <v>38</v>
      </c>
      <c r="E920" s="15" t="s">
        <v>32</v>
      </c>
      <c r="F920" s="15" t="s">
        <v>90</v>
      </c>
      <c r="G920" s="15" t="s">
        <v>113</v>
      </c>
      <c r="H920" s="15">
        <v>4</v>
      </c>
      <c r="I920" s="15">
        <v>80886</v>
      </c>
      <c r="J920" s="17">
        <v>0.12</v>
      </c>
      <c r="K920" s="15">
        <v>284718.71999999997</v>
      </c>
      <c r="L920" s="15">
        <v>254127.64</v>
      </c>
      <c r="M920" s="15" t="s">
        <v>51</v>
      </c>
      <c r="N920" s="18" t="str">
        <f t="shared" si="98"/>
        <v>August</v>
      </c>
      <c r="O920" s="15">
        <f t="shared" si="99"/>
        <v>3</v>
      </c>
      <c r="P920" s="19">
        <f t="shared" si="100"/>
        <v>34166.246399999996</v>
      </c>
      <c r="Q920" s="19">
        <f t="shared" si="101"/>
        <v>250552.47359999997</v>
      </c>
      <c r="R920" s="15">
        <f t="shared" si="102"/>
        <v>30591.079999999958</v>
      </c>
      <c r="S920" s="15">
        <f t="shared" si="103"/>
        <v>10.74431635545424</v>
      </c>
      <c r="T920" s="20" t="str">
        <f t="shared" si="104"/>
        <v>High</v>
      </c>
    </row>
    <row r="921" spans="1:20" x14ac:dyDescent="0.3">
      <c r="A921" s="15" t="s">
        <v>994</v>
      </c>
      <c r="B921" s="16">
        <v>45259</v>
      </c>
      <c r="C921" s="15" t="s">
        <v>37</v>
      </c>
      <c r="D921" s="15" t="s">
        <v>22</v>
      </c>
      <c r="E921" s="15" t="s">
        <v>16</v>
      </c>
      <c r="F921" s="15" t="s">
        <v>39</v>
      </c>
      <c r="G921" s="15" t="s">
        <v>40</v>
      </c>
      <c r="H921" s="15">
        <v>5</v>
      </c>
      <c r="I921" s="15">
        <v>47225</v>
      </c>
      <c r="J921" s="17">
        <v>0.1</v>
      </c>
      <c r="K921" s="15">
        <v>212512.5</v>
      </c>
      <c r="L921" s="15">
        <v>182988.89</v>
      </c>
      <c r="M921" s="15" t="s">
        <v>19</v>
      </c>
      <c r="N921" s="18" t="str">
        <f t="shared" si="98"/>
        <v>November</v>
      </c>
      <c r="O921" s="15">
        <f t="shared" si="99"/>
        <v>4</v>
      </c>
      <c r="P921" s="19">
        <f t="shared" si="100"/>
        <v>21251.25</v>
      </c>
      <c r="Q921" s="19">
        <f t="shared" si="101"/>
        <v>191261.25</v>
      </c>
      <c r="R921" s="15">
        <f t="shared" si="102"/>
        <v>29523.609999999986</v>
      </c>
      <c r="S921" s="15">
        <f t="shared" si="103"/>
        <v>13.892646314922644</v>
      </c>
      <c r="T921" s="20" t="str">
        <f t="shared" si="104"/>
        <v>High</v>
      </c>
    </row>
    <row r="922" spans="1:20" x14ac:dyDescent="0.3">
      <c r="A922" s="15" t="s">
        <v>995</v>
      </c>
      <c r="B922" s="16">
        <v>45433</v>
      </c>
      <c r="C922" s="15" t="s">
        <v>14</v>
      </c>
      <c r="D922" s="15" t="s">
        <v>38</v>
      </c>
      <c r="E922" s="15" t="s">
        <v>23</v>
      </c>
      <c r="F922" s="15" t="s">
        <v>49</v>
      </c>
      <c r="G922" s="15" t="s">
        <v>71</v>
      </c>
      <c r="H922" s="15">
        <v>2</v>
      </c>
      <c r="I922" s="15">
        <v>53676</v>
      </c>
      <c r="J922" s="17">
        <v>0.12</v>
      </c>
      <c r="K922" s="15">
        <v>94469.759999999995</v>
      </c>
      <c r="L922" s="15">
        <v>77483.820000000007</v>
      </c>
      <c r="M922" s="15" t="s">
        <v>19</v>
      </c>
      <c r="N922" s="18" t="str">
        <f t="shared" si="98"/>
        <v>May</v>
      </c>
      <c r="O922" s="15">
        <f t="shared" si="99"/>
        <v>2</v>
      </c>
      <c r="P922" s="19">
        <f t="shared" si="100"/>
        <v>11336.3712</v>
      </c>
      <c r="Q922" s="19">
        <f t="shared" si="101"/>
        <v>83133.388800000001</v>
      </c>
      <c r="R922" s="15">
        <f t="shared" si="102"/>
        <v>16985.939999999988</v>
      </c>
      <c r="S922" s="15">
        <f t="shared" si="103"/>
        <v>17.980293376420125</v>
      </c>
      <c r="T922" s="20" t="str">
        <f t="shared" si="104"/>
        <v>High</v>
      </c>
    </row>
    <row r="923" spans="1:20" x14ac:dyDescent="0.3">
      <c r="A923" s="15" t="s">
        <v>996</v>
      </c>
      <c r="B923" s="16">
        <v>45340</v>
      </c>
      <c r="C923" s="15" t="s">
        <v>27</v>
      </c>
      <c r="D923" s="15" t="s">
        <v>46</v>
      </c>
      <c r="E923" s="15" t="s">
        <v>32</v>
      </c>
      <c r="F923" s="15" t="s">
        <v>43</v>
      </c>
      <c r="G923" s="15" t="s">
        <v>44</v>
      </c>
      <c r="H923" s="15">
        <v>2</v>
      </c>
      <c r="I923" s="15">
        <v>1290</v>
      </c>
      <c r="J923" s="17">
        <v>0.05</v>
      </c>
      <c r="K923" s="15">
        <v>2451</v>
      </c>
      <c r="L923" s="15">
        <v>2072.15</v>
      </c>
      <c r="M923" s="15" t="s">
        <v>19</v>
      </c>
      <c r="N923" s="18" t="str">
        <f t="shared" si="98"/>
        <v>February</v>
      </c>
      <c r="O923" s="15">
        <f t="shared" si="99"/>
        <v>1</v>
      </c>
      <c r="P923" s="19">
        <f t="shared" si="100"/>
        <v>122.55000000000001</v>
      </c>
      <c r="Q923" s="19">
        <f t="shared" si="101"/>
        <v>2328.4499999999998</v>
      </c>
      <c r="R923" s="15">
        <f t="shared" si="102"/>
        <v>378.84999999999991</v>
      </c>
      <c r="S923" s="15">
        <f t="shared" si="103"/>
        <v>15.456956344349241</v>
      </c>
      <c r="T923" s="20" t="str">
        <f t="shared" si="104"/>
        <v>Low</v>
      </c>
    </row>
    <row r="924" spans="1:20" x14ac:dyDescent="0.3">
      <c r="A924" s="15" t="s">
        <v>997</v>
      </c>
      <c r="B924" s="16">
        <v>45241</v>
      </c>
      <c r="C924" s="15" t="s">
        <v>14</v>
      </c>
      <c r="D924" s="15" t="s">
        <v>38</v>
      </c>
      <c r="E924" s="15" t="s">
        <v>16</v>
      </c>
      <c r="F924" s="15" t="s">
        <v>39</v>
      </c>
      <c r="G924" s="15" t="s">
        <v>40</v>
      </c>
      <c r="H924" s="15">
        <v>4</v>
      </c>
      <c r="I924" s="15">
        <v>77678</v>
      </c>
      <c r="J924" s="17">
        <v>0</v>
      </c>
      <c r="K924" s="15">
        <v>310712</v>
      </c>
      <c r="L924" s="15">
        <v>234999.66</v>
      </c>
      <c r="M924" s="15" t="s">
        <v>51</v>
      </c>
      <c r="N924" s="18" t="str">
        <f t="shared" si="98"/>
        <v>November</v>
      </c>
      <c r="O924" s="15">
        <f t="shared" si="99"/>
        <v>4</v>
      </c>
      <c r="P924" s="19">
        <f t="shared" si="100"/>
        <v>0</v>
      </c>
      <c r="Q924" s="19">
        <f t="shared" si="101"/>
        <v>310712</v>
      </c>
      <c r="R924" s="15">
        <f t="shared" si="102"/>
        <v>75712.34</v>
      </c>
      <c r="S924" s="15">
        <f t="shared" si="103"/>
        <v>24.367369139267232</v>
      </c>
      <c r="T924" s="20" t="str">
        <f t="shared" si="104"/>
        <v>High</v>
      </c>
    </row>
    <row r="925" spans="1:20" x14ac:dyDescent="0.3">
      <c r="A925" s="15" t="s">
        <v>998</v>
      </c>
      <c r="B925" s="16">
        <v>45043</v>
      </c>
      <c r="C925" s="15" t="s">
        <v>37</v>
      </c>
      <c r="D925" s="15" t="s">
        <v>70</v>
      </c>
      <c r="E925" s="15" t="s">
        <v>16</v>
      </c>
      <c r="F925" s="15" t="s">
        <v>39</v>
      </c>
      <c r="G925" s="15" t="s">
        <v>165</v>
      </c>
      <c r="H925" s="15">
        <v>4</v>
      </c>
      <c r="I925" s="15">
        <v>83963</v>
      </c>
      <c r="J925" s="17">
        <v>0.12</v>
      </c>
      <c r="K925" s="15">
        <v>295549.76</v>
      </c>
      <c r="L925" s="15">
        <v>262645.73</v>
      </c>
      <c r="M925" s="15" t="s">
        <v>51</v>
      </c>
      <c r="N925" s="18" t="str">
        <f t="shared" si="98"/>
        <v>April</v>
      </c>
      <c r="O925" s="15">
        <f t="shared" si="99"/>
        <v>2</v>
      </c>
      <c r="P925" s="19">
        <f t="shared" si="100"/>
        <v>35465.9712</v>
      </c>
      <c r="Q925" s="19">
        <f t="shared" si="101"/>
        <v>260083.78880000001</v>
      </c>
      <c r="R925" s="15">
        <f t="shared" si="102"/>
        <v>32904.030000000028</v>
      </c>
      <c r="S925" s="15">
        <f t="shared" si="103"/>
        <v>11.133160791604103</v>
      </c>
      <c r="T925" s="20" t="str">
        <f t="shared" si="104"/>
        <v>High</v>
      </c>
    </row>
    <row r="926" spans="1:20" x14ac:dyDescent="0.3">
      <c r="A926" s="15" t="s">
        <v>999</v>
      </c>
      <c r="B926" s="16">
        <v>45653</v>
      </c>
      <c r="C926" s="15" t="s">
        <v>27</v>
      </c>
      <c r="D926" s="15" t="s">
        <v>15</v>
      </c>
      <c r="E926" s="15" t="s">
        <v>16</v>
      </c>
      <c r="F926" s="15" t="s">
        <v>39</v>
      </c>
      <c r="G926" s="15" t="s">
        <v>85</v>
      </c>
      <c r="H926" s="15">
        <v>4</v>
      </c>
      <c r="I926" s="15">
        <v>30033</v>
      </c>
      <c r="J926" s="17">
        <v>0</v>
      </c>
      <c r="K926" s="15">
        <v>120132</v>
      </c>
      <c r="L926" s="15">
        <v>98110.73</v>
      </c>
      <c r="M926" s="15" t="s">
        <v>19</v>
      </c>
      <c r="N926" s="18" t="str">
        <f t="shared" si="98"/>
        <v>December</v>
      </c>
      <c r="O926" s="15">
        <f t="shared" si="99"/>
        <v>4</v>
      </c>
      <c r="P926" s="19">
        <f t="shared" si="100"/>
        <v>0</v>
      </c>
      <c r="Q926" s="19">
        <f t="shared" si="101"/>
        <v>120132</v>
      </c>
      <c r="R926" s="15">
        <f t="shared" si="102"/>
        <v>22021.270000000004</v>
      </c>
      <c r="S926" s="15">
        <f t="shared" si="103"/>
        <v>18.330894349548831</v>
      </c>
      <c r="T926" s="20" t="str">
        <f t="shared" si="104"/>
        <v>High</v>
      </c>
    </row>
    <row r="927" spans="1:20" x14ac:dyDescent="0.3">
      <c r="A927" s="15" t="s">
        <v>1000</v>
      </c>
      <c r="B927" s="16">
        <v>45225</v>
      </c>
      <c r="C927" s="15" t="s">
        <v>14</v>
      </c>
      <c r="D927" s="15" t="s">
        <v>38</v>
      </c>
      <c r="E927" s="15" t="s">
        <v>32</v>
      </c>
      <c r="F927" s="15" t="s">
        <v>60</v>
      </c>
      <c r="G927" s="15" t="s">
        <v>102</v>
      </c>
      <c r="H927" s="15">
        <v>1</v>
      </c>
      <c r="I927" s="15">
        <v>38558</v>
      </c>
      <c r="J927" s="17">
        <v>0.05</v>
      </c>
      <c r="K927" s="15">
        <v>36630.1</v>
      </c>
      <c r="L927" s="15">
        <v>30649.91</v>
      </c>
      <c r="M927" s="15" t="s">
        <v>35</v>
      </c>
      <c r="N927" s="18" t="str">
        <f t="shared" si="98"/>
        <v>October</v>
      </c>
      <c r="O927" s="15">
        <f t="shared" si="99"/>
        <v>4</v>
      </c>
      <c r="P927" s="19">
        <f t="shared" si="100"/>
        <v>1831.5050000000001</v>
      </c>
      <c r="Q927" s="19">
        <f t="shared" si="101"/>
        <v>34798.595000000001</v>
      </c>
      <c r="R927" s="15">
        <f t="shared" si="102"/>
        <v>5980.1899999999987</v>
      </c>
      <c r="S927" s="15">
        <f t="shared" si="103"/>
        <v>16.325890456209507</v>
      </c>
      <c r="T927" s="20" t="str">
        <f t="shared" si="104"/>
        <v>High</v>
      </c>
    </row>
    <row r="928" spans="1:20" x14ac:dyDescent="0.3">
      <c r="A928" s="15" t="s">
        <v>1001</v>
      </c>
      <c r="B928" s="16">
        <v>44964</v>
      </c>
      <c r="C928" s="15" t="s">
        <v>14</v>
      </c>
      <c r="D928" s="15" t="s">
        <v>56</v>
      </c>
      <c r="E928" s="15" t="s">
        <v>16</v>
      </c>
      <c r="F928" s="15" t="s">
        <v>39</v>
      </c>
      <c r="G928" s="15" t="s">
        <v>165</v>
      </c>
      <c r="H928" s="15">
        <v>3</v>
      </c>
      <c r="I928" s="15">
        <v>66692</v>
      </c>
      <c r="J928" s="17">
        <v>0.05</v>
      </c>
      <c r="K928" s="15">
        <v>190072.2</v>
      </c>
      <c r="L928" s="15">
        <v>155923.21</v>
      </c>
      <c r="M928" s="15" t="s">
        <v>19</v>
      </c>
      <c r="N928" s="18" t="str">
        <f t="shared" si="98"/>
        <v>February</v>
      </c>
      <c r="O928" s="15">
        <f t="shared" si="99"/>
        <v>1</v>
      </c>
      <c r="P928" s="19">
        <f t="shared" si="100"/>
        <v>9503.61</v>
      </c>
      <c r="Q928" s="19">
        <f t="shared" si="101"/>
        <v>180568.59000000003</v>
      </c>
      <c r="R928" s="15">
        <f t="shared" si="102"/>
        <v>34148.99000000002</v>
      </c>
      <c r="S928" s="15">
        <f t="shared" si="103"/>
        <v>17.966325427916349</v>
      </c>
      <c r="T928" s="20" t="str">
        <f t="shared" si="104"/>
        <v>High</v>
      </c>
    </row>
    <row r="929" spans="1:20" x14ac:dyDescent="0.3">
      <c r="A929" s="15" t="s">
        <v>1002</v>
      </c>
      <c r="B929" s="16">
        <v>45561</v>
      </c>
      <c r="C929" s="15" t="s">
        <v>37</v>
      </c>
      <c r="D929" s="15" t="s">
        <v>70</v>
      </c>
      <c r="E929" s="15" t="s">
        <v>32</v>
      </c>
      <c r="F929" s="15" t="s">
        <v>90</v>
      </c>
      <c r="G929" s="15" t="s">
        <v>113</v>
      </c>
      <c r="H929" s="15">
        <v>2</v>
      </c>
      <c r="I929" s="15">
        <v>70890</v>
      </c>
      <c r="J929" s="17">
        <v>0</v>
      </c>
      <c r="K929" s="15">
        <v>141780</v>
      </c>
      <c r="L929" s="15">
        <v>115720.68</v>
      </c>
      <c r="M929" s="15" t="s">
        <v>19</v>
      </c>
      <c r="N929" s="18" t="str">
        <f t="shared" si="98"/>
        <v>September</v>
      </c>
      <c r="O929" s="15">
        <f t="shared" si="99"/>
        <v>3</v>
      </c>
      <c r="P929" s="19">
        <f t="shared" si="100"/>
        <v>0</v>
      </c>
      <c r="Q929" s="19">
        <f t="shared" si="101"/>
        <v>141780</v>
      </c>
      <c r="R929" s="15">
        <f t="shared" si="102"/>
        <v>26059.320000000007</v>
      </c>
      <c r="S929" s="15">
        <f t="shared" si="103"/>
        <v>18.380110029623363</v>
      </c>
      <c r="T929" s="20" t="str">
        <f t="shared" si="104"/>
        <v>High</v>
      </c>
    </row>
    <row r="930" spans="1:20" x14ac:dyDescent="0.3">
      <c r="A930" s="15" t="s">
        <v>1003</v>
      </c>
      <c r="B930" s="16">
        <v>45287</v>
      </c>
      <c r="C930" s="15" t="s">
        <v>14</v>
      </c>
      <c r="D930" s="15" t="s">
        <v>42</v>
      </c>
      <c r="E930" s="15" t="s">
        <v>23</v>
      </c>
      <c r="F930" s="15" t="s">
        <v>49</v>
      </c>
      <c r="G930" s="15" t="s">
        <v>71</v>
      </c>
      <c r="H930" s="15">
        <v>5</v>
      </c>
      <c r="I930" s="15">
        <v>27510</v>
      </c>
      <c r="J930" s="17">
        <v>0.1</v>
      </c>
      <c r="K930" s="15">
        <v>123795</v>
      </c>
      <c r="L930" s="15">
        <v>98251.07</v>
      </c>
      <c r="M930" s="15" t="s">
        <v>19</v>
      </c>
      <c r="N930" s="18" t="str">
        <f t="shared" si="98"/>
        <v>December</v>
      </c>
      <c r="O930" s="15">
        <f t="shared" si="99"/>
        <v>4</v>
      </c>
      <c r="P930" s="19">
        <f t="shared" si="100"/>
        <v>12379.5</v>
      </c>
      <c r="Q930" s="19">
        <f t="shared" si="101"/>
        <v>111415.5</v>
      </c>
      <c r="R930" s="15">
        <f t="shared" si="102"/>
        <v>25543.929999999993</v>
      </c>
      <c r="S930" s="15">
        <f t="shared" si="103"/>
        <v>20.634056302758587</v>
      </c>
      <c r="T930" s="20" t="str">
        <f t="shared" si="104"/>
        <v>High</v>
      </c>
    </row>
    <row r="931" spans="1:20" x14ac:dyDescent="0.3">
      <c r="A931" s="15" t="s">
        <v>1004</v>
      </c>
      <c r="B931" s="16">
        <v>45174</v>
      </c>
      <c r="C931" s="15" t="s">
        <v>37</v>
      </c>
      <c r="D931" s="15" t="s">
        <v>56</v>
      </c>
      <c r="E931" s="15" t="s">
        <v>16</v>
      </c>
      <c r="F931" s="15" t="s">
        <v>39</v>
      </c>
      <c r="G931" s="15" t="s">
        <v>85</v>
      </c>
      <c r="H931" s="15">
        <v>2</v>
      </c>
      <c r="I931" s="15">
        <v>83450</v>
      </c>
      <c r="J931" s="17">
        <v>0.12</v>
      </c>
      <c r="K931" s="15">
        <v>146872</v>
      </c>
      <c r="L931" s="15">
        <v>114549.29</v>
      </c>
      <c r="M931" s="15" t="s">
        <v>51</v>
      </c>
      <c r="N931" s="18" t="str">
        <f t="shared" si="98"/>
        <v>September</v>
      </c>
      <c r="O931" s="15">
        <f t="shared" si="99"/>
        <v>3</v>
      </c>
      <c r="P931" s="19">
        <f t="shared" si="100"/>
        <v>17624.64</v>
      </c>
      <c r="Q931" s="19">
        <f t="shared" si="101"/>
        <v>129247.36</v>
      </c>
      <c r="R931" s="15">
        <f t="shared" si="102"/>
        <v>32322.710000000006</v>
      </c>
      <c r="S931" s="15">
        <f t="shared" si="103"/>
        <v>22.007401002233244</v>
      </c>
      <c r="T931" s="20" t="str">
        <f t="shared" si="104"/>
        <v>High</v>
      </c>
    </row>
    <row r="932" spans="1:20" x14ac:dyDescent="0.3">
      <c r="A932" s="15" t="s">
        <v>1005</v>
      </c>
      <c r="B932" s="16">
        <v>45623</v>
      </c>
      <c r="C932" s="15" t="s">
        <v>27</v>
      </c>
      <c r="D932" s="15" t="s">
        <v>70</v>
      </c>
      <c r="E932" s="15" t="s">
        <v>23</v>
      </c>
      <c r="F932" s="15" t="s">
        <v>53</v>
      </c>
      <c r="G932" s="15" t="s">
        <v>133</v>
      </c>
      <c r="H932" s="15">
        <v>2</v>
      </c>
      <c r="I932" s="15">
        <v>26505</v>
      </c>
      <c r="J932" s="17">
        <v>0</v>
      </c>
      <c r="K932" s="15">
        <v>53010</v>
      </c>
      <c r="L932" s="15">
        <v>44001.82</v>
      </c>
      <c r="M932" s="15" t="s">
        <v>51</v>
      </c>
      <c r="N932" s="18" t="str">
        <f t="shared" si="98"/>
        <v>November</v>
      </c>
      <c r="O932" s="15">
        <f t="shared" si="99"/>
        <v>4</v>
      </c>
      <c r="P932" s="19">
        <f t="shared" si="100"/>
        <v>0</v>
      </c>
      <c r="Q932" s="19">
        <f t="shared" si="101"/>
        <v>53010</v>
      </c>
      <c r="R932" s="15">
        <f t="shared" si="102"/>
        <v>9008.18</v>
      </c>
      <c r="S932" s="15">
        <f t="shared" si="103"/>
        <v>16.993359743444632</v>
      </c>
      <c r="T932" s="20" t="str">
        <f t="shared" si="104"/>
        <v>High</v>
      </c>
    </row>
    <row r="933" spans="1:20" x14ac:dyDescent="0.3">
      <c r="A933" s="15" t="s">
        <v>1006</v>
      </c>
      <c r="B933" s="16">
        <v>45604</v>
      </c>
      <c r="C933" s="15" t="s">
        <v>27</v>
      </c>
      <c r="D933" s="15" t="s">
        <v>65</v>
      </c>
      <c r="E933" s="15" t="s">
        <v>23</v>
      </c>
      <c r="F933" s="15" t="s">
        <v>24</v>
      </c>
      <c r="G933" s="15" t="s">
        <v>75</v>
      </c>
      <c r="H933" s="15">
        <v>3</v>
      </c>
      <c r="I933" s="15">
        <v>3996</v>
      </c>
      <c r="J933" s="17">
        <v>0</v>
      </c>
      <c r="K933" s="15">
        <v>11988</v>
      </c>
      <c r="L933" s="15">
        <v>9502.33</v>
      </c>
      <c r="M933" s="15" t="s">
        <v>19</v>
      </c>
      <c r="N933" s="18" t="str">
        <f t="shared" si="98"/>
        <v>November</v>
      </c>
      <c r="O933" s="15">
        <f t="shared" si="99"/>
        <v>4</v>
      </c>
      <c r="P933" s="19">
        <f t="shared" si="100"/>
        <v>0</v>
      </c>
      <c r="Q933" s="19">
        <f t="shared" si="101"/>
        <v>11988</v>
      </c>
      <c r="R933" s="15">
        <f t="shared" si="102"/>
        <v>2485.67</v>
      </c>
      <c r="S933" s="15">
        <f t="shared" si="103"/>
        <v>20.73465131798465</v>
      </c>
      <c r="T933" s="20" t="str">
        <f t="shared" si="104"/>
        <v>Medium</v>
      </c>
    </row>
    <row r="934" spans="1:20" x14ac:dyDescent="0.3">
      <c r="A934" s="15" t="s">
        <v>1007</v>
      </c>
      <c r="B934" s="16">
        <v>45368</v>
      </c>
      <c r="C934" s="15" t="s">
        <v>14</v>
      </c>
      <c r="D934" s="15" t="s">
        <v>48</v>
      </c>
      <c r="E934" s="15" t="s">
        <v>23</v>
      </c>
      <c r="F934" s="15" t="s">
        <v>49</v>
      </c>
      <c r="G934" s="15" t="s">
        <v>95</v>
      </c>
      <c r="H934" s="15">
        <v>2</v>
      </c>
      <c r="I934" s="15">
        <v>47931</v>
      </c>
      <c r="J934" s="17">
        <v>0.05</v>
      </c>
      <c r="K934" s="15">
        <v>91068.9</v>
      </c>
      <c r="L934" s="15">
        <v>79052.81</v>
      </c>
      <c r="M934" s="15" t="s">
        <v>19</v>
      </c>
      <c r="N934" s="18" t="str">
        <f t="shared" si="98"/>
        <v>March</v>
      </c>
      <c r="O934" s="15">
        <f t="shared" si="99"/>
        <v>1</v>
      </c>
      <c r="P934" s="19">
        <f t="shared" si="100"/>
        <v>4553.4449999999997</v>
      </c>
      <c r="Q934" s="19">
        <f t="shared" si="101"/>
        <v>86515.454999999987</v>
      </c>
      <c r="R934" s="15">
        <f t="shared" si="102"/>
        <v>12016.089999999997</v>
      </c>
      <c r="S934" s="15">
        <f t="shared" si="103"/>
        <v>13.194504380749079</v>
      </c>
      <c r="T934" s="20" t="str">
        <f t="shared" si="104"/>
        <v>High</v>
      </c>
    </row>
    <row r="935" spans="1:20" x14ac:dyDescent="0.3">
      <c r="A935" s="15" t="s">
        <v>1008</v>
      </c>
      <c r="B935" s="16">
        <v>45411</v>
      </c>
      <c r="C935" s="15" t="s">
        <v>21</v>
      </c>
      <c r="D935" s="15" t="s">
        <v>48</v>
      </c>
      <c r="E935" s="15" t="s">
        <v>23</v>
      </c>
      <c r="F935" s="15" t="s">
        <v>24</v>
      </c>
      <c r="G935" s="15" t="s">
        <v>25</v>
      </c>
      <c r="H935" s="15">
        <v>1</v>
      </c>
      <c r="I935" s="15">
        <v>69193</v>
      </c>
      <c r="J935" s="17">
        <v>0.05</v>
      </c>
      <c r="K935" s="15">
        <v>65733.350000000006</v>
      </c>
      <c r="L935" s="15">
        <v>52507.24</v>
      </c>
      <c r="M935" s="15" t="s">
        <v>19</v>
      </c>
      <c r="N935" s="18" t="str">
        <f t="shared" si="98"/>
        <v>April</v>
      </c>
      <c r="O935" s="15">
        <f t="shared" si="99"/>
        <v>2</v>
      </c>
      <c r="P935" s="19">
        <f t="shared" si="100"/>
        <v>3286.6675000000005</v>
      </c>
      <c r="Q935" s="19">
        <f t="shared" si="101"/>
        <v>62446.682500000003</v>
      </c>
      <c r="R935" s="15">
        <f t="shared" si="102"/>
        <v>13226.110000000008</v>
      </c>
      <c r="S935" s="15">
        <f t="shared" si="103"/>
        <v>20.120851896335736</v>
      </c>
      <c r="T935" s="20" t="str">
        <f t="shared" si="104"/>
        <v>High</v>
      </c>
    </row>
    <row r="936" spans="1:20" x14ac:dyDescent="0.3">
      <c r="A936" s="15" t="s">
        <v>1009</v>
      </c>
      <c r="B936" s="16">
        <v>44976</v>
      </c>
      <c r="C936" s="15" t="s">
        <v>27</v>
      </c>
      <c r="D936" s="15" t="s">
        <v>70</v>
      </c>
      <c r="E936" s="15" t="s">
        <v>32</v>
      </c>
      <c r="F936" s="15" t="s">
        <v>90</v>
      </c>
      <c r="G936" s="15" t="s">
        <v>113</v>
      </c>
      <c r="H936" s="15">
        <v>5</v>
      </c>
      <c r="I936" s="15">
        <v>32273</v>
      </c>
      <c r="J936" s="17">
        <v>0.05</v>
      </c>
      <c r="K936" s="15">
        <v>153296.75</v>
      </c>
      <c r="L936" s="15">
        <v>124128.42</v>
      </c>
      <c r="M936" s="15" t="s">
        <v>35</v>
      </c>
      <c r="N936" s="18" t="str">
        <f t="shared" si="98"/>
        <v>February</v>
      </c>
      <c r="O936" s="15">
        <f t="shared" si="99"/>
        <v>1</v>
      </c>
      <c r="P936" s="19">
        <f t="shared" si="100"/>
        <v>7664.8375000000005</v>
      </c>
      <c r="Q936" s="19">
        <f t="shared" si="101"/>
        <v>145631.91250000001</v>
      </c>
      <c r="R936" s="15">
        <f t="shared" si="102"/>
        <v>29168.33</v>
      </c>
      <c r="S936" s="15">
        <f t="shared" si="103"/>
        <v>19.027363593813959</v>
      </c>
      <c r="T936" s="20" t="str">
        <f t="shared" si="104"/>
        <v>High</v>
      </c>
    </row>
    <row r="937" spans="1:20" x14ac:dyDescent="0.3">
      <c r="A937" s="15" t="s">
        <v>1010</v>
      </c>
      <c r="B937" s="16">
        <v>45307</v>
      </c>
      <c r="C937" s="15" t="s">
        <v>21</v>
      </c>
      <c r="D937" s="15" t="s">
        <v>15</v>
      </c>
      <c r="E937" s="15" t="s">
        <v>16</v>
      </c>
      <c r="F937" s="15" t="s">
        <v>39</v>
      </c>
      <c r="G937" s="15" t="s">
        <v>165</v>
      </c>
      <c r="H937" s="15">
        <v>1</v>
      </c>
      <c r="I937" s="15">
        <v>58883</v>
      </c>
      <c r="J937" s="17">
        <v>0.05</v>
      </c>
      <c r="K937" s="15">
        <v>55938.85</v>
      </c>
      <c r="L937" s="15">
        <v>46703.81</v>
      </c>
      <c r="M937" s="15" t="s">
        <v>19</v>
      </c>
      <c r="N937" s="18" t="str">
        <f t="shared" si="98"/>
        <v>January</v>
      </c>
      <c r="O937" s="15">
        <f t="shared" si="99"/>
        <v>1</v>
      </c>
      <c r="P937" s="19">
        <f t="shared" si="100"/>
        <v>2796.9425000000001</v>
      </c>
      <c r="Q937" s="19">
        <f t="shared" si="101"/>
        <v>53141.907500000001</v>
      </c>
      <c r="R937" s="15">
        <f t="shared" si="102"/>
        <v>9235.0400000000009</v>
      </c>
      <c r="S937" s="15">
        <f t="shared" si="103"/>
        <v>16.509170281477008</v>
      </c>
      <c r="T937" s="20" t="str">
        <f t="shared" si="104"/>
        <v>High</v>
      </c>
    </row>
    <row r="938" spans="1:20" x14ac:dyDescent="0.3">
      <c r="A938" s="15" t="s">
        <v>1011</v>
      </c>
      <c r="B938" s="16">
        <v>45521</v>
      </c>
      <c r="C938" s="15" t="s">
        <v>37</v>
      </c>
      <c r="D938" s="15" t="s">
        <v>70</v>
      </c>
      <c r="E938" s="15" t="s">
        <v>16</v>
      </c>
      <c r="F938" s="15" t="s">
        <v>29</v>
      </c>
      <c r="G938" s="15" t="s">
        <v>105</v>
      </c>
      <c r="H938" s="15">
        <v>4</v>
      </c>
      <c r="I938" s="15">
        <v>85038</v>
      </c>
      <c r="J938" s="17">
        <v>0.1</v>
      </c>
      <c r="K938" s="15">
        <v>306136.8</v>
      </c>
      <c r="L938" s="15">
        <v>238814.17</v>
      </c>
      <c r="M938" s="15" t="s">
        <v>19</v>
      </c>
      <c r="N938" s="18" t="str">
        <f t="shared" si="98"/>
        <v>August</v>
      </c>
      <c r="O938" s="15">
        <f t="shared" si="99"/>
        <v>3</v>
      </c>
      <c r="P938" s="19">
        <f t="shared" si="100"/>
        <v>30613.68</v>
      </c>
      <c r="Q938" s="19">
        <f t="shared" si="101"/>
        <v>275523.12</v>
      </c>
      <c r="R938" s="15">
        <f t="shared" si="102"/>
        <v>67322.629999999976</v>
      </c>
      <c r="S938" s="15">
        <f t="shared" si="103"/>
        <v>21.991028193931594</v>
      </c>
      <c r="T938" s="20" t="str">
        <f t="shared" si="104"/>
        <v>High</v>
      </c>
    </row>
    <row r="939" spans="1:20" x14ac:dyDescent="0.3">
      <c r="A939" s="15" t="s">
        <v>1012</v>
      </c>
      <c r="B939" s="16">
        <v>45606</v>
      </c>
      <c r="C939" s="15" t="s">
        <v>27</v>
      </c>
      <c r="D939" s="15" t="s">
        <v>48</v>
      </c>
      <c r="E939" s="15" t="s">
        <v>16</v>
      </c>
      <c r="F939" s="15" t="s">
        <v>39</v>
      </c>
      <c r="G939" s="15" t="s">
        <v>40</v>
      </c>
      <c r="H939" s="15">
        <v>3</v>
      </c>
      <c r="I939" s="15">
        <v>62874</v>
      </c>
      <c r="J939" s="17">
        <v>0</v>
      </c>
      <c r="K939" s="15">
        <v>188622</v>
      </c>
      <c r="L939" s="15">
        <v>150450.57999999999</v>
      </c>
      <c r="M939" s="15" t="s">
        <v>35</v>
      </c>
      <c r="N939" s="18" t="str">
        <f t="shared" si="98"/>
        <v>November</v>
      </c>
      <c r="O939" s="15">
        <f t="shared" si="99"/>
        <v>4</v>
      </c>
      <c r="P939" s="19">
        <f t="shared" si="100"/>
        <v>0</v>
      </c>
      <c r="Q939" s="19">
        <f t="shared" si="101"/>
        <v>188622</v>
      </c>
      <c r="R939" s="15">
        <f t="shared" si="102"/>
        <v>38171.420000000013</v>
      </c>
      <c r="S939" s="15">
        <f t="shared" si="103"/>
        <v>20.236992503525578</v>
      </c>
      <c r="T939" s="20" t="str">
        <f t="shared" si="104"/>
        <v>High</v>
      </c>
    </row>
    <row r="940" spans="1:20" x14ac:dyDescent="0.3">
      <c r="A940" s="15" t="s">
        <v>1013</v>
      </c>
      <c r="B940" s="16">
        <v>45465</v>
      </c>
      <c r="C940" s="15" t="s">
        <v>27</v>
      </c>
      <c r="D940" s="15" t="s">
        <v>46</v>
      </c>
      <c r="E940" s="15" t="s">
        <v>16</v>
      </c>
      <c r="F940" s="15" t="s">
        <v>39</v>
      </c>
      <c r="G940" s="15" t="s">
        <v>40</v>
      </c>
      <c r="H940" s="15">
        <v>1</v>
      </c>
      <c r="I940" s="15">
        <v>85547</v>
      </c>
      <c r="J940" s="17">
        <v>0.1</v>
      </c>
      <c r="K940" s="15">
        <v>76992.3</v>
      </c>
      <c r="L940" s="15">
        <v>59326.61</v>
      </c>
      <c r="M940" s="15" t="s">
        <v>35</v>
      </c>
      <c r="N940" s="18" t="str">
        <f t="shared" si="98"/>
        <v>June</v>
      </c>
      <c r="O940" s="15">
        <f t="shared" si="99"/>
        <v>2</v>
      </c>
      <c r="P940" s="19">
        <f t="shared" si="100"/>
        <v>7699.2300000000005</v>
      </c>
      <c r="Q940" s="19">
        <f t="shared" si="101"/>
        <v>69293.070000000007</v>
      </c>
      <c r="R940" s="15">
        <f t="shared" si="102"/>
        <v>17665.690000000002</v>
      </c>
      <c r="S940" s="15">
        <f t="shared" si="103"/>
        <v>22.944749020356582</v>
      </c>
      <c r="T940" s="20" t="str">
        <f t="shared" si="104"/>
        <v>High</v>
      </c>
    </row>
    <row r="941" spans="1:20" x14ac:dyDescent="0.3">
      <c r="A941" s="15" t="s">
        <v>1014</v>
      </c>
      <c r="B941" s="16">
        <v>45102</v>
      </c>
      <c r="C941" s="15" t="s">
        <v>37</v>
      </c>
      <c r="D941" s="15" t="s">
        <v>68</v>
      </c>
      <c r="E941" s="15" t="s">
        <v>32</v>
      </c>
      <c r="F941" s="15" t="s">
        <v>60</v>
      </c>
      <c r="G941" s="15" t="s">
        <v>61</v>
      </c>
      <c r="H941" s="15">
        <v>5</v>
      </c>
      <c r="I941" s="15">
        <v>11512</v>
      </c>
      <c r="J941" s="17">
        <v>0.15</v>
      </c>
      <c r="K941" s="15">
        <v>48926</v>
      </c>
      <c r="L941" s="15">
        <v>36872.43</v>
      </c>
      <c r="M941" s="15" t="s">
        <v>35</v>
      </c>
      <c r="N941" s="18" t="str">
        <f t="shared" si="98"/>
        <v>June</v>
      </c>
      <c r="O941" s="15">
        <f t="shared" si="99"/>
        <v>2</v>
      </c>
      <c r="P941" s="19">
        <f t="shared" si="100"/>
        <v>7338.9</v>
      </c>
      <c r="Q941" s="19">
        <f t="shared" si="101"/>
        <v>41587.1</v>
      </c>
      <c r="R941" s="15">
        <f t="shared" si="102"/>
        <v>12053.57</v>
      </c>
      <c r="S941" s="15">
        <f t="shared" si="103"/>
        <v>24.636328332583901</v>
      </c>
      <c r="T941" s="20" t="str">
        <f t="shared" si="104"/>
        <v>High</v>
      </c>
    </row>
    <row r="942" spans="1:20" x14ac:dyDescent="0.3">
      <c r="A942" s="15" t="s">
        <v>1015</v>
      </c>
      <c r="B942" s="16">
        <v>45506</v>
      </c>
      <c r="C942" s="15" t="s">
        <v>27</v>
      </c>
      <c r="D942" s="15" t="s">
        <v>73</v>
      </c>
      <c r="E942" s="15" t="s">
        <v>32</v>
      </c>
      <c r="F942" s="15" t="s">
        <v>60</v>
      </c>
      <c r="G942" s="15" t="s">
        <v>102</v>
      </c>
      <c r="H942" s="15">
        <v>4</v>
      </c>
      <c r="I942" s="15">
        <v>73633</v>
      </c>
      <c r="J942" s="17">
        <v>0.08</v>
      </c>
      <c r="K942" s="15">
        <v>270969.44</v>
      </c>
      <c r="L942" s="15">
        <v>236023.22</v>
      </c>
      <c r="M942" s="15" t="s">
        <v>35</v>
      </c>
      <c r="N942" s="18" t="str">
        <f t="shared" si="98"/>
        <v>August</v>
      </c>
      <c r="O942" s="15">
        <f t="shared" si="99"/>
        <v>3</v>
      </c>
      <c r="P942" s="19">
        <f t="shared" si="100"/>
        <v>21677.555199999999</v>
      </c>
      <c r="Q942" s="19">
        <f t="shared" si="101"/>
        <v>249291.8848</v>
      </c>
      <c r="R942" s="15">
        <f t="shared" si="102"/>
        <v>34946.22</v>
      </c>
      <c r="S942" s="15">
        <f t="shared" si="103"/>
        <v>12.896738466153232</v>
      </c>
      <c r="T942" s="20" t="str">
        <f t="shared" si="104"/>
        <v>High</v>
      </c>
    </row>
    <row r="943" spans="1:20" x14ac:dyDescent="0.3">
      <c r="A943" s="15" t="s">
        <v>1016</v>
      </c>
      <c r="B943" s="16">
        <v>45515</v>
      </c>
      <c r="C943" s="15" t="s">
        <v>14</v>
      </c>
      <c r="D943" s="15" t="s">
        <v>63</v>
      </c>
      <c r="E943" s="15" t="s">
        <v>23</v>
      </c>
      <c r="F943" s="15" t="s">
        <v>49</v>
      </c>
      <c r="G943" s="15" t="s">
        <v>71</v>
      </c>
      <c r="H943" s="15">
        <v>1</v>
      </c>
      <c r="I943" s="15">
        <v>50363</v>
      </c>
      <c r="J943" s="17">
        <v>0.12</v>
      </c>
      <c r="K943" s="15">
        <v>44319.44</v>
      </c>
      <c r="L943" s="15">
        <v>39804.18</v>
      </c>
      <c r="M943" s="15" t="s">
        <v>19</v>
      </c>
      <c r="N943" s="18" t="str">
        <f t="shared" si="98"/>
        <v>August</v>
      </c>
      <c r="O943" s="15">
        <f t="shared" si="99"/>
        <v>3</v>
      </c>
      <c r="P943" s="19">
        <f t="shared" si="100"/>
        <v>5318.3328000000001</v>
      </c>
      <c r="Q943" s="19">
        <f t="shared" si="101"/>
        <v>39001.107199999999</v>
      </c>
      <c r="R943" s="15">
        <f t="shared" si="102"/>
        <v>4515.260000000002</v>
      </c>
      <c r="S943" s="15">
        <f t="shared" si="103"/>
        <v>10.187989739942568</v>
      </c>
      <c r="T943" s="20" t="str">
        <f t="shared" si="104"/>
        <v>High</v>
      </c>
    </row>
    <row r="944" spans="1:20" x14ac:dyDescent="0.3">
      <c r="A944" s="15" t="s">
        <v>1017</v>
      </c>
      <c r="B944" s="16">
        <v>45531</v>
      </c>
      <c r="C944" s="15" t="s">
        <v>14</v>
      </c>
      <c r="D944" s="15" t="s">
        <v>38</v>
      </c>
      <c r="E944" s="15" t="s">
        <v>32</v>
      </c>
      <c r="F944" s="15" t="s">
        <v>90</v>
      </c>
      <c r="G944" s="15" t="s">
        <v>113</v>
      </c>
      <c r="H944" s="15">
        <v>2</v>
      </c>
      <c r="I944" s="15">
        <v>23381</v>
      </c>
      <c r="J944" s="17">
        <v>0.15</v>
      </c>
      <c r="K944" s="15">
        <v>39747.699999999997</v>
      </c>
      <c r="L944" s="15">
        <v>35457.31</v>
      </c>
      <c r="M944" s="15" t="s">
        <v>51</v>
      </c>
      <c r="N944" s="18" t="str">
        <f t="shared" si="98"/>
        <v>August</v>
      </c>
      <c r="O944" s="15">
        <f t="shared" si="99"/>
        <v>3</v>
      </c>
      <c r="P944" s="19">
        <f t="shared" si="100"/>
        <v>5962.1549999999997</v>
      </c>
      <c r="Q944" s="19">
        <f t="shared" si="101"/>
        <v>33785.544999999998</v>
      </c>
      <c r="R944" s="15">
        <f t="shared" si="102"/>
        <v>4290.3899999999994</v>
      </c>
      <c r="S944" s="15">
        <f t="shared" si="103"/>
        <v>10.794058524141018</v>
      </c>
      <c r="T944" s="20" t="str">
        <f t="shared" si="104"/>
        <v>High</v>
      </c>
    </row>
    <row r="945" spans="1:20" x14ac:dyDescent="0.3">
      <c r="A945" s="15" t="s">
        <v>1018</v>
      </c>
      <c r="B945" s="16">
        <v>45196</v>
      </c>
      <c r="C945" s="15" t="s">
        <v>37</v>
      </c>
      <c r="D945" s="15" t="s">
        <v>109</v>
      </c>
      <c r="E945" s="15" t="s">
        <v>23</v>
      </c>
      <c r="F945" s="15" t="s">
        <v>49</v>
      </c>
      <c r="G945" s="15" t="s">
        <v>95</v>
      </c>
      <c r="H945" s="15">
        <v>3</v>
      </c>
      <c r="I945" s="15">
        <v>55606</v>
      </c>
      <c r="J945" s="17">
        <v>0</v>
      </c>
      <c r="K945" s="15">
        <v>166818</v>
      </c>
      <c r="L945" s="15">
        <v>139334.24</v>
      </c>
      <c r="M945" s="15" t="s">
        <v>51</v>
      </c>
      <c r="N945" s="18" t="str">
        <f t="shared" si="98"/>
        <v>September</v>
      </c>
      <c r="O945" s="15">
        <f t="shared" si="99"/>
        <v>3</v>
      </c>
      <c r="P945" s="19">
        <f t="shared" si="100"/>
        <v>0</v>
      </c>
      <c r="Q945" s="19">
        <f t="shared" si="101"/>
        <v>166818</v>
      </c>
      <c r="R945" s="15">
        <f t="shared" si="102"/>
        <v>27483.760000000009</v>
      </c>
      <c r="S945" s="15">
        <f t="shared" si="103"/>
        <v>16.475296430840803</v>
      </c>
      <c r="T945" s="20" t="str">
        <f t="shared" si="104"/>
        <v>High</v>
      </c>
    </row>
    <row r="946" spans="1:20" x14ac:dyDescent="0.3">
      <c r="A946" s="15" t="s">
        <v>1019</v>
      </c>
      <c r="B946" s="16">
        <v>44952</v>
      </c>
      <c r="C946" s="15" t="s">
        <v>27</v>
      </c>
      <c r="D946" s="15" t="s">
        <v>73</v>
      </c>
      <c r="E946" s="15" t="s">
        <v>32</v>
      </c>
      <c r="F946" s="15" t="s">
        <v>33</v>
      </c>
      <c r="G946" s="15" t="s">
        <v>83</v>
      </c>
      <c r="H946" s="15">
        <v>5</v>
      </c>
      <c r="I946" s="15">
        <v>15972</v>
      </c>
      <c r="J946" s="17">
        <v>0.1</v>
      </c>
      <c r="K946" s="15">
        <v>71874</v>
      </c>
      <c r="L946" s="15">
        <v>61969.8</v>
      </c>
      <c r="M946" s="15" t="s">
        <v>51</v>
      </c>
      <c r="N946" s="18" t="str">
        <f t="shared" si="98"/>
        <v>January</v>
      </c>
      <c r="O946" s="15">
        <f t="shared" si="99"/>
        <v>1</v>
      </c>
      <c r="P946" s="19">
        <f t="shared" si="100"/>
        <v>7187.4000000000005</v>
      </c>
      <c r="Q946" s="19">
        <f t="shared" si="101"/>
        <v>64686.6</v>
      </c>
      <c r="R946" s="15">
        <f t="shared" si="102"/>
        <v>9904.1999999999971</v>
      </c>
      <c r="S946" s="15">
        <f t="shared" si="103"/>
        <v>13.779948242758156</v>
      </c>
      <c r="T946" s="20" t="str">
        <f t="shared" si="104"/>
        <v>High</v>
      </c>
    </row>
    <row r="947" spans="1:20" x14ac:dyDescent="0.3">
      <c r="A947" s="15" t="s">
        <v>1020</v>
      </c>
      <c r="B947" s="16">
        <v>45339</v>
      </c>
      <c r="C947" s="15" t="s">
        <v>21</v>
      </c>
      <c r="D947" s="15" t="s">
        <v>109</v>
      </c>
      <c r="E947" s="15" t="s">
        <v>23</v>
      </c>
      <c r="F947" s="15" t="s">
        <v>49</v>
      </c>
      <c r="G947" s="15" t="s">
        <v>95</v>
      </c>
      <c r="H947" s="15">
        <v>4</v>
      </c>
      <c r="I947" s="15">
        <v>34682</v>
      </c>
      <c r="J947" s="17">
        <v>0.12</v>
      </c>
      <c r="K947" s="15">
        <v>122080.64</v>
      </c>
      <c r="L947" s="15">
        <v>94239.86</v>
      </c>
      <c r="M947" s="15" t="s">
        <v>51</v>
      </c>
      <c r="N947" s="18" t="str">
        <f t="shared" si="98"/>
        <v>February</v>
      </c>
      <c r="O947" s="15">
        <f t="shared" si="99"/>
        <v>1</v>
      </c>
      <c r="P947" s="19">
        <f t="shared" si="100"/>
        <v>14649.676799999999</v>
      </c>
      <c r="Q947" s="19">
        <f t="shared" si="101"/>
        <v>107430.9632</v>
      </c>
      <c r="R947" s="15">
        <f t="shared" si="102"/>
        <v>27840.78</v>
      </c>
      <c r="S947" s="15">
        <f t="shared" si="103"/>
        <v>22.805237587221036</v>
      </c>
      <c r="T947" s="20" t="str">
        <f t="shared" si="104"/>
        <v>High</v>
      </c>
    </row>
    <row r="948" spans="1:20" x14ac:dyDescent="0.3">
      <c r="A948" s="15" t="s">
        <v>1021</v>
      </c>
      <c r="B948" s="16">
        <v>45534</v>
      </c>
      <c r="C948" s="15" t="s">
        <v>21</v>
      </c>
      <c r="D948" s="15" t="s">
        <v>38</v>
      </c>
      <c r="E948" s="15" t="s">
        <v>16</v>
      </c>
      <c r="F948" s="15" t="s">
        <v>17</v>
      </c>
      <c r="G948" s="15" t="s">
        <v>97</v>
      </c>
      <c r="H948" s="15">
        <v>5</v>
      </c>
      <c r="I948" s="15">
        <v>28431</v>
      </c>
      <c r="J948" s="17">
        <v>0.1</v>
      </c>
      <c r="K948" s="15">
        <v>127939.5</v>
      </c>
      <c r="L948" s="15">
        <v>112076.67</v>
      </c>
      <c r="M948" s="15" t="s">
        <v>19</v>
      </c>
      <c r="N948" s="18" t="str">
        <f t="shared" si="98"/>
        <v>August</v>
      </c>
      <c r="O948" s="15">
        <f t="shared" si="99"/>
        <v>3</v>
      </c>
      <c r="P948" s="19">
        <f t="shared" si="100"/>
        <v>12793.95</v>
      </c>
      <c r="Q948" s="19">
        <f t="shared" si="101"/>
        <v>115145.55</v>
      </c>
      <c r="R948" s="15">
        <f t="shared" si="102"/>
        <v>15862.830000000002</v>
      </c>
      <c r="S948" s="15">
        <f t="shared" si="103"/>
        <v>12.398696258778564</v>
      </c>
      <c r="T948" s="20" t="str">
        <f t="shared" si="104"/>
        <v>High</v>
      </c>
    </row>
    <row r="949" spans="1:20" x14ac:dyDescent="0.3">
      <c r="A949" s="15" t="s">
        <v>1022</v>
      </c>
      <c r="B949" s="16">
        <v>45237</v>
      </c>
      <c r="C949" s="15" t="s">
        <v>14</v>
      </c>
      <c r="D949" s="15" t="s">
        <v>63</v>
      </c>
      <c r="E949" s="15" t="s">
        <v>16</v>
      </c>
      <c r="F949" s="15" t="s">
        <v>17</v>
      </c>
      <c r="G949" s="15" t="s">
        <v>93</v>
      </c>
      <c r="H949" s="15">
        <v>4</v>
      </c>
      <c r="I949" s="15">
        <v>35178</v>
      </c>
      <c r="J949" s="17">
        <v>0.1</v>
      </c>
      <c r="K949" s="15">
        <v>126640.8</v>
      </c>
      <c r="L949" s="15">
        <v>108540.43</v>
      </c>
      <c r="M949" s="15" t="s">
        <v>51</v>
      </c>
      <c r="N949" s="18" t="str">
        <f t="shared" si="98"/>
        <v>November</v>
      </c>
      <c r="O949" s="15">
        <f t="shared" si="99"/>
        <v>4</v>
      </c>
      <c r="P949" s="19">
        <f t="shared" si="100"/>
        <v>12664.080000000002</v>
      </c>
      <c r="Q949" s="19">
        <f t="shared" si="101"/>
        <v>113976.72</v>
      </c>
      <c r="R949" s="15">
        <f t="shared" si="102"/>
        <v>18100.37000000001</v>
      </c>
      <c r="S949" s="15">
        <f t="shared" si="103"/>
        <v>14.292684506099148</v>
      </c>
      <c r="T949" s="20" t="str">
        <f t="shared" si="104"/>
        <v>High</v>
      </c>
    </row>
    <row r="950" spans="1:20" x14ac:dyDescent="0.3">
      <c r="A950" s="15" t="s">
        <v>1023</v>
      </c>
      <c r="B950" s="16">
        <v>45541</v>
      </c>
      <c r="C950" s="15" t="s">
        <v>14</v>
      </c>
      <c r="D950" s="15" t="s">
        <v>28</v>
      </c>
      <c r="E950" s="15" t="s">
        <v>23</v>
      </c>
      <c r="F950" s="15" t="s">
        <v>53</v>
      </c>
      <c r="G950" s="15" t="s">
        <v>54</v>
      </c>
      <c r="H950" s="15">
        <v>3</v>
      </c>
      <c r="I950" s="15">
        <v>73574</v>
      </c>
      <c r="J950" s="17">
        <v>0.08</v>
      </c>
      <c r="K950" s="15">
        <v>203064.24</v>
      </c>
      <c r="L950" s="15">
        <v>157757.49</v>
      </c>
      <c r="M950" s="15" t="s">
        <v>51</v>
      </c>
      <c r="N950" s="18" t="str">
        <f t="shared" si="98"/>
        <v>September</v>
      </c>
      <c r="O950" s="15">
        <f t="shared" si="99"/>
        <v>3</v>
      </c>
      <c r="P950" s="19">
        <f t="shared" si="100"/>
        <v>16245.1392</v>
      </c>
      <c r="Q950" s="19">
        <f t="shared" si="101"/>
        <v>186819.10079999999</v>
      </c>
      <c r="R950" s="15">
        <f t="shared" si="102"/>
        <v>45306.75</v>
      </c>
      <c r="S950" s="15">
        <f t="shared" si="103"/>
        <v>22.311535502262732</v>
      </c>
      <c r="T950" s="20" t="str">
        <f t="shared" si="104"/>
        <v>High</v>
      </c>
    </row>
    <row r="951" spans="1:20" x14ac:dyDescent="0.3">
      <c r="A951" s="15" t="s">
        <v>1024</v>
      </c>
      <c r="B951" s="16">
        <v>45481</v>
      </c>
      <c r="C951" s="15" t="s">
        <v>14</v>
      </c>
      <c r="D951" s="15" t="s">
        <v>42</v>
      </c>
      <c r="E951" s="15" t="s">
        <v>23</v>
      </c>
      <c r="F951" s="15" t="s">
        <v>53</v>
      </c>
      <c r="G951" s="15" t="s">
        <v>54</v>
      </c>
      <c r="H951" s="15">
        <v>5</v>
      </c>
      <c r="I951" s="15">
        <v>37879</v>
      </c>
      <c r="J951" s="17">
        <v>0</v>
      </c>
      <c r="K951" s="15">
        <v>189395</v>
      </c>
      <c r="L951" s="15">
        <v>149141.99</v>
      </c>
      <c r="M951" s="15" t="s">
        <v>51</v>
      </c>
      <c r="N951" s="18" t="str">
        <f t="shared" si="98"/>
        <v>July</v>
      </c>
      <c r="O951" s="15">
        <f t="shared" si="99"/>
        <v>3</v>
      </c>
      <c r="P951" s="19">
        <f t="shared" si="100"/>
        <v>0</v>
      </c>
      <c r="Q951" s="19">
        <f t="shared" si="101"/>
        <v>189395</v>
      </c>
      <c r="R951" s="15">
        <f t="shared" si="102"/>
        <v>40253.010000000009</v>
      </c>
      <c r="S951" s="15">
        <f t="shared" si="103"/>
        <v>21.253470260566544</v>
      </c>
      <c r="T951" s="20" t="str">
        <f t="shared" si="104"/>
        <v>High</v>
      </c>
    </row>
    <row r="952" spans="1:20" x14ac:dyDescent="0.3">
      <c r="A952" s="15" t="s">
        <v>1025</v>
      </c>
      <c r="B952" s="16">
        <v>45194</v>
      </c>
      <c r="C952" s="15" t="s">
        <v>14</v>
      </c>
      <c r="D952" s="15" t="s">
        <v>68</v>
      </c>
      <c r="E952" s="15" t="s">
        <v>23</v>
      </c>
      <c r="F952" s="15" t="s">
        <v>53</v>
      </c>
      <c r="G952" s="15" t="s">
        <v>133</v>
      </c>
      <c r="H952" s="15">
        <v>2</v>
      </c>
      <c r="I952" s="15">
        <v>82241</v>
      </c>
      <c r="J952" s="17">
        <v>0.12</v>
      </c>
      <c r="K952" s="15">
        <v>144744.16</v>
      </c>
      <c r="L952" s="15">
        <v>109243.69</v>
      </c>
      <c r="M952" s="15" t="s">
        <v>35</v>
      </c>
      <c r="N952" s="18" t="str">
        <f t="shared" si="98"/>
        <v>September</v>
      </c>
      <c r="O952" s="15">
        <f t="shared" si="99"/>
        <v>3</v>
      </c>
      <c r="P952" s="19">
        <f t="shared" si="100"/>
        <v>17369.299200000001</v>
      </c>
      <c r="Q952" s="19">
        <f t="shared" si="101"/>
        <v>127374.86079999999</v>
      </c>
      <c r="R952" s="15">
        <f t="shared" si="102"/>
        <v>35500.47</v>
      </c>
      <c r="S952" s="15">
        <f t="shared" si="103"/>
        <v>24.526357401915213</v>
      </c>
      <c r="T952" s="20" t="str">
        <f t="shared" si="104"/>
        <v>High</v>
      </c>
    </row>
    <row r="953" spans="1:20" x14ac:dyDescent="0.3">
      <c r="A953" s="15" t="s">
        <v>1026</v>
      </c>
      <c r="B953" s="16">
        <v>45262</v>
      </c>
      <c r="C953" s="15" t="s">
        <v>21</v>
      </c>
      <c r="D953" s="15" t="s">
        <v>63</v>
      </c>
      <c r="E953" s="15" t="s">
        <v>23</v>
      </c>
      <c r="F953" s="15" t="s">
        <v>53</v>
      </c>
      <c r="G953" s="15" t="s">
        <v>133</v>
      </c>
      <c r="H953" s="15">
        <v>4</v>
      </c>
      <c r="I953" s="15">
        <v>11870</v>
      </c>
      <c r="J953" s="17">
        <v>0.12</v>
      </c>
      <c r="K953" s="15">
        <v>41782.400000000001</v>
      </c>
      <c r="L953" s="15">
        <v>35392.559999999998</v>
      </c>
      <c r="M953" s="15" t="s">
        <v>19</v>
      </c>
      <c r="N953" s="18" t="str">
        <f t="shared" si="98"/>
        <v>December</v>
      </c>
      <c r="O953" s="15">
        <f t="shared" si="99"/>
        <v>4</v>
      </c>
      <c r="P953" s="19">
        <f t="shared" si="100"/>
        <v>5013.8879999999999</v>
      </c>
      <c r="Q953" s="19">
        <f t="shared" si="101"/>
        <v>36768.512000000002</v>
      </c>
      <c r="R953" s="15">
        <f t="shared" si="102"/>
        <v>6389.8400000000038</v>
      </c>
      <c r="S953" s="15">
        <f t="shared" si="103"/>
        <v>15.29313778050089</v>
      </c>
      <c r="T953" s="20" t="str">
        <f t="shared" si="104"/>
        <v>High</v>
      </c>
    </row>
    <row r="954" spans="1:20" x14ac:dyDescent="0.3">
      <c r="A954" s="15" t="s">
        <v>1027</v>
      </c>
      <c r="B954" s="16">
        <v>45426</v>
      </c>
      <c r="C954" s="15" t="s">
        <v>21</v>
      </c>
      <c r="D954" s="15" t="s">
        <v>48</v>
      </c>
      <c r="E954" s="15" t="s">
        <v>16</v>
      </c>
      <c r="F954" s="15" t="s">
        <v>39</v>
      </c>
      <c r="G954" s="15" t="s">
        <v>165</v>
      </c>
      <c r="H954" s="15">
        <v>5</v>
      </c>
      <c r="I954" s="15">
        <v>70317</v>
      </c>
      <c r="J954" s="17">
        <v>0.08</v>
      </c>
      <c r="K954" s="15">
        <v>323458.2</v>
      </c>
      <c r="L954" s="15">
        <v>266127.84000000003</v>
      </c>
      <c r="M954" s="15" t="s">
        <v>35</v>
      </c>
      <c r="N954" s="18" t="str">
        <f t="shared" si="98"/>
        <v>May</v>
      </c>
      <c r="O954" s="15">
        <f t="shared" si="99"/>
        <v>2</v>
      </c>
      <c r="P954" s="19">
        <f t="shared" si="100"/>
        <v>25876.656000000003</v>
      </c>
      <c r="Q954" s="19">
        <f t="shared" si="101"/>
        <v>297581.54399999999</v>
      </c>
      <c r="R954" s="15">
        <f t="shared" si="102"/>
        <v>57330.359999999986</v>
      </c>
      <c r="S954" s="15">
        <f t="shared" si="103"/>
        <v>17.724194347213949</v>
      </c>
      <c r="T954" s="20" t="str">
        <f t="shared" si="104"/>
        <v>High</v>
      </c>
    </row>
    <row r="955" spans="1:20" x14ac:dyDescent="0.3">
      <c r="A955" s="15" t="s">
        <v>1028</v>
      </c>
      <c r="B955" s="16">
        <v>44952</v>
      </c>
      <c r="C955" s="15" t="s">
        <v>37</v>
      </c>
      <c r="D955" s="15" t="s">
        <v>28</v>
      </c>
      <c r="E955" s="15" t="s">
        <v>16</v>
      </c>
      <c r="F955" s="15" t="s">
        <v>29</v>
      </c>
      <c r="G955" s="15" t="s">
        <v>30</v>
      </c>
      <c r="H955" s="15">
        <v>1</v>
      </c>
      <c r="I955" s="15">
        <v>63832</v>
      </c>
      <c r="J955" s="17">
        <v>0</v>
      </c>
      <c r="K955" s="15">
        <v>63832</v>
      </c>
      <c r="L955" s="15">
        <v>51322.8</v>
      </c>
      <c r="M955" s="15" t="s">
        <v>51</v>
      </c>
      <c r="N955" s="18" t="str">
        <f t="shared" si="98"/>
        <v>January</v>
      </c>
      <c r="O955" s="15">
        <f t="shared" si="99"/>
        <v>1</v>
      </c>
      <c r="P955" s="19">
        <f t="shared" si="100"/>
        <v>0</v>
      </c>
      <c r="Q955" s="19">
        <f t="shared" si="101"/>
        <v>63832</v>
      </c>
      <c r="R955" s="15">
        <f t="shared" si="102"/>
        <v>12509.199999999997</v>
      </c>
      <c r="S955" s="15">
        <f t="shared" si="103"/>
        <v>19.597067301666872</v>
      </c>
      <c r="T955" s="20" t="str">
        <f t="shared" si="104"/>
        <v>High</v>
      </c>
    </row>
    <row r="956" spans="1:20" x14ac:dyDescent="0.3">
      <c r="A956" s="15" t="s">
        <v>1029</v>
      </c>
      <c r="B956" s="16">
        <v>45204</v>
      </c>
      <c r="C956" s="15" t="s">
        <v>37</v>
      </c>
      <c r="D956" s="15" t="s">
        <v>65</v>
      </c>
      <c r="E956" s="15" t="s">
        <v>16</v>
      </c>
      <c r="F956" s="15" t="s">
        <v>39</v>
      </c>
      <c r="G956" s="15" t="s">
        <v>165</v>
      </c>
      <c r="H956" s="15">
        <v>1</v>
      </c>
      <c r="I956" s="15">
        <v>7963</v>
      </c>
      <c r="J956" s="17">
        <v>0.05</v>
      </c>
      <c r="K956" s="15">
        <v>7564.85</v>
      </c>
      <c r="L956" s="15">
        <v>6615.16</v>
      </c>
      <c r="M956" s="15" t="s">
        <v>35</v>
      </c>
      <c r="N956" s="18" t="str">
        <f t="shared" si="98"/>
        <v>October</v>
      </c>
      <c r="O956" s="15">
        <f t="shared" si="99"/>
        <v>4</v>
      </c>
      <c r="P956" s="19">
        <f t="shared" si="100"/>
        <v>378.24250000000006</v>
      </c>
      <c r="Q956" s="19">
        <f t="shared" si="101"/>
        <v>7186.6075000000001</v>
      </c>
      <c r="R956" s="15">
        <f t="shared" si="102"/>
        <v>949.69000000000051</v>
      </c>
      <c r="S956" s="15">
        <f t="shared" si="103"/>
        <v>12.55398322504743</v>
      </c>
      <c r="T956" s="20" t="str">
        <f t="shared" si="104"/>
        <v>Low</v>
      </c>
    </row>
    <row r="957" spans="1:20" x14ac:dyDescent="0.3">
      <c r="A957" s="15" t="s">
        <v>1030</v>
      </c>
      <c r="B957" s="16">
        <v>45447</v>
      </c>
      <c r="C957" s="15" t="s">
        <v>21</v>
      </c>
      <c r="D957" s="15" t="s">
        <v>15</v>
      </c>
      <c r="E957" s="15" t="s">
        <v>23</v>
      </c>
      <c r="F957" s="15" t="s">
        <v>49</v>
      </c>
      <c r="G957" s="15" t="s">
        <v>50</v>
      </c>
      <c r="H957" s="15">
        <v>4</v>
      </c>
      <c r="I957" s="15">
        <v>14196</v>
      </c>
      <c r="J957" s="17">
        <v>0.1</v>
      </c>
      <c r="K957" s="15">
        <v>51105.599999999999</v>
      </c>
      <c r="L957" s="15">
        <v>41907.839999999997</v>
      </c>
      <c r="M957" s="15" t="s">
        <v>51</v>
      </c>
      <c r="N957" s="18" t="str">
        <f t="shared" si="98"/>
        <v>June</v>
      </c>
      <c r="O957" s="15">
        <f t="shared" si="99"/>
        <v>2</v>
      </c>
      <c r="P957" s="19">
        <f t="shared" si="100"/>
        <v>5110.5600000000004</v>
      </c>
      <c r="Q957" s="19">
        <f t="shared" si="101"/>
        <v>45995.040000000001</v>
      </c>
      <c r="R957" s="15">
        <f t="shared" si="102"/>
        <v>9197.760000000002</v>
      </c>
      <c r="S957" s="15">
        <f t="shared" si="103"/>
        <v>17.997557997558005</v>
      </c>
      <c r="T957" s="20" t="str">
        <f t="shared" si="104"/>
        <v>High</v>
      </c>
    </row>
    <row r="958" spans="1:20" x14ac:dyDescent="0.3">
      <c r="A958" s="15" t="s">
        <v>1031</v>
      </c>
      <c r="B958" s="16">
        <v>45197</v>
      </c>
      <c r="C958" s="15" t="s">
        <v>14</v>
      </c>
      <c r="D958" s="15" t="s">
        <v>56</v>
      </c>
      <c r="E958" s="15" t="s">
        <v>23</v>
      </c>
      <c r="F958" s="15" t="s">
        <v>24</v>
      </c>
      <c r="G958" s="15" t="s">
        <v>75</v>
      </c>
      <c r="H958" s="15">
        <v>5</v>
      </c>
      <c r="I958" s="15">
        <v>18614</v>
      </c>
      <c r="J958" s="17">
        <v>0</v>
      </c>
      <c r="K958" s="15">
        <v>93070</v>
      </c>
      <c r="L958" s="15">
        <v>72298.62</v>
      </c>
      <c r="M958" s="15" t="s">
        <v>35</v>
      </c>
      <c r="N958" s="18" t="str">
        <f t="shared" si="98"/>
        <v>September</v>
      </c>
      <c r="O958" s="15">
        <f t="shared" si="99"/>
        <v>3</v>
      </c>
      <c r="P958" s="19">
        <f t="shared" si="100"/>
        <v>0</v>
      </c>
      <c r="Q958" s="19">
        <f t="shared" si="101"/>
        <v>93070</v>
      </c>
      <c r="R958" s="15">
        <f t="shared" si="102"/>
        <v>20771.380000000005</v>
      </c>
      <c r="S958" s="15">
        <f t="shared" si="103"/>
        <v>22.318018695605463</v>
      </c>
      <c r="T958" s="20" t="str">
        <f t="shared" si="104"/>
        <v>High</v>
      </c>
    </row>
    <row r="959" spans="1:20" x14ac:dyDescent="0.3">
      <c r="A959" s="15" t="s">
        <v>1032</v>
      </c>
      <c r="B959" s="16">
        <v>45384</v>
      </c>
      <c r="C959" s="15" t="s">
        <v>37</v>
      </c>
      <c r="D959" s="15" t="s">
        <v>68</v>
      </c>
      <c r="E959" s="15" t="s">
        <v>16</v>
      </c>
      <c r="F959" s="15" t="s">
        <v>29</v>
      </c>
      <c r="G959" s="15" t="s">
        <v>57</v>
      </c>
      <c r="H959" s="15">
        <v>4</v>
      </c>
      <c r="I959" s="15">
        <v>26186</v>
      </c>
      <c r="J959" s="17">
        <v>0</v>
      </c>
      <c r="K959" s="15">
        <v>104744</v>
      </c>
      <c r="L959" s="15">
        <v>84800.15</v>
      </c>
      <c r="M959" s="15" t="s">
        <v>51</v>
      </c>
      <c r="N959" s="18" t="str">
        <f t="shared" si="98"/>
        <v>April</v>
      </c>
      <c r="O959" s="15">
        <f t="shared" si="99"/>
        <v>2</v>
      </c>
      <c r="P959" s="19">
        <f t="shared" si="100"/>
        <v>0</v>
      </c>
      <c r="Q959" s="19">
        <f t="shared" si="101"/>
        <v>104744</v>
      </c>
      <c r="R959" s="15">
        <f t="shared" si="102"/>
        <v>19943.850000000006</v>
      </c>
      <c r="S959" s="15">
        <f t="shared" si="103"/>
        <v>19.040565569388228</v>
      </c>
      <c r="T959" s="20" t="str">
        <f t="shared" si="104"/>
        <v>High</v>
      </c>
    </row>
    <row r="960" spans="1:20" x14ac:dyDescent="0.3">
      <c r="A960" s="15" t="s">
        <v>1033</v>
      </c>
      <c r="B960" s="16">
        <v>45500</v>
      </c>
      <c r="C960" s="15" t="s">
        <v>14</v>
      </c>
      <c r="D960" s="15" t="s">
        <v>56</v>
      </c>
      <c r="E960" s="15" t="s">
        <v>23</v>
      </c>
      <c r="F960" s="15" t="s">
        <v>53</v>
      </c>
      <c r="G960" s="15" t="s">
        <v>54</v>
      </c>
      <c r="H960" s="15">
        <v>5</v>
      </c>
      <c r="I960" s="15">
        <v>12920</v>
      </c>
      <c r="J960" s="17">
        <v>0.08</v>
      </c>
      <c r="K960" s="15">
        <v>59432</v>
      </c>
      <c r="L960" s="15">
        <v>53139.06</v>
      </c>
      <c r="M960" s="15" t="s">
        <v>19</v>
      </c>
      <c r="N960" s="18" t="str">
        <f t="shared" si="98"/>
        <v>July</v>
      </c>
      <c r="O960" s="15">
        <f t="shared" si="99"/>
        <v>3</v>
      </c>
      <c r="P960" s="19">
        <f t="shared" si="100"/>
        <v>4754.5600000000004</v>
      </c>
      <c r="Q960" s="19">
        <f t="shared" si="101"/>
        <v>54677.440000000002</v>
      </c>
      <c r="R960" s="15">
        <f t="shared" si="102"/>
        <v>6292.9400000000023</v>
      </c>
      <c r="S960" s="15">
        <f t="shared" si="103"/>
        <v>10.588470857450535</v>
      </c>
      <c r="T960" s="20" t="str">
        <f t="shared" si="104"/>
        <v>High</v>
      </c>
    </row>
    <row r="961" spans="1:20" x14ac:dyDescent="0.3">
      <c r="A961" s="15" t="s">
        <v>1034</v>
      </c>
      <c r="B961" s="16">
        <v>45591</v>
      </c>
      <c r="C961" s="15" t="s">
        <v>21</v>
      </c>
      <c r="D961" s="15" t="s">
        <v>68</v>
      </c>
      <c r="E961" s="15" t="s">
        <v>16</v>
      </c>
      <c r="F961" s="15" t="s">
        <v>17</v>
      </c>
      <c r="G961" s="15" t="s">
        <v>97</v>
      </c>
      <c r="H961" s="15">
        <v>3</v>
      </c>
      <c r="I961" s="15">
        <v>44567</v>
      </c>
      <c r="J961" s="17">
        <v>0.1</v>
      </c>
      <c r="K961" s="15">
        <v>120330.9</v>
      </c>
      <c r="L961" s="15">
        <v>105105.21</v>
      </c>
      <c r="M961" s="15" t="s">
        <v>35</v>
      </c>
      <c r="N961" s="18" t="str">
        <f t="shared" si="98"/>
        <v>October</v>
      </c>
      <c r="O961" s="15">
        <f t="shared" si="99"/>
        <v>4</v>
      </c>
      <c r="P961" s="19">
        <f t="shared" si="100"/>
        <v>12033.09</v>
      </c>
      <c r="Q961" s="19">
        <f t="shared" si="101"/>
        <v>108297.81</v>
      </c>
      <c r="R961" s="15">
        <f t="shared" si="102"/>
        <v>15225.689999999988</v>
      </c>
      <c r="S961" s="15">
        <f t="shared" si="103"/>
        <v>12.653183845545898</v>
      </c>
      <c r="T961" s="20" t="str">
        <f t="shared" si="104"/>
        <v>High</v>
      </c>
    </row>
    <row r="962" spans="1:20" x14ac:dyDescent="0.3">
      <c r="A962" s="15" t="s">
        <v>1035</v>
      </c>
      <c r="B962" s="16">
        <v>45147</v>
      </c>
      <c r="C962" s="15" t="s">
        <v>37</v>
      </c>
      <c r="D962" s="15" t="s">
        <v>46</v>
      </c>
      <c r="E962" s="15" t="s">
        <v>32</v>
      </c>
      <c r="F962" s="15" t="s">
        <v>33</v>
      </c>
      <c r="G962" s="15" t="s">
        <v>83</v>
      </c>
      <c r="H962" s="15">
        <v>5</v>
      </c>
      <c r="I962" s="15">
        <v>5500</v>
      </c>
      <c r="J962" s="17">
        <v>0.08</v>
      </c>
      <c r="K962" s="15">
        <v>25300</v>
      </c>
      <c r="L962" s="15">
        <v>20861.919999999998</v>
      </c>
      <c r="M962" s="15" t="s">
        <v>51</v>
      </c>
      <c r="N962" s="18" t="str">
        <f t="shared" si="98"/>
        <v>August</v>
      </c>
      <c r="O962" s="15">
        <f t="shared" si="99"/>
        <v>3</v>
      </c>
      <c r="P962" s="19">
        <f t="shared" si="100"/>
        <v>2024</v>
      </c>
      <c r="Q962" s="19">
        <f t="shared" si="101"/>
        <v>23276</v>
      </c>
      <c r="R962" s="15">
        <f t="shared" si="102"/>
        <v>4438.0800000000017</v>
      </c>
      <c r="S962" s="15">
        <f t="shared" si="103"/>
        <v>17.54181818181819</v>
      </c>
      <c r="T962" s="20" t="str">
        <f t="shared" si="104"/>
        <v>Medium</v>
      </c>
    </row>
    <row r="963" spans="1:20" x14ac:dyDescent="0.3">
      <c r="A963" s="15" t="s">
        <v>1036</v>
      </c>
      <c r="B963" s="16">
        <v>45261</v>
      </c>
      <c r="C963" s="15" t="s">
        <v>14</v>
      </c>
      <c r="D963" s="15" t="s">
        <v>48</v>
      </c>
      <c r="E963" s="15" t="s">
        <v>23</v>
      </c>
      <c r="F963" s="15" t="s">
        <v>49</v>
      </c>
      <c r="G963" s="15" t="s">
        <v>50</v>
      </c>
      <c r="H963" s="15">
        <v>3</v>
      </c>
      <c r="I963" s="15">
        <v>27305</v>
      </c>
      <c r="J963" s="17">
        <v>0.1</v>
      </c>
      <c r="K963" s="15">
        <v>73723.5</v>
      </c>
      <c r="L963" s="15">
        <v>62308.35</v>
      </c>
      <c r="M963" s="15" t="s">
        <v>51</v>
      </c>
      <c r="N963" s="18" t="str">
        <f t="shared" ref="N963:N1026" si="105">TEXT(B963,"mmmm")</f>
        <v>December</v>
      </c>
      <c r="O963" s="15">
        <f t="shared" ref="O963:O1026" si="106">ROUNDUP(MONTH(B963)/3,0)</f>
        <v>4</v>
      </c>
      <c r="P963" s="19">
        <f t="shared" ref="P963:P1026" si="107">K963*J963</f>
        <v>7372.35</v>
      </c>
      <c r="Q963" s="19">
        <f t="shared" ref="Q963:Q1026" si="108">K963-P963</f>
        <v>66351.149999999994</v>
      </c>
      <c r="R963" s="15">
        <f t="shared" ref="R963:R1026" si="109">K963-L963</f>
        <v>11415.150000000001</v>
      </c>
      <c r="S963" s="15">
        <f t="shared" ref="S963:S1026" si="110">R963/K963*100</f>
        <v>15.483733138008915</v>
      </c>
      <c r="T963" s="20" t="str">
        <f t="shared" ref="T963:T1026" si="111">IF(K963&gt;30000,"High",IF(K963&gt;10000,"Medium","Low"))</f>
        <v>High</v>
      </c>
    </row>
    <row r="964" spans="1:20" x14ac:dyDescent="0.3">
      <c r="A964" s="15" t="s">
        <v>1037</v>
      </c>
      <c r="B964" s="16">
        <v>45125</v>
      </c>
      <c r="C964" s="15" t="s">
        <v>21</v>
      </c>
      <c r="D964" s="15" t="s">
        <v>68</v>
      </c>
      <c r="E964" s="15" t="s">
        <v>16</v>
      </c>
      <c r="F964" s="15" t="s">
        <v>29</v>
      </c>
      <c r="G964" s="15" t="s">
        <v>30</v>
      </c>
      <c r="H964" s="15">
        <v>3</v>
      </c>
      <c r="I964" s="15">
        <v>63844</v>
      </c>
      <c r="J964" s="17">
        <v>0.12</v>
      </c>
      <c r="K964" s="15">
        <v>168548.16</v>
      </c>
      <c r="L964" s="15">
        <v>145589.04999999999</v>
      </c>
      <c r="M964" s="15" t="s">
        <v>51</v>
      </c>
      <c r="N964" s="18" t="str">
        <f t="shared" si="105"/>
        <v>July</v>
      </c>
      <c r="O964" s="15">
        <f t="shared" si="106"/>
        <v>3</v>
      </c>
      <c r="P964" s="19">
        <f t="shared" si="107"/>
        <v>20225.779200000001</v>
      </c>
      <c r="Q964" s="19">
        <f t="shared" si="108"/>
        <v>148322.38080000001</v>
      </c>
      <c r="R964" s="15">
        <f t="shared" si="109"/>
        <v>22959.110000000015</v>
      </c>
      <c r="S964" s="15">
        <f t="shared" si="110"/>
        <v>13.621691272096959</v>
      </c>
      <c r="T964" s="20" t="str">
        <f t="shared" si="111"/>
        <v>High</v>
      </c>
    </row>
    <row r="965" spans="1:20" x14ac:dyDescent="0.3">
      <c r="A965" s="15" t="s">
        <v>1038</v>
      </c>
      <c r="B965" s="16">
        <v>45311</v>
      </c>
      <c r="C965" s="15" t="s">
        <v>21</v>
      </c>
      <c r="D965" s="15" t="s">
        <v>22</v>
      </c>
      <c r="E965" s="15" t="s">
        <v>32</v>
      </c>
      <c r="F965" s="15" t="s">
        <v>60</v>
      </c>
      <c r="G965" s="15" t="s">
        <v>61</v>
      </c>
      <c r="H965" s="15">
        <v>2</v>
      </c>
      <c r="I965" s="15">
        <v>60359</v>
      </c>
      <c r="J965" s="17">
        <v>0.05</v>
      </c>
      <c r="K965" s="15">
        <v>114682.1</v>
      </c>
      <c r="L965" s="15">
        <v>86130.42</v>
      </c>
      <c r="M965" s="15" t="s">
        <v>35</v>
      </c>
      <c r="N965" s="18" t="str">
        <f t="shared" si="105"/>
        <v>January</v>
      </c>
      <c r="O965" s="15">
        <f t="shared" si="106"/>
        <v>1</v>
      </c>
      <c r="P965" s="19">
        <f t="shared" si="107"/>
        <v>5734.1050000000005</v>
      </c>
      <c r="Q965" s="19">
        <f t="shared" si="108"/>
        <v>108947.99500000001</v>
      </c>
      <c r="R965" s="15">
        <f t="shared" si="109"/>
        <v>28551.680000000008</v>
      </c>
      <c r="S965" s="15">
        <f t="shared" si="110"/>
        <v>24.896370052519099</v>
      </c>
      <c r="T965" s="20" t="str">
        <f t="shared" si="111"/>
        <v>High</v>
      </c>
    </row>
    <row r="966" spans="1:20" x14ac:dyDescent="0.3">
      <c r="A966" s="15" t="s">
        <v>1039</v>
      </c>
      <c r="B966" s="16">
        <v>45199</v>
      </c>
      <c r="C966" s="15" t="s">
        <v>21</v>
      </c>
      <c r="D966" s="15" t="s">
        <v>65</v>
      </c>
      <c r="E966" s="15" t="s">
        <v>32</v>
      </c>
      <c r="F966" s="15" t="s">
        <v>43</v>
      </c>
      <c r="G966" s="15" t="s">
        <v>66</v>
      </c>
      <c r="H966" s="15">
        <v>1</v>
      </c>
      <c r="I966" s="15">
        <v>39415</v>
      </c>
      <c r="J966" s="17">
        <v>0.08</v>
      </c>
      <c r="K966" s="15">
        <v>36261.800000000003</v>
      </c>
      <c r="L966" s="15">
        <v>29181.88</v>
      </c>
      <c r="M966" s="15" t="s">
        <v>35</v>
      </c>
      <c r="N966" s="18" t="str">
        <f t="shared" si="105"/>
        <v>September</v>
      </c>
      <c r="O966" s="15">
        <f t="shared" si="106"/>
        <v>3</v>
      </c>
      <c r="P966" s="19">
        <f t="shared" si="107"/>
        <v>2900.9440000000004</v>
      </c>
      <c r="Q966" s="19">
        <f t="shared" si="108"/>
        <v>33360.856</v>
      </c>
      <c r="R966" s="15">
        <f t="shared" si="109"/>
        <v>7079.9200000000019</v>
      </c>
      <c r="S966" s="15">
        <f t="shared" si="110"/>
        <v>19.524458245316012</v>
      </c>
      <c r="T966" s="20" t="str">
        <f t="shared" si="111"/>
        <v>High</v>
      </c>
    </row>
    <row r="967" spans="1:20" x14ac:dyDescent="0.3">
      <c r="A967" s="15" t="s">
        <v>1040</v>
      </c>
      <c r="B967" s="16">
        <v>45077</v>
      </c>
      <c r="C967" s="15" t="s">
        <v>14</v>
      </c>
      <c r="D967" s="15" t="s">
        <v>73</v>
      </c>
      <c r="E967" s="15" t="s">
        <v>32</v>
      </c>
      <c r="F967" s="15" t="s">
        <v>33</v>
      </c>
      <c r="G967" s="15" t="s">
        <v>83</v>
      </c>
      <c r="H967" s="15">
        <v>4</v>
      </c>
      <c r="I967" s="15">
        <v>5266</v>
      </c>
      <c r="J967" s="17">
        <v>0.1</v>
      </c>
      <c r="K967" s="15">
        <v>18957.599999999999</v>
      </c>
      <c r="L967" s="15">
        <v>15831.23</v>
      </c>
      <c r="M967" s="15" t="s">
        <v>51</v>
      </c>
      <c r="N967" s="18" t="str">
        <f t="shared" si="105"/>
        <v>May</v>
      </c>
      <c r="O967" s="15">
        <f t="shared" si="106"/>
        <v>2</v>
      </c>
      <c r="P967" s="19">
        <f t="shared" si="107"/>
        <v>1895.76</v>
      </c>
      <c r="Q967" s="19">
        <f t="shared" si="108"/>
        <v>17061.84</v>
      </c>
      <c r="R967" s="15">
        <f t="shared" si="109"/>
        <v>3126.369999999999</v>
      </c>
      <c r="S967" s="15">
        <f t="shared" si="110"/>
        <v>16.491380765497738</v>
      </c>
      <c r="T967" s="20" t="str">
        <f t="shared" si="111"/>
        <v>Medium</v>
      </c>
    </row>
    <row r="968" spans="1:20" x14ac:dyDescent="0.3">
      <c r="A968" s="15" t="s">
        <v>1041</v>
      </c>
      <c r="B968" s="16">
        <v>45394</v>
      </c>
      <c r="C968" s="15" t="s">
        <v>21</v>
      </c>
      <c r="D968" s="15" t="s">
        <v>70</v>
      </c>
      <c r="E968" s="15" t="s">
        <v>32</v>
      </c>
      <c r="F968" s="15" t="s">
        <v>60</v>
      </c>
      <c r="G968" s="15" t="s">
        <v>102</v>
      </c>
      <c r="H968" s="15">
        <v>2</v>
      </c>
      <c r="I968" s="15">
        <v>48675</v>
      </c>
      <c r="J968" s="17">
        <v>0.08</v>
      </c>
      <c r="K968" s="15">
        <v>89562</v>
      </c>
      <c r="L968" s="15">
        <v>72627.89</v>
      </c>
      <c r="M968" s="15" t="s">
        <v>19</v>
      </c>
      <c r="N968" s="18" t="str">
        <f t="shared" si="105"/>
        <v>April</v>
      </c>
      <c r="O968" s="15">
        <f t="shared" si="106"/>
        <v>2</v>
      </c>
      <c r="P968" s="19">
        <f t="shared" si="107"/>
        <v>7164.96</v>
      </c>
      <c r="Q968" s="19">
        <f t="shared" si="108"/>
        <v>82397.039999999994</v>
      </c>
      <c r="R968" s="15">
        <f t="shared" si="109"/>
        <v>16934.11</v>
      </c>
      <c r="S968" s="15">
        <f t="shared" si="110"/>
        <v>18.90769522788683</v>
      </c>
      <c r="T968" s="20" t="str">
        <f t="shared" si="111"/>
        <v>High</v>
      </c>
    </row>
    <row r="969" spans="1:20" x14ac:dyDescent="0.3">
      <c r="A969" s="15" t="s">
        <v>1042</v>
      </c>
      <c r="B969" s="16">
        <v>45615</v>
      </c>
      <c r="C969" s="15" t="s">
        <v>37</v>
      </c>
      <c r="D969" s="15" t="s">
        <v>48</v>
      </c>
      <c r="E969" s="15" t="s">
        <v>23</v>
      </c>
      <c r="F969" s="15" t="s">
        <v>24</v>
      </c>
      <c r="G969" s="15" t="s">
        <v>75</v>
      </c>
      <c r="H969" s="15">
        <v>1</v>
      </c>
      <c r="I969" s="15">
        <v>57771</v>
      </c>
      <c r="J969" s="17">
        <v>0.12</v>
      </c>
      <c r="K969" s="15">
        <v>50838.48</v>
      </c>
      <c r="L969" s="15">
        <v>40478.54</v>
      </c>
      <c r="M969" s="15" t="s">
        <v>35</v>
      </c>
      <c r="N969" s="18" t="str">
        <f t="shared" si="105"/>
        <v>November</v>
      </c>
      <c r="O969" s="15">
        <f t="shared" si="106"/>
        <v>4</v>
      </c>
      <c r="P969" s="19">
        <f t="shared" si="107"/>
        <v>6100.6176000000005</v>
      </c>
      <c r="Q969" s="19">
        <f t="shared" si="108"/>
        <v>44737.862400000005</v>
      </c>
      <c r="R969" s="15">
        <f t="shared" si="109"/>
        <v>10359.940000000002</v>
      </c>
      <c r="S969" s="15">
        <f t="shared" si="110"/>
        <v>20.378146632236056</v>
      </c>
      <c r="T969" s="20" t="str">
        <f t="shared" si="111"/>
        <v>High</v>
      </c>
    </row>
    <row r="970" spans="1:20" x14ac:dyDescent="0.3">
      <c r="A970" s="15" t="s">
        <v>1043</v>
      </c>
      <c r="B970" s="16">
        <v>45035</v>
      </c>
      <c r="C970" s="15" t="s">
        <v>27</v>
      </c>
      <c r="D970" s="15" t="s">
        <v>22</v>
      </c>
      <c r="E970" s="15" t="s">
        <v>32</v>
      </c>
      <c r="F970" s="15" t="s">
        <v>33</v>
      </c>
      <c r="G970" s="15" t="s">
        <v>83</v>
      </c>
      <c r="H970" s="15">
        <v>2</v>
      </c>
      <c r="I970" s="15">
        <v>24019</v>
      </c>
      <c r="J970" s="17">
        <v>0.15</v>
      </c>
      <c r="K970" s="15">
        <v>40832.300000000003</v>
      </c>
      <c r="L970" s="15">
        <v>30940.69</v>
      </c>
      <c r="M970" s="15" t="s">
        <v>51</v>
      </c>
      <c r="N970" s="18" t="str">
        <f t="shared" si="105"/>
        <v>April</v>
      </c>
      <c r="O970" s="15">
        <f t="shared" si="106"/>
        <v>2</v>
      </c>
      <c r="P970" s="19">
        <f t="shared" si="107"/>
        <v>6124.8450000000003</v>
      </c>
      <c r="Q970" s="19">
        <f t="shared" si="108"/>
        <v>34707.455000000002</v>
      </c>
      <c r="R970" s="15">
        <f t="shared" si="109"/>
        <v>9891.6100000000042</v>
      </c>
      <c r="S970" s="15">
        <f t="shared" si="110"/>
        <v>24.224964060315006</v>
      </c>
      <c r="T970" s="20" t="str">
        <f t="shared" si="111"/>
        <v>High</v>
      </c>
    </row>
    <row r="971" spans="1:20" x14ac:dyDescent="0.3">
      <c r="A971" s="15" t="s">
        <v>1044</v>
      </c>
      <c r="B971" s="16">
        <v>45291</v>
      </c>
      <c r="C971" s="15" t="s">
        <v>27</v>
      </c>
      <c r="D971" s="15" t="s">
        <v>56</v>
      </c>
      <c r="E971" s="15" t="s">
        <v>16</v>
      </c>
      <c r="F971" s="15" t="s">
        <v>39</v>
      </c>
      <c r="G971" s="15" t="s">
        <v>40</v>
      </c>
      <c r="H971" s="15">
        <v>4</v>
      </c>
      <c r="I971" s="15">
        <v>67721</v>
      </c>
      <c r="J971" s="17">
        <v>0.12</v>
      </c>
      <c r="K971" s="15">
        <v>238377.92</v>
      </c>
      <c r="L971" s="15">
        <v>210172.78</v>
      </c>
      <c r="M971" s="15" t="s">
        <v>35</v>
      </c>
      <c r="N971" s="18" t="str">
        <f t="shared" si="105"/>
        <v>December</v>
      </c>
      <c r="O971" s="15">
        <f t="shared" si="106"/>
        <v>4</v>
      </c>
      <c r="P971" s="19">
        <f t="shared" si="107"/>
        <v>28605.350399999999</v>
      </c>
      <c r="Q971" s="19">
        <f t="shared" si="108"/>
        <v>209772.56960000002</v>
      </c>
      <c r="R971" s="15">
        <f t="shared" si="109"/>
        <v>28205.140000000014</v>
      </c>
      <c r="S971" s="15">
        <f t="shared" si="110"/>
        <v>11.832110960612464</v>
      </c>
      <c r="T971" s="20" t="str">
        <f t="shared" si="111"/>
        <v>High</v>
      </c>
    </row>
    <row r="972" spans="1:20" x14ac:dyDescent="0.3">
      <c r="A972" s="15" t="s">
        <v>1045</v>
      </c>
      <c r="B972" s="16">
        <v>45205</v>
      </c>
      <c r="C972" s="15" t="s">
        <v>21</v>
      </c>
      <c r="D972" s="15" t="s">
        <v>68</v>
      </c>
      <c r="E972" s="15" t="s">
        <v>16</v>
      </c>
      <c r="F972" s="15" t="s">
        <v>29</v>
      </c>
      <c r="G972" s="15" t="s">
        <v>57</v>
      </c>
      <c r="H972" s="15">
        <v>5</v>
      </c>
      <c r="I972" s="15">
        <v>40277</v>
      </c>
      <c r="J972" s="17">
        <v>0.12</v>
      </c>
      <c r="K972" s="15">
        <v>177218.8</v>
      </c>
      <c r="L972" s="15">
        <v>157526.71</v>
      </c>
      <c r="M972" s="15" t="s">
        <v>51</v>
      </c>
      <c r="N972" s="18" t="str">
        <f t="shared" si="105"/>
        <v>October</v>
      </c>
      <c r="O972" s="15">
        <f t="shared" si="106"/>
        <v>4</v>
      </c>
      <c r="P972" s="19">
        <f t="shared" si="107"/>
        <v>21266.255999999998</v>
      </c>
      <c r="Q972" s="19">
        <f t="shared" si="108"/>
        <v>155952.54399999999</v>
      </c>
      <c r="R972" s="15">
        <f t="shared" si="109"/>
        <v>19692.089999999997</v>
      </c>
      <c r="S972" s="15">
        <f t="shared" si="110"/>
        <v>11.111738709437146</v>
      </c>
      <c r="T972" s="20" t="str">
        <f t="shared" si="111"/>
        <v>High</v>
      </c>
    </row>
    <row r="973" spans="1:20" x14ac:dyDescent="0.3">
      <c r="A973" s="15" t="s">
        <v>1046</v>
      </c>
      <c r="B973" s="16">
        <v>45067</v>
      </c>
      <c r="C973" s="15" t="s">
        <v>21</v>
      </c>
      <c r="D973" s="15" t="s">
        <v>42</v>
      </c>
      <c r="E973" s="15" t="s">
        <v>32</v>
      </c>
      <c r="F973" s="15" t="s">
        <v>60</v>
      </c>
      <c r="G973" s="15" t="s">
        <v>102</v>
      </c>
      <c r="H973" s="15">
        <v>2</v>
      </c>
      <c r="I973" s="15">
        <v>19869</v>
      </c>
      <c r="J973" s="17">
        <v>0.05</v>
      </c>
      <c r="K973" s="15">
        <v>37751.1</v>
      </c>
      <c r="L973" s="15">
        <v>29346.81</v>
      </c>
      <c r="M973" s="15" t="s">
        <v>51</v>
      </c>
      <c r="N973" s="18" t="str">
        <f t="shared" si="105"/>
        <v>May</v>
      </c>
      <c r="O973" s="15">
        <f t="shared" si="106"/>
        <v>2</v>
      </c>
      <c r="P973" s="19">
        <f t="shared" si="107"/>
        <v>1887.5550000000001</v>
      </c>
      <c r="Q973" s="19">
        <f t="shared" si="108"/>
        <v>35863.544999999998</v>
      </c>
      <c r="R973" s="15">
        <f t="shared" si="109"/>
        <v>8404.2899999999972</v>
      </c>
      <c r="S973" s="15">
        <f t="shared" si="110"/>
        <v>22.262371162694592</v>
      </c>
      <c r="T973" s="20" t="str">
        <f t="shared" si="111"/>
        <v>High</v>
      </c>
    </row>
    <row r="974" spans="1:20" x14ac:dyDescent="0.3">
      <c r="A974" s="15" t="s">
        <v>1047</v>
      </c>
      <c r="B974" s="16">
        <v>45034</v>
      </c>
      <c r="C974" s="15" t="s">
        <v>37</v>
      </c>
      <c r="D974" s="15" t="s">
        <v>38</v>
      </c>
      <c r="E974" s="15" t="s">
        <v>23</v>
      </c>
      <c r="F974" s="15" t="s">
        <v>24</v>
      </c>
      <c r="G974" s="15" t="s">
        <v>75</v>
      </c>
      <c r="H974" s="15">
        <v>1</v>
      </c>
      <c r="I974" s="15">
        <v>17665</v>
      </c>
      <c r="J974" s="17">
        <v>0.1</v>
      </c>
      <c r="K974" s="15">
        <v>15898.5</v>
      </c>
      <c r="L974" s="15">
        <v>13851.06</v>
      </c>
      <c r="M974" s="15" t="s">
        <v>19</v>
      </c>
      <c r="N974" s="18" t="str">
        <f t="shared" si="105"/>
        <v>April</v>
      </c>
      <c r="O974" s="15">
        <f t="shared" si="106"/>
        <v>2</v>
      </c>
      <c r="P974" s="19">
        <f t="shared" si="107"/>
        <v>1589.8500000000001</v>
      </c>
      <c r="Q974" s="19">
        <f t="shared" si="108"/>
        <v>14308.65</v>
      </c>
      <c r="R974" s="15">
        <f t="shared" si="109"/>
        <v>2047.4400000000005</v>
      </c>
      <c r="S974" s="15">
        <f t="shared" si="110"/>
        <v>12.878196056231722</v>
      </c>
      <c r="T974" s="20" t="str">
        <f t="shared" si="111"/>
        <v>Medium</v>
      </c>
    </row>
    <row r="975" spans="1:20" x14ac:dyDescent="0.3">
      <c r="A975" s="15" t="s">
        <v>1048</v>
      </c>
      <c r="B975" s="16">
        <v>45447</v>
      </c>
      <c r="C975" s="15" t="s">
        <v>27</v>
      </c>
      <c r="D975" s="15" t="s">
        <v>68</v>
      </c>
      <c r="E975" s="15" t="s">
        <v>23</v>
      </c>
      <c r="F975" s="15" t="s">
        <v>53</v>
      </c>
      <c r="G975" s="15" t="s">
        <v>81</v>
      </c>
      <c r="H975" s="15">
        <v>4</v>
      </c>
      <c r="I975" s="15">
        <v>45326</v>
      </c>
      <c r="J975" s="17">
        <v>0.05</v>
      </c>
      <c r="K975" s="15">
        <v>172238.8</v>
      </c>
      <c r="L975" s="15">
        <v>145944.62</v>
      </c>
      <c r="M975" s="15" t="s">
        <v>51</v>
      </c>
      <c r="N975" s="18" t="str">
        <f t="shared" si="105"/>
        <v>June</v>
      </c>
      <c r="O975" s="15">
        <f t="shared" si="106"/>
        <v>2</v>
      </c>
      <c r="P975" s="19">
        <f t="shared" si="107"/>
        <v>8611.94</v>
      </c>
      <c r="Q975" s="19">
        <f t="shared" si="108"/>
        <v>163626.85999999999</v>
      </c>
      <c r="R975" s="15">
        <f t="shared" si="109"/>
        <v>26294.179999999993</v>
      </c>
      <c r="S975" s="15">
        <f t="shared" si="110"/>
        <v>15.26611890003878</v>
      </c>
      <c r="T975" s="20" t="str">
        <f t="shared" si="111"/>
        <v>High</v>
      </c>
    </row>
    <row r="976" spans="1:20" x14ac:dyDescent="0.3">
      <c r="A976" s="15" t="s">
        <v>1049</v>
      </c>
      <c r="B976" s="16">
        <v>45158</v>
      </c>
      <c r="C976" s="15" t="s">
        <v>27</v>
      </c>
      <c r="D976" s="15" t="s">
        <v>63</v>
      </c>
      <c r="E976" s="15" t="s">
        <v>23</v>
      </c>
      <c r="F976" s="15" t="s">
        <v>24</v>
      </c>
      <c r="G976" s="15" t="s">
        <v>75</v>
      </c>
      <c r="H976" s="15">
        <v>4</v>
      </c>
      <c r="I976" s="15">
        <v>55399</v>
      </c>
      <c r="J976" s="17">
        <v>0.15</v>
      </c>
      <c r="K976" s="15">
        <v>188356.6</v>
      </c>
      <c r="L976" s="15">
        <v>151989.70000000001</v>
      </c>
      <c r="M976" s="15" t="s">
        <v>19</v>
      </c>
      <c r="N976" s="18" t="str">
        <f t="shared" si="105"/>
        <v>August</v>
      </c>
      <c r="O976" s="15">
        <f t="shared" si="106"/>
        <v>3</v>
      </c>
      <c r="P976" s="19">
        <f t="shared" si="107"/>
        <v>28253.49</v>
      </c>
      <c r="Q976" s="19">
        <f t="shared" si="108"/>
        <v>160103.11000000002</v>
      </c>
      <c r="R976" s="15">
        <f t="shared" si="109"/>
        <v>36366.899999999994</v>
      </c>
      <c r="S976" s="15">
        <f t="shared" si="110"/>
        <v>19.307473165262056</v>
      </c>
      <c r="T976" s="20" t="str">
        <f t="shared" si="111"/>
        <v>High</v>
      </c>
    </row>
    <row r="977" spans="1:20" x14ac:dyDescent="0.3">
      <c r="A977" s="15" t="s">
        <v>1050</v>
      </c>
      <c r="B977" s="16">
        <v>45184</v>
      </c>
      <c r="C977" s="15" t="s">
        <v>14</v>
      </c>
      <c r="D977" s="15" t="s">
        <v>28</v>
      </c>
      <c r="E977" s="15" t="s">
        <v>23</v>
      </c>
      <c r="F977" s="15" t="s">
        <v>49</v>
      </c>
      <c r="G977" s="15" t="s">
        <v>71</v>
      </c>
      <c r="H977" s="15">
        <v>1</v>
      </c>
      <c r="I977" s="15">
        <v>10180</v>
      </c>
      <c r="J977" s="17">
        <v>0.1</v>
      </c>
      <c r="K977" s="15">
        <v>9162</v>
      </c>
      <c r="L977" s="15">
        <v>8180.23</v>
      </c>
      <c r="M977" s="15" t="s">
        <v>19</v>
      </c>
      <c r="N977" s="18" t="str">
        <f t="shared" si="105"/>
        <v>September</v>
      </c>
      <c r="O977" s="15">
        <f t="shared" si="106"/>
        <v>3</v>
      </c>
      <c r="P977" s="19">
        <f t="shared" si="107"/>
        <v>916.2</v>
      </c>
      <c r="Q977" s="19">
        <f t="shared" si="108"/>
        <v>8245.7999999999993</v>
      </c>
      <c r="R977" s="15">
        <f t="shared" si="109"/>
        <v>981.77000000000044</v>
      </c>
      <c r="S977" s="15">
        <f t="shared" si="110"/>
        <v>10.715673433748094</v>
      </c>
      <c r="T977" s="20" t="str">
        <f t="shared" si="111"/>
        <v>Low</v>
      </c>
    </row>
    <row r="978" spans="1:20" x14ac:dyDescent="0.3">
      <c r="A978" s="15" t="s">
        <v>1051</v>
      </c>
      <c r="B978" s="16">
        <v>45470</v>
      </c>
      <c r="C978" s="15" t="s">
        <v>37</v>
      </c>
      <c r="D978" s="15" t="s">
        <v>38</v>
      </c>
      <c r="E978" s="15" t="s">
        <v>23</v>
      </c>
      <c r="F978" s="15" t="s">
        <v>49</v>
      </c>
      <c r="G978" s="15" t="s">
        <v>71</v>
      </c>
      <c r="H978" s="15">
        <v>4</v>
      </c>
      <c r="I978" s="15">
        <v>62225</v>
      </c>
      <c r="J978" s="17">
        <v>0.12</v>
      </c>
      <c r="K978" s="15">
        <v>219032</v>
      </c>
      <c r="L978" s="15">
        <v>174287.26</v>
      </c>
      <c r="M978" s="15" t="s">
        <v>35</v>
      </c>
      <c r="N978" s="18" t="str">
        <f t="shared" si="105"/>
        <v>June</v>
      </c>
      <c r="O978" s="15">
        <f t="shared" si="106"/>
        <v>2</v>
      </c>
      <c r="P978" s="19">
        <f t="shared" si="107"/>
        <v>26283.84</v>
      </c>
      <c r="Q978" s="19">
        <f t="shared" si="108"/>
        <v>192748.16</v>
      </c>
      <c r="R978" s="15">
        <f t="shared" si="109"/>
        <v>44744.739999999991</v>
      </c>
      <c r="S978" s="15">
        <f t="shared" si="110"/>
        <v>20.428403155703272</v>
      </c>
      <c r="T978" s="20" t="str">
        <f t="shared" si="111"/>
        <v>High</v>
      </c>
    </row>
    <row r="979" spans="1:20" x14ac:dyDescent="0.3">
      <c r="A979" s="15" t="s">
        <v>1052</v>
      </c>
      <c r="B979" s="16">
        <v>45032</v>
      </c>
      <c r="C979" s="15" t="s">
        <v>27</v>
      </c>
      <c r="D979" s="15" t="s">
        <v>38</v>
      </c>
      <c r="E979" s="15" t="s">
        <v>32</v>
      </c>
      <c r="F979" s="15" t="s">
        <v>60</v>
      </c>
      <c r="G979" s="15" t="s">
        <v>102</v>
      </c>
      <c r="H979" s="15">
        <v>5</v>
      </c>
      <c r="I979" s="15">
        <v>60403</v>
      </c>
      <c r="J979" s="17">
        <v>0.15</v>
      </c>
      <c r="K979" s="15">
        <v>256712.75</v>
      </c>
      <c r="L979" s="15">
        <v>202931.94</v>
      </c>
      <c r="M979" s="15" t="s">
        <v>19</v>
      </c>
      <c r="N979" s="18" t="str">
        <f t="shared" si="105"/>
        <v>April</v>
      </c>
      <c r="O979" s="15">
        <f t="shared" si="106"/>
        <v>2</v>
      </c>
      <c r="P979" s="19">
        <f t="shared" si="107"/>
        <v>38506.912499999999</v>
      </c>
      <c r="Q979" s="19">
        <f t="shared" si="108"/>
        <v>218205.83749999999</v>
      </c>
      <c r="R979" s="15">
        <f t="shared" si="109"/>
        <v>53780.81</v>
      </c>
      <c r="S979" s="15">
        <f t="shared" si="110"/>
        <v>20.949800896137802</v>
      </c>
      <c r="T979" s="20" t="str">
        <f t="shared" si="111"/>
        <v>High</v>
      </c>
    </row>
    <row r="980" spans="1:20" x14ac:dyDescent="0.3">
      <c r="A980" s="15" t="s">
        <v>1053</v>
      </c>
      <c r="B980" s="16">
        <v>45418</v>
      </c>
      <c r="C980" s="15" t="s">
        <v>37</v>
      </c>
      <c r="D980" s="15" t="s">
        <v>56</v>
      </c>
      <c r="E980" s="15" t="s">
        <v>16</v>
      </c>
      <c r="F980" s="15" t="s">
        <v>29</v>
      </c>
      <c r="G980" s="15" t="s">
        <v>79</v>
      </c>
      <c r="H980" s="15">
        <v>5</v>
      </c>
      <c r="I980" s="15">
        <v>34455</v>
      </c>
      <c r="J980" s="17">
        <v>0.15</v>
      </c>
      <c r="K980" s="15">
        <v>146433.75</v>
      </c>
      <c r="L980" s="15">
        <v>113585.2</v>
      </c>
      <c r="M980" s="15" t="s">
        <v>35</v>
      </c>
      <c r="N980" s="18" t="str">
        <f t="shared" si="105"/>
        <v>May</v>
      </c>
      <c r="O980" s="15">
        <f t="shared" si="106"/>
        <v>2</v>
      </c>
      <c r="P980" s="19">
        <f t="shared" si="107"/>
        <v>21965.0625</v>
      </c>
      <c r="Q980" s="19">
        <f t="shared" si="108"/>
        <v>124468.6875</v>
      </c>
      <c r="R980" s="15">
        <f t="shared" si="109"/>
        <v>32848.550000000003</v>
      </c>
      <c r="S980" s="15">
        <f t="shared" si="110"/>
        <v>22.432362757902467</v>
      </c>
      <c r="T980" s="20" t="str">
        <f t="shared" si="111"/>
        <v>High</v>
      </c>
    </row>
    <row r="981" spans="1:20" x14ac:dyDescent="0.3">
      <c r="A981" s="15" t="s">
        <v>1054</v>
      </c>
      <c r="B981" s="16">
        <v>45058</v>
      </c>
      <c r="C981" s="15" t="s">
        <v>37</v>
      </c>
      <c r="D981" s="15" t="s">
        <v>73</v>
      </c>
      <c r="E981" s="15" t="s">
        <v>23</v>
      </c>
      <c r="F981" s="15" t="s">
        <v>53</v>
      </c>
      <c r="G981" s="15" t="s">
        <v>133</v>
      </c>
      <c r="H981" s="15">
        <v>4</v>
      </c>
      <c r="I981" s="15">
        <v>64218</v>
      </c>
      <c r="J981" s="17">
        <v>0.08</v>
      </c>
      <c r="K981" s="15">
        <v>236322.24</v>
      </c>
      <c r="L981" s="15">
        <v>186374.75</v>
      </c>
      <c r="M981" s="15" t="s">
        <v>35</v>
      </c>
      <c r="N981" s="18" t="str">
        <f t="shared" si="105"/>
        <v>May</v>
      </c>
      <c r="O981" s="15">
        <f t="shared" si="106"/>
        <v>2</v>
      </c>
      <c r="P981" s="19">
        <f t="shared" si="107"/>
        <v>18905.779200000001</v>
      </c>
      <c r="Q981" s="19">
        <f t="shared" si="108"/>
        <v>217416.4608</v>
      </c>
      <c r="R981" s="15">
        <f t="shared" si="109"/>
        <v>49947.489999999991</v>
      </c>
      <c r="S981" s="15">
        <f t="shared" si="110"/>
        <v>21.135331994144941</v>
      </c>
      <c r="T981" s="20" t="str">
        <f t="shared" si="111"/>
        <v>High</v>
      </c>
    </row>
    <row r="982" spans="1:20" x14ac:dyDescent="0.3">
      <c r="A982" s="15" t="s">
        <v>1055</v>
      </c>
      <c r="B982" s="16">
        <v>45441</v>
      </c>
      <c r="C982" s="15" t="s">
        <v>14</v>
      </c>
      <c r="D982" s="15" t="s">
        <v>22</v>
      </c>
      <c r="E982" s="15" t="s">
        <v>23</v>
      </c>
      <c r="F982" s="15" t="s">
        <v>24</v>
      </c>
      <c r="G982" s="15" t="s">
        <v>25</v>
      </c>
      <c r="H982" s="15">
        <v>1</v>
      </c>
      <c r="I982" s="15">
        <v>2730</v>
      </c>
      <c r="J982" s="17">
        <v>0</v>
      </c>
      <c r="K982" s="15">
        <v>2730</v>
      </c>
      <c r="L982" s="15">
        <v>2409.52</v>
      </c>
      <c r="M982" s="15" t="s">
        <v>19</v>
      </c>
      <c r="N982" s="18" t="str">
        <f t="shared" si="105"/>
        <v>May</v>
      </c>
      <c r="O982" s="15">
        <f t="shared" si="106"/>
        <v>2</v>
      </c>
      <c r="P982" s="19">
        <f t="shared" si="107"/>
        <v>0</v>
      </c>
      <c r="Q982" s="19">
        <f t="shared" si="108"/>
        <v>2730</v>
      </c>
      <c r="R982" s="15">
        <f t="shared" si="109"/>
        <v>320.48</v>
      </c>
      <c r="S982" s="15">
        <f t="shared" si="110"/>
        <v>11.73919413919414</v>
      </c>
      <c r="T982" s="20" t="str">
        <f t="shared" si="111"/>
        <v>Low</v>
      </c>
    </row>
    <row r="983" spans="1:20" x14ac:dyDescent="0.3">
      <c r="A983" s="15" t="s">
        <v>1056</v>
      </c>
      <c r="B983" s="16">
        <v>44963</v>
      </c>
      <c r="C983" s="15" t="s">
        <v>37</v>
      </c>
      <c r="D983" s="15" t="s">
        <v>109</v>
      </c>
      <c r="E983" s="15" t="s">
        <v>32</v>
      </c>
      <c r="F983" s="15" t="s">
        <v>90</v>
      </c>
      <c r="G983" s="15" t="s">
        <v>91</v>
      </c>
      <c r="H983" s="15">
        <v>5</v>
      </c>
      <c r="I983" s="15">
        <v>27128</v>
      </c>
      <c r="J983" s="17">
        <v>0.15</v>
      </c>
      <c r="K983" s="15">
        <v>115294</v>
      </c>
      <c r="L983" s="15">
        <v>89948.06</v>
      </c>
      <c r="M983" s="15" t="s">
        <v>35</v>
      </c>
      <c r="N983" s="18" t="str">
        <f t="shared" si="105"/>
        <v>February</v>
      </c>
      <c r="O983" s="15">
        <f t="shared" si="106"/>
        <v>1</v>
      </c>
      <c r="P983" s="19">
        <f t="shared" si="107"/>
        <v>17294.099999999999</v>
      </c>
      <c r="Q983" s="19">
        <f t="shared" si="108"/>
        <v>97999.9</v>
      </c>
      <c r="R983" s="15">
        <f t="shared" si="109"/>
        <v>25345.940000000002</v>
      </c>
      <c r="S983" s="15">
        <f t="shared" si="110"/>
        <v>21.983745901781536</v>
      </c>
      <c r="T983" s="20" t="str">
        <f t="shared" si="111"/>
        <v>High</v>
      </c>
    </row>
    <row r="984" spans="1:20" x14ac:dyDescent="0.3">
      <c r="A984" s="15" t="s">
        <v>1057</v>
      </c>
      <c r="B984" s="16">
        <v>45656</v>
      </c>
      <c r="C984" s="15" t="s">
        <v>27</v>
      </c>
      <c r="D984" s="15" t="s">
        <v>65</v>
      </c>
      <c r="E984" s="15" t="s">
        <v>23</v>
      </c>
      <c r="F984" s="15" t="s">
        <v>49</v>
      </c>
      <c r="G984" s="15" t="s">
        <v>50</v>
      </c>
      <c r="H984" s="15">
        <v>1</v>
      </c>
      <c r="I984" s="15">
        <v>86133</v>
      </c>
      <c r="J984" s="17">
        <v>0.15</v>
      </c>
      <c r="K984" s="15">
        <v>73213.05</v>
      </c>
      <c r="L984" s="15">
        <v>62033.41</v>
      </c>
      <c r="M984" s="15" t="s">
        <v>19</v>
      </c>
      <c r="N984" s="18" t="str">
        <f t="shared" si="105"/>
        <v>December</v>
      </c>
      <c r="O984" s="15">
        <f t="shared" si="106"/>
        <v>4</v>
      </c>
      <c r="P984" s="19">
        <f t="shared" si="107"/>
        <v>10981.9575</v>
      </c>
      <c r="Q984" s="19">
        <f t="shared" si="108"/>
        <v>62231.092499999999</v>
      </c>
      <c r="R984" s="15">
        <f t="shared" si="109"/>
        <v>11179.64</v>
      </c>
      <c r="S984" s="15">
        <f t="shared" si="110"/>
        <v>15.27000992309431</v>
      </c>
      <c r="T984" s="20" t="str">
        <f t="shared" si="111"/>
        <v>High</v>
      </c>
    </row>
    <row r="985" spans="1:20" x14ac:dyDescent="0.3">
      <c r="A985" s="15" t="s">
        <v>1058</v>
      </c>
      <c r="B985" s="16">
        <v>45484</v>
      </c>
      <c r="C985" s="15" t="s">
        <v>21</v>
      </c>
      <c r="D985" s="15" t="s">
        <v>42</v>
      </c>
      <c r="E985" s="15" t="s">
        <v>16</v>
      </c>
      <c r="F985" s="15" t="s">
        <v>39</v>
      </c>
      <c r="G985" s="15" t="s">
        <v>85</v>
      </c>
      <c r="H985" s="15">
        <v>4</v>
      </c>
      <c r="I985" s="15">
        <v>70739</v>
      </c>
      <c r="J985" s="17">
        <v>0.05</v>
      </c>
      <c r="K985" s="15">
        <v>268808.2</v>
      </c>
      <c r="L985" s="15">
        <v>233555.49</v>
      </c>
      <c r="M985" s="15" t="s">
        <v>35</v>
      </c>
      <c r="N985" s="18" t="str">
        <f t="shared" si="105"/>
        <v>July</v>
      </c>
      <c r="O985" s="15">
        <f t="shared" si="106"/>
        <v>3</v>
      </c>
      <c r="P985" s="19">
        <f t="shared" si="107"/>
        <v>13440.410000000002</v>
      </c>
      <c r="Q985" s="19">
        <f t="shared" si="108"/>
        <v>255367.79</v>
      </c>
      <c r="R985" s="15">
        <f t="shared" si="109"/>
        <v>35252.710000000021</v>
      </c>
      <c r="S985" s="15">
        <f t="shared" si="110"/>
        <v>13.114447401530169</v>
      </c>
      <c r="T985" s="20" t="str">
        <f t="shared" si="111"/>
        <v>High</v>
      </c>
    </row>
    <row r="986" spans="1:20" x14ac:dyDescent="0.3">
      <c r="A986" s="15" t="s">
        <v>1059</v>
      </c>
      <c r="B986" s="16">
        <v>45032</v>
      </c>
      <c r="C986" s="15" t="s">
        <v>37</v>
      </c>
      <c r="D986" s="15" t="s">
        <v>70</v>
      </c>
      <c r="E986" s="15" t="s">
        <v>23</v>
      </c>
      <c r="F986" s="15" t="s">
        <v>49</v>
      </c>
      <c r="G986" s="15" t="s">
        <v>95</v>
      </c>
      <c r="H986" s="15">
        <v>1</v>
      </c>
      <c r="I986" s="15">
        <v>19560</v>
      </c>
      <c r="J986" s="17">
        <v>0.05</v>
      </c>
      <c r="K986" s="15">
        <v>18582</v>
      </c>
      <c r="L986" s="15">
        <v>15769.12</v>
      </c>
      <c r="M986" s="15" t="s">
        <v>51</v>
      </c>
      <c r="N986" s="18" t="str">
        <f t="shared" si="105"/>
        <v>April</v>
      </c>
      <c r="O986" s="15">
        <f t="shared" si="106"/>
        <v>2</v>
      </c>
      <c r="P986" s="19">
        <f t="shared" si="107"/>
        <v>929.1</v>
      </c>
      <c r="Q986" s="19">
        <f t="shared" si="108"/>
        <v>17652.900000000001</v>
      </c>
      <c r="R986" s="15">
        <f t="shared" si="109"/>
        <v>2812.8799999999992</v>
      </c>
      <c r="S986" s="15">
        <f t="shared" si="110"/>
        <v>15.137660101173175</v>
      </c>
      <c r="T986" s="20" t="str">
        <f t="shared" si="111"/>
        <v>Medium</v>
      </c>
    </row>
    <row r="987" spans="1:20" x14ac:dyDescent="0.3">
      <c r="A987" s="15" t="s">
        <v>1060</v>
      </c>
      <c r="B987" s="16">
        <v>45615</v>
      </c>
      <c r="C987" s="15" t="s">
        <v>21</v>
      </c>
      <c r="D987" s="15" t="s">
        <v>68</v>
      </c>
      <c r="E987" s="15" t="s">
        <v>23</v>
      </c>
      <c r="F987" s="15" t="s">
        <v>49</v>
      </c>
      <c r="G987" s="15" t="s">
        <v>50</v>
      </c>
      <c r="H987" s="15">
        <v>3</v>
      </c>
      <c r="I987" s="15">
        <v>67092</v>
      </c>
      <c r="J987" s="17">
        <v>0</v>
      </c>
      <c r="K987" s="15">
        <v>201276</v>
      </c>
      <c r="L987" s="15">
        <v>177945.58</v>
      </c>
      <c r="M987" s="15" t="s">
        <v>19</v>
      </c>
      <c r="N987" s="18" t="str">
        <f t="shared" si="105"/>
        <v>November</v>
      </c>
      <c r="O987" s="15">
        <f t="shared" si="106"/>
        <v>4</v>
      </c>
      <c r="P987" s="19">
        <f t="shared" si="107"/>
        <v>0</v>
      </c>
      <c r="Q987" s="19">
        <f t="shared" si="108"/>
        <v>201276</v>
      </c>
      <c r="R987" s="15">
        <f t="shared" si="109"/>
        <v>23330.420000000013</v>
      </c>
      <c r="S987" s="15">
        <f t="shared" si="110"/>
        <v>11.591257775392998</v>
      </c>
      <c r="T987" s="20" t="str">
        <f t="shared" si="111"/>
        <v>High</v>
      </c>
    </row>
    <row r="988" spans="1:20" x14ac:dyDescent="0.3">
      <c r="A988" s="15" t="s">
        <v>1061</v>
      </c>
      <c r="B988" s="16">
        <v>45338</v>
      </c>
      <c r="C988" s="15" t="s">
        <v>37</v>
      </c>
      <c r="D988" s="15" t="s">
        <v>68</v>
      </c>
      <c r="E988" s="15" t="s">
        <v>32</v>
      </c>
      <c r="F988" s="15" t="s">
        <v>90</v>
      </c>
      <c r="G988" s="15" t="s">
        <v>113</v>
      </c>
      <c r="H988" s="15">
        <v>2</v>
      </c>
      <c r="I988" s="15">
        <v>17446</v>
      </c>
      <c r="J988" s="17">
        <v>0.08</v>
      </c>
      <c r="K988" s="15">
        <v>32100.639999999999</v>
      </c>
      <c r="L988" s="15">
        <v>26776.75</v>
      </c>
      <c r="M988" s="15" t="s">
        <v>19</v>
      </c>
      <c r="N988" s="18" t="str">
        <f t="shared" si="105"/>
        <v>February</v>
      </c>
      <c r="O988" s="15">
        <f t="shared" si="106"/>
        <v>1</v>
      </c>
      <c r="P988" s="19">
        <f t="shared" si="107"/>
        <v>2568.0511999999999</v>
      </c>
      <c r="Q988" s="19">
        <f t="shared" si="108"/>
        <v>29532.588799999998</v>
      </c>
      <c r="R988" s="15">
        <f t="shared" si="109"/>
        <v>5323.8899999999994</v>
      </c>
      <c r="S988" s="15">
        <f t="shared" si="110"/>
        <v>16.584996436208126</v>
      </c>
      <c r="T988" s="20" t="str">
        <f t="shared" si="111"/>
        <v>High</v>
      </c>
    </row>
    <row r="989" spans="1:20" x14ac:dyDescent="0.3">
      <c r="A989" s="15" t="s">
        <v>1062</v>
      </c>
      <c r="B989" s="16">
        <v>45402</v>
      </c>
      <c r="C989" s="15" t="s">
        <v>14</v>
      </c>
      <c r="D989" s="15" t="s">
        <v>65</v>
      </c>
      <c r="E989" s="15" t="s">
        <v>23</v>
      </c>
      <c r="F989" s="15" t="s">
        <v>49</v>
      </c>
      <c r="G989" s="15" t="s">
        <v>95</v>
      </c>
      <c r="H989" s="15">
        <v>4</v>
      </c>
      <c r="I989" s="15">
        <v>11589</v>
      </c>
      <c r="J989" s="17">
        <v>0.15</v>
      </c>
      <c r="K989" s="15">
        <v>39402.6</v>
      </c>
      <c r="L989" s="15">
        <v>31480.7</v>
      </c>
      <c r="M989" s="15" t="s">
        <v>35</v>
      </c>
      <c r="N989" s="18" t="str">
        <f t="shared" si="105"/>
        <v>April</v>
      </c>
      <c r="O989" s="15">
        <f t="shared" si="106"/>
        <v>2</v>
      </c>
      <c r="P989" s="19">
        <f t="shared" si="107"/>
        <v>5910.3899999999994</v>
      </c>
      <c r="Q989" s="19">
        <f t="shared" si="108"/>
        <v>33492.21</v>
      </c>
      <c r="R989" s="15">
        <f t="shared" si="109"/>
        <v>7921.8999999999978</v>
      </c>
      <c r="S989" s="15">
        <f t="shared" si="110"/>
        <v>20.105018450559093</v>
      </c>
      <c r="T989" s="20" t="str">
        <f t="shared" si="111"/>
        <v>High</v>
      </c>
    </row>
    <row r="990" spans="1:20" x14ac:dyDescent="0.3">
      <c r="A990" s="15" t="s">
        <v>1063</v>
      </c>
      <c r="B990" s="16">
        <v>45574</v>
      </c>
      <c r="C990" s="15" t="s">
        <v>27</v>
      </c>
      <c r="D990" s="15" t="s">
        <v>63</v>
      </c>
      <c r="E990" s="15" t="s">
        <v>16</v>
      </c>
      <c r="F990" s="15" t="s">
        <v>29</v>
      </c>
      <c r="G990" s="15" t="s">
        <v>57</v>
      </c>
      <c r="H990" s="15">
        <v>3</v>
      </c>
      <c r="I990" s="15">
        <v>16084</v>
      </c>
      <c r="J990" s="17">
        <v>0.12</v>
      </c>
      <c r="K990" s="15">
        <v>42461.760000000002</v>
      </c>
      <c r="L990" s="15">
        <v>32000.89</v>
      </c>
      <c r="M990" s="15" t="s">
        <v>35</v>
      </c>
      <c r="N990" s="18" t="str">
        <f t="shared" si="105"/>
        <v>October</v>
      </c>
      <c r="O990" s="15">
        <f t="shared" si="106"/>
        <v>4</v>
      </c>
      <c r="P990" s="19">
        <f t="shared" si="107"/>
        <v>5095.4112000000005</v>
      </c>
      <c r="Q990" s="19">
        <f t="shared" si="108"/>
        <v>37366.3488</v>
      </c>
      <c r="R990" s="15">
        <f t="shared" si="109"/>
        <v>10460.870000000003</v>
      </c>
      <c r="S990" s="15">
        <f t="shared" si="110"/>
        <v>24.635978348518766</v>
      </c>
      <c r="T990" s="20" t="str">
        <f t="shared" si="111"/>
        <v>High</v>
      </c>
    </row>
    <row r="991" spans="1:20" x14ac:dyDescent="0.3">
      <c r="A991" s="15" t="s">
        <v>1064</v>
      </c>
      <c r="B991" s="16">
        <v>45314</v>
      </c>
      <c r="C991" s="15" t="s">
        <v>21</v>
      </c>
      <c r="D991" s="15" t="s">
        <v>68</v>
      </c>
      <c r="E991" s="15" t="s">
        <v>16</v>
      </c>
      <c r="F991" s="15" t="s">
        <v>39</v>
      </c>
      <c r="G991" s="15" t="s">
        <v>85</v>
      </c>
      <c r="H991" s="15">
        <v>3</v>
      </c>
      <c r="I991" s="15">
        <v>79003</v>
      </c>
      <c r="J991" s="17">
        <v>0.08</v>
      </c>
      <c r="K991" s="15">
        <v>218048.28</v>
      </c>
      <c r="L991" s="15">
        <v>190943.87</v>
      </c>
      <c r="M991" s="15" t="s">
        <v>19</v>
      </c>
      <c r="N991" s="18" t="str">
        <f t="shared" si="105"/>
        <v>January</v>
      </c>
      <c r="O991" s="15">
        <f t="shared" si="106"/>
        <v>1</v>
      </c>
      <c r="P991" s="19">
        <f t="shared" si="107"/>
        <v>17443.862400000002</v>
      </c>
      <c r="Q991" s="19">
        <f t="shared" si="108"/>
        <v>200604.41759999999</v>
      </c>
      <c r="R991" s="15">
        <f t="shared" si="109"/>
        <v>27104.410000000003</v>
      </c>
      <c r="S991" s="15">
        <f t="shared" si="110"/>
        <v>12.430462647997041</v>
      </c>
      <c r="T991" s="20" t="str">
        <f t="shared" si="111"/>
        <v>High</v>
      </c>
    </row>
    <row r="992" spans="1:20" x14ac:dyDescent="0.3">
      <c r="A992" s="15" t="s">
        <v>1065</v>
      </c>
      <c r="B992" s="16">
        <v>45163</v>
      </c>
      <c r="C992" s="15" t="s">
        <v>37</v>
      </c>
      <c r="D992" s="15" t="s">
        <v>63</v>
      </c>
      <c r="E992" s="15" t="s">
        <v>23</v>
      </c>
      <c r="F992" s="15" t="s">
        <v>53</v>
      </c>
      <c r="G992" s="15" t="s">
        <v>81</v>
      </c>
      <c r="H992" s="15">
        <v>2</v>
      </c>
      <c r="I992" s="15">
        <v>10424</v>
      </c>
      <c r="J992" s="17">
        <v>0.08</v>
      </c>
      <c r="K992" s="15">
        <v>19180.16</v>
      </c>
      <c r="L992" s="15">
        <v>16940.95</v>
      </c>
      <c r="M992" s="15" t="s">
        <v>51</v>
      </c>
      <c r="N992" s="18" t="str">
        <f t="shared" si="105"/>
        <v>August</v>
      </c>
      <c r="O992" s="15">
        <f t="shared" si="106"/>
        <v>3</v>
      </c>
      <c r="P992" s="19">
        <f t="shared" si="107"/>
        <v>1534.4128000000001</v>
      </c>
      <c r="Q992" s="19">
        <f t="shared" si="108"/>
        <v>17645.747199999998</v>
      </c>
      <c r="R992" s="15">
        <f t="shared" si="109"/>
        <v>2239.2099999999991</v>
      </c>
      <c r="S992" s="15">
        <f t="shared" si="110"/>
        <v>11.674615853048145</v>
      </c>
      <c r="T992" s="20" t="str">
        <f t="shared" si="111"/>
        <v>Medium</v>
      </c>
    </row>
    <row r="993" spans="1:20" x14ac:dyDescent="0.3">
      <c r="A993" s="15" t="s">
        <v>1066</v>
      </c>
      <c r="B993" s="16">
        <v>45480</v>
      </c>
      <c r="C993" s="15" t="s">
        <v>21</v>
      </c>
      <c r="D993" s="15" t="s">
        <v>70</v>
      </c>
      <c r="E993" s="15" t="s">
        <v>32</v>
      </c>
      <c r="F993" s="15" t="s">
        <v>43</v>
      </c>
      <c r="G993" s="15" t="s">
        <v>44</v>
      </c>
      <c r="H993" s="15">
        <v>1</v>
      </c>
      <c r="I993" s="15">
        <v>88843</v>
      </c>
      <c r="J993" s="17">
        <v>0.15</v>
      </c>
      <c r="K993" s="15">
        <v>75516.55</v>
      </c>
      <c r="L993" s="15">
        <v>64685.25</v>
      </c>
      <c r="M993" s="15" t="s">
        <v>35</v>
      </c>
      <c r="N993" s="18" t="str">
        <f t="shared" si="105"/>
        <v>July</v>
      </c>
      <c r="O993" s="15">
        <f t="shared" si="106"/>
        <v>3</v>
      </c>
      <c r="P993" s="19">
        <f t="shared" si="107"/>
        <v>11327.4825</v>
      </c>
      <c r="Q993" s="19">
        <f t="shared" si="108"/>
        <v>64189.067500000005</v>
      </c>
      <c r="R993" s="15">
        <f t="shared" si="109"/>
        <v>10831.300000000003</v>
      </c>
      <c r="S993" s="15">
        <f t="shared" si="110"/>
        <v>14.342948664895314</v>
      </c>
      <c r="T993" s="20" t="str">
        <f t="shared" si="111"/>
        <v>High</v>
      </c>
    </row>
    <row r="994" spans="1:20" x14ac:dyDescent="0.3">
      <c r="A994" s="15" t="s">
        <v>1067</v>
      </c>
      <c r="B994" s="16">
        <v>45647</v>
      </c>
      <c r="C994" s="15" t="s">
        <v>27</v>
      </c>
      <c r="D994" s="15" t="s">
        <v>73</v>
      </c>
      <c r="E994" s="15" t="s">
        <v>32</v>
      </c>
      <c r="F994" s="15" t="s">
        <v>33</v>
      </c>
      <c r="G994" s="15" t="s">
        <v>34</v>
      </c>
      <c r="H994" s="15">
        <v>3</v>
      </c>
      <c r="I994" s="15">
        <v>81865</v>
      </c>
      <c r="J994" s="17">
        <v>0.12</v>
      </c>
      <c r="K994" s="15">
        <v>216123.6</v>
      </c>
      <c r="L994" s="15">
        <v>174783.96</v>
      </c>
      <c r="M994" s="15" t="s">
        <v>35</v>
      </c>
      <c r="N994" s="18" t="str">
        <f t="shared" si="105"/>
        <v>December</v>
      </c>
      <c r="O994" s="15">
        <f t="shared" si="106"/>
        <v>4</v>
      </c>
      <c r="P994" s="19">
        <f t="shared" si="107"/>
        <v>25934.831999999999</v>
      </c>
      <c r="Q994" s="19">
        <f t="shared" si="108"/>
        <v>190188.76800000001</v>
      </c>
      <c r="R994" s="15">
        <f t="shared" si="109"/>
        <v>41339.640000000014</v>
      </c>
      <c r="S994" s="15">
        <f t="shared" si="110"/>
        <v>19.127776883227938</v>
      </c>
      <c r="T994" s="20" t="str">
        <f t="shared" si="111"/>
        <v>High</v>
      </c>
    </row>
    <row r="995" spans="1:20" x14ac:dyDescent="0.3">
      <c r="A995" s="15" t="s">
        <v>1068</v>
      </c>
      <c r="B995" s="16">
        <v>45431</v>
      </c>
      <c r="C995" s="15" t="s">
        <v>37</v>
      </c>
      <c r="D995" s="15" t="s">
        <v>73</v>
      </c>
      <c r="E995" s="15" t="s">
        <v>32</v>
      </c>
      <c r="F995" s="15" t="s">
        <v>90</v>
      </c>
      <c r="G995" s="15" t="s">
        <v>113</v>
      </c>
      <c r="H995" s="15">
        <v>1</v>
      </c>
      <c r="I995" s="15">
        <v>85254</v>
      </c>
      <c r="J995" s="17">
        <v>0.05</v>
      </c>
      <c r="K995" s="15">
        <v>80991.3</v>
      </c>
      <c r="L995" s="15">
        <v>70942.3</v>
      </c>
      <c r="M995" s="15" t="s">
        <v>19</v>
      </c>
      <c r="N995" s="18" t="str">
        <f t="shared" si="105"/>
        <v>May</v>
      </c>
      <c r="O995" s="15">
        <f t="shared" si="106"/>
        <v>2</v>
      </c>
      <c r="P995" s="19">
        <f t="shared" si="107"/>
        <v>4049.5650000000005</v>
      </c>
      <c r="Q995" s="19">
        <f t="shared" si="108"/>
        <v>76941.735000000001</v>
      </c>
      <c r="R995" s="15">
        <f t="shared" si="109"/>
        <v>10049</v>
      </c>
      <c r="S995" s="15">
        <f t="shared" si="110"/>
        <v>12.407505497504053</v>
      </c>
      <c r="T995" s="20" t="str">
        <f t="shared" si="111"/>
        <v>High</v>
      </c>
    </row>
    <row r="996" spans="1:20" x14ac:dyDescent="0.3">
      <c r="A996" s="15" t="s">
        <v>1069</v>
      </c>
      <c r="B996" s="16">
        <v>45579</v>
      </c>
      <c r="C996" s="15" t="s">
        <v>21</v>
      </c>
      <c r="D996" s="15" t="s">
        <v>28</v>
      </c>
      <c r="E996" s="15" t="s">
        <v>16</v>
      </c>
      <c r="F996" s="15" t="s">
        <v>17</v>
      </c>
      <c r="G996" s="15" t="s">
        <v>156</v>
      </c>
      <c r="H996" s="15">
        <v>1</v>
      </c>
      <c r="I996" s="15">
        <v>75323</v>
      </c>
      <c r="J996" s="17">
        <v>0.08</v>
      </c>
      <c r="K996" s="15">
        <v>69297.16</v>
      </c>
      <c r="L996" s="15">
        <v>58065.29</v>
      </c>
      <c r="M996" s="15" t="s">
        <v>35</v>
      </c>
      <c r="N996" s="18" t="str">
        <f t="shared" si="105"/>
        <v>October</v>
      </c>
      <c r="O996" s="15">
        <f t="shared" si="106"/>
        <v>4</v>
      </c>
      <c r="P996" s="19">
        <f t="shared" si="107"/>
        <v>5543.7728000000006</v>
      </c>
      <c r="Q996" s="19">
        <f t="shared" si="108"/>
        <v>63753.387200000005</v>
      </c>
      <c r="R996" s="15">
        <f t="shared" si="109"/>
        <v>11231.870000000003</v>
      </c>
      <c r="S996" s="15">
        <f t="shared" si="110"/>
        <v>16.208268852576357</v>
      </c>
      <c r="T996" s="20" t="str">
        <f t="shared" si="111"/>
        <v>High</v>
      </c>
    </row>
    <row r="997" spans="1:20" x14ac:dyDescent="0.3">
      <c r="A997" s="15" t="s">
        <v>1070</v>
      </c>
      <c r="B997" s="16">
        <v>45509</v>
      </c>
      <c r="C997" s="15" t="s">
        <v>27</v>
      </c>
      <c r="D997" s="15" t="s">
        <v>56</v>
      </c>
      <c r="E997" s="15" t="s">
        <v>16</v>
      </c>
      <c r="F997" s="15" t="s">
        <v>29</v>
      </c>
      <c r="G997" s="15" t="s">
        <v>79</v>
      </c>
      <c r="H997" s="15">
        <v>3</v>
      </c>
      <c r="I997" s="15">
        <v>60188</v>
      </c>
      <c r="J997" s="17">
        <v>0</v>
      </c>
      <c r="K997" s="15">
        <v>180564</v>
      </c>
      <c r="L997" s="15">
        <v>156761.15</v>
      </c>
      <c r="M997" s="15" t="s">
        <v>35</v>
      </c>
      <c r="N997" s="18" t="str">
        <f t="shared" si="105"/>
        <v>August</v>
      </c>
      <c r="O997" s="15">
        <f t="shared" si="106"/>
        <v>3</v>
      </c>
      <c r="P997" s="19">
        <f t="shared" si="107"/>
        <v>0</v>
      </c>
      <c r="Q997" s="19">
        <f t="shared" si="108"/>
        <v>180564</v>
      </c>
      <c r="R997" s="15">
        <f t="shared" si="109"/>
        <v>23802.850000000006</v>
      </c>
      <c r="S997" s="15">
        <f t="shared" si="110"/>
        <v>13.182500387674178</v>
      </c>
      <c r="T997" s="20" t="str">
        <f t="shared" si="111"/>
        <v>High</v>
      </c>
    </row>
    <row r="998" spans="1:20" x14ac:dyDescent="0.3">
      <c r="A998" s="15" t="s">
        <v>1071</v>
      </c>
      <c r="B998" s="16">
        <v>45423</v>
      </c>
      <c r="C998" s="15" t="s">
        <v>27</v>
      </c>
      <c r="D998" s="15" t="s">
        <v>56</v>
      </c>
      <c r="E998" s="15" t="s">
        <v>16</v>
      </c>
      <c r="F998" s="15" t="s">
        <v>17</v>
      </c>
      <c r="G998" s="15" t="s">
        <v>93</v>
      </c>
      <c r="H998" s="15">
        <v>1</v>
      </c>
      <c r="I998" s="15">
        <v>70114</v>
      </c>
      <c r="J998" s="17">
        <v>0</v>
      </c>
      <c r="K998" s="15">
        <v>70114</v>
      </c>
      <c r="L998" s="15">
        <v>59173.51</v>
      </c>
      <c r="M998" s="15" t="s">
        <v>51</v>
      </c>
      <c r="N998" s="18" t="str">
        <f t="shared" si="105"/>
        <v>May</v>
      </c>
      <c r="O998" s="15">
        <f t="shared" si="106"/>
        <v>2</v>
      </c>
      <c r="P998" s="19">
        <f t="shared" si="107"/>
        <v>0</v>
      </c>
      <c r="Q998" s="19">
        <f t="shared" si="108"/>
        <v>70114</v>
      </c>
      <c r="R998" s="15">
        <f t="shared" si="109"/>
        <v>10940.489999999998</v>
      </c>
      <c r="S998" s="15">
        <f t="shared" si="110"/>
        <v>15.603859428930026</v>
      </c>
      <c r="T998" s="20" t="str">
        <f t="shared" si="111"/>
        <v>High</v>
      </c>
    </row>
    <row r="999" spans="1:20" x14ac:dyDescent="0.3">
      <c r="A999" s="15" t="s">
        <v>1072</v>
      </c>
      <c r="B999" s="16">
        <v>45017</v>
      </c>
      <c r="C999" s="15" t="s">
        <v>27</v>
      </c>
      <c r="D999" s="15" t="s">
        <v>65</v>
      </c>
      <c r="E999" s="15" t="s">
        <v>16</v>
      </c>
      <c r="F999" s="15" t="s">
        <v>39</v>
      </c>
      <c r="G999" s="15" t="s">
        <v>40</v>
      </c>
      <c r="H999" s="15">
        <v>1</v>
      </c>
      <c r="I999" s="15">
        <v>57548</v>
      </c>
      <c r="J999" s="17">
        <v>0.05</v>
      </c>
      <c r="K999" s="15">
        <v>54670.6</v>
      </c>
      <c r="L999" s="15">
        <v>47641.02</v>
      </c>
      <c r="M999" s="15" t="s">
        <v>19</v>
      </c>
      <c r="N999" s="18" t="str">
        <f t="shared" si="105"/>
        <v>April</v>
      </c>
      <c r="O999" s="15">
        <f t="shared" si="106"/>
        <v>2</v>
      </c>
      <c r="P999" s="19">
        <f t="shared" si="107"/>
        <v>2733.53</v>
      </c>
      <c r="Q999" s="19">
        <f t="shared" si="108"/>
        <v>51937.07</v>
      </c>
      <c r="R999" s="15">
        <f t="shared" si="109"/>
        <v>7029.5800000000017</v>
      </c>
      <c r="S999" s="15">
        <f t="shared" si="110"/>
        <v>12.858062651589705</v>
      </c>
      <c r="T999" s="20" t="str">
        <f t="shared" si="111"/>
        <v>High</v>
      </c>
    </row>
    <row r="1000" spans="1:20" x14ac:dyDescent="0.3">
      <c r="A1000" s="15" t="s">
        <v>1073</v>
      </c>
      <c r="B1000" s="16">
        <v>45158</v>
      </c>
      <c r="C1000" s="15" t="s">
        <v>21</v>
      </c>
      <c r="D1000" s="15" t="s">
        <v>56</v>
      </c>
      <c r="E1000" s="15" t="s">
        <v>32</v>
      </c>
      <c r="F1000" s="15" t="s">
        <v>60</v>
      </c>
      <c r="G1000" s="15" t="s">
        <v>102</v>
      </c>
      <c r="H1000" s="15">
        <v>3</v>
      </c>
      <c r="I1000" s="15">
        <v>3512</v>
      </c>
      <c r="J1000" s="17">
        <v>0.1</v>
      </c>
      <c r="K1000" s="15">
        <v>9482.4</v>
      </c>
      <c r="L1000" s="15">
        <v>7656.69</v>
      </c>
      <c r="M1000" s="15" t="s">
        <v>35</v>
      </c>
      <c r="N1000" s="18" t="str">
        <f t="shared" si="105"/>
        <v>August</v>
      </c>
      <c r="O1000" s="15">
        <f t="shared" si="106"/>
        <v>3</v>
      </c>
      <c r="P1000" s="19">
        <f t="shared" si="107"/>
        <v>948.24</v>
      </c>
      <c r="Q1000" s="19">
        <f t="shared" si="108"/>
        <v>8534.16</v>
      </c>
      <c r="R1000" s="15">
        <f t="shared" si="109"/>
        <v>1825.71</v>
      </c>
      <c r="S1000" s="15">
        <f t="shared" si="110"/>
        <v>19.253669956972917</v>
      </c>
      <c r="T1000" s="20" t="str">
        <f t="shared" si="111"/>
        <v>Low</v>
      </c>
    </row>
    <row r="1001" spans="1:20" x14ac:dyDescent="0.3">
      <c r="A1001" s="15" t="s">
        <v>1074</v>
      </c>
      <c r="B1001" s="16">
        <v>45271</v>
      </c>
      <c r="C1001" s="15" t="s">
        <v>21</v>
      </c>
      <c r="D1001" s="15" t="s">
        <v>73</v>
      </c>
      <c r="E1001" s="15" t="s">
        <v>23</v>
      </c>
      <c r="F1001" s="15" t="s">
        <v>53</v>
      </c>
      <c r="G1001" s="15" t="s">
        <v>54</v>
      </c>
      <c r="H1001" s="15">
        <v>1</v>
      </c>
      <c r="I1001" s="15">
        <v>41623</v>
      </c>
      <c r="J1001" s="17">
        <v>0.08</v>
      </c>
      <c r="K1001" s="15">
        <v>38293.160000000003</v>
      </c>
      <c r="L1001" s="15">
        <v>31327.85</v>
      </c>
      <c r="M1001" s="15" t="s">
        <v>51</v>
      </c>
      <c r="N1001" s="18" t="str">
        <f t="shared" si="105"/>
        <v>December</v>
      </c>
      <c r="O1001" s="15">
        <f t="shared" si="106"/>
        <v>4</v>
      </c>
      <c r="P1001" s="19">
        <f t="shared" si="107"/>
        <v>3063.4528000000005</v>
      </c>
      <c r="Q1001" s="19">
        <f t="shared" si="108"/>
        <v>35229.707200000004</v>
      </c>
      <c r="R1001" s="15">
        <f t="shared" si="109"/>
        <v>6965.3100000000049</v>
      </c>
      <c r="S1001" s="15">
        <f t="shared" si="110"/>
        <v>18.189436442435163</v>
      </c>
      <c r="T1001" s="20" t="str">
        <f t="shared" si="111"/>
        <v>High</v>
      </c>
    </row>
    <row r="1002" spans="1:20" x14ac:dyDescent="0.3">
      <c r="A1002" s="15" t="s">
        <v>1075</v>
      </c>
      <c r="B1002" s="16">
        <v>45121</v>
      </c>
      <c r="C1002" s="15" t="s">
        <v>27</v>
      </c>
      <c r="D1002" s="15" t="s">
        <v>42</v>
      </c>
      <c r="E1002" s="15" t="s">
        <v>32</v>
      </c>
      <c r="F1002" s="15" t="s">
        <v>60</v>
      </c>
      <c r="G1002" s="15" t="s">
        <v>61</v>
      </c>
      <c r="H1002" s="15">
        <v>2</v>
      </c>
      <c r="I1002" s="15">
        <v>61466</v>
      </c>
      <c r="J1002" s="17">
        <v>0.15</v>
      </c>
      <c r="K1002" s="15">
        <v>104492.2</v>
      </c>
      <c r="L1002" s="15">
        <v>83896.45</v>
      </c>
      <c r="M1002" s="15" t="s">
        <v>35</v>
      </c>
      <c r="N1002" s="18" t="str">
        <f t="shared" si="105"/>
        <v>July</v>
      </c>
      <c r="O1002" s="15">
        <f t="shared" si="106"/>
        <v>3</v>
      </c>
      <c r="P1002" s="19">
        <f t="shared" si="107"/>
        <v>15673.829999999998</v>
      </c>
      <c r="Q1002" s="19">
        <f t="shared" si="108"/>
        <v>88818.37</v>
      </c>
      <c r="R1002" s="15">
        <f t="shared" si="109"/>
        <v>20595.75</v>
      </c>
      <c r="S1002" s="15">
        <f t="shared" si="110"/>
        <v>19.710322875774462</v>
      </c>
      <c r="T1002" s="20" t="str">
        <f t="shared" si="111"/>
        <v>High</v>
      </c>
    </row>
    <row r="1003" spans="1:20" x14ac:dyDescent="0.3">
      <c r="A1003" s="15" t="s">
        <v>1076</v>
      </c>
      <c r="B1003" s="16">
        <v>45217</v>
      </c>
      <c r="C1003" s="15" t="s">
        <v>21</v>
      </c>
      <c r="D1003" s="15" t="s">
        <v>68</v>
      </c>
      <c r="E1003" s="15" t="s">
        <v>23</v>
      </c>
      <c r="F1003" s="15" t="s">
        <v>53</v>
      </c>
      <c r="G1003" s="15" t="s">
        <v>54</v>
      </c>
      <c r="H1003" s="15">
        <v>3</v>
      </c>
      <c r="I1003" s="15">
        <v>56866</v>
      </c>
      <c r="J1003" s="17">
        <v>0.15</v>
      </c>
      <c r="K1003" s="15">
        <v>145008.29999999999</v>
      </c>
      <c r="L1003" s="15">
        <v>120319.55</v>
      </c>
      <c r="M1003" s="15" t="s">
        <v>19</v>
      </c>
      <c r="N1003" s="18" t="str">
        <f t="shared" si="105"/>
        <v>October</v>
      </c>
      <c r="O1003" s="15">
        <f t="shared" si="106"/>
        <v>4</v>
      </c>
      <c r="P1003" s="19">
        <f t="shared" si="107"/>
        <v>21751.244999999999</v>
      </c>
      <c r="Q1003" s="19">
        <f t="shared" si="108"/>
        <v>123257.05499999999</v>
      </c>
      <c r="R1003" s="15">
        <f t="shared" si="109"/>
        <v>24688.749999999985</v>
      </c>
      <c r="S1003" s="15">
        <f t="shared" si="110"/>
        <v>17.025749560542387</v>
      </c>
      <c r="T1003" s="20" t="str">
        <f t="shared" si="111"/>
        <v>High</v>
      </c>
    </row>
    <row r="1004" spans="1:20" x14ac:dyDescent="0.3">
      <c r="A1004" s="15" t="s">
        <v>1077</v>
      </c>
      <c r="B1004" s="16">
        <v>45172</v>
      </c>
      <c r="C1004" s="15" t="s">
        <v>14</v>
      </c>
      <c r="D1004" s="15" t="s">
        <v>46</v>
      </c>
      <c r="E1004" s="15" t="s">
        <v>32</v>
      </c>
      <c r="F1004" s="15" t="s">
        <v>60</v>
      </c>
      <c r="G1004" s="15" t="s">
        <v>102</v>
      </c>
      <c r="H1004" s="15">
        <v>3</v>
      </c>
      <c r="I1004" s="15">
        <v>86558</v>
      </c>
      <c r="J1004" s="17">
        <v>0.05</v>
      </c>
      <c r="K1004" s="15">
        <v>246690.3</v>
      </c>
      <c r="L1004" s="15">
        <v>194091.35</v>
      </c>
      <c r="M1004" s="15" t="s">
        <v>19</v>
      </c>
      <c r="N1004" s="18" t="str">
        <f t="shared" si="105"/>
        <v>September</v>
      </c>
      <c r="O1004" s="15">
        <f t="shared" si="106"/>
        <v>3</v>
      </c>
      <c r="P1004" s="19">
        <f t="shared" si="107"/>
        <v>12334.514999999999</v>
      </c>
      <c r="Q1004" s="19">
        <f t="shared" si="108"/>
        <v>234355.78499999997</v>
      </c>
      <c r="R1004" s="15">
        <f t="shared" si="109"/>
        <v>52598.949999999983</v>
      </c>
      <c r="S1004" s="15">
        <f t="shared" si="110"/>
        <v>21.32185578435795</v>
      </c>
      <c r="T1004" s="20" t="str">
        <f t="shared" si="111"/>
        <v>High</v>
      </c>
    </row>
    <row r="1005" spans="1:20" x14ac:dyDescent="0.3">
      <c r="A1005" s="15" t="s">
        <v>1078</v>
      </c>
      <c r="B1005" s="16">
        <v>45148</v>
      </c>
      <c r="C1005" s="15" t="s">
        <v>21</v>
      </c>
      <c r="D1005" s="15" t="s">
        <v>63</v>
      </c>
      <c r="E1005" s="15" t="s">
        <v>23</v>
      </c>
      <c r="F1005" s="15" t="s">
        <v>24</v>
      </c>
      <c r="G1005" s="15" t="s">
        <v>75</v>
      </c>
      <c r="H1005" s="15">
        <v>5</v>
      </c>
      <c r="I1005" s="15">
        <v>84257</v>
      </c>
      <c r="J1005" s="17">
        <v>0.08</v>
      </c>
      <c r="K1005" s="15">
        <v>387582.2</v>
      </c>
      <c r="L1005" s="15">
        <v>308955.5</v>
      </c>
      <c r="M1005" s="15" t="s">
        <v>51</v>
      </c>
      <c r="N1005" s="18" t="str">
        <f t="shared" si="105"/>
        <v>August</v>
      </c>
      <c r="O1005" s="15">
        <f t="shared" si="106"/>
        <v>3</v>
      </c>
      <c r="P1005" s="19">
        <f t="shared" si="107"/>
        <v>31006.576000000001</v>
      </c>
      <c r="Q1005" s="19">
        <f t="shared" si="108"/>
        <v>356575.62400000001</v>
      </c>
      <c r="R1005" s="15">
        <f t="shared" si="109"/>
        <v>78626.700000000012</v>
      </c>
      <c r="S1005" s="15">
        <f t="shared" si="110"/>
        <v>20.286457943631056</v>
      </c>
      <c r="T1005" s="20" t="str">
        <f t="shared" si="111"/>
        <v>High</v>
      </c>
    </row>
    <row r="1006" spans="1:20" x14ac:dyDescent="0.3">
      <c r="A1006" s="15" t="s">
        <v>1079</v>
      </c>
      <c r="B1006" s="16">
        <v>45353</v>
      </c>
      <c r="C1006" s="15" t="s">
        <v>37</v>
      </c>
      <c r="D1006" s="15" t="s">
        <v>68</v>
      </c>
      <c r="E1006" s="15" t="s">
        <v>16</v>
      </c>
      <c r="F1006" s="15" t="s">
        <v>29</v>
      </c>
      <c r="G1006" s="15" t="s">
        <v>30</v>
      </c>
      <c r="H1006" s="15">
        <v>2</v>
      </c>
      <c r="I1006" s="15">
        <v>83653</v>
      </c>
      <c r="J1006" s="17">
        <v>0.05</v>
      </c>
      <c r="K1006" s="15">
        <v>158940.70000000001</v>
      </c>
      <c r="L1006" s="15">
        <v>119404.9</v>
      </c>
      <c r="M1006" s="15" t="s">
        <v>51</v>
      </c>
      <c r="N1006" s="18" t="str">
        <f t="shared" si="105"/>
        <v>March</v>
      </c>
      <c r="O1006" s="15">
        <f t="shared" si="106"/>
        <v>1</v>
      </c>
      <c r="P1006" s="19">
        <f t="shared" si="107"/>
        <v>7947.0350000000008</v>
      </c>
      <c r="Q1006" s="19">
        <f t="shared" si="108"/>
        <v>150993.66500000001</v>
      </c>
      <c r="R1006" s="15">
        <f t="shared" si="109"/>
        <v>39535.800000000017</v>
      </c>
      <c r="S1006" s="15">
        <f t="shared" si="110"/>
        <v>24.874560134691752</v>
      </c>
      <c r="T1006" s="20" t="str">
        <f t="shared" si="111"/>
        <v>High</v>
      </c>
    </row>
    <row r="1007" spans="1:20" x14ac:dyDescent="0.3">
      <c r="A1007" s="15" t="s">
        <v>1080</v>
      </c>
      <c r="B1007" s="16">
        <v>45073</v>
      </c>
      <c r="C1007" s="15" t="s">
        <v>37</v>
      </c>
      <c r="D1007" s="15" t="s">
        <v>109</v>
      </c>
      <c r="E1007" s="15" t="s">
        <v>23</v>
      </c>
      <c r="F1007" s="15" t="s">
        <v>53</v>
      </c>
      <c r="G1007" s="15" t="s">
        <v>54</v>
      </c>
      <c r="H1007" s="15">
        <v>5</v>
      </c>
      <c r="I1007" s="15">
        <v>76467</v>
      </c>
      <c r="J1007" s="17">
        <v>0.15</v>
      </c>
      <c r="K1007" s="15">
        <v>324984.75</v>
      </c>
      <c r="L1007" s="15">
        <v>280567.95</v>
      </c>
      <c r="M1007" s="15" t="s">
        <v>19</v>
      </c>
      <c r="N1007" s="18" t="str">
        <f t="shared" si="105"/>
        <v>May</v>
      </c>
      <c r="O1007" s="15">
        <f t="shared" si="106"/>
        <v>2</v>
      </c>
      <c r="P1007" s="19">
        <f t="shared" si="107"/>
        <v>48747.712500000001</v>
      </c>
      <c r="Q1007" s="19">
        <f t="shared" si="108"/>
        <v>276237.03749999998</v>
      </c>
      <c r="R1007" s="15">
        <f t="shared" si="109"/>
        <v>44416.799999999988</v>
      </c>
      <c r="S1007" s="15">
        <f t="shared" si="110"/>
        <v>13.667349006376451</v>
      </c>
      <c r="T1007" s="20" t="str">
        <f t="shared" si="111"/>
        <v>High</v>
      </c>
    </row>
    <row r="1008" spans="1:20" x14ac:dyDescent="0.3">
      <c r="A1008" s="15" t="s">
        <v>1081</v>
      </c>
      <c r="B1008" s="16">
        <v>45598</v>
      </c>
      <c r="C1008" s="15" t="s">
        <v>21</v>
      </c>
      <c r="D1008" s="15" t="s">
        <v>15</v>
      </c>
      <c r="E1008" s="15" t="s">
        <v>32</v>
      </c>
      <c r="F1008" s="15" t="s">
        <v>90</v>
      </c>
      <c r="G1008" s="15" t="s">
        <v>113</v>
      </c>
      <c r="H1008" s="15">
        <v>5</v>
      </c>
      <c r="I1008" s="15">
        <v>63314</v>
      </c>
      <c r="J1008" s="17">
        <v>0</v>
      </c>
      <c r="K1008" s="15">
        <v>316570</v>
      </c>
      <c r="L1008" s="15">
        <v>241103.93</v>
      </c>
      <c r="M1008" s="15" t="s">
        <v>51</v>
      </c>
      <c r="N1008" s="18" t="str">
        <f t="shared" si="105"/>
        <v>November</v>
      </c>
      <c r="O1008" s="15">
        <f t="shared" si="106"/>
        <v>4</v>
      </c>
      <c r="P1008" s="19">
        <f t="shared" si="107"/>
        <v>0</v>
      </c>
      <c r="Q1008" s="19">
        <f t="shared" si="108"/>
        <v>316570</v>
      </c>
      <c r="R1008" s="15">
        <f t="shared" si="109"/>
        <v>75466.070000000007</v>
      </c>
      <c r="S1008" s="15">
        <f t="shared" si="110"/>
        <v>23.838667593265313</v>
      </c>
      <c r="T1008" s="20" t="str">
        <f t="shared" si="111"/>
        <v>High</v>
      </c>
    </row>
    <row r="1009" spans="1:20" x14ac:dyDescent="0.3">
      <c r="A1009" s="15" t="s">
        <v>1082</v>
      </c>
      <c r="B1009" s="16">
        <v>44983</v>
      </c>
      <c r="C1009" s="15" t="s">
        <v>14</v>
      </c>
      <c r="D1009" s="15" t="s">
        <v>22</v>
      </c>
      <c r="E1009" s="15" t="s">
        <v>16</v>
      </c>
      <c r="F1009" s="15" t="s">
        <v>39</v>
      </c>
      <c r="G1009" s="15" t="s">
        <v>165</v>
      </c>
      <c r="H1009" s="15">
        <v>4</v>
      </c>
      <c r="I1009" s="15">
        <v>66569</v>
      </c>
      <c r="J1009" s="17">
        <v>0.15</v>
      </c>
      <c r="K1009" s="15">
        <v>226334.6</v>
      </c>
      <c r="L1009" s="15">
        <v>183030.76</v>
      </c>
      <c r="M1009" s="15" t="s">
        <v>51</v>
      </c>
      <c r="N1009" s="18" t="str">
        <f t="shared" si="105"/>
        <v>February</v>
      </c>
      <c r="O1009" s="15">
        <f t="shared" si="106"/>
        <v>1</v>
      </c>
      <c r="P1009" s="19">
        <f t="shared" si="107"/>
        <v>33950.19</v>
      </c>
      <c r="Q1009" s="19">
        <f t="shared" si="108"/>
        <v>192384.41</v>
      </c>
      <c r="R1009" s="15">
        <f t="shared" si="109"/>
        <v>43303.839999999997</v>
      </c>
      <c r="S1009" s="15">
        <f t="shared" si="110"/>
        <v>19.132664647826712</v>
      </c>
      <c r="T1009" s="20" t="str">
        <f t="shared" si="111"/>
        <v>High</v>
      </c>
    </row>
    <row r="1010" spans="1:20" x14ac:dyDescent="0.3">
      <c r="A1010" s="15" t="s">
        <v>1083</v>
      </c>
      <c r="B1010" s="16">
        <v>45384</v>
      </c>
      <c r="C1010" s="15" t="s">
        <v>37</v>
      </c>
      <c r="D1010" s="15" t="s">
        <v>15</v>
      </c>
      <c r="E1010" s="15" t="s">
        <v>23</v>
      </c>
      <c r="F1010" s="15" t="s">
        <v>53</v>
      </c>
      <c r="G1010" s="15" t="s">
        <v>81</v>
      </c>
      <c r="H1010" s="15">
        <v>4</v>
      </c>
      <c r="I1010" s="15">
        <v>35228</v>
      </c>
      <c r="J1010" s="17">
        <v>0.05</v>
      </c>
      <c r="K1010" s="15">
        <v>133866.4</v>
      </c>
      <c r="L1010" s="15">
        <v>112636.58</v>
      </c>
      <c r="M1010" s="15" t="s">
        <v>19</v>
      </c>
      <c r="N1010" s="18" t="str">
        <f t="shared" si="105"/>
        <v>April</v>
      </c>
      <c r="O1010" s="15">
        <f t="shared" si="106"/>
        <v>2</v>
      </c>
      <c r="P1010" s="19">
        <f t="shared" si="107"/>
        <v>6693.32</v>
      </c>
      <c r="Q1010" s="19">
        <f t="shared" si="108"/>
        <v>127173.07999999999</v>
      </c>
      <c r="R1010" s="15">
        <f t="shared" si="109"/>
        <v>21229.819999999992</v>
      </c>
      <c r="S1010" s="15">
        <f t="shared" si="110"/>
        <v>15.858960874424048</v>
      </c>
      <c r="T1010" s="20" t="str">
        <f t="shared" si="111"/>
        <v>High</v>
      </c>
    </row>
    <row r="1011" spans="1:20" x14ac:dyDescent="0.3">
      <c r="A1011" s="15" t="s">
        <v>1084</v>
      </c>
      <c r="B1011" s="16">
        <v>45529</v>
      </c>
      <c r="C1011" s="15" t="s">
        <v>14</v>
      </c>
      <c r="D1011" s="15" t="s">
        <v>28</v>
      </c>
      <c r="E1011" s="15" t="s">
        <v>16</v>
      </c>
      <c r="F1011" s="15" t="s">
        <v>17</v>
      </c>
      <c r="G1011" s="15" t="s">
        <v>18</v>
      </c>
      <c r="H1011" s="15">
        <v>4</v>
      </c>
      <c r="I1011" s="15">
        <v>71373</v>
      </c>
      <c r="J1011" s="17">
        <v>0.15</v>
      </c>
      <c r="K1011" s="15">
        <v>242668.2</v>
      </c>
      <c r="L1011" s="15">
        <v>190132.43</v>
      </c>
      <c r="M1011" s="15" t="s">
        <v>35</v>
      </c>
      <c r="N1011" s="18" t="str">
        <f t="shared" si="105"/>
        <v>August</v>
      </c>
      <c r="O1011" s="15">
        <f t="shared" si="106"/>
        <v>3</v>
      </c>
      <c r="P1011" s="19">
        <f t="shared" si="107"/>
        <v>36400.230000000003</v>
      </c>
      <c r="Q1011" s="19">
        <f t="shared" si="108"/>
        <v>206267.97</v>
      </c>
      <c r="R1011" s="15">
        <f t="shared" si="109"/>
        <v>52535.770000000019</v>
      </c>
      <c r="S1011" s="15">
        <f t="shared" si="110"/>
        <v>21.649218974715275</v>
      </c>
      <c r="T1011" s="20" t="str">
        <f t="shared" si="111"/>
        <v>High</v>
      </c>
    </row>
    <row r="1012" spans="1:20" x14ac:dyDescent="0.3">
      <c r="A1012" s="15" t="s">
        <v>1085</v>
      </c>
      <c r="B1012" s="16">
        <v>45051</v>
      </c>
      <c r="C1012" s="15" t="s">
        <v>21</v>
      </c>
      <c r="D1012" s="15" t="s">
        <v>70</v>
      </c>
      <c r="E1012" s="15" t="s">
        <v>32</v>
      </c>
      <c r="F1012" s="15" t="s">
        <v>43</v>
      </c>
      <c r="G1012" s="15" t="s">
        <v>44</v>
      </c>
      <c r="H1012" s="15">
        <v>2</v>
      </c>
      <c r="I1012" s="15">
        <v>31888</v>
      </c>
      <c r="J1012" s="17">
        <v>0.15</v>
      </c>
      <c r="K1012" s="15">
        <v>54209.599999999999</v>
      </c>
      <c r="L1012" s="15">
        <v>44051.59</v>
      </c>
      <c r="M1012" s="15" t="s">
        <v>51</v>
      </c>
      <c r="N1012" s="18" t="str">
        <f t="shared" si="105"/>
        <v>May</v>
      </c>
      <c r="O1012" s="15">
        <f t="shared" si="106"/>
        <v>2</v>
      </c>
      <c r="P1012" s="19">
        <f t="shared" si="107"/>
        <v>8131.44</v>
      </c>
      <c r="Q1012" s="19">
        <f t="shared" si="108"/>
        <v>46078.159999999996</v>
      </c>
      <c r="R1012" s="15">
        <f t="shared" si="109"/>
        <v>10158.010000000002</v>
      </c>
      <c r="S1012" s="15">
        <f t="shared" si="110"/>
        <v>18.738396889111897</v>
      </c>
      <c r="T1012" s="20" t="str">
        <f t="shared" si="111"/>
        <v>High</v>
      </c>
    </row>
    <row r="1013" spans="1:20" x14ac:dyDescent="0.3">
      <c r="A1013" s="15" t="s">
        <v>1086</v>
      </c>
      <c r="B1013" s="16">
        <v>45370</v>
      </c>
      <c r="C1013" s="15" t="s">
        <v>14</v>
      </c>
      <c r="D1013" s="15" t="s">
        <v>42</v>
      </c>
      <c r="E1013" s="15" t="s">
        <v>32</v>
      </c>
      <c r="F1013" s="15" t="s">
        <v>33</v>
      </c>
      <c r="G1013" s="15" t="s">
        <v>34</v>
      </c>
      <c r="H1013" s="15">
        <v>1</v>
      </c>
      <c r="I1013" s="15">
        <v>31194</v>
      </c>
      <c r="J1013" s="17">
        <v>0.05</v>
      </c>
      <c r="K1013" s="15">
        <v>29634.3</v>
      </c>
      <c r="L1013" s="15">
        <v>24374.880000000001</v>
      </c>
      <c r="M1013" s="15" t="s">
        <v>35</v>
      </c>
      <c r="N1013" s="18" t="str">
        <f t="shared" si="105"/>
        <v>March</v>
      </c>
      <c r="O1013" s="15">
        <f t="shared" si="106"/>
        <v>1</v>
      </c>
      <c r="P1013" s="19">
        <f t="shared" si="107"/>
        <v>1481.7150000000001</v>
      </c>
      <c r="Q1013" s="19">
        <f t="shared" si="108"/>
        <v>28152.584999999999</v>
      </c>
      <c r="R1013" s="15">
        <f t="shared" si="109"/>
        <v>5259.4199999999983</v>
      </c>
      <c r="S1013" s="15">
        <f t="shared" si="110"/>
        <v>17.747745011692526</v>
      </c>
      <c r="T1013" s="20" t="str">
        <f t="shared" si="111"/>
        <v>Medium</v>
      </c>
    </row>
    <row r="1014" spans="1:20" x14ac:dyDescent="0.3">
      <c r="A1014" s="15" t="s">
        <v>1087</v>
      </c>
      <c r="B1014" s="16">
        <v>45295</v>
      </c>
      <c r="C1014" s="15" t="s">
        <v>21</v>
      </c>
      <c r="D1014" s="15" t="s">
        <v>70</v>
      </c>
      <c r="E1014" s="15" t="s">
        <v>16</v>
      </c>
      <c r="F1014" s="15" t="s">
        <v>17</v>
      </c>
      <c r="G1014" s="15" t="s">
        <v>93</v>
      </c>
      <c r="H1014" s="15">
        <v>4</v>
      </c>
      <c r="I1014" s="15">
        <v>38777</v>
      </c>
      <c r="J1014" s="17">
        <v>0.08</v>
      </c>
      <c r="K1014" s="15">
        <v>142699.35999999999</v>
      </c>
      <c r="L1014" s="15">
        <v>108914.1</v>
      </c>
      <c r="M1014" s="15" t="s">
        <v>35</v>
      </c>
      <c r="N1014" s="18" t="str">
        <f t="shared" si="105"/>
        <v>January</v>
      </c>
      <c r="O1014" s="15">
        <f t="shared" si="106"/>
        <v>1</v>
      </c>
      <c r="P1014" s="19">
        <f t="shared" si="107"/>
        <v>11415.948799999998</v>
      </c>
      <c r="Q1014" s="19">
        <f t="shared" si="108"/>
        <v>131283.41119999997</v>
      </c>
      <c r="R1014" s="15">
        <f t="shared" si="109"/>
        <v>33785.25999999998</v>
      </c>
      <c r="S1014" s="15">
        <f t="shared" si="110"/>
        <v>23.675831482355619</v>
      </c>
      <c r="T1014" s="20" t="str">
        <f t="shared" si="111"/>
        <v>High</v>
      </c>
    </row>
    <row r="1015" spans="1:20" x14ac:dyDescent="0.3">
      <c r="A1015" s="15" t="s">
        <v>1088</v>
      </c>
      <c r="B1015" s="16">
        <v>45584</v>
      </c>
      <c r="C1015" s="15" t="s">
        <v>27</v>
      </c>
      <c r="D1015" s="15" t="s">
        <v>68</v>
      </c>
      <c r="E1015" s="15" t="s">
        <v>16</v>
      </c>
      <c r="F1015" s="15" t="s">
        <v>29</v>
      </c>
      <c r="G1015" s="15" t="s">
        <v>105</v>
      </c>
      <c r="H1015" s="15">
        <v>4</v>
      </c>
      <c r="I1015" s="15">
        <v>57888</v>
      </c>
      <c r="J1015" s="17">
        <v>0.08</v>
      </c>
      <c r="K1015" s="15">
        <v>213027.84</v>
      </c>
      <c r="L1015" s="15">
        <v>189154.5</v>
      </c>
      <c r="M1015" s="15" t="s">
        <v>19</v>
      </c>
      <c r="N1015" s="18" t="str">
        <f t="shared" si="105"/>
        <v>October</v>
      </c>
      <c r="O1015" s="15">
        <f t="shared" si="106"/>
        <v>4</v>
      </c>
      <c r="P1015" s="19">
        <f t="shared" si="107"/>
        <v>17042.227200000001</v>
      </c>
      <c r="Q1015" s="19">
        <f t="shared" si="108"/>
        <v>195985.6128</v>
      </c>
      <c r="R1015" s="15">
        <f t="shared" si="109"/>
        <v>23873.339999999997</v>
      </c>
      <c r="S1015" s="15">
        <f t="shared" si="110"/>
        <v>11.206676085153939</v>
      </c>
      <c r="T1015" s="20" t="str">
        <f t="shared" si="111"/>
        <v>High</v>
      </c>
    </row>
    <row r="1016" spans="1:20" x14ac:dyDescent="0.3">
      <c r="A1016" s="15" t="s">
        <v>1089</v>
      </c>
      <c r="B1016" s="16">
        <v>45484</v>
      </c>
      <c r="C1016" s="15" t="s">
        <v>27</v>
      </c>
      <c r="D1016" s="15" t="s">
        <v>63</v>
      </c>
      <c r="E1016" s="15" t="s">
        <v>23</v>
      </c>
      <c r="F1016" s="15" t="s">
        <v>49</v>
      </c>
      <c r="G1016" s="15" t="s">
        <v>50</v>
      </c>
      <c r="H1016" s="15">
        <v>1</v>
      </c>
      <c r="I1016" s="15">
        <v>72512</v>
      </c>
      <c r="J1016" s="17">
        <v>0.05</v>
      </c>
      <c r="K1016" s="15">
        <v>68886.399999999994</v>
      </c>
      <c r="L1016" s="15">
        <v>61614.15</v>
      </c>
      <c r="M1016" s="15" t="s">
        <v>35</v>
      </c>
      <c r="N1016" s="18" t="str">
        <f t="shared" si="105"/>
        <v>July</v>
      </c>
      <c r="O1016" s="15">
        <f t="shared" si="106"/>
        <v>3</v>
      </c>
      <c r="P1016" s="19">
        <f t="shared" si="107"/>
        <v>3444.3199999999997</v>
      </c>
      <c r="Q1016" s="19">
        <f t="shared" si="108"/>
        <v>65442.079999999994</v>
      </c>
      <c r="R1016" s="15">
        <f t="shared" si="109"/>
        <v>7272.2499999999927</v>
      </c>
      <c r="S1016" s="15">
        <f t="shared" si="110"/>
        <v>10.55687334510149</v>
      </c>
      <c r="T1016" s="20" t="str">
        <f t="shared" si="111"/>
        <v>High</v>
      </c>
    </row>
    <row r="1017" spans="1:20" x14ac:dyDescent="0.3">
      <c r="A1017" s="15" t="s">
        <v>1090</v>
      </c>
      <c r="B1017" s="16">
        <v>45386</v>
      </c>
      <c r="C1017" s="15" t="s">
        <v>27</v>
      </c>
      <c r="D1017" s="15" t="s">
        <v>15</v>
      </c>
      <c r="E1017" s="15" t="s">
        <v>32</v>
      </c>
      <c r="F1017" s="15" t="s">
        <v>33</v>
      </c>
      <c r="G1017" s="15" t="s">
        <v>34</v>
      </c>
      <c r="H1017" s="15">
        <v>4</v>
      </c>
      <c r="I1017" s="15">
        <v>89195</v>
      </c>
      <c r="J1017" s="17">
        <v>0</v>
      </c>
      <c r="K1017" s="15">
        <v>356780</v>
      </c>
      <c r="L1017" s="15">
        <v>270873.61</v>
      </c>
      <c r="M1017" s="15" t="s">
        <v>35</v>
      </c>
      <c r="N1017" s="18" t="str">
        <f t="shared" si="105"/>
        <v>April</v>
      </c>
      <c r="O1017" s="15">
        <f t="shared" si="106"/>
        <v>2</v>
      </c>
      <c r="P1017" s="19">
        <f t="shared" si="107"/>
        <v>0</v>
      </c>
      <c r="Q1017" s="19">
        <f t="shared" si="108"/>
        <v>356780</v>
      </c>
      <c r="R1017" s="15">
        <f t="shared" si="109"/>
        <v>85906.390000000014</v>
      </c>
      <c r="S1017" s="15">
        <f t="shared" si="110"/>
        <v>24.078252704748028</v>
      </c>
      <c r="T1017" s="20" t="str">
        <f t="shared" si="111"/>
        <v>High</v>
      </c>
    </row>
    <row r="1018" spans="1:20" x14ac:dyDescent="0.3">
      <c r="A1018" s="15" t="s">
        <v>1091</v>
      </c>
      <c r="B1018" s="16">
        <v>45146</v>
      </c>
      <c r="C1018" s="15" t="s">
        <v>37</v>
      </c>
      <c r="D1018" s="15" t="s">
        <v>70</v>
      </c>
      <c r="E1018" s="15" t="s">
        <v>23</v>
      </c>
      <c r="F1018" s="15" t="s">
        <v>49</v>
      </c>
      <c r="G1018" s="15" t="s">
        <v>71</v>
      </c>
      <c r="H1018" s="15">
        <v>1</v>
      </c>
      <c r="I1018" s="15">
        <v>18846</v>
      </c>
      <c r="J1018" s="17">
        <v>0.05</v>
      </c>
      <c r="K1018" s="15">
        <v>17903.7</v>
      </c>
      <c r="L1018" s="15">
        <v>13944.66</v>
      </c>
      <c r="M1018" s="15" t="s">
        <v>35</v>
      </c>
      <c r="N1018" s="18" t="str">
        <f t="shared" si="105"/>
        <v>August</v>
      </c>
      <c r="O1018" s="15">
        <f t="shared" si="106"/>
        <v>3</v>
      </c>
      <c r="P1018" s="19">
        <f t="shared" si="107"/>
        <v>895.18500000000006</v>
      </c>
      <c r="Q1018" s="19">
        <f t="shared" si="108"/>
        <v>17008.514999999999</v>
      </c>
      <c r="R1018" s="15">
        <f t="shared" si="109"/>
        <v>3959.0400000000009</v>
      </c>
      <c r="S1018" s="15">
        <f t="shared" si="110"/>
        <v>22.112971061847556</v>
      </c>
      <c r="T1018" s="20" t="str">
        <f t="shared" si="111"/>
        <v>Medium</v>
      </c>
    </row>
    <row r="1019" spans="1:20" x14ac:dyDescent="0.3">
      <c r="A1019" s="15" t="s">
        <v>1092</v>
      </c>
      <c r="B1019" s="16">
        <v>45150</v>
      </c>
      <c r="C1019" s="15" t="s">
        <v>21</v>
      </c>
      <c r="D1019" s="15" t="s">
        <v>46</v>
      </c>
      <c r="E1019" s="15" t="s">
        <v>23</v>
      </c>
      <c r="F1019" s="15" t="s">
        <v>53</v>
      </c>
      <c r="G1019" s="15" t="s">
        <v>133</v>
      </c>
      <c r="H1019" s="15">
        <v>3</v>
      </c>
      <c r="I1019" s="15">
        <v>45227</v>
      </c>
      <c r="J1019" s="17">
        <v>0.15</v>
      </c>
      <c r="K1019" s="15">
        <v>115328.85</v>
      </c>
      <c r="L1019" s="15">
        <v>101749.5</v>
      </c>
      <c r="M1019" s="15" t="s">
        <v>35</v>
      </c>
      <c r="N1019" s="18" t="str">
        <f t="shared" si="105"/>
        <v>August</v>
      </c>
      <c r="O1019" s="15">
        <f t="shared" si="106"/>
        <v>3</v>
      </c>
      <c r="P1019" s="19">
        <f t="shared" si="107"/>
        <v>17299.327499999999</v>
      </c>
      <c r="Q1019" s="19">
        <f t="shared" si="108"/>
        <v>98029.522500000006</v>
      </c>
      <c r="R1019" s="15">
        <f t="shared" si="109"/>
        <v>13579.350000000006</v>
      </c>
      <c r="S1019" s="15">
        <f t="shared" si="110"/>
        <v>11.77446059680644</v>
      </c>
      <c r="T1019" s="20" t="str">
        <f t="shared" si="111"/>
        <v>High</v>
      </c>
    </row>
    <row r="1020" spans="1:20" x14ac:dyDescent="0.3">
      <c r="A1020" s="15" t="s">
        <v>1093</v>
      </c>
      <c r="B1020" s="16">
        <v>45496</v>
      </c>
      <c r="C1020" s="15" t="s">
        <v>37</v>
      </c>
      <c r="D1020" s="15" t="s">
        <v>38</v>
      </c>
      <c r="E1020" s="15" t="s">
        <v>23</v>
      </c>
      <c r="F1020" s="15" t="s">
        <v>49</v>
      </c>
      <c r="G1020" s="15" t="s">
        <v>95</v>
      </c>
      <c r="H1020" s="15">
        <v>2</v>
      </c>
      <c r="I1020" s="15">
        <v>40803</v>
      </c>
      <c r="J1020" s="17">
        <v>0.1</v>
      </c>
      <c r="K1020" s="15">
        <v>73445.399999999994</v>
      </c>
      <c r="L1020" s="15">
        <v>63998.85</v>
      </c>
      <c r="M1020" s="15" t="s">
        <v>51</v>
      </c>
      <c r="N1020" s="18" t="str">
        <f t="shared" si="105"/>
        <v>July</v>
      </c>
      <c r="O1020" s="15">
        <f t="shared" si="106"/>
        <v>3</v>
      </c>
      <c r="P1020" s="19">
        <f t="shared" si="107"/>
        <v>7344.54</v>
      </c>
      <c r="Q1020" s="19">
        <f t="shared" si="108"/>
        <v>66100.86</v>
      </c>
      <c r="R1020" s="15">
        <f t="shared" si="109"/>
        <v>9446.5499999999956</v>
      </c>
      <c r="S1020" s="15">
        <f t="shared" si="110"/>
        <v>12.862003610845601</v>
      </c>
      <c r="T1020" s="20" t="str">
        <f t="shared" si="111"/>
        <v>High</v>
      </c>
    </row>
    <row r="1021" spans="1:20" x14ac:dyDescent="0.3">
      <c r="A1021" s="15" t="s">
        <v>1094</v>
      </c>
      <c r="B1021" s="16">
        <v>45076</v>
      </c>
      <c r="C1021" s="15" t="s">
        <v>27</v>
      </c>
      <c r="D1021" s="15" t="s">
        <v>28</v>
      </c>
      <c r="E1021" s="15" t="s">
        <v>16</v>
      </c>
      <c r="F1021" s="15" t="s">
        <v>17</v>
      </c>
      <c r="G1021" s="15" t="s">
        <v>18</v>
      </c>
      <c r="H1021" s="15">
        <v>4</v>
      </c>
      <c r="I1021" s="15">
        <v>35591</v>
      </c>
      <c r="J1021" s="17">
        <v>0.1</v>
      </c>
      <c r="K1021" s="15">
        <v>128127.6</v>
      </c>
      <c r="L1021" s="15">
        <v>111720.17</v>
      </c>
      <c r="M1021" s="15" t="s">
        <v>51</v>
      </c>
      <c r="N1021" s="18" t="str">
        <f t="shared" si="105"/>
        <v>May</v>
      </c>
      <c r="O1021" s="15">
        <f t="shared" si="106"/>
        <v>2</v>
      </c>
      <c r="P1021" s="19">
        <f t="shared" si="107"/>
        <v>12812.760000000002</v>
      </c>
      <c r="Q1021" s="19">
        <f t="shared" si="108"/>
        <v>115314.84</v>
      </c>
      <c r="R1021" s="15">
        <f t="shared" si="109"/>
        <v>16407.430000000008</v>
      </c>
      <c r="S1021" s="15">
        <f t="shared" si="110"/>
        <v>12.805539165644253</v>
      </c>
      <c r="T1021" s="20" t="str">
        <f t="shared" si="111"/>
        <v>High</v>
      </c>
    </row>
    <row r="1022" spans="1:20" x14ac:dyDescent="0.3">
      <c r="A1022" s="15" t="s">
        <v>1095</v>
      </c>
      <c r="B1022" s="16">
        <v>44941</v>
      </c>
      <c r="C1022" s="15" t="s">
        <v>21</v>
      </c>
      <c r="D1022" s="15" t="s">
        <v>42</v>
      </c>
      <c r="E1022" s="15" t="s">
        <v>16</v>
      </c>
      <c r="F1022" s="15" t="s">
        <v>39</v>
      </c>
      <c r="G1022" s="15" t="s">
        <v>165</v>
      </c>
      <c r="H1022" s="15">
        <v>4</v>
      </c>
      <c r="I1022" s="15">
        <v>63987</v>
      </c>
      <c r="J1022" s="17">
        <v>0</v>
      </c>
      <c r="K1022" s="15">
        <v>255948</v>
      </c>
      <c r="L1022" s="15">
        <v>213305.57</v>
      </c>
      <c r="M1022" s="15" t="s">
        <v>19</v>
      </c>
      <c r="N1022" s="18" t="str">
        <f t="shared" si="105"/>
        <v>January</v>
      </c>
      <c r="O1022" s="15">
        <f t="shared" si="106"/>
        <v>1</v>
      </c>
      <c r="P1022" s="19">
        <f t="shared" si="107"/>
        <v>0</v>
      </c>
      <c r="Q1022" s="19">
        <f t="shared" si="108"/>
        <v>255948</v>
      </c>
      <c r="R1022" s="15">
        <f t="shared" si="109"/>
        <v>42642.429999999993</v>
      </c>
      <c r="S1022" s="15">
        <f t="shared" si="110"/>
        <v>16.660583399753072</v>
      </c>
      <c r="T1022" s="20" t="str">
        <f t="shared" si="111"/>
        <v>High</v>
      </c>
    </row>
    <row r="1023" spans="1:20" x14ac:dyDescent="0.3">
      <c r="A1023" s="15" t="s">
        <v>1096</v>
      </c>
      <c r="B1023" s="16">
        <v>45648</v>
      </c>
      <c r="C1023" s="15" t="s">
        <v>37</v>
      </c>
      <c r="D1023" s="15" t="s">
        <v>68</v>
      </c>
      <c r="E1023" s="15" t="s">
        <v>23</v>
      </c>
      <c r="F1023" s="15" t="s">
        <v>24</v>
      </c>
      <c r="G1023" s="15" t="s">
        <v>75</v>
      </c>
      <c r="H1023" s="15">
        <v>3</v>
      </c>
      <c r="I1023" s="15">
        <v>2201</v>
      </c>
      <c r="J1023" s="17">
        <v>0.15</v>
      </c>
      <c r="K1023" s="15">
        <v>5612.55</v>
      </c>
      <c r="L1023" s="15">
        <v>4909.18</v>
      </c>
      <c r="M1023" s="15" t="s">
        <v>35</v>
      </c>
      <c r="N1023" s="18" t="str">
        <f t="shared" si="105"/>
        <v>December</v>
      </c>
      <c r="O1023" s="15">
        <f t="shared" si="106"/>
        <v>4</v>
      </c>
      <c r="P1023" s="19">
        <f t="shared" si="107"/>
        <v>841.88250000000005</v>
      </c>
      <c r="Q1023" s="19">
        <f t="shared" si="108"/>
        <v>4770.6675000000005</v>
      </c>
      <c r="R1023" s="15">
        <f t="shared" si="109"/>
        <v>703.36999999999989</v>
      </c>
      <c r="S1023" s="15">
        <f t="shared" si="110"/>
        <v>12.532093255293939</v>
      </c>
      <c r="T1023" s="20" t="str">
        <f t="shared" si="111"/>
        <v>Low</v>
      </c>
    </row>
    <row r="1024" spans="1:20" x14ac:dyDescent="0.3">
      <c r="A1024" s="15" t="s">
        <v>1097</v>
      </c>
      <c r="B1024" s="16">
        <v>45014</v>
      </c>
      <c r="C1024" s="15" t="s">
        <v>37</v>
      </c>
      <c r="D1024" s="15" t="s">
        <v>46</v>
      </c>
      <c r="E1024" s="15" t="s">
        <v>23</v>
      </c>
      <c r="F1024" s="15" t="s">
        <v>49</v>
      </c>
      <c r="G1024" s="15" t="s">
        <v>71</v>
      </c>
      <c r="H1024" s="15">
        <v>4</v>
      </c>
      <c r="I1024" s="15">
        <v>47967</v>
      </c>
      <c r="J1024" s="17">
        <v>0.05</v>
      </c>
      <c r="K1024" s="15">
        <v>182274.6</v>
      </c>
      <c r="L1024" s="15">
        <v>153364.29999999999</v>
      </c>
      <c r="M1024" s="15" t="s">
        <v>19</v>
      </c>
      <c r="N1024" s="18" t="str">
        <f t="shared" si="105"/>
        <v>March</v>
      </c>
      <c r="O1024" s="15">
        <f t="shared" si="106"/>
        <v>1</v>
      </c>
      <c r="P1024" s="19">
        <f t="shared" si="107"/>
        <v>9113.7300000000014</v>
      </c>
      <c r="Q1024" s="19">
        <f t="shared" si="108"/>
        <v>173160.87</v>
      </c>
      <c r="R1024" s="15">
        <f t="shared" si="109"/>
        <v>28910.300000000017</v>
      </c>
      <c r="S1024" s="15">
        <f t="shared" si="110"/>
        <v>15.86084950947637</v>
      </c>
      <c r="T1024" s="20" t="str">
        <f t="shared" si="111"/>
        <v>High</v>
      </c>
    </row>
    <row r="1025" spans="1:20" x14ac:dyDescent="0.3">
      <c r="A1025" s="15" t="s">
        <v>1098</v>
      </c>
      <c r="B1025" s="16">
        <v>45516</v>
      </c>
      <c r="C1025" s="15" t="s">
        <v>21</v>
      </c>
      <c r="D1025" s="15" t="s">
        <v>56</v>
      </c>
      <c r="E1025" s="15" t="s">
        <v>23</v>
      </c>
      <c r="F1025" s="15" t="s">
        <v>53</v>
      </c>
      <c r="G1025" s="15" t="s">
        <v>54</v>
      </c>
      <c r="H1025" s="15">
        <v>5</v>
      </c>
      <c r="I1025" s="15">
        <v>70116</v>
      </c>
      <c r="J1025" s="17">
        <v>0.05</v>
      </c>
      <c r="K1025" s="15">
        <v>333051</v>
      </c>
      <c r="L1025" s="15">
        <v>267632.57</v>
      </c>
      <c r="M1025" s="15" t="s">
        <v>19</v>
      </c>
      <c r="N1025" s="18" t="str">
        <f t="shared" si="105"/>
        <v>August</v>
      </c>
      <c r="O1025" s="15">
        <f t="shared" si="106"/>
        <v>3</v>
      </c>
      <c r="P1025" s="19">
        <f t="shared" si="107"/>
        <v>16652.55</v>
      </c>
      <c r="Q1025" s="19">
        <f t="shared" si="108"/>
        <v>316398.45</v>
      </c>
      <c r="R1025" s="15">
        <f t="shared" si="109"/>
        <v>65418.429999999993</v>
      </c>
      <c r="S1025" s="15">
        <f t="shared" si="110"/>
        <v>19.642165914529606</v>
      </c>
      <c r="T1025" s="20" t="str">
        <f t="shared" si="111"/>
        <v>High</v>
      </c>
    </row>
    <row r="1026" spans="1:20" x14ac:dyDescent="0.3">
      <c r="A1026" s="15" t="s">
        <v>1099</v>
      </c>
      <c r="B1026" s="16">
        <v>45097</v>
      </c>
      <c r="C1026" s="15" t="s">
        <v>21</v>
      </c>
      <c r="D1026" s="15" t="s">
        <v>63</v>
      </c>
      <c r="E1026" s="15" t="s">
        <v>32</v>
      </c>
      <c r="F1026" s="15" t="s">
        <v>90</v>
      </c>
      <c r="G1026" s="15" t="s">
        <v>113</v>
      </c>
      <c r="H1026" s="15">
        <v>1</v>
      </c>
      <c r="I1026" s="15">
        <v>75452</v>
      </c>
      <c r="J1026" s="17">
        <v>0.05</v>
      </c>
      <c r="K1026" s="15">
        <v>71679.399999999994</v>
      </c>
      <c r="L1026" s="15">
        <v>55497.49</v>
      </c>
      <c r="M1026" s="15" t="s">
        <v>51</v>
      </c>
      <c r="N1026" s="18" t="str">
        <f t="shared" si="105"/>
        <v>June</v>
      </c>
      <c r="O1026" s="15">
        <f t="shared" si="106"/>
        <v>2</v>
      </c>
      <c r="P1026" s="19">
        <f t="shared" si="107"/>
        <v>3583.97</v>
      </c>
      <c r="Q1026" s="19">
        <f t="shared" si="108"/>
        <v>68095.429999999993</v>
      </c>
      <c r="R1026" s="15">
        <f t="shared" si="109"/>
        <v>16181.909999999996</v>
      </c>
      <c r="S1026" s="15">
        <f t="shared" si="110"/>
        <v>22.575398231570016</v>
      </c>
      <c r="T1026" s="20" t="str">
        <f t="shared" si="111"/>
        <v>High</v>
      </c>
    </row>
    <row r="1027" spans="1:20" x14ac:dyDescent="0.3">
      <c r="A1027" s="15" t="s">
        <v>1100</v>
      </c>
      <c r="B1027" s="16">
        <v>45564</v>
      </c>
      <c r="C1027" s="15" t="s">
        <v>37</v>
      </c>
      <c r="D1027" s="15" t="s">
        <v>48</v>
      </c>
      <c r="E1027" s="15" t="s">
        <v>32</v>
      </c>
      <c r="F1027" s="15" t="s">
        <v>33</v>
      </c>
      <c r="G1027" s="15" t="s">
        <v>83</v>
      </c>
      <c r="H1027" s="15">
        <v>3</v>
      </c>
      <c r="I1027" s="15">
        <v>52254</v>
      </c>
      <c r="J1027" s="17">
        <v>0.15</v>
      </c>
      <c r="K1027" s="15">
        <v>133247.70000000001</v>
      </c>
      <c r="L1027" s="15">
        <v>105609.66</v>
      </c>
      <c r="M1027" s="15" t="s">
        <v>35</v>
      </c>
      <c r="N1027" s="18" t="str">
        <f t="shared" ref="N1027:N1090" si="112">TEXT(B1027,"mmmm")</f>
        <v>September</v>
      </c>
      <c r="O1027" s="15">
        <f t="shared" ref="O1027:O1090" si="113">ROUNDUP(MONTH(B1027)/3,0)</f>
        <v>3</v>
      </c>
      <c r="P1027" s="19">
        <f t="shared" ref="P1027:P1090" si="114">K1027*J1027</f>
        <v>19987.155000000002</v>
      </c>
      <c r="Q1027" s="19">
        <f t="shared" ref="Q1027:Q1090" si="115">K1027-P1027</f>
        <v>113260.54500000001</v>
      </c>
      <c r="R1027" s="15">
        <f t="shared" ref="R1027:R1090" si="116">K1027-L1027</f>
        <v>27638.040000000008</v>
      </c>
      <c r="S1027" s="15">
        <f t="shared" ref="S1027:S1090" si="117">R1027/K1027*100</f>
        <v>20.741851454096398</v>
      </c>
      <c r="T1027" s="20" t="str">
        <f t="shared" ref="T1027:T1090" si="118">IF(K1027&gt;30000,"High",IF(K1027&gt;10000,"Medium","Low"))</f>
        <v>High</v>
      </c>
    </row>
    <row r="1028" spans="1:20" x14ac:dyDescent="0.3">
      <c r="A1028" s="15" t="s">
        <v>1101</v>
      </c>
      <c r="B1028" s="16">
        <v>45324</v>
      </c>
      <c r="C1028" s="15" t="s">
        <v>37</v>
      </c>
      <c r="D1028" s="15" t="s">
        <v>48</v>
      </c>
      <c r="E1028" s="15" t="s">
        <v>16</v>
      </c>
      <c r="F1028" s="15" t="s">
        <v>29</v>
      </c>
      <c r="G1028" s="15" t="s">
        <v>77</v>
      </c>
      <c r="H1028" s="15">
        <v>2</v>
      </c>
      <c r="I1028" s="15">
        <v>85404</v>
      </c>
      <c r="J1028" s="17">
        <v>0.05</v>
      </c>
      <c r="K1028" s="15">
        <v>162267.6</v>
      </c>
      <c r="L1028" s="15">
        <v>123240.28</v>
      </c>
      <c r="M1028" s="15" t="s">
        <v>19</v>
      </c>
      <c r="N1028" s="18" t="str">
        <f t="shared" si="112"/>
        <v>February</v>
      </c>
      <c r="O1028" s="15">
        <f t="shared" si="113"/>
        <v>1</v>
      </c>
      <c r="P1028" s="19">
        <f t="shared" si="114"/>
        <v>8113.380000000001</v>
      </c>
      <c r="Q1028" s="19">
        <f t="shared" si="115"/>
        <v>154154.22</v>
      </c>
      <c r="R1028" s="15">
        <f t="shared" si="116"/>
        <v>39027.320000000007</v>
      </c>
      <c r="S1028" s="15">
        <f t="shared" si="117"/>
        <v>24.051209237087381</v>
      </c>
      <c r="T1028" s="20" t="str">
        <f t="shared" si="118"/>
        <v>High</v>
      </c>
    </row>
    <row r="1029" spans="1:20" x14ac:dyDescent="0.3">
      <c r="A1029" s="15" t="s">
        <v>1102</v>
      </c>
      <c r="B1029" s="16">
        <v>45351</v>
      </c>
      <c r="C1029" s="15" t="s">
        <v>37</v>
      </c>
      <c r="D1029" s="15" t="s">
        <v>65</v>
      </c>
      <c r="E1029" s="15" t="s">
        <v>16</v>
      </c>
      <c r="F1029" s="15" t="s">
        <v>39</v>
      </c>
      <c r="G1029" s="15" t="s">
        <v>85</v>
      </c>
      <c r="H1029" s="15">
        <v>2</v>
      </c>
      <c r="I1029" s="15">
        <v>16638</v>
      </c>
      <c r="J1029" s="17">
        <v>0.08</v>
      </c>
      <c r="K1029" s="15">
        <v>30613.919999999998</v>
      </c>
      <c r="L1029" s="15">
        <v>26604.09</v>
      </c>
      <c r="M1029" s="15" t="s">
        <v>51</v>
      </c>
      <c r="N1029" s="18" t="str">
        <f t="shared" si="112"/>
        <v>February</v>
      </c>
      <c r="O1029" s="15">
        <f t="shared" si="113"/>
        <v>1</v>
      </c>
      <c r="P1029" s="19">
        <f t="shared" si="114"/>
        <v>2449.1136000000001</v>
      </c>
      <c r="Q1029" s="19">
        <f t="shared" si="115"/>
        <v>28164.806399999998</v>
      </c>
      <c r="R1029" s="15">
        <f t="shared" si="116"/>
        <v>4009.8299999999981</v>
      </c>
      <c r="S1029" s="15">
        <f t="shared" si="117"/>
        <v>13.098061274087078</v>
      </c>
      <c r="T1029" s="20" t="str">
        <f t="shared" si="118"/>
        <v>High</v>
      </c>
    </row>
    <row r="1030" spans="1:20" x14ac:dyDescent="0.3">
      <c r="A1030" s="15" t="s">
        <v>1103</v>
      </c>
      <c r="B1030" s="16">
        <v>45528</v>
      </c>
      <c r="C1030" s="15" t="s">
        <v>21</v>
      </c>
      <c r="D1030" s="15" t="s">
        <v>70</v>
      </c>
      <c r="E1030" s="15" t="s">
        <v>16</v>
      </c>
      <c r="F1030" s="15" t="s">
        <v>29</v>
      </c>
      <c r="G1030" s="15" t="s">
        <v>30</v>
      </c>
      <c r="H1030" s="15">
        <v>4</v>
      </c>
      <c r="I1030" s="15">
        <v>39294</v>
      </c>
      <c r="J1030" s="17">
        <v>0.05</v>
      </c>
      <c r="K1030" s="15">
        <v>149317.20000000001</v>
      </c>
      <c r="L1030" s="15">
        <v>115288.39</v>
      </c>
      <c r="M1030" s="15" t="s">
        <v>51</v>
      </c>
      <c r="N1030" s="18" t="str">
        <f t="shared" si="112"/>
        <v>August</v>
      </c>
      <c r="O1030" s="15">
        <f t="shared" si="113"/>
        <v>3</v>
      </c>
      <c r="P1030" s="19">
        <f t="shared" si="114"/>
        <v>7465.8600000000006</v>
      </c>
      <c r="Q1030" s="19">
        <f t="shared" si="115"/>
        <v>141851.34000000003</v>
      </c>
      <c r="R1030" s="15">
        <f t="shared" si="116"/>
        <v>34028.810000000012</v>
      </c>
      <c r="S1030" s="15">
        <f t="shared" si="117"/>
        <v>22.789611645543857</v>
      </c>
      <c r="T1030" s="20" t="str">
        <f t="shared" si="118"/>
        <v>High</v>
      </c>
    </row>
    <row r="1031" spans="1:20" x14ac:dyDescent="0.3">
      <c r="A1031" s="15" t="s">
        <v>1104</v>
      </c>
      <c r="B1031" s="16">
        <v>45001</v>
      </c>
      <c r="C1031" s="15" t="s">
        <v>14</v>
      </c>
      <c r="D1031" s="15" t="s">
        <v>109</v>
      </c>
      <c r="E1031" s="15" t="s">
        <v>16</v>
      </c>
      <c r="F1031" s="15" t="s">
        <v>29</v>
      </c>
      <c r="G1031" s="15" t="s">
        <v>77</v>
      </c>
      <c r="H1031" s="15">
        <v>2</v>
      </c>
      <c r="I1031" s="15">
        <v>83261</v>
      </c>
      <c r="J1031" s="17">
        <v>0</v>
      </c>
      <c r="K1031" s="15">
        <v>166522</v>
      </c>
      <c r="L1031" s="15">
        <v>136473.92000000001</v>
      </c>
      <c r="M1031" s="15" t="s">
        <v>35</v>
      </c>
      <c r="N1031" s="18" t="str">
        <f t="shared" si="112"/>
        <v>March</v>
      </c>
      <c r="O1031" s="15">
        <f t="shared" si="113"/>
        <v>1</v>
      </c>
      <c r="P1031" s="19">
        <f t="shared" si="114"/>
        <v>0</v>
      </c>
      <c r="Q1031" s="19">
        <f t="shared" si="115"/>
        <v>166522</v>
      </c>
      <c r="R1031" s="15">
        <f t="shared" si="116"/>
        <v>30048.079999999987</v>
      </c>
      <c r="S1031" s="15">
        <f t="shared" si="117"/>
        <v>18.044510635231372</v>
      </c>
      <c r="T1031" s="20" t="str">
        <f t="shared" si="118"/>
        <v>High</v>
      </c>
    </row>
    <row r="1032" spans="1:20" x14ac:dyDescent="0.3">
      <c r="A1032" s="15" t="s">
        <v>1105</v>
      </c>
      <c r="B1032" s="16">
        <v>45303</v>
      </c>
      <c r="C1032" s="15" t="s">
        <v>27</v>
      </c>
      <c r="D1032" s="15" t="s">
        <v>28</v>
      </c>
      <c r="E1032" s="15" t="s">
        <v>32</v>
      </c>
      <c r="F1032" s="15" t="s">
        <v>90</v>
      </c>
      <c r="G1032" s="15" t="s">
        <v>113</v>
      </c>
      <c r="H1032" s="15">
        <v>4</v>
      </c>
      <c r="I1032" s="15">
        <v>19227</v>
      </c>
      <c r="J1032" s="17">
        <v>0.15</v>
      </c>
      <c r="K1032" s="15">
        <v>65371.8</v>
      </c>
      <c r="L1032" s="15">
        <v>51561.11</v>
      </c>
      <c r="M1032" s="15" t="s">
        <v>35</v>
      </c>
      <c r="N1032" s="18" t="str">
        <f t="shared" si="112"/>
        <v>January</v>
      </c>
      <c r="O1032" s="15">
        <f t="shared" si="113"/>
        <v>1</v>
      </c>
      <c r="P1032" s="19">
        <f t="shared" si="114"/>
        <v>9805.77</v>
      </c>
      <c r="Q1032" s="19">
        <f t="shared" si="115"/>
        <v>55566.03</v>
      </c>
      <c r="R1032" s="15">
        <f t="shared" si="116"/>
        <v>13810.690000000002</v>
      </c>
      <c r="S1032" s="15">
        <f t="shared" si="117"/>
        <v>21.126372533722495</v>
      </c>
      <c r="T1032" s="20" t="str">
        <f t="shared" si="118"/>
        <v>High</v>
      </c>
    </row>
    <row r="1033" spans="1:20" x14ac:dyDescent="0.3">
      <c r="A1033" s="15" t="s">
        <v>1106</v>
      </c>
      <c r="B1033" s="16">
        <v>45545</v>
      </c>
      <c r="C1033" s="15" t="s">
        <v>14</v>
      </c>
      <c r="D1033" s="15" t="s">
        <v>68</v>
      </c>
      <c r="E1033" s="15" t="s">
        <v>32</v>
      </c>
      <c r="F1033" s="15" t="s">
        <v>33</v>
      </c>
      <c r="G1033" s="15" t="s">
        <v>34</v>
      </c>
      <c r="H1033" s="15">
        <v>5</v>
      </c>
      <c r="I1033" s="15">
        <v>16769</v>
      </c>
      <c r="J1033" s="17">
        <v>0</v>
      </c>
      <c r="K1033" s="15">
        <v>83845</v>
      </c>
      <c r="L1033" s="15">
        <v>75356.649999999994</v>
      </c>
      <c r="M1033" s="15" t="s">
        <v>51</v>
      </c>
      <c r="N1033" s="18" t="str">
        <f t="shared" si="112"/>
        <v>September</v>
      </c>
      <c r="O1033" s="15">
        <f t="shared" si="113"/>
        <v>3</v>
      </c>
      <c r="P1033" s="19">
        <f t="shared" si="114"/>
        <v>0</v>
      </c>
      <c r="Q1033" s="19">
        <f t="shared" si="115"/>
        <v>83845</v>
      </c>
      <c r="R1033" s="15">
        <f t="shared" si="116"/>
        <v>8488.3500000000058</v>
      </c>
      <c r="S1033" s="15">
        <f t="shared" si="117"/>
        <v>10.123859502653714</v>
      </c>
      <c r="T1033" s="20" t="str">
        <f t="shared" si="118"/>
        <v>High</v>
      </c>
    </row>
    <row r="1034" spans="1:20" x14ac:dyDescent="0.3">
      <c r="A1034" s="15" t="s">
        <v>1107</v>
      </c>
      <c r="B1034" s="16">
        <v>45215</v>
      </c>
      <c r="C1034" s="15" t="s">
        <v>21</v>
      </c>
      <c r="D1034" s="15" t="s">
        <v>15</v>
      </c>
      <c r="E1034" s="15" t="s">
        <v>23</v>
      </c>
      <c r="F1034" s="15" t="s">
        <v>53</v>
      </c>
      <c r="G1034" s="15" t="s">
        <v>54</v>
      </c>
      <c r="H1034" s="15">
        <v>2</v>
      </c>
      <c r="I1034" s="15">
        <v>10202</v>
      </c>
      <c r="J1034" s="17">
        <v>0.12</v>
      </c>
      <c r="K1034" s="15">
        <v>17955.52</v>
      </c>
      <c r="L1034" s="15">
        <v>13826.78</v>
      </c>
      <c r="M1034" s="15" t="s">
        <v>19</v>
      </c>
      <c r="N1034" s="18" t="str">
        <f t="shared" si="112"/>
        <v>October</v>
      </c>
      <c r="O1034" s="15">
        <f t="shared" si="113"/>
        <v>4</v>
      </c>
      <c r="P1034" s="19">
        <f t="shared" si="114"/>
        <v>2154.6624000000002</v>
      </c>
      <c r="Q1034" s="19">
        <f t="shared" si="115"/>
        <v>15800.857599999999</v>
      </c>
      <c r="R1034" s="15">
        <f t="shared" si="116"/>
        <v>4128.74</v>
      </c>
      <c r="S1034" s="15">
        <f t="shared" si="117"/>
        <v>22.994265830229367</v>
      </c>
      <c r="T1034" s="20" t="str">
        <f t="shared" si="118"/>
        <v>Medium</v>
      </c>
    </row>
    <row r="1035" spans="1:20" x14ac:dyDescent="0.3">
      <c r="A1035" s="15" t="s">
        <v>1108</v>
      </c>
      <c r="B1035" s="16">
        <v>45464</v>
      </c>
      <c r="C1035" s="15" t="s">
        <v>21</v>
      </c>
      <c r="D1035" s="15" t="s">
        <v>65</v>
      </c>
      <c r="E1035" s="15" t="s">
        <v>16</v>
      </c>
      <c r="F1035" s="15" t="s">
        <v>17</v>
      </c>
      <c r="G1035" s="15" t="s">
        <v>93</v>
      </c>
      <c r="H1035" s="15">
        <v>1</v>
      </c>
      <c r="I1035" s="15">
        <v>25044</v>
      </c>
      <c r="J1035" s="17">
        <v>0.1</v>
      </c>
      <c r="K1035" s="15">
        <v>22539.599999999999</v>
      </c>
      <c r="L1035" s="15">
        <v>19624.46</v>
      </c>
      <c r="M1035" s="15" t="s">
        <v>51</v>
      </c>
      <c r="N1035" s="18" t="str">
        <f t="shared" si="112"/>
        <v>June</v>
      </c>
      <c r="O1035" s="15">
        <f t="shared" si="113"/>
        <v>2</v>
      </c>
      <c r="P1035" s="19">
        <f t="shared" si="114"/>
        <v>2253.96</v>
      </c>
      <c r="Q1035" s="19">
        <f t="shared" si="115"/>
        <v>20285.64</v>
      </c>
      <c r="R1035" s="15">
        <f t="shared" si="116"/>
        <v>2915.1399999999994</v>
      </c>
      <c r="S1035" s="15">
        <f t="shared" si="117"/>
        <v>12.933414967435089</v>
      </c>
      <c r="T1035" s="20" t="str">
        <f t="shared" si="118"/>
        <v>Medium</v>
      </c>
    </row>
    <row r="1036" spans="1:20" x14ac:dyDescent="0.3">
      <c r="A1036" s="15" t="s">
        <v>1109</v>
      </c>
      <c r="B1036" s="16">
        <v>45003</v>
      </c>
      <c r="C1036" s="15" t="s">
        <v>27</v>
      </c>
      <c r="D1036" s="15" t="s">
        <v>48</v>
      </c>
      <c r="E1036" s="15" t="s">
        <v>32</v>
      </c>
      <c r="F1036" s="15" t="s">
        <v>33</v>
      </c>
      <c r="G1036" s="15" t="s">
        <v>34</v>
      </c>
      <c r="H1036" s="15">
        <v>3</v>
      </c>
      <c r="I1036" s="15">
        <v>51588</v>
      </c>
      <c r="J1036" s="17">
        <v>0.08</v>
      </c>
      <c r="K1036" s="15">
        <v>142382.88</v>
      </c>
      <c r="L1036" s="15">
        <v>118003.55</v>
      </c>
      <c r="M1036" s="15" t="s">
        <v>19</v>
      </c>
      <c r="N1036" s="18" t="str">
        <f t="shared" si="112"/>
        <v>March</v>
      </c>
      <c r="O1036" s="15">
        <f t="shared" si="113"/>
        <v>1</v>
      </c>
      <c r="P1036" s="19">
        <f t="shared" si="114"/>
        <v>11390.6304</v>
      </c>
      <c r="Q1036" s="19">
        <f t="shared" si="115"/>
        <v>130992.24960000001</v>
      </c>
      <c r="R1036" s="15">
        <f t="shared" si="116"/>
        <v>24379.33</v>
      </c>
      <c r="S1036" s="15">
        <f t="shared" si="117"/>
        <v>17.122374543905842</v>
      </c>
      <c r="T1036" s="20" t="str">
        <f t="shared" si="118"/>
        <v>High</v>
      </c>
    </row>
    <row r="1037" spans="1:20" x14ac:dyDescent="0.3">
      <c r="A1037" s="15" t="s">
        <v>1110</v>
      </c>
      <c r="B1037" s="16">
        <v>44972</v>
      </c>
      <c r="C1037" s="15" t="s">
        <v>37</v>
      </c>
      <c r="D1037" s="15" t="s">
        <v>42</v>
      </c>
      <c r="E1037" s="15" t="s">
        <v>23</v>
      </c>
      <c r="F1037" s="15" t="s">
        <v>49</v>
      </c>
      <c r="G1037" s="15" t="s">
        <v>71</v>
      </c>
      <c r="H1037" s="15">
        <v>1</v>
      </c>
      <c r="I1037" s="15">
        <v>61121</v>
      </c>
      <c r="J1037" s="17">
        <v>0.15</v>
      </c>
      <c r="K1037" s="15">
        <v>51952.85</v>
      </c>
      <c r="L1037" s="15">
        <v>44345.32</v>
      </c>
      <c r="M1037" s="15" t="s">
        <v>35</v>
      </c>
      <c r="N1037" s="18" t="str">
        <f t="shared" si="112"/>
        <v>February</v>
      </c>
      <c r="O1037" s="15">
        <f t="shared" si="113"/>
        <v>1</v>
      </c>
      <c r="P1037" s="19">
        <f t="shared" si="114"/>
        <v>7792.9274999999998</v>
      </c>
      <c r="Q1037" s="19">
        <f t="shared" si="115"/>
        <v>44159.922500000001</v>
      </c>
      <c r="R1037" s="15">
        <f t="shared" si="116"/>
        <v>7607.5299999999988</v>
      </c>
      <c r="S1037" s="15">
        <f t="shared" si="117"/>
        <v>14.643142772725653</v>
      </c>
      <c r="T1037" s="20" t="str">
        <f t="shared" si="118"/>
        <v>High</v>
      </c>
    </row>
    <row r="1038" spans="1:20" x14ac:dyDescent="0.3">
      <c r="A1038" s="15" t="s">
        <v>1111</v>
      </c>
      <c r="B1038" s="16">
        <v>45298</v>
      </c>
      <c r="C1038" s="15" t="s">
        <v>14</v>
      </c>
      <c r="D1038" s="15" t="s">
        <v>22</v>
      </c>
      <c r="E1038" s="15" t="s">
        <v>16</v>
      </c>
      <c r="F1038" s="15" t="s">
        <v>39</v>
      </c>
      <c r="G1038" s="15" t="s">
        <v>85</v>
      </c>
      <c r="H1038" s="15">
        <v>2</v>
      </c>
      <c r="I1038" s="15">
        <v>47932</v>
      </c>
      <c r="J1038" s="17">
        <v>0.15</v>
      </c>
      <c r="K1038" s="15">
        <v>81484.399999999994</v>
      </c>
      <c r="L1038" s="15">
        <v>70578.13</v>
      </c>
      <c r="M1038" s="15" t="s">
        <v>35</v>
      </c>
      <c r="N1038" s="18" t="str">
        <f t="shared" si="112"/>
        <v>January</v>
      </c>
      <c r="O1038" s="15">
        <f t="shared" si="113"/>
        <v>1</v>
      </c>
      <c r="P1038" s="19">
        <f t="shared" si="114"/>
        <v>12222.659999999998</v>
      </c>
      <c r="Q1038" s="19">
        <f t="shared" si="115"/>
        <v>69261.739999999991</v>
      </c>
      <c r="R1038" s="15">
        <f t="shared" si="116"/>
        <v>10906.26999999999</v>
      </c>
      <c r="S1038" s="15">
        <f t="shared" si="117"/>
        <v>13.384488319236553</v>
      </c>
      <c r="T1038" s="20" t="str">
        <f t="shared" si="118"/>
        <v>High</v>
      </c>
    </row>
    <row r="1039" spans="1:20" x14ac:dyDescent="0.3">
      <c r="A1039" s="15" t="s">
        <v>1112</v>
      </c>
      <c r="B1039" s="16">
        <v>44995</v>
      </c>
      <c r="C1039" s="15" t="s">
        <v>21</v>
      </c>
      <c r="D1039" s="15" t="s">
        <v>70</v>
      </c>
      <c r="E1039" s="15" t="s">
        <v>23</v>
      </c>
      <c r="F1039" s="15" t="s">
        <v>49</v>
      </c>
      <c r="G1039" s="15" t="s">
        <v>71</v>
      </c>
      <c r="H1039" s="15">
        <v>4</v>
      </c>
      <c r="I1039" s="15">
        <v>48059</v>
      </c>
      <c r="J1039" s="17">
        <v>0.15</v>
      </c>
      <c r="K1039" s="15">
        <v>163400.6</v>
      </c>
      <c r="L1039" s="15">
        <v>133360.29</v>
      </c>
      <c r="M1039" s="15" t="s">
        <v>19</v>
      </c>
      <c r="N1039" s="18" t="str">
        <f t="shared" si="112"/>
        <v>March</v>
      </c>
      <c r="O1039" s="15">
        <f t="shared" si="113"/>
        <v>1</v>
      </c>
      <c r="P1039" s="19">
        <f t="shared" si="114"/>
        <v>24510.09</v>
      </c>
      <c r="Q1039" s="19">
        <f t="shared" si="115"/>
        <v>138890.51</v>
      </c>
      <c r="R1039" s="15">
        <f t="shared" si="116"/>
        <v>30040.309999999998</v>
      </c>
      <c r="S1039" s="15">
        <f t="shared" si="117"/>
        <v>18.384455136639644</v>
      </c>
      <c r="T1039" s="20" t="str">
        <f t="shared" si="118"/>
        <v>High</v>
      </c>
    </row>
    <row r="1040" spans="1:20" x14ac:dyDescent="0.3">
      <c r="A1040" s="15" t="s">
        <v>1113</v>
      </c>
      <c r="B1040" s="16">
        <v>45065</v>
      </c>
      <c r="C1040" s="15" t="s">
        <v>27</v>
      </c>
      <c r="D1040" s="15" t="s">
        <v>63</v>
      </c>
      <c r="E1040" s="15" t="s">
        <v>23</v>
      </c>
      <c r="F1040" s="15" t="s">
        <v>53</v>
      </c>
      <c r="G1040" s="15" t="s">
        <v>81</v>
      </c>
      <c r="H1040" s="15">
        <v>5</v>
      </c>
      <c r="I1040" s="15">
        <v>74527</v>
      </c>
      <c r="J1040" s="17">
        <v>0.05</v>
      </c>
      <c r="K1040" s="15">
        <v>354003.25</v>
      </c>
      <c r="L1040" s="15">
        <v>267607.92</v>
      </c>
      <c r="M1040" s="15" t="s">
        <v>19</v>
      </c>
      <c r="N1040" s="18" t="str">
        <f t="shared" si="112"/>
        <v>May</v>
      </c>
      <c r="O1040" s="15">
        <f t="shared" si="113"/>
        <v>2</v>
      </c>
      <c r="P1040" s="19">
        <f t="shared" si="114"/>
        <v>17700.162500000002</v>
      </c>
      <c r="Q1040" s="19">
        <f t="shared" si="115"/>
        <v>336303.08750000002</v>
      </c>
      <c r="R1040" s="15">
        <f t="shared" si="116"/>
        <v>86395.330000000016</v>
      </c>
      <c r="S1040" s="15">
        <f t="shared" si="117"/>
        <v>24.405236392603744</v>
      </c>
      <c r="T1040" s="20" t="str">
        <f t="shared" si="118"/>
        <v>High</v>
      </c>
    </row>
    <row r="1041" spans="1:20" x14ac:dyDescent="0.3">
      <c r="A1041" s="15" t="s">
        <v>1114</v>
      </c>
      <c r="B1041" s="16">
        <v>44939</v>
      </c>
      <c r="C1041" s="15" t="s">
        <v>37</v>
      </c>
      <c r="D1041" s="15" t="s">
        <v>46</v>
      </c>
      <c r="E1041" s="15" t="s">
        <v>16</v>
      </c>
      <c r="F1041" s="15" t="s">
        <v>39</v>
      </c>
      <c r="G1041" s="15" t="s">
        <v>40</v>
      </c>
      <c r="H1041" s="15">
        <v>4</v>
      </c>
      <c r="I1041" s="15">
        <v>11370</v>
      </c>
      <c r="J1041" s="17">
        <v>0.08</v>
      </c>
      <c r="K1041" s="15">
        <v>41841.599999999999</v>
      </c>
      <c r="L1041" s="15">
        <v>37394.480000000003</v>
      </c>
      <c r="M1041" s="15" t="s">
        <v>51</v>
      </c>
      <c r="N1041" s="18" t="str">
        <f t="shared" si="112"/>
        <v>January</v>
      </c>
      <c r="O1041" s="15">
        <f t="shared" si="113"/>
        <v>1</v>
      </c>
      <c r="P1041" s="19">
        <f t="shared" si="114"/>
        <v>3347.328</v>
      </c>
      <c r="Q1041" s="19">
        <f t="shared" si="115"/>
        <v>38494.271999999997</v>
      </c>
      <c r="R1041" s="15">
        <f t="shared" si="116"/>
        <v>4447.1199999999953</v>
      </c>
      <c r="S1041" s="15">
        <f t="shared" si="117"/>
        <v>10.628465450651973</v>
      </c>
      <c r="T1041" s="20" t="str">
        <f t="shared" si="118"/>
        <v>High</v>
      </c>
    </row>
    <row r="1042" spans="1:20" x14ac:dyDescent="0.3">
      <c r="A1042" s="15" t="s">
        <v>1115</v>
      </c>
      <c r="B1042" s="16">
        <v>45472</v>
      </c>
      <c r="C1042" s="15" t="s">
        <v>27</v>
      </c>
      <c r="D1042" s="15" t="s">
        <v>15</v>
      </c>
      <c r="E1042" s="15" t="s">
        <v>32</v>
      </c>
      <c r="F1042" s="15" t="s">
        <v>43</v>
      </c>
      <c r="G1042" s="15" t="s">
        <v>66</v>
      </c>
      <c r="H1042" s="15">
        <v>5</v>
      </c>
      <c r="I1042" s="15">
        <v>28657</v>
      </c>
      <c r="J1042" s="17">
        <v>0.12</v>
      </c>
      <c r="K1042" s="15">
        <v>126090.8</v>
      </c>
      <c r="L1042" s="15">
        <v>108593.3</v>
      </c>
      <c r="M1042" s="15" t="s">
        <v>35</v>
      </c>
      <c r="N1042" s="18" t="str">
        <f t="shared" si="112"/>
        <v>June</v>
      </c>
      <c r="O1042" s="15">
        <f t="shared" si="113"/>
        <v>2</v>
      </c>
      <c r="P1042" s="19">
        <f t="shared" si="114"/>
        <v>15130.896000000001</v>
      </c>
      <c r="Q1042" s="19">
        <f t="shared" si="115"/>
        <v>110959.90400000001</v>
      </c>
      <c r="R1042" s="15">
        <f t="shared" si="116"/>
        <v>17497.5</v>
      </c>
      <c r="S1042" s="15">
        <f t="shared" si="117"/>
        <v>13.876904579874186</v>
      </c>
      <c r="T1042" s="20" t="str">
        <f t="shared" si="118"/>
        <v>High</v>
      </c>
    </row>
    <row r="1043" spans="1:20" x14ac:dyDescent="0.3">
      <c r="A1043" s="15" t="s">
        <v>1116</v>
      </c>
      <c r="B1043" s="16">
        <v>44933</v>
      </c>
      <c r="C1043" s="15" t="s">
        <v>27</v>
      </c>
      <c r="D1043" s="15" t="s">
        <v>48</v>
      </c>
      <c r="E1043" s="15" t="s">
        <v>32</v>
      </c>
      <c r="F1043" s="15" t="s">
        <v>60</v>
      </c>
      <c r="G1043" s="15" t="s">
        <v>102</v>
      </c>
      <c r="H1043" s="15">
        <v>2</v>
      </c>
      <c r="I1043" s="15">
        <v>6055</v>
      </c>
      <c r="J1043" s="17">
        <v>0.05</v>
      </c>
      <c r="K1043" s="15">
        <v>11504.5</v>
      </c>
      <c r="L1043" s="15">
        <v>9031.7999999999993</v>
      </c>
      <c r="M1043" s="15" t="s">
        <v>35</v>
      </c>
      <c r="N1043" s="18" t="str">
        <f t="shared" si="112"/>
        <v>January</v>
      </c>
      <c r="O1043" s="15">
        <f t="shared" si="113"/>
        <v>1</v>
      </c>
      <c r="P1043" s="19">
        <f t="shared" si="114"/>
        <v>575.22500000000002</v>
      </c>
      <c r="Q1043" s="19">
        <f t="shared" si="115"/>
        <v>10929.275</v>
      </c>
      <c r="R1043" s="15">
        <f t="shared" si="116"/>
        <v>2472.7000000000007</v>
      </c>
      <c r="S1043" s="15">
        <f t="shared" si="117"/>
        <v>21.493328697466215</v>
      </c>
      <c r="T1043" s="20" t="str">
        <f t="shared" si="118"/>
        <v>Medium</v>
      </c>
    </row>
    <row r="1044" spans="1:20" x14ac:dyDescent="0.3">
      <c r="A1044" s="15" t="s">
        <v>1117</v>
      </c>
      <c r="B1044" s="16">
        <v>45203</v>
      </c>
      <c r="C1044" s="15" t="s">
        <v>21</v>
      </c>
      <c r="D1044" s="15" t="s">
        <v>38</v>
      </c>
      <c r="E1044" s="15" t="s">
        <v>23</v>
      </c>
      <c r="F1044" s="15" t="s">
        <v>53</v>
      </c>
      <c r="G1044" s="15" t="s">
        <v>133</v>
      </c>
      <c r="H1044" s="15">
        <v>2</v>
      </c>
      <c r="I1044" s="15">
        <v>73176</v>
      </c>
      <c r="J1044" s="17">
        <v>0</v>
      </c>
      <c r="K1044" s="15">
        <v>146352</v>
      </c>
      <c r="L1044" s="15">
        <v>129572.68</v>
      </c>
      <c r="M1044" s="15" t="s">
        <v>19</v>
      </c>
      <c r="N1044" s="18" t="str">
        <f t="shared" si="112"/>
        <v>October</v>
      </c>
      <c r="O1044" s="15">
        <f t="shared" si="113"/>
        <v>4</v>
      </c>
      <c r="P1044" s="19">
        <f t="shared" si="114"/>
        <v>0</v>
      </c>
      <c r="Q1044" s="19">
        <f t="shared" si="115"/>
        <v>146352</v>
      </c>
      <c r="R1044" s="15">
        <f t="shared" si="116"/>
        <v>16779.320000000007</v>
      </c>
      <c r="S1044" s="15">
        <f t="shared" si="117"/>
        <v>11.465043183557455</v>
      </c>
      <c r="T1044" s="20" t="str">
        <f t="shared" si="118"/>
        <v>High</v>
      </c>
    </row>
    <row r="1045" spans="1:20" x14ac:dyDescent="0.3">
      <c r="A1045" s="15" t="s">
        <v>1118</v>
      </c>
      <c r="B1045" s="16">
        <v>45549</v>
      </c>
      <c r="C1045" s="15" t="s">
        <v>21</v>
      </c>
      <c r="D1045" s="15" t="s">
        <v>48</v>
      </c>
      <c r="E1045" s="15" t="s">
        <v>23</v>
      </c>
      <c r="F1045" s="15" t="s">
        <v>24</v>
      </c>
      <c r="G1045" s="15" t="s">
        <v>75</v>
      </c>
      <c r="H1045" s="15">
        <v>1</v>
      </c>
      <c r="I1045" s="15">
        <v>49078</v>
      </c>
      <c r="J1045" s="17">
        <v>0</v>
      </c>
      <c r="K1045" s="15">
        <v>49078</v>
      </c>
      <c r="L1045" s="15">
        <v>38523.78</v>
      </c>
      <c r="M1045" s="15" t="s">
        <v>51</v>
      </c>
      <c r="N1045" s="18" t="str">
        <f t="shared" si="112"/>
        <v>September</v>
      </c>
      <c r="O1045" s="15">
        <f t="shared" si="113"/>
        <v>3</v>
      </c>
      <c r="P1045" s="19">
        <f t="shared" si="114"/>
        <v>0</v>
      </c>
      <c r="Q1045" s="19">
        <f t="shared" si="115"/>
        <v>49078</v>
      </c>
      <c r="R1045" s="15">
        <f t="shared" si="116"/>
        <v>10554.220000000001</v>
      </c>
      <c r="S1045" s="15">
        <f t="shared" si="117"/>
        <v>21.504992053465912</v>
      </c>
      <c r="T1045" s="20" t="str">
        <f t="shared" si="118"/>
        <v>High</v>
      </c>
    </row>
    <row r="1046" spans="1:20" x14ac:dyDescent="0.3">
      <c r="A1046" s="15" t="s">
        <v>1119</v>
      </c>
      <c r="B1046" s="16">
        <v>45082</v>
      </c>
      <c r="C1046" s="15" t="s">
        <v>14</v>
      </c>
      <c r="D1046" s="15" t="s">
        <v>109</v>
      </c>
      <c r="E1046" s="15" t="s">
        <v>32</v>
      </c>
      <c r="F1046" s="15" t="s">
        <v>33</v>
      </c>
      <c r="G1046" s="15" t="s">
        <v>34</v>
      </c>
      <c r="H1046" s="15">
        <v>4</v>
      </c>
      <c r="I1046" s="15">
        <v>29024</v>
      </c>
      <c r="J1046" s="17">
        <v>0.08</v>
      </c>
      <c r="K1046" s="15">
        <v>106808.32000000001</v>
      </c>
      <c r="L1046" s="15">
        <v>93314.05</v>
      </c>
      <c r="M1046" s="15" t="s">
        <v>35</v>
      </c>
      <c r="N1046" s="18" t="str">
        <f t="shared" si="112"/>
        <v>June</v>
      </c>
      <c r="O1046" s="15">
        <f t="shared" si="113"/>
        <v>2</v>
      </c>
      <c r="P1046" s="19">
        <f t="shared" si="114"/>
        <v>8544.6656000000003</v>
      </c>
      <c r="Q1046" s="19">
        <f t="shared" si="115"/>
        <v>98263.654399999999</v>
      </c>
      <c r="R1046" s="15">
        <f t="shared" si="116"/>
        <v>13494.270000000004</v>
      </c>
      <c r="S1046" s="15">
        <f t="shared" si="117"/>
        <v>12.634100040146686</v>
      </c>
      <c r="T1046" s="20" t="str">
        <f t="shared" si="118"/>
        <v>High</v>
      </c>
    </row>
    <row r="1047" spans="1:20" x14ac:dyDescent="0.3">
      <c r="A1047" s="15" t="s">
        <v>1120</v>
      </c>
      <c r="B1047" s="16">
        <v>45494</v>
      </c>
      <c r="C1047" s="15" t="s">
        <v>37</v>
      </c>
      <c r="D1047" s="15" t="s">
        <v>42</v>
      </c>
      <c r="E1047" s="15" t="s">
        <v>16</v>
      </c>
      <c r="F1047" s="15" t="s">
        <v>39</v>
      </c>
      <c r="G1047" s="15" t="s">
        <v>85</v>
      </c>
      <c r="H1047" s="15">
        <v>3</v>
      </c>
      <c r="I1047" s="15">
        <v>39189</v>
      </c>
      <c r="J1047" s="17">
        <v>0</v>
      </c>
      <c r="K1047" s="15">
        <v>117567</v>
      </c>
      <c r="L1047" s="15">
        <v>88780.81</v>
      </c>
      <c r="M1047" s="15" t="s">
        <v>19</v>
      </c>
      <c r="N1047" s="18" t="str">
        <f t="shared" si="112"/>
        <v>July</v>
      </c>
      <c r="O1047" s="15">
        <f t="shared" si="113"/>
        <v>3</v>
      </c>
      <c r="P1047" s="19">
        <f t="shared" si="114"/>
        <v>0</v>
      </c>
      <c r="Q1047" s="19">
        <f t="shared" si="115"/>
        <v>117567</v>
      </c>
      <c r="R1047" s="15">
        <f t="shared" si="116"/>
        <v>28786.190000000002</v>
      </c>
      <c r="S1047" s="15">
        <f t="shared" si="117"/>
        <v>24.484923490435243</v>
      </c>
      <c r="T1047" s="20" t="str">
        <f t="shared" si="118"/>
        <v>High</v>
      </c>
    </row>
    <row r="1048" spans="1:20" x14ac:dyDescent="0.3">
      <c r="A1048" s="15" t="s">
        <v>1121</v>
      </c>
      <c r="B1048" s="16">
        <v>45016</v>
      </c>
      <c r="C1048" s="15" t="s">
        <v>14</v>
      </c>
      <c r="D1048" s="15" t="s">
        <v>68</v>
      </c>
      <c r="E1048" s="15" t="s">
        <v>23</v>
      </c>
      <c r="F1048" s="15" t="s">
        <v>49</v>
      </c>
      <c r="G1048" s="15" t="s">
        <v>50</v>
      </c>
      <c r="H1048" s="15">
        <v>2</v>
      </c>
      <c r="I1048" s="15">
        <v>29079</v>
      </c>
      <c r="J1048" s="17">
        <v>0.1</v>
      </c>
      <c r="K1048" s="15">
        <v>52342.2</v>
      </c>
      <c r="L1048" s="15">
        <v>42440.74</v>
      </c>
      <c r="M1048" s="15" t="s">
        <v>51</v>
      </c>
      <c r="N1048" s="18" t="str">
        <f t="shared" si="112"/>
        <v>March</v>
      </c>
      <c r="O1048" s="15">
        <f t="shared" si="113"/>
        <v>1</v>
      </c>
      <c r="P1048" s="19">
        <f t="shared" si="114"/>
        <v>5234.22</v>
      </c>
      <c r="Q1048" s="19">
        <f t="shared" si="115"/>
        <v>47107.979999999996</v>
      </c>
      <c r="R1048" s="15">
        <f t="shared" si="116"/>
        <v>9901.4599999999991</v>
      </c>
      <c r="S1048" s="15">
        <f t="shared" si="117"/>
        <v>18.91678225217893</v>
      </c>
      <c r="T1048" s="20" t="str">
        <f t="shared" si="118"/>
        <v>High</v>
      </c>
    </row>
    <row r="1049" spans="1:20" x14ac:dyDescent="0.3">
      <c r="A1049" s="15" t="s">
        <v>1122</v>
      </c>
      <c r="B1049" s="16">
        <v>44939</v>
      </c>
      <c r="C1049" s="15" t="s">
        <v>27</v>
      </c>
      <c r="D1049" s="15" t="s">
        <v>22</v>
      </c>
      <c r="E1049" s="15" t="s">
        <v>16</v>
      </c>
      <c r="F1049" s="15" t="s">
        <v>39</v>
      </c>
      <c r="G1049" s="15" t="s">
        <v>40</v>
      </c>
      <c r="H1049" s="15">
        <v>1</v>
      </c>
      <c r="I1049" s="15">
        <v>70663</v>
      </c>
      <c r="J1049" s="17">
        <v>0.05</v>
      </c>
      <c r="K1049" s="15">
        <v>67129.850000000006</v>
      </c>
      <c r="L1049" s="15">
        <v>50997.81</v>
      </c>
      <c r="M1049" s="15" t="s">
        <v>35</v>
      </c>
      <c r="N1049" s="18" t="str">
        <f t="shared" si="112"/>
        <v>January</v>
      </c>
      <c r="O1049" s="15">
        <f t="shared" si="113"/>
        <v>1</v>
      </c>
      <c r="P1049" s="19">
        <f t="shared" si="114"/>
        <v>3356.4925000000003</v>
      </c>
      <c r="Q1049" s="19">
        <f t="shared" si="115"/>
        <v>63773.357500000006</v>
      </c>
      <c r="R1049" s="15">
        <f t="shared" si="116"/>
        <v>16132.040000000008</v>
      </c>
      <c r="S1049" s="15">
        <f t="shared" si="117"/>
        <v>24.031097939292291</v>
      </c>
      <c r="T1049" s="20" t="str">
        <f t="shared" si="118"/>
        <v>High</v>
      </c>
    </row>
    <row r="1050" spans="1:20" x14ac:dyDescent="0.3">
      <c r="A1050" s="15" t="s">
        <v>1123</v>
      </c>
      <c r="B1050" s="16">
        <v>45013</v>
      </c>
      <c r="C1050" s="15" t="s">
        <v>14</v>
      </c>
      <c r="D1050" s="15" t="s">
        <v>73</v>
      </c>
      <c r="E1050" s="15" t="s">
        <v>16</v>
      </c>
      <c r="F1050" s="15" t="s">
        <v>29</v>
      </c>
      <c r="G1050" s="15" t="s">
        <v>77</v>
      </c>
      <c r="H1050" s="15">
        <v>2</v>
      </c>
      <c r="I1050" s="15">
        <v>45983</v>
      </c>
      <c r="J1050" s="17">
        <v>0.15</v>
      </c>
      <c r="K1050" s="15">
        <v>78171.100000000006</v>
      </c>
      <c r="L1050" s="15">
        <v>61543.66</v>
      </c>
      <c r="M1050" s="15" t="s">
        <v>19</v>
      </c>
      <c r="N1050" s="18" t="str">
        <f t="shared" si="112"/>
        <v>March</v>
      </c>
      <c r="O1050" s="15">
        <f t="shared" si="113"/>
        <v>1</v>
      </c>
      <c r="P1050" s="19">
        <f t="shared" si="114"/>
        <v>11725.665000000001</v>
      </c>
      <c r="Q1050" s="19">
        <f t="shared" si="115"/>
        <v>66445.434999999998</v>
      </c>
      <c r="R1050" s="15">
        <f t="shared" si="116"/>
        <v>16627.440000000002</v>
      </c>
      <c r="S1050" s="15">
        <f t="shared" si="117"/>
        <v>21.270571860956288</v>
      </c>
      <c r="T1050" s="20" t="str">
        <f t="shared" si="118"/>
        <v>High</v>
      </c>
    </row>
    <row r="1051" spans="1:20" x14ac:dyDescent="0.3">
      <c r="A1051" s="15" t="s">
        <v>1124</v>
      </c>
      <c r="B1051" s="16">
        <v>45042</v>
      </c>
      <c r="C1051" s="15" t="s">
        <v>14</v>
      </c>
      <c r="D1051" s="15" t="s">
        <v>65</v>
      </c>
      <c r="E1051" s="15" t="s">
        <v>16</v>
      </c>
      <c r="F1051" s="15" t="s">
        <v>29</v>
      </c>
      <c r="G1051" s="15" t="s">
        <v>77</v>
      </c>
      <c r="H1051" s="15">
        <v>2</v>
      </c>
      <c r="I1051" s="15">
        <v>34633</v>
      </c>
      <c r="J1051" s="17">
        <v>0.12</v>
      </c>
      <c r="K1051" s="15">
        <v>60954.080000000002</v>
      </c>
      <c r="L1051" s="15">
        <v>47128.17</v>
      </c>
      <c r="M1051" s="15" t="s">
        <v>19</v>
      </c>
      <c r="N1051" s="18" t="str">
        <f t="shared" si="112"/>
        <v>April</v>
      </c>
      <c r="O1051" s="15">
        <f t="shared" si="113"/>
        <v>2</v>
      </c>
      <c r="P1051" s="19">
        <f t="shared" si="114"/>
        <v>7314.4895999999999</v>
      </c>
      <c r="Q1051" s="19">
        <f t="shared" si="115"/>
        <v>53639.590400000001</v>
      </c>
      <c r="R1051" s="15">
        <f t="shared" si="116"/>
        <v>13825.910000000003</v>
      </c>
      <c r="S1051" s="15">
        <f t="shared" si="117"/>
        <v>22.682501319025739</v>
      </c>
      <c r="T1051" s="20" t="str">
        <f t="shared" si="118"/>
        <v>High</v>
      </c>
    </row>
    <row r="1052" spans="1:20" x14ac:dyDescent="0.3">
      <c r="A1052" s="15" t="s">
        <v>1125</v>
      </c>
      <c r="B1052" s="16">
        <v>45185</v>
      </c>
      <c r="C1052" s="15" t="s">
        <v>37</v>
      </c>
      <c r="D1052" s="15" t="s">
        <v>68</v>
      </c>
      <c r="E1052" s="15" t="s">
        <v>16</v>
      </c>
      <c r="F1052" s="15" t="s">
        <v>39</v>
      </c>
      <c r="G1052" s="15" t="s">
        <v>85</v>
      </c>
      <c r="H1052" s="15">
        <v>3</v>
      </c>
      <c r="I1052" s="15">
        <v>6034</v>
      </c>
      <c r="J1052" s="17">
        <v>0.08</v>
      </c>
      <c r="K1052" s="15">
        <v>16653.84</v>
      </c>
      <c r="L1052" s="15">
        <v>14821.2</v>
      </c>
      <c r="M1052" s="15" t="s">
        <v>35</v>
      </c>
      <c r="N1052" s="18" t="str">
        <f t="shared" si="112"/>
        <v>September</v>
      </c>
      <c r="O1052" s="15">
        <f t="shared" si="113"/>
        <v>3</v>
      </c>
      <c r="P1052" s="19">
        <f t="shared" si="114"/>
        <v>1332.3072</v>
      </c>
      <c r="Q1052" s="19">
        <f t="shared" si="115"/>
        <v>15321.532800000001</v>
      </c>
      <c r="R1052" s="15">
        <f t="shared" si="116"/>
        <v>1832.6399999999994</v>
      </c>
      <c r="S1052" s="15">
        <f t="shared" si="117"/>
        <v>11.004308916141859</v>
      </c>
      <c r="T1052" s="20" t="str">
        <f t="shared" si="118"/>
        <v>Medium</v>
      </c>
    </row>
    <row r="1053" spans="1:20" x14ac:dyDescent="0.3">
      <c r="A1053" s="15" t="s">
        <v>1126</v>
      </c>
      <c r="B1053" s="16">
        <v>45301</v>
      </c>
      <c r="C1053" s="15" t="s">
        <v>14</v>
      </c>
      <c r="D1053" s="15" t="s">
        <v>15</v>
      </c>
      <c r="E1053" s="15" t="s">
        <v>23</v>
      </c>
      <c r="F1053" s="15" t="s">
        <v>49</v>
      </c>
      <c r="G1053" s="15" t="s">
        <v>95</v>
      </c>
      <c r="H1053" s="15">
        <v>2</v>
      </c>
      <c r="I1053" s="15">
        <v>69389</v>
      </c>
      <c r="J1053" s="17">
        <v>0.05</v>
      </c>
      <c r="K1053" s="15">
        <v>131839.1</v>
      </c>
      <c r="L1053" s="15">
        <v>118456.25</v>
      </c>
      <c r="M1053" s="15" t="s">
        <v>51</v>
      </c>
      <c r="N1053" s="18" t="str">
        <f t="shared" si="112"/>
        <v>January</v>
      </c>
      <c r="O1053" s="15">
        <f t="shared" si="113"/>
        <v>1</v>
      </c>
      <c r="P1053" s="19">
        <f t="shared" si="114"/>
        <v>6591.9550000000008</v>
      </c>
      <c r="Q1053" s="19">
        <f t="shared" si="115"/>
        <v>125247.145</v>
      </c>
      <c r="R1053" s="15">
        <f t="shared" si="116"/>
        <v>13382.850000000006</v>
      </c>
      <c r="S1053" s="15">
        <f t="shared" si="117"/>
        <v>10.150896054357171</v>
      </c>
      <c r="T1053" s="20" t="str">
        <f t="shared" si="118"/>
        <v>High</v>
      </c>
    </row>
    <row r="1054" spans="1:20" x14ac:dyDescent="0.3">
      <c r="A1054" s="15" t="s">
        <v>1127</v>
      </c>
      <c r="B1054" s="16">
        <v>44955</v>
      </c>
      <c r="C1054" s="15" t="s">
        <v>27</v>
      </c>
      <c r="D1054" s="15" t="s">
        <v>42</v>
      </c>
      <c r="E1054" s="15" t="s">
        <v>23</v>
      </c>
      <c r="F1054" s="15" t="s">
        <v>49</v>
      </c>
      <c r="G1054" s="15" t="s">
        <v>50</v>
      </c>
      <c r="H1054" s="15">
        <v>5</v>
      </c>
      <c r="I1054" s="15">
        <v>18934</v>
      </c>
      <c r="J1054" s="17">
        <v>0.05</v>
      </c>
      <c r="K1054" s="15">
        <v>89936.5</v>
      </c>
      <c r="L1054" s="15">
        <v>75409.97</v>
      </c>
      <c r="M1054" s="15" t="s">
        <v>19</v>
      </c>
      <c r="N1054" s="18" t="str">
        <f t="shared" si="112"/>
        <v>January</v>
      </c>
      <c r="O1054" s="15">
        <f t="shared" si="113"/>
        <v>1</v>
      </c>
      <c r="P1054" s="19">
        <f t="shared" si="114"/>
        <v>4496.8249999999998</v>
      </c>
      <c r="Q1054" s="19">
        <f t="shared" si="115"/>
        <v>85439.675000000003</v>
      </c>
      <c r="R1054" s="15">
        <f t="shared" si="116"/>
        <v>14526.529999999999</v>
      </c>
      <c r="S1054" s="15">
        <f t="shared" si="117"/>
        <v>16.151985011647106</v>
      </c>
      <c r="T1054" s="20" t="str">
        <f t="shared" si="118"/>
        <v>High</v>
      </c>
    </row>
    <row r="1055" spans="1:20" x14ac:dyDescent="0.3">
      <c r="A1055" s="15" t="s">
        <v>1128</v>
      </c>
      <c r="B1055" s="16">
        <v>45504</v>
      </c>
      <c r="C1055" s="15" t="s">
        <v>14</v>
      </c>
      <c r="D1055" s="15" t="s">
        <v>63</v>
      </c>
      <c r="E1055" s="15" t="s">
        <v>23</v>
      </c>
      <c r="F1055" s="15" t="s">
        <v>49</v>
      </c>
      <c r="G1055" s="15" t="s">
        <v>71</v>
      </c>
      <c r="H1055" s="15">
        <v>5</v>
      </c>
      <c r="I1055" s="15">
        <v>1647</v>
      </c>
      <c r="J1055" s="17">
        <v>0.1</v>
      </c>
      <c r="K1055" s="15">
        <v>7411.5</v>
      </c>
      <c r="L1055" s="15">
        <v>5649.62</v>
      </c>
      <c r="M1055" s="15" t="s">
        <v>51</v>
      </c>
      <c r="N1055" s="18" t="str">
        <f t="shared" si="112"/>
        <v>July</v>
      </c>
      <c r="O1055" s="15">
        <f t="shared" si="113"/>
        <v>3</v>
      </c>
      <c r="P1055" s="19">
        <f t="shared" si="114"/>
        <v>741.15000000000009</v>
      </c>
      <c r="Q1055" s="19">
        <f t="shared" si="115"/>
        <v>6670.35</v>
      </c>
      <c r="R1055" s="15">
        <f t="shared" si="116"/>
        <v>1761.88</v>
      </c>
      <c r="S1055" s="15">
        <f t="shared" si="117"/>
        <v>23.772245834176619</v>
      </c>
      <c r="T1055" s="20" t="str">
        <f t="shared" si="118"/>
        <v>Low</v>
      </c>
    </row>
    <row r="1056" spans="1:20" x14ac:dyDescent="0.3">
      <c r="A1056" s="15" t="s">
        <v>1129</v>
      </c>
      <c r="B1056" s="16">
        <v>45137</v>
      </c>
      <c r="C1056" s="15" t="s">
        <v>27</v>
      </c>
      <c r="D1056" s="15" t="s">
        <v>28</v>
      </c>
      <c r="E1056" s="15" t="s">
        <v>32</v>
      </c>
      <c r="F1056" s="15" t="s">
        <v>33</v>
      </c>
      <c r="G1056" s="15" t="s">
        <v>34</v>
      </c>
      <c r="H1056" s="15">
        <v>1</v>
      </c>
      <c r="I1056" s="15">
        <v>8674</v>
      </c>
      <c r="J1056" s="17">
        <v>0.12</v>
      </c>
      <c r="K1056" s="15">
        <v>7633.12</v>
      </c>
      <c r="L1056" s="15">
        <v>6820.88</v>
      </c>
      <c r="M1056" s="15" t="s">
        <v>35</v>
      </c>
      <c r="N1056" s="18" t="str">
        <f t="shared" si="112"/>
        <v>July</v>
      </c>
      <c r="O1056" s="15">
        <f t="shared" si="113"/>
        <v>3</v>
      </c>
      <c r="P1056" s="19">
        <f t="shared" si="114"/>
        <v>915.97439999999995</v>
      </c>
      <c r="Q1056" s="19">
        <f t="shared" si="115"/>
        <v>6717.1455999999998</v>
      </c>
      <c r="R1056" s="15">
        <f t="shared" si="116"/>
        <v>812.23999999999978</v>
      </c>
      <c r="S1056" s="15">
        <f t="shared" si="117"/>
        <v>10.640996080239793</v>
      </c>
      <c r="T1056" s="20" t="str">
        <f t="shared" si="118"/>
        <v>Low</v>
      </c>
    </row>
    <row r="1057" spans="1:20" x14ac:dyDescent="0.3">
      <c r="A1057" s="15" t="s">
        <v>1130</v>
      </c>
      <c r="B1057" s="16">
        <v>45413</v>
      </c>
      <c r="C1057" s="15" t="s">
        <v>14</v>
      </c>
      <c r="D1057" s="15" t="s">
        <v>109</v>
      </c>
      <c r="E1057" s="15" t="s">
        <v>23</v>
      </c>
      <c r="F1057" s="15" t="s">
        <v>53</v>
      </c>
      <c r="G1057" s="15" t="s">
        <v>133</v>
      </c>
      <c r="H1057" s="15">
        <v>5</v>
      </c>
      <c r="I1057" s="15">
        <v>69637</v>
      </c>
      <c r="J1057" s="17">
        <v>0.15</v>
      </c>
      <c r="K1057" s="15">
        <v>295957.25</v>
      </c>
      <c r="L1057" s="15">
        <v>228902.85</v>
      </c>
      <c r="M1057" s="15" t="s">
        <v>19</v>
      </c>
      <c r="N1057" s="18" t="str">
        <f t="shared" si="112"/>
        <v>May</v>
      </c>
      <c r="O1057" s="15">
        <f t="shared" si="113"/>
        <v>2</v>
      </c>
      <c r="P1057" s="19">
        <f t="shared" si="114"/>
        <v>44393.587500000001</v>
      </c>
      <c r="Q1057" s="19">
        <f t="shared" si="115"/>
        <v>251563.66250000001</v>
      </c>
      <c r="R1057" s="15">
        <f t="shared" si="116"/>
        <v>67054.399999999994</v>
      </c>
      <c r="S1057" s="15">
        <f t="shared" si="117"/>
        <v>22.656785735101941</v>
      </c>
      <c r="T1057" s="20" t="str">
        <f t="shared" si="118"/>
        <v>High</v>
      </c>
    </row>
    <row r="1058" spans="1:20" x14ac:dyDescent="0.3">
      <c r="A1058" s="15" t="s">
        <v>1131</v>
      </c>
      <c r="B1058" s="16">
        <v>45487</v>
      </c>
      <c r="C1058" s="15" t="s">
        <v>14</v>
      </c>
      <c r="D1058" s="15" t="s">
        <v>22</v>
      </c>
      <c r="E1058" s="15" t="s">
        <v>23</v>
      </c>
      <c r="F1058" s="15" t="s">
        <v>24</v>
      </c>
      <c r="G1058" s="15" t="s">
        <v>75</v>
      </c>
      <c r="H1058" s="15">
        <v>1</v>
      </c>
      <c r="I1058" s="15">
        <v>53693</v>
      </c>
      <c r="J1058" s="17">
        <v>0.08</v>
      </c>
      <c r="K1058" s="15">
        <v>49397.56</v>
      </c>
      <c r="L1058" s="15">
        <v>39531.64</v>
      </c>
      <c r="M1058" s="15" t="s">
        <v>51</v>
      </c>
      <c r="N1058" s="18" t="str">
        <f t="shared" si="112"/>
        <v>July</v>
      </c>
      <c r="O1058" s="15">
        <f t="shared" si="113"/>
        <v>3</v>
      </c>
      <c r="P1058" s="19">
        <f t="shared" si="114"/>
        <v>3951.8047999999999</v>
      </c>
      <c r="Q1058" s="19">
        <f t="shared" si="115"/>
        <v>45445.7552</v>
      </c>
      <c r="R1058" s="15">
        <f t="shared" si="116"/>
        <v>9865.9199999999983</v>
      </c>
      <c r="S1058" s="15">
        <f t="shared" si="117"/>
        <v>19.972484470892894</v>
      </c>
      <c r="T1058" s="20" t="str">
        <f t="shared" si="118"/>
        <v>High</v>
      </c>
    </row>
    <row r="1059" spans="1:20" x14ac:dyDescent="0.3">
      <c r="A1059" s="15" t="s">
        <v>1132</v>
      </c>
      <c r="B1059" s="16">
        <v>45419</v>
      </c>
      <c r="C1059" s="15" t="s">
        <v>27</v>
      </c>
      <c r="D1059" s="15" t="s">
        <v>46</v>
      </c>
      <c r="E1059" s="15" t="s">
        <v>16</v>
      </c>
      <c r="F1059" s="15" t="s">
        <v>39</v>
      </c>
      <c r="G1059" s="15" t="s">
        <v>165</v>
      </c>
      <c r="H1059" s="15">
        <v>1</v>
      </c>
      <c r="I1059" s="15">
        <v>38611</v>
      </c>
      <c r="J1059" s="17">
        <v>0.12</v>
      </c>
      <c r="K1059" s="15">
        <v>33977.68</v>
      </c>
      <c r="L1059" s="15">
        <v>27517.68</v>
      </c>
      <c r="M1059" s="15" t="s">
        <v>51</v>
      </c>
      <c r="N1059" s="18" t="str">
        <f t="shared" si="112"/>
        <v>May</v>
      </c>
      <c r="O1059" s="15">
        <f t="shared" si="113"/>
        <v>2</v>
      </c>
      <c r="P1059" s="19">
        <f t="shared" si="114"/>
        <v>4077.3215999999998</v>
      </c>
      <c r="Q1059" s="19">
        <f t="shared" si="115"/>
        <v>29900.358400000001</v>
      </c>
      <c r="R1059" s="15">
        <f t="shared" si="116"/>
        <v>6460</v>
      </c>
      <c r="S1059" s="15">
        <f t="shared" si="117"/>
        <v>19.012481134674292</v>
      </c>
      <c r="T1059" s="20" t="str">
        <f t="shared" si="118"/>
        <v>High</v>
      </c>
    </row>
    <row r="1060" spans="1:20" x14ac:dyDescent="0.3">
      <c r="A1060" s="15" t="s">
        <v>1133</v>
      </c>
      <c r="B1060" s="16">
        <v>45353</v>
      </c>
      <c r="C1060" s="15" t="s">
        <v>27</v>
      </c>
      <c r="D1060" s="15" t="s">
        <v>38</v>
      </c>
      <c r="E1060" s="15" t="s">
        <v>32</v>
      </c>
      <c r="F1060" s="15" t="s">
        <v>43</v>
      </c>
      <c r="G1060" s="15" t="s">
        <v>66</v>
      </c>
      <c r="H1060" s="15">
        <v>1</v>
      </c>
      <c r="I1060" s="15">
        <v>36313</v>
      </c>
      <c r="J1060" s="17">
        <v>0.1</v>
      </c>
      <c r="K1060" s="15">
        <v>32681.7</v>
      </c>
      <c r="L1060" s="15">
        <v>27081.27</v>
      </c>
      <c r="M1060" s="15" t="s">
        <v>19</v>
      </c>
      <c r="N1060" s="18" t="str">
        <f t="shared" si="112"/>
        <v>March</v>
      </c>
      <c r="O1060" s="15">
        <f t="shared" si="113"/>
        <v>1</v>
      </c>
      <c r="P1060" s="19">
        <f t="shared" si="114"/>
        <v>3268.17</v>
      </c>
      <c r="Q1060" s="19">
        <f t="shared" si="115"/>
        <v>29413.53</v>
      </c>
      <c r="R1060" s="15">
        <f t="shared" si="116"/>
        <v>5600.43</v>
      </c>
      <c r="S1060" s="15">
        <f t="shared" si="117"/>
        <v>17.13628728003745</v>
      </c>
      <c r="T1060" s="20" t="str">
        <f t="shared" si="118"/>
        <v>High</v>
      </c>
    </row>
    <row r="1061" spans="1:20" x14ac:dyDescent="0.3">
      <c r="A1061" s="15" t="s">
        <v>1134</v>
      </c>
      <c r="B1061" s="16">
        <v>45220</v>
      </c>
      <c r="C1061" s="15" t="s">
        <v>14</v>
      </c>
      <c r="D1061" s="15" t="s">
        <v>22</v>
      </c>
      <c r="E1061" s="15" t="s">
        <v>16</v>
      </c>
      <c r="F1061" s="15" t="s">
        <v>17</v>
      </c>
      <c r="G1061" s="15" t="s">
        <v>93</v>
      </c>
      <c r="H1061" s="15">
        <v>5</v>
      </c>
      <c r="I1061" s="15">
        <v>43545</v>
      </c>
      <c r="J1061" s="17">
        <v>0.12</v>
      </c>
      <c r="K1061" s="15">
        <v>191598</v>
      </c>
      <c r="L1061" s="15">
        <v>157239.38</v>
      </c>
      <c r="M1061" s="15" t="s">
        <v>35</v>
      </c>
      <c r="N1061" s="18" t="str">
        <f t="shared" si="112"/>
        <v>October</v>
      </c>
      <c r="O1061" s="15">
        <f t="shared" si="113"/>
        <v>4</v>
      </c>
      <c r="P1061" s="19">
        <f t="shared" si="114"/>
        <v>22991.759999999998</v>
      </c>
      <c r="Q1061" s="19">
        <f t="shared" si="115"/>
        <v>168606.24</v>
      </c>
      <c r="R1061" s="15">
        <f t="shared" si="116"/>
        <v>34358.619999999995</v>
      </c>
      <c r="S1061" s="15">
        <f t="shared" si="117"/>
        <v>17.932661092495746</v>
      </c>
      <c r="T1061" s="20" t="str">
        <f t="shared" si="118"/>
        <v>High</v>
      </c>
    </row>
    <row r="1062" spans="1:20" x14ac:dyDescent="0.3">
      <c r="A1062" s="15" t="s">
        <v>1135</v>
      </c>
      <c r="B1062" s="16">
        <v>45269</v>
      </c>
      <c r="C1062" s="15" t="s">
        <v>14</v>
      </c>
      <c r="D1062" s="15" t="s">
        <v>38</v>
      </c>
      <c r="E1062" s="15" t="s">
        <v>32</v>
      </c>
      <c r="F1062" s="15" t="s">
        <v>60</v>
      </c>
      <c r="G1062" s="15" t="s">
        <v>102</v>
      </c>
      <c r="H1062" s="15">
        <v>3</v>
      </c>
      <c r="I1062" s="15">
        <v>36561</v>
      </c>
      <c r="J1062" s="17">
        <v>0</v>
      </c>
      <c r="K1062" s="15">
        <v>109683</v>
      </c>
      <c r="L1062" s="15">
        <v>94519.46</v>
      </c>
      <c r="M1062" s="15" t="s">
        <v>35</v>
      </c>
      <c r="N1062" s="18" t="str">
        <f t="shared" si="112"/>
        <v>December</v>
      </c>
      <c r="O1062" s="15">
        <f t="shared" si="113"/>
        <v>4</v>
      </c>
      <c r="P1062" s="19">
        <f t="shared" si="114"/>
        <v>0</v>
      </c>
      <c r="Q1062" s="19">
        <f t="shared" si="115"/>
        <v>109683</v>
      </c>
      <c r="R1062" s="15">
        <f t="shared" si="116"/>
        <v>15163.539999999994</v>
      </c>
      <c r="S1062" s="15">
        <f t="shared" si="117"/>
        <v>13.824877145956979</v>
      </c>
      <c r="T1062" s="20" t="str">
        <f t="shared" si="118"/>
        <v>High</v>
      </c>
    </row>
    <row r="1063" spans="1:20" x14ac:dyDescent="0.3">
      <c r="A1063" s="15" t="s">
        <v>1136</v>
      </c>
      <c r="B1063" s="16">
        <v>45624</v>
      </c>
      <c r="C1063" s="15" t="s">
        <v>14</v>
      </c>
      <c r="D1063" s="15" t="s">
        <v>46</v>
      </c>
      <c r="E1063" s="15" t="s">
        <v>23</v>
      </c>
      <c r="F1063" s="15" t="s">
        <v>24</v>
      </c>
      <c r="G1063" s="15" t="s">
        <v>25</v>
      </c>
      <c r="H1063" s="15">
        <v>2</v>
      </c>
      <c r="I1063" s="15">
        <v>7318</v>
      </c>
      <c r="J1063" s="17">
        <v>0.12</v>
      </c>
      <c r="K1063" s="15">
        <v>12879.68</v>
      </c>
      <c r="L1063" s="15">
        <v>10694.01</v>
      </c>
      <c r="M1063" s="15" t="s">
        <v>19</v>
      </c>
      <c r="N1063" s="18" t="str">
        <f t="shared" si="112"/>
        <v>November</v>
      </c>
      <c r="O1063" s="15">
        <f t="shared" si="113"/>
        <v>4</v>
      </c>
      <c r="P1063" s="19">
        <f t="shared" si="114"/>
        <v>1545.5616</v>
      </c>
      <c r="Q1063" s="19">
        <f t="shared" si="115"/>
        <v>11334.118399999999</v>
      </c>
      <c r="R1063" s="15">
        <f t="shared" si="116"/>
        <v>2185.67</v>
      </c>
      <c r="S1063" s="15">
        <f t="shared" si="117"/>
        <v>16.969909190290441</v>
      </c>
      <c r="T1063" s="20" t="str">
        <f t="shared" si="118"/>
        <v>Medium</v>
      </c>
    </row>
    <row r="1064" spans="1:20" x14ac:dyDescent="0.3">
      <c r="A1064" s="15" t="s">
        <v>1137</v>
      </c>
      <c r="B1064" s="16">
        <v>45080</v>
      </c>
      <c r="C1064" s="15" t="s">
        <v>37</v>
      </c>
      <c r="D1064" s="15" t="s">
        <v>65</v>
      </c>
      <c r="E1064" s="15" t="s">
        <v>23</v>
      </c>
      <c r="F1064" s="15" t="s">
        <v>49</v>
      </c>
      <c r="G1064" s="15" t="s">
        <v>71</v>
      </c>
      <c r="H1064" s="15">
        <v>5</v>
      </c>
      <c r="I1064" s="15">
        <v>78185</v>
      </c>
      <c r="J1064" s="17">
        <v>0</v>
      </c>
      <c r="K1064" s="15">
        <v>390925</v>
      </c>
      <c r="L1064" s="15">
        <v>294055.63</v>
      </c>
      <c r="M1064" s="15" t="s">
        <v>35</v>
      </c>
      <c r="N1064" s="18" t="str">
        <f t="shared" si="112"/>
        <v>June</v>
      </c>
      <c r="O1064" s="15">
        <f t="shared" si="113"/>
        <v>2</v>
      </c>
      <c r="P1064" s="19">
        <f t="shared" si="114"/>
        <v>0</v>
      </c>
      <c r="Q1064" s="19">
        <f t="shared" si="115"/>
        <v>390925</v>
      </c>
      <c r="R1064" s="15">
        <f t="shared" si="116"/>
        <v>96869.37</v>
      </c>
      <c r="S1064" s="15">
        <f t="shared" si="117"/>
        <v>24.779528042463387</v>
      </c>
      <c r="T1064" s="20" t="str">
        <f t="shared" si="118"/>
        <v>High</v>
      </c>
    </row>
    <row r="1065" spans="1:20" x14ac:dyDescent="0.3">
      <c r="A1065" s="15" t="s">
        <v>1138</v>
      </c>
      <c r="B1065" s="16">
        <v>45643</v>
      </c>
      <c r="C1065" s="15" t="s">
        <v>21</v>
      </c>
      <c r="D1065" s="15" t="s">
        <v>22</v>
      </c>
      <c r="E1065" s="15" t="s">
        <v>16</v>
      </c>
      <c r="F1065" s="15" t="s">
        <v>17</v>
      </c>
      <c r="G1065" s="15" t="s">
        <v>97</v>
      </c>
      <c r="H1065" s="15">
        <v>2</v>
      </c>
      <c r="I1065" s="15">
        <v>18795</v>
      </c>
      <c r="J1065" s="17">
        <v>0.15</v>
      </c>
      <c r="K1065" s="15">
        <v>31951.5</v>
      </c>
      <c r="L1065" s="15">
        <v>25101.96</v>
      </c>
      <c r="M1065" s="15" t="s">
        <v>51</v>
      </c>
      <c r="N1065" s="18" t="str">
        <f t="shared" si="112"/>
        <v>December</v>
      </c>
      <c r="O1065" s="15">
        <f t="shared" si="113"/>
        <v>4</v>
      </c>
      <c r="P1065" s="19">
        <f t="shared" si="114"/>
        <v>4792.7249999999995</v>
      </c>
      <c r="Q1065" s="19">
        <f t="shared" si="115"/>
        <v>27158.775000000001</v>
      </c>
      <c r="R1065" s="15">
        <f t="shared" si="116"/>
        <v>6849.5400000000009</v>
      </c>
      <c r="S1065" s="15">
        <f t="shared" si="117"/>
        <v>21.437303412985308</v>
      </c>
      <c r="T1065" s="20" t="str">
        <f t="shared" si="118"/>
        <v>High</v>
      </c>
    </row>
    <row r="1066" spans="1:20" x14ac:dyDescent="0.3">
      <c r="A1066" s="15" t="s">
        <v>1139</v>
      </c>
      <c r="B1066" s="16">
        <v>45122</v>
      </c>
      <c r="C1066" s="15" t="s">
        <v>21</v>
      </c>
      <c r="D1066" s="15" t="s">
        <v>22</v>
      </c>
      <c r="E1066" s="15" t="s">
        <v>23</v>
      </c>
      <c r="F1066" s="15" t="s">
        <v>53</v>
      </c>
      <c r="G1066" s="15" t="s">
        <v>81</v>
      </c>
      <c r="H1066" s="15">
        <v>4</v>
      </c>
      <c r="I1066" s="15">
        <v>71683</v>
      </c>
      <c r="J1066" s="17">
        <v>0.1</v>
      </c>
      <c r="K1066" s="15">
        <v>258058.8</v>
      </c>
      <c r="L1066" s="15">
        <v>204901.38</v>
      </c>
      <c r="M1066" s="15" t="s">
        <v>51</v>
      </c>
      <c r="N1066" s="18" t="str">
        <f t="shared" si="112"/>
        <v>July</v>
      </c>
      <c r="O1066" s="15">
        <f t="shared" si="113"/>
        <v>3</v>
      </c>
      <c r="P1066" s="19">
        <f t="shared" si="114"/>
        <v>25805.88</v>
      </c>
      <c r="Q1066" s="19">
        <f t="shared" si="115"/>
        <v>232252.91999999998</v>
      </c>
      <c r="R1066" s="15">
        <f t="shared" si="116"/>
        <v>53157.419999999984</v>
      </c>
      <c r="S1066" s="15">
        <f t="shared" si="117"/>
        <v>20.598956516886844</v>
      </c>
      <c r="T1066" s="20" t="str">
        <f t="shared" si="118"/>
        <v>High</v>
      </c>
    </row>
    <row r="1067" spans="1:20" x14ac:dyDescent="0.3">
      <c r="A1067" s="15" t="s">
        <v>1140</v>
      </c>
      <c r="B1067" s="16">
        <v>45588</v>
      </c>
      <c r="C1067" s="15" t="s">
        <v>14</v>
      </c>
      <c r="D1067" s="15" t="s">
        <v>28</v>
      </c>
      <c r="E1067" s="15" t="s">
        <v>23</v>
      </c>
      <c r="F1067" s="15" t="s">
        <v>49</v>
      </c>
      <c r="G1067" s="15" t="s">
        <v>95</v>
      </c>
      <c r="H1067" s="15">
        <v>4</v>
      </c>
      <c r="I1067" s="15">
        <v>1925</v>
      </c>
      <c r="J1067" s="17">
        <v>0</v>
      </c>
      <c r="K1067" s="15">
        <v>7700</v>
      </c>
      <c r="L1067" s="15">
        <v>6222.61</v>
      </c>
      <c r="M1067" s="15" t="s">
        <v>35</v>
      </c>
      <c r="N1067" s="18" t="str">
        <f t="shared" si="112"/>
        <v>October</v>
      </c>
      <c r="O1067" s="15">
        <f t="shared" si="113"/>
        <v>4</v>
      </c>
      <c r="P1067" s="19">
        <f t="shared" si="114"/>
        <v>0</v>
      </c>
      <c r="Q1067" s="19">
        <f t="shared" si="115"/>
        <v>7700</v>
      </c>
      <c r="R1067" s="15">
        <f t="shared" si="116"/>
        <v>1477.3900000000003</v>
      </c>
      <c r="S1067" s="15">
        <f t="shared" si="117"/>
        <v>19.18688311688312</v>
      </c>
      <c r="T1067" s="20" t="str">
        <f t="shared" si="118"/>
        <v>Low</v>
      </c>
    </row>
    <row r="1068" spans="1:20" x14ac:dyDescent="0.3">
      <c r="A1068" s="15" t="s">
        <v>1141</v>
      </c>
      <c r="B1068" s="16">
        <v>45626</v>
      </c>
      <c r="C1068" s="15" t="s">
        <v>37</v>
      </c>
      <c r="D1068" s="15" t="s">
        <v>28</v>
      </c>
      <c r="E1068" s="15" t="s">
        <v>23</v>
      </c>
      <c r="F1068" s="15" t="s">
        <v>24</v>
      </c>
      <c r="G1068" s="15" t="s">
        <v>75</v>
      </c>
      <c r="H1068" s="15">
        <v>1</v>
      </c>
      <c r="I1068" s="15">
        <v>73356</v>
      </c>
      <c r="J1068" s="17">
        <v>0.15</v>
      </c>
      <c r="K1068" s="15">
        <v>62352.6</v>
      </c>
      <c r="L1068" s="15">
        <v>50193.69</v>
      </c>
      <c r="M1068" s="15" t="s">
        <v>19</v>
      </c>
      <c r="N1068" s="18" t="str">
        <f t="shared" si="112"/>
        <v>November</v>
      </c>
      <c r="O1068" s="15">
        <f t="shared" si="113"/>
        <v>4</v>
      </c>
      <c r="P1068" s="19">
        <f t="shared" si="114"/>
        <v>9352.89</v>
      </c>
      <c r="Q1068" s="19">
        <f t="shared" si="115"/>
        <v>52999.71</v>
      </c>
      <c r="R1068" s="15">
        <f t="shared" si="116"/>
        <v>12158.909999999996</v>
      </c>
      <c r="S1068" s="15">
        <f t="shared" si="117"/>
        <v>19.500245378701123</v>
      </c>
      <c r="T1068" s="20" t="str">
        <f t="shared" si="118"/>
        <v>High</v>
      </c>
    </row>
    <row r="1069" spans="1:20" x14ac:dyDescent="0.3">
      <c r="A1069" s="15" t="s">
        <v>1142</v>
      </c>
      <c r="B1069" s="16">
        <v>45063</v>
      </c>
      <c r="C1069" s="15" t="s">
        <v>27</v>
      </c>
      <c r="D1069" s="15" t="s">
        <v>42</v>
      </c>
      <c r="E1069" s="15" t="s">
        <v>23</v>
      </c>
      <c r="F1069" s="15" t="s">
        <v>49</v>
      </c>
      <c r="G1069" s="15" t="s">
        <v>95</v>
      </c>
      <c r="H1069" s="15">
        <v>2</v>
      </c>
      <c r="I1069" s="15">
        <v>21139</v>
      </c>
      <c r="J1069" s="17">
        <v>0.15</v>
      </c>
      <c r="K1069" s="15">
        <v>35936.300000000003</v>
      </c>
      <c r="L1069" s="15">
        <v>27288.97</v>
      </c>
      <c r="M1069" s="15" t="s">
        <v>51</v>
      </c>
      <c r="N1069" s="18" t="str">
        <f t="shared" si="112"/>
        <v>May</v>
      </c>
      <c r="O1069" s="15">
        <f t="shared" si="113"/>
        <v>2</v>
      </c>
      <c r="P1069" s="19">
        <f t="shared" si="114"/>
        <v>5390.4450000000006</v>
      </c>
      <c r="Q1069" s="19">
        <f t="shared" si="115"/>
        <v>30545.855000000003</v>
      </c>
      <c r="R1069" s="15">
        <f t="shared" si="116"/>
        <v>8647.3300000000017</v>
      </c>
      <c r="S1069" s="15">
        <f t="shared" si="117"/>
        <v>24.062939145098415</v>
      </c>
      <c r="T1069" s="20" t="str">
        <f t="shared" si="118"/>
        <v>High</v>
      </c>
    </row>
    <row r="1070" spans="1:20" x14ac:dyDescent="0.3">
      <c r="A1070" s="15" t="s">
        <v>1143</v>
      </c>
      <c r="B1070" s="16">
        <v>45411</v>
      </c>
      <c r="C1070" s="15" t="s">
        <v>14</v>
      </c>
      <c r="D1070" s="15" t="s">
        <v>73</v>
      </c>
      <c r="E1070" s="15" t="s">
        <v>32</v>
      </c>
      <c r="F1070" s="15" t="s">
        <v>43</v>
      </c>
      <c r="G1070" s="15" t="s">
        <v>44</v>
      </c>
      <c r="H1070" s="15">
        <v>4</v>
      </c>
      <c r="I1070" s="15">
        <v>75300</v>
      </c>
      <c r="J1070" s="17">
        <v>0.12</v>
      </c>
      <c r="K1070" s="15">
        <v>265056</v>
      </c>
      <c r="L1070" s="15">
        <v>208585.3</v>
      </c>
      <c r="M1070" s="15" t="s">
        <v>51</v>
      </c>
      <c r="N1070" s="18" t="str">
        <f t="shared" si="112"/>
        <v>April</v>
      </c>
      <c r="O1070" s="15">
        <f t="shared" si="113"/>
        <v>2</v>
      </c>
      <c r="P1070" s="19">
        <f t="shared" si="114"/>
        <v>31806.719999999998</v>
      </c>
      <c r="Q1070" s="19">
        <f t="shared" si="115"/>
        <v>233249.28</v>
      </c>
      <c r="R1070" s="15">
        <f t="shared" si="116"/>
        <v>56470.700000000012</v>
      </c>
      <c r="S1070" s="15">
        <f t="shared" si="117"/>
        <v>21.305195883134136</v>
      </c>
      <c r="T1070" s="20" t="str">
        <f t="shared" si="118"/>
        <v>High</v>
      </c>
    </row>
    <row r="1071" spans="1:20" x14ac:dyDescent="0.3">
      <c r="A1071" s="15" t="s">
        <v>1144</v>
      </c>
      <c r="B1071" s="16">
        <v>45448</v>
      </c>
      <c r="C1071" s="15" t="s">
        <v>27</v>
      </c>
      <c r="D1071" s="15" t="s">
        <v>73</v>
      </c>
      <c r="E1071" s="15" t="s">
        <v>32</v>
      </c>
      <c r="F1071" s="15" t="s">
        <v>60</v>
      </c>
      <c r="G1071" s="15" t="s">
        <v>61</v>
      </c>
      <c r="H1071" s="15">
        <v>5</v>
      </c>
      <c r="I1071" s="15">
        <v>3283</v>
      </c>
      <c r="J1071" s="17">
        <v>0.05</v>
      </c>
      <c r="K1071" s="15">
        <v>15594.25</v>
      </c>
      <c r="L1071" s="15">
        <v>13791.92</v>
      </c>
      <c r="M1071" s="15" t="s">
        <v>19</v>
      </c>
      <c r="N1071" s="18" t="str">
        <f t="shared" si="112"/>
        <v>June</v>
      </c>
      <c r="O1071" s="15">
        <f t="shared" si="113"/>
        <v>2</v>
      </c>
      <c r="P1071" s="19">
        <f t="shared" si="114"/>
        <v>779.71250000000009</v>
      </c>
      <c r="Q1071" s="19">
        <f t="shared" si="115"/>
        <v>14814.5375</v>
      </c>
      <c r="R1071" s="15">
        <f t="shared" si="116"/>
        <v>1802.33</v>
      </c>
      <c r="S1071" s="15">
        <f t="shared" si="117"/>
        <v>11.557657469900764</v>
      </c>
      <c r="T1071" s="20" t="str">
        <f t="shared" si="118"/>
        <v>Medium</v>
      </c>
    </row>
    <row r="1072" spans="1:20" x14ac:dyDescent="0.3">
      <c r="A1072" s="15" t="s">
        <v>1145</v>
      </c>
      <c r="B1072" s="16">
        <v>45472</v>
      </c>
      <c r="C1072" s="15" t="s">
        <v>37</v>
      </c>
      <c r="D1072" s="15" t="s">
        <v>65</v>
      </c>
      <c r="E1072" s="15" t="s">
        <v>23</v>
      </c>
      <c r="F1072" s="15" t="s">
        <v>49</v>
      </c>
      <c r="G1072" s="15" t="s">
        <v>71</v>
      </c>
      <c r="H1072" s="15">
        <v>4</v>
      </c>
      <c r="I1072" s="15">
        <v>5206</v>
      </c>
      <c r="J1072" s="17">
        <v>0.12</v>
      </c>
      <c r="K1072" s="15">
        <v>18325.12</v>
      </c>
      <c r="L1072" s="15">
        <v>15988.9</v>
      </c>
      <c r="M1072" s="15" t="s">
        <v>19</v>
      </c>
      <c r="N1072" s="18" t="str">
        <f t="shared" si="112"/>
        <v>June</v>
      </c>
      <c r="O1072" s="15">
        <f t="shared" si="113"/>
        <v>2</v>
      </c>
      <c r="P1072" s="19">
        <f t="shared" si="114"/>
        <v>2199.0144</v>
      </c>
      <c r="Q1072" s="19">
        <f t="shared" si="115"/>
        <v>16126.105599999999</v>
      </c>
      <c r="R1072" s="15">
        <f t="shared" si="116"/>
        <v>2336.2199999999993</v>
      </c>
      <c r="S1072" s="15">
        <f t="shared" si="117"/>
        <v>12.748729612684661</v>
      </c>
      <c r="T1072" s="20" t="str">
        <f t="shared" si="118"/>
        <v>Medium</v>
      </c>
    </row>
    <row r="1073" spans="1:20" x14ac:dyDescent="0.3">
      <c r="A1073" s="15" t="s">
        <v>1146</v>
      </c>
      <c r="B1073" s="16">
        <v>45422</v>
      </c>
      <c r="C1073" s="15" t="s">
        <v>27</v>
      </c>
      <c r="D1073" s="15" t="s">
        <v>42</v>
      </c>
      <c r="E1073" s="15" t="s">
        <v>32</v>
      </c>
      <c r="F1073" s="15" t="s">
        <v>60</v>
      </c>
      <c r="G1073" s="15" t="s">
        <v>102</v>
      </c>
      <c r="H1073" s="15">
        <v>4</v>
      </c>
      <c r="I1073" s="15">
        <v>54563</v>
      </c>
      <c r="J1073" s="17">
        <v>0.12</v>
      </c>
      <c r="K1073" s="15">
        <v>192061.76</v>
      </c>
      <c r="L1073" s="15">
        <v>154842.44</v>
      </c>
      <c r="M1073" s="15" t="s">
        <v>35</v>
      </c>
      <c r="N1073" s="18" t="str">
        <f t="shared" si="112"/>
        <v>May</v>
      </c>
      <c r="O1073" s="15">
        <f t="shared" si="113"/>
        <v>2</v>
      </c>
      <c r="P1073" s="19">
        <f t="shared" si="114"/>
        <v>23047.411199999999</v>
      </c>
      <c r="Q1073" s="19">
        <f t="shared" si="115"/>
        <v>169014.34880000001</v>
      </c>
      <c r="R1073" s="15">
        <f t="shared" si="116"/>
        <v>37219.320000000007</v>
      </c>
      <c r="S1073" s="15">
        <f t="shared" si="117"/>
        <v>19.37882897667917</v>
      </c>
      <c r="T1073" s="20" t="str">
        <f t="shared" si="118"/>
        <v>High</v>
      </c>
    </row>
    <row r="1074" spans="1:20" x14ac:dyDescent="0.3">
      <c r="A1074" s="15" t="s">
        <v>1147</v>
      </c>
      <c r="B1074" s="16">
        <v>45529</v>
      </c>
      <c r="C1074" s="15" t="s">
        <v>27</v>
      </c>
      <c r="D1074" s="15" t="s">
        <v>73</v>
      </c>
      <c r="E1074" s="15" t="s">
        <v>23</v>
      </c>
      <c r="F1074" s="15" t="s">
        <v>24</v>
      </c>
      <c r="G1074" s="15" t="s">
        <v>25</v>
      </c>
      <c r="H1074" s="15">
        <v>3</v>
      </c>
      <c r="I1074" s="15">
        <v>39854</v>
      </c>
      <c r="J1074" s="17">
        <v>0.1</v>
      </c>
      <c r="K1074" s="15">
        <v>107605.8</v>
      </c>
      <c r="L1074" s="15">
        <v>90491.35</v>
      </c>
      <c r="M1074" s="15" t="s">
        <v>19</v>
      </c>
      <c r="N1074" s="18" t="str">
        <f t="shared" si="112"/>
        <v>August</v>
      </c>
      <c r="O1074" s="15">
        <f t="shared" si="113"/>
        <v>3</v>
      </c>
      <c r="P1074" s="19">
        <f t="shared" si="114"/>
        <v>10760.580000000002</v>
      </c>
      <c r="Q1074" s="19">
        <f t="shared" si="115"/>
        <v>96845.22</v>
      </c>
      <c r="R1074" s="15">
        <f t="shared" si="116"/>
        <v>17114.449999999997</v>
      </c>
      <c r="S1074" s="15">
        <f t="shared" si="117"/>
        <v>15.904765356514236</v>
      </c>
      <c r="T1074" s="20" t="str">
        <f t="shared" si="118"/>
        <v>High</v>
      </c>
    </row>
    <row r="1075" spans="1:20" x14ac:dyDescent="0.3">
      <c r="A1075" s="15" t="s">
        <v>1148</v>
      </c>
      <c r="B1075" s="16">
        <v>45291</v>
      </c>
      <c r="C1075" s="15" t="s">
        <v>37</v>
      </c>
      <c r="D1075" s="15" t="s">
        <v>109</v>
      </c>
      <c r="E1075" s="15" t="s">
        <v>16</v>
      </c>
      <c r="F1075" s="15" t="s">
        <v>39</v>
      </c>
      <c r="G1075" s="15" t="s">
        <v>165</v>
      </c>
      <c r="H1075" s="15">
        <v>5</v>
      </c>
      <c r="I1075" s="15">
        <v>19247</v>
      </c>
      <c r="J1075" s="17">
        <v>0.12</v>
      </c>
      <c r="K1075" s="15">
        <v>84686.8</v>
      </c>
      <c r="L1075" s="15">
        <v>75893.119999999995</v>
      </c>
      <c r="M1075" s="15" t="s">
        <v>35</v>
      </c>
      <c r="N1075" s="18" t="str">
        <f t="shared" si="112"/>
        <v>December</v>
      </c>
      <c r="O1075" s="15">
        <f t="shared" si="113"/>
        <v>4</v>
      </c>
      <c r="P1075" s="19">
        <f t="shared" si="114"/>
        <v>10162.415999999999</v>
      </c>
      <c r="Q1075" s="19">
        <f t="shared" si="115"/>
        <v>74524.384000000005</v>
      </c>
      <c r="R1075" s="15">
        <f t="shared" si="116"/>
        <v>8793.6800000000076</v>
      </c>
      <c r="S1075" s="15">
        <f t="shared" si="117"/>
        <v>10.383767009734701</v>
      </c>
      <c r="T1075" s="20" t="str">
        <f t="shared" si="118"/>
        <v>High</v>
      </c>
    </row>
    <row r="1076" spans="1:20" x14ac:dyDescent="0.3">
      <c r="A1076" s="15" t="s">
        <v>1149</v>
      </c>
      <c r="B1076" s="16">
        <v>45027</v>
      </c>
      <c r="C1076" s="15" t="s">
        <v>27</v>
      </c>
      <c r="D1076" s="15" t="s">
        <v>56</v>
      </c>
      <c r="E1076" s="15" t="s">
        <v>32</v>
      </c>
      <c r="F1076" s="15" t="s">
        <v>43</v>
      </c>
      <c r="G1076" s="15" t="s">
        <v>66</v>
      </c>
      <c r="H1076" s="15">
        <v>4</v>
      </c>
      <c r="I1076" s="15">
        <v>80250</v>
      </c>
      <c r="J1076" s="17">
        <v>0.05</v>
      </c>
      <c r="K1076" s="15">
        <v>304950</v>
      </c>
      <c r="L1076" s="15">
        <v>249294.73</v>
      </c>
      <c r="M1076" s="15" t="s">
        <v>35</v>
      </c>
      <c r="N1076" s="18" t="str">
        <f t="shared" si="112"/>
        <v>April</v>
      </c>
      <c r="O1076" s="15">
        <f t="shared" si="113"/>
        <v>2</v>
      </c>
      <c r="P1076" s="19">
        <f t="shared" si="114"/>
        <v>15247.5</v>
      </c>
      <c r="Q1076" s="19">
        <f t="shared" si="115"/>
        <v>289702.5</v>
      </c>
      <c r="R1076" s="15">
        <f t="shared" si="116"/>
        <v>55655.26999999999</v>
      </c>
      <c r="S1076" s="15">
        <f t="shared" si="117"/>
        <v>18.250621413346447</v>
      </c>
      <c r="T1076" s="20" t="str">
        <f t="shared" si="118"/>
        <v>High</v>
      </c>
    </row>
    <row r="1077" spans="1:20" x14ac:dyDescent="0.3">
      <c r="A1077" s="15" t="s">
        <v>1150</v>
      </c>
      <c r="B1077" s="16">
        <v>44946</v>
      </c>
      <c r="C1077" s="15" t="s">
        <v>14</v>
      </c>
      <c r="D1077" s="15" t="s">
        <v>65</v>
      </c>
      <c r="E1077" s="15" t="s">
        <v>23</v>
      </c>
      <c r="F1077" s="15" t="s">
        <v>24</v>
      </c>
      <c r="G1077" s="15" t="s">
        <v>75</v>
      </c>
      <c r="H1077" s="15">
        <v>3</v>
      </c>
      <c r="I1077" s="15">
        <v>64793</v>
      </c>
      <c r="J1077" s="17">
        <v>0.08</v>
      </c>
      <c r="K1077" s="15">
        <v>178828.68</v>
      </c>
      <c r="L1077" s="15">
        <v>138833.01</v>
      </c>
      <c r="M1077" s="15" t="s">
        <v>51</v>
      </c>
      <c r="N1077" s="18" t="str">
        <f t="shared" si="112"/>
        <v>January</v>
      </c>
      <c r="O1077" s="15">
        <f t="shared" si="113"/>
        <v>1</v>
      </c>
      <c r="P1077" s="19">
        <f t="shared" si="114"/>
        <v>14306.294399999999</v>
      </c>
      <c r="Q1077" s="19">
        <f t="shared" si="115"/>
        <v>164522.38559999998</v>
      </c>
      <c r="R1077" s="15">
        <f t="shared" si="116"/>
        <v>39995.669999999984</v>
      </c>
      <c r="S1077" s="15">
        <f t="shared" si="117"/>
        <v>22.365355489958315</v>
      </c>
      <c r="T1077" s="20" t="str">
        <f t="shared" si="118"/>
        <v>High</v>
      </c>
    </row>
    <row r="1078" spans="1:20" x14ac:dyDescent="0.3">
      <c r="A1078" s="15" t="s">
        <v>1151</v>
      </c>
      <c r="B1078" s="16">
        <v>44988</v>
      </c>
      <c r="C1078" s="15" t="s">
        <v>21</v>
      </c>
      <c r="D1078" s="15" t="s">
        <v>65</v>
      </c>
      <c r="E1078" s="15" t="s">
        <v>32</v>
      </c>
      <c r="F1078" s="15" t="s">
        <v>60</v>
      </c>
      <c r="G1078" s="15" t="s">
        <v>102</v>
      </c>
      <c r="H1078" s="15">
        <v>5</v>
      </c>
      <c r="I1078" s="15">
        <v>11014</v>
      </c>
      <c r="J1078" s="17">
        <v>0.08</v>
      </c>
      <c r="K1078" s="15">
        <v>50664.4</v>
      </c>
      <c r="L1078" s="15">
        <v>38250.74</v>
      </c>
      <c r="M1078" s="15" t="s">
        <v>51</v>
      </c>
      <c r="N1078" s="18" t="str">
        <f t="shared" si="112"/>
        <v>March</v>
      </c>
      <c r="O1078" s="15">
        <f t="shared" si="113"/>
        <v>1</v>
      </c>
      <c r="P1078" s="19">
        <f t="shared" si="114"/>
        <v>4053.152</v>
      </c>
      <c r="Q1078" s="19">
        <f t="shared" si="115"/>
        <v>46611.248</v>
      </c>
      <c r="R1078" s="15">
        <f t="shared" si="116"/>
        <v>12413.660000000003</v>
      </c>
      <c r="S1078" s="15">
        <f t="shared" si="117"/>
        <v>24.501740867354599</v>
      </c>
      <c r="T1078" s="20" t="str">
        <f t="shared" si="118"/>
        <v>High</v>
      </c>
    </row>
    <row r="1079" spans="1:20" x14ac:dyDescent="0.3">
      <c r="A1079" s="15" t="s">
        <v>1152</v>
      </c>
      <c r="B1079" s="16">
        <v>45507</v>
      </c>
      <c r="C1079" s="15" t="s">
        <v>27</v>
      </c>
      <c r="D1079" s="15" t="s">
        <v>73</v>
      </c>
      <c r="E1079" s="15" t="s">
        <v>16</v>
      </c>
      <c r="F1079" s="15" t="s">
        <v>29</v>
      </c>
      <c r="G1079" s="15" t="s">
        <v>30</v>
      </c>
      <c r="H1079" s="15">
        <v>4</v>
      </c>
      <c r="I1079" s="15">
        <v>22934</v>
      </c>
      <c r="J1079" s="17">
        <v>0.1</v>
      </c>
      <c r="K1079" s="15">
        <v>82562.399999999994</v>
      </c>
      <c r="L1079" s="15">
        <v>66908.960000000006</v>
      </c>
      <c r="M1079" s="15" t="s">
        <v>51</v>
      </c>
      <c r="N1079" s="18" t="str">
        <f t="shared" si="112"/>
        <v>August</v>
      </c>
      <c r="O1079" s="15">
        <f t="shared" si="113"/>
        <v>3</v>
      </c>
      <c r="P1079" s="19">
        <f t="shared" si="114"/>
        <v>8256.24</v>
      </c>
      <c r="Q1079" s="19">
        <f t="shared" si="115"/>
        <v>74306.159999999989</v>
      </c>
      <c r="R1079" s="15">
        <f t="shared" si="116"/>
        <v>15653.439999999988</v>
      </c>
      <c r="S1079" s="15">
        <f t="shared" si="117"/>
        <v>18.959526370357437</v>
      </c>
      <c r="T1079" s="20" t="str">
        <f t="shared" si="118"/>
        <v>High</v>
      </c>
    </row>
    <row r="1080" spans="1:20" x14ac:dyDescent="0.3">
      <c r="A1080" s="15" t="s">
        <v>1153</v>
      </c>
      <c r="B1080" s="16">
        <v>45042</v>
      </c>
      <c r="C1080" s="15" t="s">
        <v>21</v>
      </c>
      <c r="D1080" s="15" t="s">
        <v>22</v>
      </c>
      <c r="E1080" s="15" t="s">
        <v>16</v>
      </c>
      <c r="F1080" s="15" t="s">
        <v>17</v>
      </c>
      <c r="G1080" s="15" t="s">
        <v>97</v>
      </c>
      <c r="H1080" s="15">
        <v>5</v>
      </c>
      <c r="I1080" s="15">
        <v>79550</v>
      </c>
      <c r="J1080" s="17">
        <v>0.15</v>
      </c>
      <c r="K1080" s="15">
        <v>338087.5</v>
      </c>
      <c r="L1080" s="15">
        <v>267393.44</v>
      </c>
      <c r="M1080" s="15" t="s">
        <v>19</v>
      </c>
      <c r="N1080" s="18" t="str">
        <f t="shared" si="112"/>
        <v>April</v>
      </c>
      <c r="O1080" s="15">
        <f t="shared" si="113"/>
        <v>2</v>
      </c>
      <c r="P1080" s="19">
        <f t="shared" si="114"/>
        <v>50713.125</v>
      </c>
      <c r="Q1080" s="19">
        <f t="shared" si="115"/>
        <v>287374.375</v>
      </c>
      <c r="R1080" s="15">
        <f t="shared" si="116"/>
        <v>70694.06</v>
      </c>
      <c r="S1080" s="15">
        <f t="shared" si="117"/>
        <v>20.909989277923614</v>
      </c>
      <c r="T1080" s="20" t="str">
        <f t="shared" si="118"/>
        <v>High</v>
      </c>
    </row>
    <row r="1081" spans="1:20" x14ac:dyDescent="0.3">
      <c r="A1081" s="15" t="s">
        <v>1154</v>
      </c>
      <c r="B1081" s="16">
        <v>45528</v>
      </c>
      <c r="C1081" s="15" t="s">
        <v>27</v>
      </c>
      <c r="D1081" s="15" t="s">
        <v>109</v>
      </c>
      <c r="E1081" s="15" t="s">
        <v>23</v>
      </c>
      <c r="F1081" s="15" t="s">
        <v>24</v>
      </c>
      <c r="G1081" s="15" t="s">
        <v>75</v>
      </c>
      <c r="H1081" s="15">
        <v>1</v>
      </c>
      <c r="I1081" s="15">
        <v>23380</v>
      </c>
      <c r="J1081" s="17">
        <v>0.1</v>
      </c>
      <c r="K1081" s="15">
        <v>21042</v>
      </c>
      <c r="L1081" s="15">
        <v>17530.11</v>
      </c>
      <c r="M1081" s="15" t="s">
        <v>51</v>
      </c>
      <c r="N1081" s="18" t="str">
        <f t="shared" si="112"/>
        <v>August</v>
      </c>
      <c r="O1081" s="15">
        <f t="shared" si="113"/>
        <v>3</v>
      </c>
      <c r="P1081" s="19">
        <f t="shared" si="114"/>
        <v>2104.2000000000003</v>
      </c>
      <c r="Q1081" s="19">
        <f t="shared" si="115"/>
        <v>18937.8</v>
      </c>
      <c r="R1081" s="15">
        <f t="shared" si="116"/>
        <v>3511.8899999999994</v>
      </c>
      <c r="S1081" s="15">
        <f t="shared" si="117"/>
        <v>16.689905902480749</v>
      </c>
      <c r="T1081" s="20" t="str">
        <f t="shared" si="118"/>
        <v>Medium</v>
      </c>
    </row>
    <row r="1082" spans="1:20" x14ac:dyDescent="0.3">
      <c r="A1082" s="15" t="s">
        <v>1155</v>
      </c>
      <c r="B1082" s="16">
        <v>45033</v>
      </c>
      <c r="C1082" s="15" t="s">
        <v>27</v>
      </c>
      <c r="D1082" s="15" t="s">
        <v>28</v>
      </c>
      <c r="E1082" s="15" t="s">
        <v>32</v>
      </c>
      <c r="F1082" s="15" t="s">
        <v>43</v>
      </c>
      <c r="G1082" s="15" t="s">
        <v>66</v>
      </c>
      <c r="H1082" s="15">
        <v>3</v>
      </c>
      <c r="I1082" s="15">
        <v>69644</v>
      </c>
      <c r="J1082" s="17">
        <v>0.1</v>
      </c>
      <c r="K1082" s="15">
        <v>188038.8</v>
      </c>
      <c r="L1082" s="15">
        <v>156538.85999999999</v>
      </c>
      <c r="M1082" s="15" t="s">
        <v>19</v>
      </c>
      <c r="N1082" s="18" t="str">
        <f t="shared" si="112"/>
        <v>April</v>
      </c>
      <c r="O1082" s="15">
        <f t="shared" si="113"/>
        <v>2</v>
      </c>
      <c r="P1082" s="19">
        <f t="shared" si="114"/>
        <v>18803.88</v>
      </c>
      <c r="Q1082" s="19">
        <f t="shared" si="115"/>
        <v>169234.91999999998</v>
      </c>
      <c r="R1082" s="15">
        <f t="shared" si="116"/>
        <v>31499.940000000002</v>
      </c>
      <c r="S1082" s="15">
        <f t="shared" si="117"/>
        <v>16.751829941480164</v>
      </c>
      <c r="T1082" s="20" t="str">
        <f t="shared" si="118"/>
        <v>High</v>
      </c>
    </row>
    <row r="1083" spans="1:20" x14ac:dyDescent="0.3">
      <c r="A1083" s="15" t="s">
        <v>1156</v>
      </c>
      <c r="B1083" s="16">
        <v>45176</v>
      </c>
      <c r="C1083" s="15" t="s">
        <v>14</v>
      </c>
      <c r="D1083" s="15" t="s">
        <v>63</v>
      </c>
      <c r="E1083" s="15" t="s">
        <v>23</v>
      </c>
      <c r="F1083" s="15" t="s">
        <v>24</v>
      </c>
      <c r="G1083" s="15" t="s">
        <v>75</v>
      </c>
      <c r="H1083" s="15">
        <v>5</v>
      </c>
      <c r="I1083" s="15">
        <v>67792</v>
      </c>
      <c r="J1083" s="17">
        <v>0.08</v>
      </c>
      <c r="K1083" s="15">
        <v>311843.20000000001</v>
      </c>
      <c r="L1083" s="15">
        <v>234778.45</v>
      </c>
      <c r="M1083" s="15" t="s">
        <v>51</v>
      </c>
      <c r="N1083" s="18" t="str">
        <f t="shared" si="112"/>
        <v>September</v>
      </c>
      <c r="O1083" s="15">
        <f t="shared" si="113"/>
        <v>3</v>
      </c>
      <c r="P1083" s="19">
        <f t="shared" si="114"/>
        <v>24947.456000000002</v>
      </c>
      <c r="Q1083" s="19">
        <f t="shared" si="115"/>
        <v>286895.74400000001</v>
      </c>
      <c r="R1083" s="15">
        <f t="shared" si="116"/>
        <v>77064.75</v>
      </c>
      <c r="S1083" s="15">
        <f t="shared" si="117"/>
        <v>24.712660080450689</v>
      </c>
      <c r="T1083" s="20" t="str">
        <f t="shared" si="118"/>
        <v>High</v>
      </c>
    </row>
    <row r="1084" spans="1:20" x14ac:dyDescent="0.3">
      <c r="A1084" s="15" t="s">
        <v>1157</v>
      </c>
      <c r="B1084" s="16">
        <v>45464</v>
      </c>
      <c r="C1084" s="15" t="s">
        <v>27</v>
      </c>
      <c r="D1084" s="15" t="s">
        <v>22</v>
      </c>
      <c r="E1084" s="15" t="s">
        <v>23</v>
      </c>
      <c r="F1084" s="15" t="s">
        <v>53</v>
      </c>
      <c r="G1084" s="15" t="s">
        <v>81</v>
      </c>
      <c r="H1084" s="15">
        <v>5</v>
      </c>
      <c r="I1084" s="15">
        <v>62234</v>
      </c>
      <c r="J1084" s="17">
        <v>0.15</v>
      </c>
      <c r="K1084" s="15">
        <v>264494.5</v>
      </c>
      <c r="L1084" s="15">
        <v>214264.39</v>
      </c>
      <c r="M1084" s="15" t="s">
        <v>51</v>
      </c>
      <c r="N1084" s="18" t="str">
        <f t="shared" si="112"/>
        <v>June</v>
      </c>
      <c r="O1084" s="15">
        <f t="shared" si="113"/>
        <v>2</v>
      </c>
      <c r="P1084" s="19">
        <f t="shared" si="114"/>
        <v>39674.174999999996</v>
      </c>
      <c r="Q1084" s="19">
        <f t="shared" si="115"/>
        <v>224820.32500000001</v>
      </c>
      <c r="R1084" s="15">
        <f t="shared" si="116"/>
        <v>50230.109999999986</v>
      </c>
      <c r="S1084" s="15">
        <f t="shared" si="117"/>
        <v>18.990984689662728</v>
      </c>
      <c r="T1084" s="20" t="str">
        <f t="shared" si="118"/>
        <v>High</v>
      </c>
    </row>
    <row r="1085" spans="1:20" x14ac:dyDescent="0.3">
      <c r="A1085" s="15" t="s">
        <v>1158</v>
      </c>
      <c r="B1085" s="16">
        <v>45479</v>
      </c>
      <c r="C1085" s="15" t="s">
        <v>21</v>
      </c>
      <c r="D1085" s="15" t="s">
        <v>68</v>
      </c>
      <c r="E1085" s="15" t="s">
        <v>16</v>
      </c>
      <c r="F1085" s="15" t="s">
        <v>39</v>
      </c>
      <c r="G1085" s="15" t="s">
        <v>40</v>
      </c>
      <c r="H1085" s="15">
        <v>2</v>
      </c>
      <c r="I1085" s="15">
        <v>88161</v>
      </c>
      <c r="J1085" s="17">
        <v>0</v>
      </c>
      <c r="K1085" s="15">
        <v>176322</v>
      </c>
      <c r="L1085" s="15">
        <v>147414.76</v>
      </c>
      <c r="M1085" s="15" t="s">
        <v>35</v>
      </c>
      <c r="N1085" s="18" t="str">
        <f t="shared" si="112"/>
        <v>July</v>
      </c>
      <c r="O1085" s="15">
        <f t="shared" si="113"/>
        <v>3</v>
      </c>
      <c r="P1085" s="19">
        <f t="shared" si="114"/>
        <v>0</v>
      </c>
      <c r="Q1085" s="19">
        <f t="shared" si="115"/>
        <v>176322</v>
      </c>
      <c r="R1085" s="15">
        <f t="shared" si="116"/>
        <v>28907.239999999991</v>
      </c>
      <c r="S1085" s="15">
        <f t="shared" si="117"/>
        <v>16.394573564274449</v>
      </c>
      <c r="T1085" s="20" t="str">
        <f t="shared" si="118"/>
        <v>High</v>
      </c>
    </row>
    <row r="1086" spans="1:20" x14ac:dyDescent="0.3">
      <c r="A1086" s="15" t="s">
        <v>1159</v>
      </c>
      <c r="B1086" s="16">
        <v>45291</v>
      </c>
      <c r="C1086" s="15" t="s">
        <v>27</v>
      </c>
      <c r="D1086" s="15" t="s">
        <v>73</v>
      </c>
      <c r="E1086" s="15" t="s">
        <v>23</v>
      </c>
      <c r="F1086" s="15" t="s">
        <v>53</v>
      </c>
      <c r="G1086" s="15" t="s">
        <v>54</v>
      </c>
      <c r="H1086" s="15">
        <v>3</v>
      </c>
      <c r="I1086" s="15">
        <v>58622</v>
      </c>
      <c r="J1086" s="17">
        <v>0.15</v>
      </c>
      <c r="K1086" s="15">
        <v>149486.1</v>
      </c>
      <c r="L1086" s="15">
        <v>118108.48</v>
      </c>
      <c r="M1086" s="15" t="s">
        <v>19</v>
      </c>
      <c r="N1086" s="18" t="str">
        <f t="shared" si="112"/>
        <v>December</v>
      </c>
      <c r="O1086" s="15">
        <f t="shared" si="113"/>
        <v>4</v>
      </c>
      <c r="P1086" s="19">
        <f t="shared" si="114"/>
        <v>22422.915000000001</v>
      </c>
      <c r="Q1086" s="19">
        <f t="shared" si="115"/>
        <v>127063.185</v>
      </c>
      <c r="R1086" s="15">
        <f t="shared" si="116"/>
        <v>31377.62000000001</v>
      </c>
      <c r="S1086" s="15">
        <f t="shared" si="117"/>
        <v>20.990326190863236</v>
      </c>
      <c r="T1086" s="20" t="str">
        <f t="shared" si="118"/>
        <v>High</v>
      </c>
    </row>
    <row r="1087" spans="1:20" x14ac:dyDescent="0.3">
      <c r="A1087" s="15" t="s">
        <v>1160</v>
      </c>
      <c r="B1087" s="16">
        <v>45068</v>
      </c>
      <c r="C1087" s="15" t="s">
        <v>37</v>
      </c>
      <c r="D1087" s="15" t="s">
        <v>109</v>
      </c>
      <c r="E1087" s="15" t="s">
        <v>23</v>
      </c>
      <c r="F1087" s="15" t="s">
        <v>49</v>
      </c>
      <c r="G1087" s="15" t="s">
        <v>71</v>
      </c>
      <c r="H1087" s="15">
        <v>2</v>
      </c>
      <c r="I1087" s="15">
        <v>45142</v>
      </c>
      <c r="J1087" s="17">
        <v>0.05</v>
      </c>
      <c r="K1087" s="15">
        <v>85769.8</v>
      </c>
      <c r="L1087" s="15">
        <v>73737.259999999995</v>
      </c>
      <c r="M1087" s="15" t="s">
        <v>51</v>
      </c>
      <c r="N1087" s="18" t="str">
        <f t="shared" si="112"/>
        <v>May</v>
      </c>
      <c r="O1087" s="15">
        <f t="shared" si="113"/>
        <v>2</v>
      </c>
      <c r="P1087" s="19">
        <f t="shared" si="114"/>
        <v>4288.4900000000007</v>
      </c>
      <c r="Q1087" s="19">
        <f t="shared" si="115"/>
        <v>81481.31</v>
      </c>
      <c r="R1087" s="15">
        <f t="shared" si="116"/>
        <v>12032.540000000008</v>
      </c>
      <c r="S1087" s="15">
        <f t="shared" si="117"/>
        <v>14.02887729713723</v>
      </c>
      <c r="T1087" s="20" t="str">
        <f t="shared" si="118"/>
        <v>High</v>
      </c>
    </row>
    <row r="1088" spans="1:20" x14ac:dyDescent="0.3">
      <c r="A1088" s="15" t="s">
        <v>1161</v>
      </c>
      <c r="B1088" s="16">
        <v>45419</v>
      </c>
      <c r="C1088" s="15" t="s">
        <v>27</v>
      </c>
      <c r="D1088" s="15" t="s">
        <v>109</v>
      </c>
      <c r="E1088" s="15" t="s">
        <v>32</v>
      </c>
      <c r="F1088" s="15" t="s">
        <v>43</v>
      </c>
      <c r="G1088" s="15" t="s">
        <v>66</v>
      </c>
      <c r="H1088" s="15">
        <v>1</v>
      </c>
      <c r="I1088" s="15">
        <v>60233</v>
      </c>
      <c r="J1088" s="17">
        <v>0</v>
      </c>
      <c r="K1088" s="15">
        <v>60233</v>
      </c>
      <c r="L1088" s="15">
        <v>47856.11</v>
      </c>
      <c r="M1088" s="15" t="s">
        <v>51</v>
      </c>
      <c r="N1088" s="18" t="str">
        <f t="shared" si="112"/>
        <v>May</v>
      </c>
      <c r="O1088" s="15">
        <f t="shared" si="113"/>
        <v>2</v>
      </c>
      <c r="P1088" s="19">
        <f t="shared" si="114"/>
        <v>0</v>
      </c>
      <c r="Q1088" s="19">
        <f t="shared" si="115"/>
        <v>60233</v>
      </c>
      <c r="R1088" s="15">
        <f t="shared" si="116"/>
        <v>12376.89</v>
      </c>
      <c r="S1088" s="15">
        <f t="shared" si="117"/>
        <v>20.548353892384572</v>
      </c>
      <c r="T1088" s="20" t="str">
        <f t="shared" si="118"/>
        <v>High</v>
      </c>
    </row>
    <row r="1089" spans="1:20" x14ac:dyDescent="0.3">
      <c r="A1089" s="15" t="s">
        <v>1162</v>
      </c>
      <c r="B1089" s="16">
        <v>45461</v>
      </c>
      <c r="C1089" s="15" t="s">
        <v>21</v>
      </c>
      <c r="D1089" s="15" t="s">
        <v>22</v>
      </c>
      <c r="E1089" s="15" t="s">
        <v>16</v>
      </c>
      <c r="F1089" s="15" t="s">
        <v>17</v>
      </c>
      <c r="G1089" s="15" t="s">
        <v>156</v>
      </c>
      <c r="H1089" s="15">
        <v>4</v>
      </c>
      <c r="I1089" s="15">
        <v>35640</v>
      </c>
      <c r="J1089" s="17">
        <v>0.12</v>
      </c>
      <c r="K1089" s="15">
        <v>125452.8</v>
      </c>
      <c r="L1089" s="15">
        <v>97209.38</v>
      </c>
      <c r="M1089" s="15" t="s">
        <v>51</v>
      </c>
      <c r="N1089" s="18" t="str">
        <f t="shared" si="112"/>
        <v>June</v>
      </c>
      <c r="O1089" s="15">
        <f t="shared" si="113"/>
        <v>2</v>
      </c>
      <c r="P1089" s="19">
        <f t="shared" si="114"/>
        <v>15054.335999999999</v>
      </c>
      <c r="Q1089" s="19">
        <f t="shared" si="115"/>
        <v>110398.46400000001</v>
      </c>
      <c r="R1089" s="15">
        <f t="shared" si="116"/>
        <v>28243.42</v>
      </c>
      <c r="S1089" s="15">
        <f t="shared" si="117"/>
        <v>22.513184241403934</v>
      </c>
      <c r="T1089" s="20" t="str">
        <f t="shared" si="118"/>
        <v>High</v>
      </c>
    </row>
    <row r="1090" spans="1:20" x14ac:dyDescent="0.3">
      <c r="A1090" s="15" t="s">
        <v>1163</v>
      </c>
      <c r="B1090" s="16">
        <v>45371</v>
      </c>
      <c r="C1090" s="15" t="s">
        <v>27</v>
      </c>
      <c r="D1090" s="15" t="s">
        <v>46</v>
      </c>
      <c r="E1090" s="15" t="s">
        <v>23</v>
      </c>
      <c r="F1090" s="15" t="s">
        <v>49</v>
      </c>
      <c r="G1090" s="15" t="s">
        <v>50</v>
      </c>
      <c r="H1090" s="15">
        <v>3</v>
      </c>
      <c r="I1090" s="15">
        <v>87740</v>
      </c>
      <c r="J1090" s="17">
        <v>0.12</v>
      </c>
      <c r="K1090" s="15">
        <v>231633.6</v>
      </c>
      <c r="L1090" s="15">
        <v>184168.92</v>
      </c>
      <c r="M1090" s="15" t="s">
        <v>51</v>
      </c>
      <c r="N1090" s="18" t="str">
        <f t="shared" si="112"/>
        <v>March</v>
      </c>
      <c r="O1090" s="15">
        <f t="shared" si="113"/>
        <v>1</v>
      </c>
      <c r="P1090" s="19">
        <f t="shared" si="114"/>
        <v>27796.031999999999</v>
      </c>
      <c r="Q1090" s="19">
        <f t="shared" si="115"/>
        <v>203837.568</v>
      </c>
      <c r="R1090" s="15">
        <f t="shared" si="116"/>
        <v>47464.679999999993</v>
      </c>
      <c r="S1090" s="15">
        <f t="shared" si="117"/>
        <v>20.491275877074823</v>
      </c>
      <c r="T1090" s="20" t="str">
        <f t="shared" si="118"/>
        <v>High</v>
      </c>
    </row>
    <row r="1091" spans="1:20" x14ac:dyDescent="0.3">
      <c r="A1091" s="15" t="s">
        <v>1164</v>
      </c>
      <c r="B1091" s="16">
        <v>45179</v>
      </c>
      <c r="C1091" s="15" t="s">
        <v>27</v>
      </c>
      <c r="D1091" s="15" t="s">
        <v>22</v>
      </c>
      <c r="E1091" s="15" t="s">
        <v>23</v>
      </c>
      <c r="F1091" s="15" t="s">
        <v>49</v>
      </c>
      <c r="G1091" s="15" t="s">
        <v>71</v>
      </c>
      <c r="H1091" s="15">
        <v>1</v>
      </c>
      <c r="I1091" s="15">
        <v>38647</v>
      </c>
      <c r="J1091" s="17">
        <v>0.05</v>
      </c>
      <c r="K1091" s="15">
        <v>36714.65</v>
      </c>
      <c r="L1091" s="15">
        <v>27704.89</v>
      </c>
      <c r="M1091" s="15" t="s">
        <v>35</v>
      </c>
      <c r="N1091" s="18" t="str">
        <f t="shared" ref="N1091:N1154" si="119">TEXT(B1091,"mmmm")</f>
        <v>September</v>
      </c>
      <c r="O1091" s="15">
        <f t="shared" ref="O1091:O1154" si="120">ROUNDUP(MONTH(B1091)/3,0)</f>
        <v>3</v>
      </c>
      <c r="P1091" s="19">
        <f t="shared" ref="P1091:P1154" si="121">K1091*J1091</f>
        <v>1835.7325000000001</v>
      </c>
      <c r="Q1091" s="19">
        <f t="shared" ref="Q1091:Q1154" si="122">K1091-P1091</f>
        <v>34878.917500000003</v>
      </c>
      <c r="R1091" s="15">
        <f t="shared" ref="R1091:R1154" si="123">K1091-L1091</f>
        <v>9009.760000000002</v>
      </c>
      <c r="S1091" s="15">
        <f t="shared" ref="S1091:S1154" si="124">R1091/K1091*100</f>
        <v>24.539958844766328</v>
      </c>
      <c r="T1091" s="20" t="str">
        <f t="shared" ref="T1091:T1154" si="125">IF(K1091&gt;30000,"High",IF(K1091&gt;10000,"Medium","Low"))</f>
        <v>High</v>
      </c>
    </row>
    <row r="1092" spans="1:20" x14ac:dyDescent="0.3">
      <c r="A1092" s="15" t="s">
        <v>1165</v>
      </c>
      <c r="B1092" s="16">
        <v>45447</v>
      </c>
      <c r="C1092" s="15" t="s">
        <v>21</v>
      </c>
      <c r="D1092" s="15" t="s">
        <v>15</v>
      </c>
      <c r="E1092" s="15" t="s">
        <v>23</v>
      </c>
      <c r="F1092" s="15" t="s">
        <v>53</v>
      </c>
      <c r="G1092" s="15" t="s">
        <v>133</v>
      </c>
      <c r="H1092" s="15">
        <v>5</v>
      </c>
      <c r="I1092" s="15">
        <v>26638</v>
      </c>
      <c r="J1092" s="17">
        <v>0.05</v>
      </c>
      <c r="K1092" s="15">
        <v>126530.5</v>
      </c>
      <c r="L1092" s="15">
        <v>95612.92</v>
      </c>
      <c r="M1092" s="15" t="s">
        <v>51</v>
      </c>
      <c r="N1092" s="18" t="str">
        <f t="shared" si="119"/>
        <v>June</v>
      </c>
      <c r="O1092" s="15">
        <f t="shared" si="120"/>
        <v>2</v>
      </c>
      <c r="P1092" s="19">
        <f t="shared" si="121"/>
        <v>6326.5250000000005</v>
      </c>
      <c r="Q1092" s="19">
        <f t="shared" si="122"/>
        <v>120203.97500000001</v>
      </c>
      <c r="R1092" s="15">
        <f t="shared" si="123"/>
        <v>30917.58</v>
      </c>
      <c r="S1092" s="15">
        <f t="shared" si="124"/>
        <v>24.43488328900937</v>
      </c>
      <c r="T1092" s="20" t="str">
        <f t="shared" si="125"/>
        <v>High</v>
      </c>
    </row>
    <row r="1093" spans="1:20" x14ac:dyDescent="0.3">
      <c r="A1093" s="15" t="s">
        <v>1166</v>
      </c>
      <c r="B1093" s="16">
        <v>45648</v>
      </c>
      <c r="C1093" s="15" t="s">
        <v>14</v>
      </c>
      <c r="D1093" s="15" t="s">
        <v>68</v>
      </c>
      <c r="E1093" s="15" t="s">
        <v>32</v>
      </c>
      <c r="F1093" s="15" t="s">
        <v>33</v>
      </c>
      <c r="G1093" s="15" t="s">
        <v>34</v>
      </c>
      <c r="H1093" s="15">
        <v>3</v>
      </c>
      <c r="I1093" s="15">
        <v>47510</v>
      </c>
      <c r="J1093" s="17">
        <v>0.12</v>
      </c>
      <c r="K1093" s="15">
        <v>125426.4</v>
      </c>
      <c r="L1093" s="15">
        <v>95471.2</v>
      </c>
      <c r="M1093" s="15" t="s">
        <v>19</v>
      </c>
      <c r="N1093" s="18" t="str">
        <f t="shared" si="119"/>
        <v>December</v>
      </c>
      <c r="O1093" s="15">
        <f t="shared" si="120"/>
        <v>4</v>
      </c>
      <c r="P1093" s="19">
        <f t="shared" si="121"/>
        <v>15051.167999999998</v>
      </c>
      <c r="Q1093" s="19">
        <f t="shared" si="122"/>
        <v>110375.23199999999</v>
      </c>
      <c r="R1093" s="15">
        <f t="shared" si="123"/>
        <v>29955.199999999997</v>
      </c>
      <c r="S1093" s="15">
        <f t="shared" si="124"/>
        <v>23.882691363221777</v>
      </c>
      <c r="T1093" s="20" t="str">
        <f t="shared" si="125"/>
        <v>High</v>
      </c>
    </row>
    <row r="1094" spans="1:20" x14ac:dyDescent="0.3">
      <c r="A1094" s="15" t="s">
        <v>1167</v>
      </c>
      <c r="B1094" s="16">
        <v>45539</v>
      </c>
      <c r="C1094" s="15" t="s">
        <v>27</v>
      </c>
      <c r="D1094" s="15" t="s">
        <v>56</v>
      </c>
      <c r="E1094" s="15" t="s">
        <v>23</v>
      </c>
      <c r="F1094" s="15" t="s">
        <v>49</v>
      </c>
      <c r="G1094" s="15" t="s">
        <v>71</v>
      </c>
      <c r="H1094" s="15">
        <v>4</v>
      </c>
      <c r="I1094" s="15">
        <v>59436</v>
      </c>
      <c r="J1094" s="17">
        <v>0.08</v>
      </c>
      <c r="K1094" s="15">
        <v>218724.48000000001</v>
      </c>
      <c r="L1094" s="15">
        <v>190716.48</v>
      </c>
      <c r="M1094" s="15" t="s">
        <v>35</v>
      </c>
      <c r="N1094" s="18" t="str">
        <f t="shared" si="119"/>
        <v>September</v>
      </c>
      <c r="O1094" s="15">
        <f t="shared" si="120"/>
        <v>3</v>
      </c>
      <c r="P1094" s="19">
        <f t="shared" si="121"/>
        <v>17497.9584</v>
      </c>
      <c r="Q1094" s="19">
        <f t="shared" si="122"/>
        <v>201226.52160000001</v>
      </c>
      <c r="R1094" s="15">
        <f t="shared" si="123"/>
        <v>28008</v>
      </c>
      <c r="S1094" s="15">
        <f t="shared" si="124"/>
        <v>12.805151028362257</v>
      </c>
      <c r="T1094" s="20" t="str">
        <f t="shared" si="125"/>
        <v>High</v>
      </c>
    </row>
    <row r="1095" spans="1:20" x14ac:dyDescent="0.3">
      <c r="A1095" s="15" t="s">
        <v>1168</v>
      </c>
      <c r="B1095" s="16">
        <v>45321</v>
      </c>
      <c r="C1095" s="15" t="s">
        <v>27</v>
      </c>
      <c r="D1095" s="15" t="s">
        <v>109</v>
      </c>
      <c r="E1095" s="15" t="s">
        <v>32</v>
      </c>
      <c r="F1095" s="15" t="s">
        <v>90</v>
      </c>
      <c r="G1095" s="15" t="s">
        <v>91</v>
      </c>
      <c r="H1095" s="15">
        <v>2</v>
      </c>
      <c r="I1095" s="15">
        <v>5678</v>
      </c>
      <c r="J1095" s="17">
        <v>0.1</v>
      </c>
      <c r="K1095" s="15">
        <v>10220.4</v>
      </c>
      <c r="L1095" s="15">
        <v>8561.51</v>
      </c>
      <c r="M1095" s="15" t="s">
        <v>19</v>
      </c>
      <c r="N1095" s="18" t="str">
        <f t="shared" si="119"/>
        <v>January</v>
      </c>
      <c r="O1095" s="15">
        <f t="shared" si="120"/>
        <v>1</v>
      </c>
      <c r="P1095" s="19">
        <f t="shared" si="121"/>
        <v>1022.04</v>
      </c>
      <c r="Q1095" s="19">
        <f t="shared" si="122"/>
        <v>9198.36</v>
      </c>
      <c r="R1095" s="15">
        <f t="shared" si="123"/>
        <v>1658.8899999999994</v>
      </c>
      <c r="S1095" s="15">
        <f t="shared" si="124"/>
        <v>16.231165120738908</v>
      </c>
      <c r="T1095" s="20" t="str">
        <f t="shared" si="125"/>
        <v>Medium</v>
      </c>
    </row>
    <row r="1096" spans="1:20" x14ac:dyDescent="0.3">
      <c r="A1096" s="15" t="s">
        <v>1169</v>
      </c>
      <c r="B1096" s="16">
        <v>44983</v>
      </c>
      <c r="C1096" s="15" t="s">
        <v>14</v>
      </c>
      <c r="D1096" s="15" t="s">
        <v>70</v>
      </c>
      <c r="E1096" s="15" t="s">
        <v>23</v>
      </c>
      <c r="F1096" s="15" t="s">
        <v>53</v>
      </c>
      <c r="G1096" s="15" t="s">
        <v>54</v>
      </c>
      <c r="H1096" s="15">
        <v>5</v>
      </c>
      <c r="I1096" s="15">
        <v>17911</v>
      </c>
      <c r="J1096" s="17">
        <v>0.15</v>
      </c>
      <c r="K1096" s="15">
        <v>76121.75</v>
      </c>
      <c r="L1096" s="15">
        <v>57883.05</v>
      </c>
      <c r="M1096" s="15" t="s">
        <v>35</v>
      </c>
      <c r="N1096" s="18" t="str">
        <f t="shared" si="119"/>
        <v>February</v>
      </c>
      <c r="O1096" s="15">
        <f t="shared" si="120"/>
        <v>1</v>
      </c>
      <c r="P1096" s="19">
        <f t="shared" si="121"/>
        <v>11418.262499999999</v>
      </c>
      <c r="Q1096" s="19">
        <f t="shared" si="122"/>
        <v>64703.487500000003</v>
      </c>
      <c r="R1096" s="15">
        <f t="shared" si="123"/>
        <v>18238.699999999997</v>
      </c>
      <c r="S1096" s="15">
        <f t="shared" si="124"/>
        <v>23.959906334260573</v>
      </c>
      <c r="T1096" s="20" t="str">
        <f t="shared" si="125"/>
        <v>High</v>
      </c>
    </row>
    <row r="1097" spans="1:20" x14ac:dyDescent="0.3">
      <c r="A1097" s="15" t="s">
        <v>1170</v>
      </c>
      <c r="B1097" s="16">
        <v>45303</v>
      </c>
      <c r="C1097" s="15" t="s">
        <v>27</v>
      </c>
      <c r="D1097" s="15" t="s">
        <v>46</v>
      </c>
      <c r="E1097" s="15" t="s">
        <v>23</v>
      </c>
      <c r="F1097" s="15" t="s">
        <v>53</v>
      </c>
      <c r="G1097" s="15" t="s">
        <v>81</v>
      </c>
      <c r="H1097" s="15">
        <v>4</v>
      </c>
      <c r="I1097" s="15">
        <v>66624</v>
      </c>
      <c r="J1097" s="17">
        <v>0</v>
      </c>
      <c r="K1097" s="15">
        <v>266496</v>
      </c>
      <c r="L1097" s="15">
        <v>220734.33</v>
      </c>
      <c r="M1097" s="15" t="s">
        <v>35</v>
      </c>
      <c r="N1097" s="18" t="str">
        <f t="shared" si="119"/>
        <v>January</v>
      </c>
      <c r="O1097" s="15">
        <f t="shared" si="120"/>
        <v>1</v>
      </c>
      <c r="P1097" s="19">
        <f t="shared" si="121"/>
        <v>0</v>
      </c>
      <c r="Q1097" s="19">
        <f t="shared" si="122"/>
        <v>266496</v>
      </c>
      <c r="R1097" s="15">
        <f t="shared" si="123"/>
        <v>45761.670000000013</v>
      </c>
      <c r="S1097" s="15">
        <f t="shared" si="124"/>
        <v>17.171616084293952</v>
      </c>
      <c r="T1097" s="20" t="str">
        <f t="shared" si="125"/>
        <v>High</v>
      </c>
    </row>
    <row r="1098" spans="1:20" x14ac:dyDescent="0.3">
      <c r="A1098" s="15" t="s">
        <v>1171</v>
      </c>
      <c r="B1098" s="16">
        <v>44955</v>
      </c>
      <c r="C1098" s="15" t="s">
        <v>21</v>
      </c>
      <c r="D1098" s="15" t="s">
        <v>68</v>
      </c>
      <c r="E1098" s="15" t="s">
        <v>16</v>
      </c>
      <c r="F1098" s="15" t="s">
        <v>17</v>
      </c>
      <c r="G1098" s="15" t="s">
        <v>156</v>
      </c>
      <c r="H1098" s="15">
        <v>1</v>
      </c>
      <c r="I1098" s="15">
        <v>55553</v>
      </c>
      <c r="J1098" s="17">
        <v>0.1</v>
      </c>
      <c r="K1098" s="15">
        <v>49997.7</v>
      </c>
      <c r="L1098" s="15">
        <v>38570.76</v>
      </c>
      <c r="M1098" s="15" t="s">
        <v>51</v>
      </c>
      <c r="N1098" s="18" t="str">
        <f t="shared" si="119"/>
        <v>January</v>
      </c>
      <c r="O1098" s="15">
        <f t="shared" si="120"/>
        <v>1</v>
      </c>
      <c r="P1098" s="19">
        <f t="shared" si="121"/>
        <v>4999.7700000000004</v>
      </c>
      <c r="Q1098" s="19">
        <f t="shared" si="122"/>
        <v>44997.929999999993</v>
      </c>
      <c r="R1098" s="15">
        <f t="shared" si="123"/>
        <v>11426.939999999995</v>
      </c>
      <c r="S1098" s="15">
        <f t="shared" si="124"/>
        <v>22.854931326841026</v>
      </c>
      <c r="T1098" s="20" t="str">
        <f t="shared" si="125"/>
        <v>High</v>
      </c>
    </row>
    <row r="1099" spans="1:20" x14ac:dyDescent="0.3">
      <c r="A1099" s="15" t="s">
        <v>1172</v>
      </c>
      <c r="B1099" s="16">
        <v>45413</v>
      </c>
      <c r="C1099" s="15" t="s">
        <v>14</v>
      </c>
      <c r="D1099" s="15" t="s">
        <v>15</v>
      </c>
      <c r="E1099" s="15" t="s">
        <v>23</v>
      </c>
      <c r="F1099" s="15" t="s">
        <v>49</v>
      </c>
      <c r="G1099" s="15" t="s">
        <v>71</v>
      </c>
      <c r="H1099" s="15">
        <v>1</v>
      </c>
      <c r="I1099" s="15">
        <v>59651</v>
      </c>
      <c r="J1099" s="17">
        <v>0.1</v>
      </c>
      <c r="K1099" s="15">
        <v>53685.9</v>
      </c>
      <c r="L1099" s="15">
        <v>46335.66</v>
      </c>
      <c r="M1099" s="15" t="s">
        <v>35</v>
      </c>
      <c r="N1099" s="18" t="str">
        <f t="shared" si="119"/>
        <v>May</v>
      </c>
      <c r="O1099" s="15">
        <f t="shared" si="120"/>
        <v>2</v>
      </c>
      <c r="P1099" s="19">
        <f t="shared" si="121"/>
        <v>5368.59</v>
      </c>
      <c r="Q1099" s="19">
        <f t="shared" si="122"/>
        <v>48317.31</v>
      </c>
      <c r="R1099" s="15">
        <f t="shared" si="123"/>
        <v>7350.239999999998</v>
      </c>
      <c r="S1099" s="15">
        <f t="shared" si="124"/>
        <v>13.691192659525123</v>
      </c>
      <c r="T1099" s="20" t="str">
        <f t="shared" si="125"/>
        <v>High</v>
      </c>
    </row>
    <row r="1100" spans="1:20" x14ac:dyDescent="0.3">
      <c r="A1100" s="15" t="s">
        <v>1173</v>
      </c>
      <c r="B1100" s="16">
        <v>45390</v>
      </c>
      <c r="C1100" s="15" t="s">
        <v>14</v>
      </c>
      <c r="D1100" s="15" t="s">
        <v>63</v>
      </c>
      <c r="E1100" s="15" t="s">
        <v>23</v>
      </c>
      <c r="F1100" s="15" t="s">
        <v>53</v>
      </c>
      <c r="G1100" s="15" t="s">
        <v>133</v>
      </c>
      <c r="H1100" s="15">
        <v>3</v>
      </c>
      <c r="I1100" s="15">
        <v>3320</v>
      </c>
      <c r="J1100" s="17">
        <v>0.15</v>
      </c>
      <c r="K1100" s="15">
        <v>8466</v>
      </c>
      <c r="L1100" s="15">
        <v>7563.45</v>
      </c>
      <c r="M1100" s="15" t="s">
        <v>51</v>
      </c>
      <c r="N1100" s="18" t="str">
        <f t="shared" si="119"/>
        <v>April</v>
      </c>
      <c r="O1100" s="15">
        <f t="shared" si="120"/>
        <v>2</v>
      </c>
      <c r="P1100" s="19">
        <f t="shared" si="121"/>
        <v>1269.8999999999999</v>
      </c>
      <c r="Q1100" s="19">
        <f t="shared" si="122"/>
        <v>7196.1</v>
      </c>
      <c r="R1100" s="15">
        <f t="shared" si="123"/>
        <v>902.55000000000018</v>
      </c>
      <c r="S1100" s="15">
        <f t="shared" si="124"/>
        <v>10.660878809355069</v>
      </c>
      <c r="T1100" s="20" t="str">
        <f t="shared" si="125"/>
        <v>Low</v>
      </c>
    </row>
    <row r="1101" spans="1:20" x14ac:dyDescent="0.3">
      <c r="A1101" s="15" t="s">
        <v>1174</v>
      </c>
      <c r="B1101" s="16">
        <v>45446</v>
      </c>
      <c r="C1101" s="15" t="s">
        <v>37</v>
      </c>
      <c r="D1101" s="15" t="s">
        <v>48</v>
      </c>
      <c r="E1101" s="15" t="s">
        <v>16</v>
      </c>
      <c r="F1101" s="15" t="s">
        <v>17</v>
      </c>
      <c r="G1101" s="15" t="s">
        <v>18</v>
      </c>
      <c r="H1101" s="15">
        <v>4</v>
      </c>
      <c r="I1101" s="15">
        <v>39759</v>
      </c>
      <c r="J1101" s="17">
        <v>0.05</v>
      </c>
      <c r="K1101" s="15">
        <v>151084.20000000001</v>
      </c>
      <c r="L1101" s="15">
        <v>124243.34</v>
      </c>
      <c r="M1101" s="15" t="s">
        <v>35</v>
      </c>
      <c r="N1101" s="18" t="str">
        <f t="shared" si="119"/>
        <v>June</v>
      </c>
      <c r="O1101" s="15">
        <f t="shared" si="120"/>
        <v>2</v>
      </c>
      <c r="P1101" s="19">
        <f t="shared" si="121"/>
        <v>7554.2100000000009</v>
      </c>
      <c r="Q1101" s="19">
        <f t="shared" si="122"/>
        <v>143529.99000000002</v>
      </c>
      <c r="R1101" s="15">
        <f t="shared" si="123"/>
        <v>26840.860000000015</v>
      </c>
      <c r="S1101" s="15">
        <f t="shared" si="124"/>
        <v>17.765497649654968</v>
      </c>
      <c r="T1101" s="20" t="str">
        <f t="shared" si="125"/>
        <v>High</v>
      </c>
    </row>
    <row r="1102" spans="1:20" x14ac:dyDescent="0.3">
      <c r="A1102" s="15" t="s">
        <v>1175</v>
      </c>
      <c r="B1102" s="16">
        <v>45012</v>
      </c>
      <c r="C1102" s="15" t="s">
        <v>37</v>
      </c>
      <c r="D1102" s="15" t="s">
        <v>28</v>
      </c>
      <c r="E1102" s="15" t="s">
        <v>32</v>
      </c>
      <c r="F1102" s="15" t="s">
        <v>33</v>
      </c>
      <c r="G1102" s="15" t="s">
        <v>34</v>
      </c>
      <c r="H1102" s="15">
        <v>4</v>
      </c>
      <c r="I1102" s="15">
        <v>76371</v>
      </c>
      <c r="J1102" s="17">
        <v>0</v>
      </c>
      <c r="K1102" s="15">
        <v>305484</v>
      </c>
      <c r="L1102" s="15">
        <v>254046.17</v>
      </c>
      <c r="M1102" s="15" t="s">
        <v>51</v>
      </c>
      <c r="N1102" s="18" t="str">
        <f t="shared" si="119"/>
        <v>March</v>
      </c>
      <c r="O1102" s="15">
        <f t="shared" si="120"/>
        <v>1</v>
      </c>
      <c r="P1102" s="19">
        <f t="shared" si="121"/>
        <v>0</v>
      </c>
      <c r="Q1102" s="19">
        <f t="shared" si="122"/>
        <v>305484</v>
      </c>
      <c r="R1102" s="15">
        <f t="shared" si="123"/>
        <v>51437.829999999987</v>
      </c>
      <c r="S1102" s="15">
        <f t="shared" si="124"/>
        <v>16.838142095821709</v>
      </c>
      <c r="T1102" s="20" t="str">
        <f t="shared" si="125"/>
        <v>High</v>
      </c>
    </row>
    <row r="1103" spans="1:20" x14ac:dyDescent="0.3">
      <c r="A1103" s="15" t="s">
        <v>1176</v>
      </c>
      <c r="B1103" s="16">
        <v>45149</v>
      </c>
      <c r="C1103" s="15" t="s">
        <v>27</v>
      </c>
      <c r="D1103" s="15" t="s">
        <v>46</v>
      </c>
      <c r="E1103" s="15" t="s">
        <v>16</v>
      </c>
      <c r="F1103" s="15" t="s">
        <v>29</v>
      </c>
      <c r="G1103" s="15" t="s">
        <v>77</v>
      </c>
      <c r="H1103" s="15">
        <v>2</v>
      </c>
      <c r="I1103" s="15">
        <v>86541</v>
      </c>
      <c r="J1103" s="17">
        <v>0.12</v>
      </c>
      <c r="K1103" s="15">
        <v>152312.16</v>
      </c>
      <c r="L1103" s="15">
        <v>120784.46</v>
      </c>
      <c r="M1103" s="15" t="s">
        <v>51</v>
      </c>
      <c r="N1103" s="18" t="str">
        <f t="shared" si="119"/>
        <v>August</v>
      </c>
      <c r="O1103" s="15">
        <f t="shared" si="120"/>
        <v>3</v>
      </c>
      <c r="P1103" s="19">
        <f t="shared" si="121"/>
        <v>18277.459200000001</v>
      </c>
      <c r="Q1103" s="19">
        <f t="shared" si="122"/>
        <v>134034.70079999999</v>
      </c>
      <c r="R1103" s="15">
        <f t="shared" si="123"/>
        <v>31527.699999999997</v>
      </c>
      <c r="S1103" s="15">
        <f t="shared" si="124"/>
        <v>20.699397868167583</v>
      </c>
      <c r="T1103" s="20" t="str">
        <f t="shared" si="125"/>
        <v>High</v>
      </c>
    </row>
    <row r="1104" spans="1:20" x14ac:dyDescent="0.3">
      <c r="A1104" s="15" t="s">
        <v>1177</v>
      </c>
      <c r="B1104" s="16">
        <v>45470</v>
      </c>
      <c r="C1104" s="15" t="s">
        <v>37</v>
      </c>
      <c r="D1104" s="15" t="s">
        <v>28</v>
      </c>
      <c r="E1104" s="15" t="s">
        <v>23</v>
      </c>
      <c r="F1104" s="15" t="s">
        <v>24</v>
      </c>
      <c r="G1104" s="15" t="s">
        <v>75</v>
      </c>
      <c r="H1104" s="15">
        <v>1</v>
      </c>
      <c r="I1104" s="15">
        <v>58497</v>
      </c>
      <c r="J1104" s="17">
        <v>0.12</v>
      </c>
      <c r="K1104" s="15">
        <v>51477.36</v>
      </c>
      <c r="L1104" s="15">
        <v>40209.07</v>
      </c>
      <c r="M1104" s="15" t="s">
        <v>19</v>
      </c>
      <c r="N1104" s="18" t="str">
        <f t="shared" si="119"/>
        <v>June</v>
      </c>
      <c r="O1104" s="15">
        <f t="shared" si="120"/>
        <v>2</v>
      </c>
      <c r="P1104" s="19">
        <f t="shared" si="121"/>
        <v>6177.2831999999999</v>
      </c>
      <c r="Q1104" s="19">
        <f t="shared" si="122"/>
        <v>45300.076800000003</v>
      </c>
      <c r="R1104" s="15">
        <f t="shared" si="123"/>
        <v>11268.29</v>
      </c>
      <c r="S1104" s="15">
        <f t="shared" si="124"/>
        <v>21.889797767406876</v>
      </c>
      <c r="T1104" s="20" t="str">
        <f t="shared" si="125"/>
        <v>High</v>
      </c>
    </row>
    <row r="1105" spans="1:20" x14ac:dyDescent="0.3">
      <c r="A1105" s="15" t="s">
        <v>1178</v>
      </c>
      <c r="B1105" s="16">
        <v>45350</v>
      </c>
      <c r="C1105" s="15" t="s">
        <v>21</v>
      </c>
      <c r="D1105" s="15" t="s">
        <v>109</v>
      </c>
      <c r="E1105" s="15" t="s">
        <v>16</v>
      </c>
      <c r="F1105" s="15" t="s">
        <v>17</v>
      </c>
      <c r="G1105" s="15" t="s">
        <v>97</v>
      </c>
      <c r="H1105" s="15">
        <v>4</v>
      </c>
      <c r="I1105" s="15">
        <v>76428</v>
      </c>
      <c r="J1105" s="17">
        <v>0.15</v>
      </c>
      <c r="K1105" s="15">
        <v>259855.2</v>
      </c>
      <c r="L1105" s="15">
        <v>231996.84</v>
      </c>
      <c r="M1105" s="15" t="s">
        <v>35</v>
      </c>
      <c r="N1105" s="18" t="str">
        <f t="shared" si="119"/>
        <v>February</v>
      </c>
      <c r="O1105" s="15">
        <f t="shared" si="120"/>
        <v>1</v>
      </c>
      <c r="P1105" s="19">
        <f t="shared" si="121"/>
        <v>38978.28</v>
      </c>
      <c r="Q1105" s="19">
        <f t="shared" si="122"/>
        <v>220876.92</v>
      </c>
      <c r="R1105" s="15">
        <f t="shared" si="123"/>
        <v>27858.360000000015</v>
      </c>
      <c r="S1105" s="15">
        <f t="shared" si="124"/>
        <v>10.72072446500975</v>
      </c>
      <c r="T1105" s="20" t="str">
        <f t="shared" si="125"/>
        <v>High</v>
      </c>
    </row>
    <row r="1106" spans="1:20" x14ac:dyDescent="0.3">
      <c r="A1106" s="15" t="s">
        <v>1179</v>
      </c>
      <c r="B1106" s="16">
        <v>45595</v>
      </c>
      <c r="C1106" s="15" t="s">
        <v>14</v>
      </c>
      <c r="D1106" s="15" t="s">
        <v>70</v>
      </c>
      <c r="E1106" s="15" t="s">
        <v>23</v>
      </c>
      <c r="F1106" s="15" t="s">
        <v>24</v>
      </c>
      <c r="G1106" s="15" t="s">
        <v>25</v>
      </c>
      <c r="H1106" s="15">
        <v>1</v>
      </c>
      <c r="I1106" s="15">
        <v>27717</v>
      </c>
      <c r="J1106" s="17">
        <v>0.15</v>
      </c>
      <c r="K1106" s="15">
        <v>23559.45</v>
      </c>
      <c r="L1106" s="15">
        <v>18968.189999999999</v>
      </c>
      <c r="M1106" s="15" t="s">
        <v>19</v>
      </c>
      <c r="N1106" s="18" t="str">
        <f t="shared" si="119"/>
        <v>October</v>
      </c>
      <c r="O1106" s="15">
        <f t="shared" si="120"/>
        <v>4</v>
      </c>
      <c r="P1106" s="19">
        <f t="shared" si="121"/>
        <v>3533.9175</v>
      </c>
      <c r="Q1106" s="19">
        <f t="shared" si="122"/>
        <v>20025.532500000001</v>
      </c>
      <c r="R1106" s="15">
        <f t="shared" si="123"/>
        <v>4591.260000000002</v>
      </c>
      <c r="S1106" s="15">
        <f t="shared" si="124"/>
        <v>19.487976162431643</v>
      </c>
      <c r="T1106" s="20" t="str">
        <f t="shared" si="125"/>
        <v>Medium</v>
      </c>
    </row>
    <row r="1107" spans="1:20" x14ac:dyDescent="0.3">
      <c r="A1107" s="15" t="s">
        <v>1180</v>
      </c>
      <c r="B1107" s="16">
        <v>45427</v>
      </c>
      <c r="C1107" s="15" t="s">
        <v>27</v>
      </c>
      <c r="D1107" s="15" t="s">
        <v>70</v>
      </c>
      <c r="E1107" s="15" t="s">
        <v>23</v>
      </c>
      <c r="F1107" s="15" t="s">
        <v>53</v>
      </c>
      <c r="G1107" s="15" t="s">
        <v>133</v>
      </c>
      <c r="H1107" s="15">
        <v>1</v>
      </c>
      <c r="I1107" s="15">
        <v>72925</v>
      </c>
      <c r="J1107" s="17">
        <v>0.08</v>
      </c>
      <c r="K1107" s="15">
        <v>67091</v>
      </c>
      <c r="L1107" s="15">
        <v>57392.49</v>
      </c>
      <c r="M1107" s="15" t="s">
        <v>51</v>
      </c>
      <c r="N1107" s="18" t="str">
        <f t="shared" si="119"/>
        <v>May</v>
      </c>
      <c r="O1107" s="15">
        <f t="shared" si="120"/>
        <v>2</v>
      </c>
      <c r="P1107" s="19">
        <f t="shared" si="121"/>
        <v>5367.28</v>
      </c>
      <c r="Q1107" s="19">
        <f t="shared" si="122"/>
        <v>61723.72</v>
      </c>
      <c r="R1107" s="15">
        <f t="shared" si="123"/>
        <v>9698.510000000002</v>
      </c>
      <c r="S1107" s="15">
        <f t="shared" si="124"/>
        <v>14.455754124994414</v>
      </c>
      <c r="T1107" s="20" t="str">
        <f t="shared" si="125"/>
        <v>High</v>
      </c>
    </row>
    <row r="1108" spans="1:20" x14ac:dyDescent="0.3">
      <c r="A1108" s="15" t="s">
        <v>1181</v>
      </c>
      <c r="B1108" s="16">
        <v>45187</v>
      </c>
      <c r="C1108" s="15" t="s">
        <v>14</v>
      </c>
      <c r="D1108" s="15" t="s">
        <v>65</v>
      </c>
      <c r="E1108" s="15" t="s">
        <v>23</v>
      </c>
      <c r="F1108" s="15" t="s">
        <v>53</v>
      </c>
      <c r="G1108" s="15" t="s">
        <v>54</v>
      </c>
      <c r="H1108" s="15">
        <v>4</v>
      </c>
      <c r="I1108" s="15">
        <v>46051</v>
      </c>
      <c r="J1108" s="17">
        <v>0.15</v>
      </c>
      <c r="K1108" s="15">
        <v>156573.4</v>
      </c>
      <c r="L1108" s="15">
        <v>130387.29</v>
      </c>
      <c r="M1108" s="15" t="s">
        <v>19</v>
      </c>
      <c r="N1108" s="18" t="str">
        <f t="shared" si="119"/>
        <v>September</v>
      </c>
      <c r="O1108" s="15">
        <f t="shared" si="120"/>
        <v>3</v>
      </c>
      <c r="P1108" s="19">
        <f t="shared" si="121"/>
        <v>23486.01</v>
      </c>
      <c r="Q1108" s="19">
        <f t="shared" si="122"/>
        <v>133087.38999999998</v>
      </c>
      <c r="R1108" s="15">
        <f t="shared" si="123"/>
        <v>26186.11</v>
      </c>
      <c r="S1108" s="15">
        <f t="shared" si="124"/>
        <v>16.724494709829386</v>
      </c>
      <c r="T1108" s="20" t="str">
        <f t="shared" si="125"/>
        <v>High</v>
      </c>
    </row>
    <row r="1109" spans="1:20" x14ac:dyDescent="0.3">
      <c r="A1109" s="15" t="s">
        <v>1182</v>
      </c>
      <c r="B1109" s="16">
        <v>44979</v>
      </c>
      <c r="C1109" s="15" t="s">
        <v>37</v>
      </c>
      <c r="D1109" s="15" t="s">
        <v>56</v>
      </c>
      <c r="E1109" s="15" t="s">
        <v>23</v>
      </c>
      <c r="F1109" s="15" t="s">
        <v>53</v>
      </c>
      <c r="G1109" s="15" t="s">
        <v>54</v>
      </c>
      <c r="H1109" s="15">
        <v>3</v>
      </c>
      <c r="I1109" s="15">
        <v>79108</v>
      </c>
      <c r="J1109" s="17">
        <v>0.05</v>
      </c>
      <c r="K1109" s="15">
        <v>225457.8</v>
      </c>
      <c r="L1109" s="15">
        <v>184346.5</v>
      </c>
      <c r="M1109" s="15" t="s">
        <v>35</v>
      </c>
      <c r="N1109" s="18" t="str">
        <f t="shared" si="119"/>
        <v>February</v>
      </c>
      <c r="O1109" s="15">
        <f t="shared" si="120"/>
        <v>1</v>
      </c>
      <c r="P1109" s="19">
        <f t="shared" si="121"/>
        <v>11272.89</v>
      </c>
      <c r="Q1109" s="19">
        <f t="shared" si="122"/>
        <v>214184.90999999997</v>
      </c>
      <c r="R1109" s="15">
        <f t="shared" si="123"/>
        <v>41111.299999999988</v>
      </c>
      <c r="S1109" s="15">
        <f t="shared" si="124"/>
        <v>18.234587581356685</v>
      </c>
      <c r="T1109" s="20" t="str">
        <f t="shared" si="125"/>
        <v>High</v>
      </c>
    </row>
    <row r="1110" spans="1:20" x14ac:dyDescent="0.3">
      <c r="A1110" s="15" t="s">
        <v>1183</v>
      </c>
      <c r="B1110" s="16">
        <v>45552</v>
      </c>
      <c r="C1110" s="15" t="s">
        <v>21</v>
      </c>
      <c r="D1110" s="15" t="s">
        <v>65</v>
      </c>
      <c r="E1110" s="15" t="s">
        <v>23</v>
      </c>
      <c r="F1110" s="15" t="s">
        <v>53</v>
      </c>
      <c r="G1110" s="15" t="s">
        <v>54</v>
      </c>
      <c r="H1110" s="15">
        <v>3</v>
      </c>
      <c r="I1110" s="15">
        <v>60588</v>
      </c>
      <c r="J1110" s="17">
        <v>0.08</v>
      </c>
      <c r="K1110" s="15">
        <v>167222.88</v>
      </c>
      <c r="L1110" s="15">
        <v>147810.73000000001</v>
      </c>
      <c r="M1110" s="15" t="s">
        <v>35</v>
      </c>
      <c r="N1110" s="18" t="str">
        <f t="shared" si="119"/>
        <v>September</v>
      </c>
      <c r="O1110" s="15">
        <f t="shared" si="120"/>
        <v>3</v>
      </c>
      <c r="P1110" s="19">
        <f t="shared" si="121"/>
        <v>13377.830400000001</v>
      </c>
      <c r="Q1110" s="19">
        <f t="shared" si="122"/>
        <v>153845.0496</v>
      </c>
      <c r="R1110" s="15">
        <f t="shared" si="123"/>
        <v>19412.149999999994</v>
      </c>
      <c r="S1110" s="15">
        <f t="shared" si="124"/>
        <v>11.608549021521453</v>
      </c>
      <c r="T1110" s="20" t="str">
        <f t="shared" si="125"/>
        <v>High</v>
      </c>
    </row>
    <row r="1111" spans="1:20" x14ac:dyDescent="0.3">
      <c r="A1111" s="15" t="s">
        <v>1184</v>
      </c>
      <c r="B1111" s="16">
        <v>45311</v>
      </c>
      <c r="C1111" s="15" t="s">
        <v>27</v>
      </c>
      <c r="D1111" s="15" t="s">
        <v>68</v>
      </c>
      <c r="E1111" s="15" t="s">
        <v>16</v>
      </c>
      <c r="F1111" s="15" t="s">
        <v>39</v>
      </c>
      <c r="G1111" s="15" t="s">
        <v>40</v>
      </c>
      <c r="H1111" s="15">
        <v>1</v>
      </c>
      <c r="I1111" s="15">
        <v>68190</v>
      </c>
      <c r="J1111" s="17">
        <v>0.05</v>
      </c>
      <c r="K1111" s="15">
        <v>64780.5</v>
      </c>
      <c r="L1111" s="15">
        <v>53330.39</v>
      </c>
      <c r="M1111" s="15" t="s">
        <v>35</v>
      </c>
      <c r="N1111" s="18" t="str">
        <f t="shared" si="119"/>
        <v>January</v>
      </c>
      <c r="O1111" s="15">
        <f t="shared" si="120"/>
        <v>1</v>
      </c>
      <c r="P1111" s="19">
        <f t="shared" si="121"/>
        <v>3239.0250000000001</v>
      </c>
      <c r="Q1111" s="19">
        <f t="shared" si="122"/>
        <v>61541.474999999999</v>
      </c>
      <c r="R1111" s="15">
        <f t="shared" si="123"/>
        <v>11450.11</v>
      </c>
      <c r="S1111" s="15">
        <f t="shared" si="124"/>
        <v>17.675241778004182</v>
      </c>
      <c r="T1111" s="20" t="str">
        <f t="shared" si="125"/>
        <v>High</v>
      </c>
    </row>
    <row r="1112" spans="1:20" x14ac:dyDescent="0.3">
      <c r="A1112" s="15" t="s">
        <v>1185</v>
      </c>
      <c r="B1112" s="16">
        <v>45415</v>
      </c>
      <c r="C1112" s="15" t="s">
        <v>21</v>
      </c>
      <c r="D1112" s="15" t="s">
        <v>68</v>
      </c>
      <c r="E1112" s="15" t="s">
        <v>32</v>
      </c>
      <c r="F1112" s="15" t="s">
        <v>43</v>
      </c>
      <c r="G1112" s="15" t="s">
        <v>66</v>
      </c>
      <c r="H1112" s="15">
        <v>1</v>
      </c>
      <c r="I1112" s="15">
        <v>14933</v>
      </c>
      <c r="J1112" s="17">
        <v>0.12</v>
      </c>
      <c r="K1112" s="15">
        <v>13141.04</v>
      </c>
      <c r="L1112" s="15">
        <v>10914.32</v>
      </c>
      <c r="M1112" s="15" t="s">
        <v>19</v>
      </c>
      <c r="N1112" s="18" t="str">
        <f t="shared" si="119"/>
        <v>May</v>
      </c>
      <c r="O1112" s="15">
        <f t="shared" si="120"/>
        <v>2</v>
      </c>
      <c r="P1112" s="19">
        <f t="shared" si="121"/>
        <v>1576.9248</v>
      </c>
      <c r="Q1112" s="19">
        <f t="shared" si="122"/>
        <v>11564.1152</v>
      </c>
      <c r="R1112" s="15">
        <f t="shared" si="123"/>
        <v>2226.7200000000012</v>
      </c>
      <c r="S1112" s="15">
        <f t="shared" si="124"/>
        <v>16.94477758229182</v>
      </c>
      <c r="T1112" s="20" t="str">
        <f t="shared" si="125"/>
        <v>Medium</v>
      </c>
    </row>
    <row r="1113" spans="1:20" x14ac:dyDescent="0.3">
      <c r="A1113" s="15" t="s">
        <v>1186</v>
      </c>
      <c r="B1113" s="16">
        <v>44939</v>
      </c>
      <c r="C1113" s="15" t="s">
        <v>27</v>
      </c>
      <c r="D1113" s="15" t="s">
        <v>46</v>
      </c>
      <c r="E1113" s="15" t="s">
        <v>23</v>
      </c>
      <c r="F1113" s="15" t="s">
        <v>49</v>
      </c>
      <c r="G1113" s="15" t="s">
        <v>50</v>
      </c>
      <c r="H1113" s="15">
        <v>4</v>
      </c>
      <c r="I1113" s="15">
        <v>61001</v>
      </c>
      <c r="J1113" s="17">
        <v>0.05</v>
      </c>
      <c r="K1113" s="15">
        <v>231803.8</v>
      </c>
      <c r="L1113" s="15">
        <v>193178.08</v>
      </c>
      <c r="M1113" s="15" t="s">
        <v>51</v>
      </c>
      <c r="N1113" s="18" t="str">
        <f t="shared" si="119"/>
        <v>January</v>
      </c>
      <c r="O1113" s="15">
        <f t="shared" si="120"/>
        <v>1</v>
      </c>
      <c r="P1113" s="19">
        <f t="shared" si="121"/>
        <v>11590.19</v>
      </c>
      <c r="Q1113" s="19">
        <f t="shared" si="122"/>
        <v>220213.61</v>
      </c>
      <c r="R1113" s="15">
        <f t="shared" si="123"/>
        <v>38625.72</v>
      </c>
      <c r="S1113" s="15">
        <f t="shared" si="124"/>
        <v>16.663109060334648</v>
      </c>
      <c r="T1113" s="20" t="str">
        <f t="shared" si="125"/>
        <v>High</v>
      </c>
    </row>
    <row r="1114" spans="1:20" x14ac:dyDescent="0.3">
      <c r="A1114" s="15" t="s">
        <v>1187</v>
      </c>
      <c r="B1114" s="16">
        <v>44976</v>
      </c>
      <c r="C1114" s="15" t="s">
        <v>37</v>
      </c>
      <c r="D1114" s="15" t="s">
        <v>38</v>
      </c>
      <c r="E1114" s="15" t="s">
        <v>16</v>
      </c>
      <c r="F1114" s="15" t="s">
        <v>17</v>
      </c>
      <c r="G1114" s="15" t="s">
        <v>97</v>
      </c>
      <c r="H1114" s="15">
        <v>1</v>
      </c>
      <c r="I1114" s="15">
        <v>61107</v>
      </c>
      <c r="J1114" s="17">
        <v>0.12</v>
      </c>
      <c r="K1114" s="15">
        <v>53774.16</v>
      </c>
      <c r="L1114" s="15">
        <v>45449.42</v>
      </c>
      <c r="M1114" s="15" t="s">
        <v>35</v>
      </c>
      <c r="N1114" s="18" t="str">
        <f t="shared" si="119"/>
        <v>February</v>
      </c>
      <c r="O1114" s="15">
        <f t="shared" si="120"/>
        <v>1</v>
      </c>
      <c r="P1114" s="19">
        <f t="shared" si="121"/>
        <v>6452.8991999999998</v>
      </c>
      <c r="Q1114" s="19">
        <f t="shared" si="122"/>
        <v>47321.260800000004</v>
      </c>
      <c r="R1114" s="15">
        <f t="shared" si="123"/>
        <v>8324.7400000000052</v>
      </c>
      <c r="S1114" s="15">
        <f t="shared" si="124"/>
        <v>15.480929874125426</v>
      </c>
      <c r="T1114" s="20" t="str">
        <f t="shared" si="125"/>
        <v>High</v>
      </c>
    </row>
    <row r="1115" spans="1:20" x14ac:dyDescent="0.3">
      <c r="A1115" s="15" t="s">
        <v>1188</v>
      </c>
      <c r="B1115" s="16">
        <v>45299</v>
      </c>
      <c r="C1115" s="15" t="s">
        <v>27</v>
      </c>
      <c r="D1115" s="15" t="s">
        <v>42</v>
      </c>
      <c r="E1115" s="15" t="s">
        <v>32</v>
      </c>
      <c r="F1115" s="15" t="s">
        <v>43</v>
      </c>
      <c r="G1115" s="15" t="s">
        <v>44</v>
      </c>
      <c r="H1115" s="15">
        <v>3</v>
      </c>
      <c r="I1115" s="15">
        <v>39265</v>
      </c>
      <c r="J1115" s="17">
        <v>0.12</v>
      </c>
      <c r="K1115" s="15">
        <v>103659.6</v>
      </c>
      <c r="L1115" s="15">
        <v>83715.350000000006</v>
      </c>
      <c r="M1115" s="15" t="s">
        <v>35</v>
      </c>
      <c r="N1115" s="18" t="str">
        <f t="shared" si="119"/>
        <v>January</v>
      </c>
      <c r="O1115" s="15">
        <f t="shared" si="120"/>
        <v>1</v>
      </c>
      <c r="P1115" s="19">
        <f t="shared" si="121"/>
        <v>12439.152</v>
      </c>
      <c r="Q1115" s="19">
        <f t="shared" si="122"/>
        <v>91220.448000000004</v>
      </c>
      <c r="R1115" s="15">
        <f t="shared" si="123"/>
        <v>19944.25</v>
      </c>
      <c r="S1115" s="15">
        <f t="shared" si="124"/>
        <v>19.240137912938117</v>
      </c>
      <c r="T1115" s="20" t="str">
        <f t="shared" si="125"/>
        <v>High</v>
      </c>
    </row>
    <row r="1116" spans="1:20" x14ac:dyDescent="0.3">
      <c r="A1116" s="15" t="s">
        <v>1189</v>
      </c>
      <c r="B1116" s="16">
        <v>45277</v>
      </c>
      <c r="C1116" s="15" t="s">
        <v>21</v>
      </c>
      <c r="D1116" s="15" t="s">
        <v>73</v>
      </c>
      <c r="E1116" s="15" t="s">
        <v>23</v>
      </c>
      <c r="F1116" s="15" t="s">
        <v>49</v>
      </c>
      <c r="G1116" s="15" t="s">
        <v>50</v>
      </c>
      <c r="H1116" s="15">
        <v>4</v>
      </c>
      <c r="I1116" s="15">
        <v>33967</v>
      </c>
      <c r="J1116" s="17">
        <v>0.15</v>
      </c>
      <c r="K1116" s="15">
        <v>115487.8</v>
      </c>
      <c r="L1116" s="15">
        <v>100998</v>
      </c>
      <c r="M1116" s="15" t="s">
        <v>19</v>
      </c>
      <c r="N1116" s="18" t="str">
        <f t="shared" si="119"/>
        <v>December</v>
      </c>
      <c r="O1116" s="15">
        <f t="shared" si="120"/>
        <v>4</v>
      </c>
      <c r="P1116" s="19">
        <f t="shared" si="121"/>
        <v>17323.169999999998</v>
      </c>
      <c r="Q1116" s="19">
        <f t="shared" si="122"/>
        <v>98164.63</v>
      </c>
      <c r="R1116" s="15">
        <f t="shared" si="123"/>
        <v>14489.800000000003</v>
      </c>
      <c r="S1116" s="15">
        <f t="shared" si="124"/>
        <v>12.546606654555722</v>
      </c>
      <c r="T1116" s="20" t="str">
        <f t="shared" si="125"/>
        <v>High</v>
      </c>
    </row>
    <row r="1117" spans="1:20" x14ac:dyDescent="0.3">
      <c r="A1117" s="15" t="s">
        <v>1190</v>
      </c>
      <c r="B1117" s="16">
        <v>45087</v>
      </c>
      <c r="C1117" s="15" t="s">
        <v>21</v>
      </c>
      <c r="D1117" s="15" t="s">
        <v>65</v>
      </c>
      <c r="E1117" s="15" t="s">
        <v>23</v>
      </c>
      <c r="F1117" s="15" t="s">
        <v>24</v>
      </c>
      <c r="G1117" s="15" t="s">
        <v>75</v>
      </c>
      <c r="H1117" s="15">
        <v>4</v>
      </c>
      <c r="I1117" s="15">
        <v>65437</v>
      </c>
      <c r="J1117" s="17">
        <v>0</v>
      </c>
      <c r="K1117" s="15">
        <v>261748</v>
      </c>
      <c r="L1117" s="15">
        <v>227424.23</v>
      </c>
      <c r="M1117" s="15" t="s">
        <v>35</v>
      </c>
      <c r="N1117" s="18" t="str">
        <f t="shared" si="119"/>
        <v>June</v>
      </c>
      <c r="O1117" s="15">
        <f t="shared" si="120"/>
        <v>2</v>
      </c>
      <c r="P1117" s="19">
        <f t="shared" si="121"/>
        <v>0</v>
      </c>
      <c r="Q1117" s="19">
        <f t="shared" si="122"/>
        <v>261748</v>
      </c>
      <c r="R1117" s="15">
        <f t="shared" si="123"/>
        <v>34323.76999999999</v>
      </c>
      <c r="S1117" s="15">
        <f t="shared" si="124"/>
        <v>13.113288353683691</v>
      </c>
      <c r="T1117" s="20" t="str">
        <f t="shared" si="125"/>
        <v>High</v>
      </c>
    </row>
    <row r="1118" spans="1:20" x14ac:dyDescent="0.3">
      <c r="A1118" s="15" t="s">
        <v>1191</v>
      </c>
      <c r="B1118" s="16">
        <v>45628</v>
      </c>
      <c r="C1118" s="15" t="s">
        <v>27</v>
      </c>
      <c r="D1118" s="15" t="s">
        <v>15</v>
      </c>
      <c r="E1118" s="15" t="s">
        <v>23</v>
      </c>
      <c r="F1118" s="15" t="s">
        <v>53</v>
      </c>
      <c r="G1118" s="15" t="s">
        <v>81</v>
      </c>
      <c r="H1118" s="15">
        <v>4</v>
      </c>
      <c r="I1118" s="15">
        <v>8234</v>
      </c>
      <c r="J1118" s="17">
        <v>0.08</v>
      </c>
      <c r="K1118" s="15">
        <v>30301.119999999999</v>
      </c>
      <c r="L1118" s="15">
        <v>25842.94</v>
      </c>
      <c r="M1118" s="15" t="s">
        <v>19</v>
      </c>
      <c r="N1118" s="18" t="str">
        <f t="shared" si="119"/>
        <v>December</v>
      </c>
      <c r="O1118" s="15">
        <f t="shared" si="120"/>
        <v>4</v>
      </c>
      <c r="P1118" s="19">
        <f t="shared" si="121"/>
        <v>2424.0895999999998</v>
      </c>
      <c r="Q1118" s="19">
        <f t="shared" si="122"/>
        <v>27877.0304</v>
      </c>
      <c r="R1118" s="15">
        <f t="shared" si="123"/>
        <v>4458.18</v>
      </c>
      <c r="S1118" s="15">
        <f t="shared" si="124"/>
        <v>14.712921502571524</v>
      </c>
      <c r="T1118" s="20" t="str">
        <f t="shared" si="125"/>
        <v>High</v>
      </c>
    </row>
    <row r="1119" spans="1:20" x14ac:dyDescent="0.3">
      <c r="A1119" s="15" t="s">
        <v>1192</v>
      </c>
      <c r="B1119" s="16">
        <v>45365</v>
      </c>
      <c r="C1119" s="15" t="s">
        <v>27</v>
      </c>
      <c r="D1119" s="15" t="s">
        <v>56</v>
      </c>
      <c r="E1119" s="15" t="s">
        <v>16</v>
      </c>
      <c r="F1119" s="15" t="s">
        <v>39</v>
      </c>
      <c r="G1119" s="15" t="s">
        <v>40</v>
      </c>
      <c r="H1119" s="15">
        <v>2</v>
      </c>
      <c r="I1119" s="15">
        <v>8249</v>
      </c>
      <c r="J1119" s="17">
        <v>0.08</v>
      </c>
      <c r="K1119" s="15">
        <v>15178.16</v>
      </c>
      <c r="L1119" s="15">
        <v>12444.87</v>
      </c>
      <c r="M1119" s="15" t="s">
        <v>51</v>
      </c>
      <c r="N1119" s="18" t="str">
        <f t="shared" si="119"/>
        <v>March</v>
      </c>
      <c r="O1119" s="15">
        <f t="shared" si="120"/>
        <v>1</v>
      </c>
      <c r="P1119" s="19">
        <f t="shared" si="121"/>
        <v>1214.2528</v>
      </c>
      <c r="Q1119" s="19">
        <f t="shared" si="122"/>
        <v>13963.9072</v>
      </c>
      <c r="R1119" s="15">
        <f t="shared" si="123"/>
        <v>2733.2899999999991</v>
      </c>
      <c r="S1119" s="15">
        <f t="shared" si="124"/>
        <v>18.008045771028893</v>
      </c>
      <c r="T1119" s="20" t="str">
        <f t="shared" si="125"/>
        <v>Medium</v>
      </c>
    </row>
    <row r="1120" spans="1:20" x14ac:dyDescent="0.3">
      <c r="A1120" s="15" t="s">
        <v>1193</v>
      </c>
      <c r="B1120" s="16">
        <v>45348</v>
      </c>
      <c r="C1120" s="15" t="s">
        <v>27</v>
      </c>
      <c r="D1120" s="15" t="s">
        <v>65</v>
      </c>
      <c r="E1120" s="15" t="s">
        <v>16</v>
      </c>
      <c r="F1120" s="15" t="s">
        <v>29</v>
      </c>
      <c r="G1120" s="15" t="s">
        <v>105</v>
      </c>
      <c r="H1120" s="15">
        <v>5</v>
      </c>
      <c r="I1120" s="15">
        <v>37396</v>
      </c>
      <c r="J1120" s="17">
        <v>0.08</v>
      </c>
      <c r="K1120" s="15">
        <v>172021.6</v>
      </c>
      <c r="L1120" s="15">
        <v>148963.79999999999</v>
      </c>
      <c r="M1120" s="15" t="s">
        <v>51</v>
      </c>
      <c r="N1120" s="18" t="str">
        <f t="shared" si="119"/>
        <v>February</v>
      </c>
      <c r="O1120" s="15">
        <f t="shared" si="120"/>
        <v>1</v>
      </c>
      <c r="P1120" s="19">
        <f t="shared" si="121"/>
        <v>13761.728000000001</v>
      </c>
      <c r="Q1120" s="19">
        <f t="shared" si="122"/>
        <v>158259.872</v>
      </c>
      <c r="R1120" s="15">
        <f t="shared" si="123"/>
        <v>23057.800000000017</v>
      </c>
      <c r="S1120" s="15">
        <f t="shared" si="124"/>
        <v>13.404014379589549</v>
      </c>
      <c r="T1120" s="20" t="str">
        <f t="shared" si="125"/>
        <v>High</v>
      </c>
    </row>
    <row r="1121" spans="1:20" x14ac:dyDescent="0.3">
      <c r="A1121" s="15" t="s">
        <v>1194</v>
      </c>
      <c r="B1121" s="16">
        <v>45047</v>
      </c>
      <c r="C1121" s="15" t="s">
        <v>14</v>
      </c>
      <c r="D1121" s="15" t="s">
        <v>68</v>
      </c>
      <c r="E1121" s="15" t="s">
        <v>16</v>
      </c>
      <c r="F1121" s="15" t="s">
        <v>39</v>
      </c>
      <c r="G1121" s="15" t="s">
        <v>165</v>
      </c>
      <c r="H1121" s="15">
        <v>3</v>
      </c>
      <c r="I1121" s="15">
        <v>7121</v>
      </c>
      <c r="J1121" s="17">
        <v>0.08</v>
      </c>
      <c r="K1121" s="15">
        <v>19653.96</v>
      </c>
      <c r="L1121" s="15">
        <v>16932.41</v>
      </c>
      <c r="M1121" s="15" t="s">
        <v>19</v>
      </c>
      <c r="N1121" s="18" t="str">
        <f t="shared" si="119"/>
        <v>May</v>
      </c>
      <c r="O1121" s="15">
        <f t="shared" si="120"/>
        <v>2</v>
      </c>
      <c r="P1121" s="19">
        <f t="shared" si="121"/>
        <v>1572.3168000000001</v>
      </c>
      <c r="Q1121" s="19">
        <f t="shared" si="122"/>
        <v>18081.643199999999</v>
      </c>
      <c r="R1121" s="15">
        <f t="shared" si="123"/>
        <v>2721.5499999999993</v>
      </c>
      <c r="S1121" s="15">
        <f t="shared" si="124"/>
        <v>13.847336618167533</v>
      </c>
      <c r="T1121" s="20" t="str">
        <f t="shared" si="125"/>
        <v>Medium</v>
      </c>
    </row>
    <row r="1122" spans="1:20" x14ac:dyDescent="0.3">
      <c r="A1122" s="15" t="s">
        <v>1195</v>
      </c>
      <c r="B1122" s="16">
        <v>45294</v>
      </c>
      <c r="C1122" s="15" t="s">
        <v>14</v>
      </c>
      <c r="D1122" s="15" t="s">
        <v>38</v>
      </c>
      <c r="E1122" s="15" t="s">
        <v>23</v>
      </c>
      <c r="F1122" s="15" t="s">
        <v>49</v>
      </c>
      <c r="G1122" s="15" t="s">
        <v>95</v>
      </c>
      <c r="H1122" s="15">
        <v>5</v>
      </c>
      <c r="I1122" s="15">
        <v>56529</v>
      </c>
      <c r="J1122" s="17">
        <v>0</v>
      </c>
      <c r="K1122" s="15">
        <v>282645</v>
      </c>
      <c r="L1122" s="15">
        <v>222769.32</v>
      </c>
      <c r="M1122" s="15" t="s">
        <v>35</v>
      </c>
      <c r="N1122" s="18" t="str">
        <f t="shared" si="119"/>
        <v>January</v>
      </c>
      <c r="O1122" s="15">
        <f t="shared" si="120"/>
        <v>1</v>
      </c>
      <c r="P1122" s="19">
        <f t="shared" si="121"/>
        <v>0</v>
      </c>
      <c r="Q1122" s="19">
        <f t="shared" si="122"/>
        <v>282645</v>
      </c>
      <c r="R1122" s="15">
        <f t="shared" si="123"/>
        <v>59875.679999999993</v>
      </c>
      <c r="S1122" s="15">
        <f t="shared" si="124"/>
        <v>21.184057740274902</v>
      </c>
      <c r="T1122" s="20" t="str">
        <f t="shared" si="125"/>
        <v>High</v>
      </c>
    </row>
    <row r="1123" spans="1:20" x14ac:dyDescent="0.3">
      <c r="A1123" s="15" t="s">
        <v>1196</v>
      </c>
      <c r="B1123" s="16">
        <v>45336</v>
      </c>
      <c r="C1123" s="15" t="s">
        <v>14</v>
      </c>
      <c r="D1123" s="15" t="s">
        <v>38</v>
      </c>
      <c r="E1123" s="15" t="s">
        <v>23</v>
      </c>
      <c r="F1123" s="15" t="s">
        <v>53</v>
      </c>
      <c r="G1123" s="15" t="s">
        <v>81</v>
      </c>
      <c r="H1123" s="15">
        <v>2</v>
      </c>
      <c r="I1123" s="15">
        <v>55688</v>
      </c>
      <c r="J1123" s="17">
        <v>0.05</v>
      </c>
      <c r="K1123" s="15">
        <v>105807.2</v>
      </c>
      <c r="L1123" s="15">
        <v>89638.84</v>
      </c>
      <c r="M1123" s="15" t="s">
        <v>19</v>
      </c>
      <c r="N1123" s="18" t="str">
        <f t="shared" si="119"/>
        <v>February</v>
      </c>
      <c r="O1123" s="15">
        <f t="shared" si="120"/>
        <v>1</v>
      </c>
      <c r="P1123" s="19">
        <f t="shared" si="121"/>
        <v>5290.3600000000006</v>
      </c>
      <c r="Q1123" s="19">
        <f t="shared" si="122"/>
        <v>100516.84</v>
      </c>
      <c r="R1123" s="15">
        <f t="shared" si="123"/>
        <v>16168.36</v>
      </c>
      <c r="S1123" s="15">
        <f t="shared" si="124"/>
        <v>15.280963866353142</v>
      </c>
      <c r="T1123" s="20" t="str">
        <f t="shared" si="125"/>
        <v>High</v>
      </c>
    </row>
    <row r="1124" spans="1:20" x14ac:dyDescent="0.3">
      <c r="A1124" s="15" t="s">
        <v>1197</v>
      </c>
      <c r="B1124" s="16">
        <v>45001</v>
      </c>
      <c r="C1124" s="15" t="s">
        <v>37</v>
      </c>
      <c r="D1124" s="15" t="s">
        <v>28</v>
      </c>
      <c r="E1124" s="15" t="s">
        <v>16</v>
      </c>
      <c r="F1124" s="15" t="s">
        <v>29</v>
      </c>
      <c r="G1124" s="15" t="s">
        <v>79</v>
      </c>
      <c r="H1124" s="15">
        <v>4</v>
      </c>
      <c r="I1124" s="15">
        <v>12657</v>
      </c>
      <c r="J1124" s="17">
        <v>0.15</v>
      </c>
      <c r="K1124" s="15">
        <v>43033.8</v>
      </c>
      <c r="L1124" s="15">
        <v>35480.33</v>
      </c>
      <c r="M1124" s="15" t="s">
        <v>35</v>
      </c>
      <c r="N1124" s="18" t="str">
        <f t="shared" si="119"/>
        <v>March</v>
      </c>
      <c r="O1124" s="15">
        <f t="shared" si="120"/>
        <v>1</v>
      </c>
      <c r="P1124" s="19">
        <f t="shared" si="121"/>
        <v>6455.0700000000006</v>
      </c>
      <c r="Q1124" s="19">
        <f t="shared" si="122"/>
        <v>36578.730000000003</v>
      </c>
      <c r="R1124" s="15">
        <f t="shared" si="123"/>
        <v>7553.4700000000012</v>
      </c>
      <c r="S1124" s="15">
        <f t="shared" si="124"/>
        <v>17.552412289874471</v>
      </c>
      <c r="T1124" s="20" t="str">
        <f t="shared" si="125"/>
        <v>High</v>
      </c>
    </row>
    <row r="1125" spans="1:20" x14ac:dyDescent="0.3">
      <c r="A1125" s="15" t="s">
        <v>1198</v>
      </c>
      <c r="B1125" s="16">
        <v>45211</v>
      </c>
      <c r="C1125" s="15" t="s">
        <v>27</v>
      </c>
      <c r="D1125" s="15" t="s">
        <v>56</v>
      </c>
      <c r="E1125" s="15" t="s">
        <v>23</v>
      </c>
      <c r="F1125" s="15" t="s">
        <v>24</v>
      </c>
      <c r="G1125" s="15" t="s">
        <v>25</v>
      </c>
      <c r="H1125" s="15">
        <v>1</v>
      </c>
      <c r="I1125" s="15">
        <v>17859</v>
      </c>
      <c r="J1125" s="17">
        <v>0.12</v>
      </c>
      <c r="K1125" s="15">
        <v>15715.92</v>
      </c>
      <c r="L1125" s="15">
        <v>13199.2</v>
      </c>
      <c r="M1125" s="15" t="s">
        <v>35</v>
      </c>
      <c r="N1125" s="18" t="str">
        <f t="shared" si="119"/>
        <v>October</v>
      </c>
      <c r="O1125" s="15">
        <f t="shared" si="120"/>
        <v>4</v>
      </c>
      <c r="P1125" s="19">
        <f t="shared" si="121"/>
        <v>1885.9104</v>
      </c>
      <c r="Q1125" s="19">
        <f t="shared" si="122"/>
        <v>13830.009599999999</v>
      </c>
      <c r="R1125" s="15">
        <f t="shared" si="123"/>
        <v>2516.7199999999993</v>
      </c>
      <c r="S1125" s="15">
        <f t="shared" si="124"/>
        <v>16.013825471241898</v>
      </c>
      <c r="T1125" s="20" t="str">
        <f t="shared" si="125"/>
        <v>Medium</v>
      </c>
    </row>
    <row r="1126" spans="1:20" x14ac:dyDescent="0.3">
      <c r="A1126" s="15" t="s">
        <v>1199</v>
      </c>
      <c r="B1126" s="16">
        <v>45560</v>
      </c>
      <c r="C1126" s="15" t="s">
        <v>37</v>
      </c>
      <c r="D1126" s="15" t="s">
        <v>22</v>
      </c>
      <c r="E1126" s="15" t="s">
        <v>32</v>
      </c>
      <c r="F1126" s="15" t="s">
        <v>33</v>
      </c>
      <c r="G1126" s="15" t="s">
        <v>83</v>
      </c>
      <c r="H1126" s="15">
        <v>4</v>
      </c>
      <c r="I1126" s="15">
        <v>47051</v>
      </c>
      <c r="J1126" s="17">
        <v>0.05</v>
      </c>
      <c r="K1126" s="15">
        <v>178793.8</v>
      </c>
      <c r="L1126" s="15">
        <v>139129.95000000001</v>
      </c>
      <c r="M1126" s="15" t="s">
        <v>19</v>
      </c>
      <c r="N1126" s="18" t="str">
        <f t="shared" si="119"/>
        <v>September</v>
      </c>
      <c r="O1126" s="15">
        <f t="shared" si="120"/>
        <v>3</v>
      </c>
      <c r="P1126" s="19">
        <f t="shared" si="121"/>
        <v>8939.69</v>
      </c>
      <c r="Q1126" s="19">
        <f t="shared" si="122"/>
        <v>169854.11</v>
      </c>
      <c r="R1126" s="15">
        <f t="shared" si="123"/>
        <v>39663.849999999977</v>
      </c>
      <c r="S1126" s="15">
        <f t="shared" si="124"/>
        <v>22.184130545913771</v>
      </c>
      <c r="T1126" s="20" t="str">
        <f t="shared" si="125"/>
        <v>High</v>
      </c>
    </row>
    <row r="1127" spans="1:20" x14ac:dyDescent="0.3">
      <c r="A1127" s="15" t="s">
        <v>1200</v>
      </c>
      <c r="B1127" s="16">
        <v>44927</v>
      </c>
      <c r="C1127" s="15" t="s">
        <v>21</v>
      </c>
      <c r="D1127" s="15" t="s">
        <v>22</v>
      </c>
      <c r="E1127" s="15" t="s">
        <v>32</v>
      </c>
      <c r="F1127" s="15" t="s">
        <v>43</v>
      </c>
      <c r="G1127" s="15" t="s">
        <v>66</v>
      </c>
      <c r="H1127" s="15">
        <v>2</v>
      </c>
      <c r="I1127" s="15">
        <v>8505</v>
      </c>
      <c r="J1127" s="17">
        <v>0.12</v>
      </c>
      <c r="K1127" s="15">
        <v>14968.8</v>
      </c>
      <c r="L1127" s="15">
        <v>12521.17</v>
      </c>
      <c r="M1127" s="15" t="s">
        <v>35</v>
      </c>
      <c r="N1127" s="18" t="str">
        <f t="shared" si="119"/>
        <v>January</v>
      </c>
      <c r="O1127" s="15">
        <f t="shared" si="120"/>
        <v>1</v>
      </c>
      <c r="P1127" s="19">
        <f t="shared" si="121"/>
        <v>1796.2559999999999</v>
      </c>
      <c r="Q1127" s="19">
        <f t="shared" si="122"/>
        <v>13172.544</v>
      </c>
      <c r="R1127" s="15">
        <f t="shared" si="123"/>
        <v>2447.6299999999992</v>
      </c>
      <c r="S1127" s="15">
        <f t="shared" si="124"/>
        <v>16.351544545988986</v>
      </c>
      <c r="T1127" s="20" t="str">
        <f t="shared" si="125"/>
        <v>Medium</v>
      </c>
    </row>
    <row r="1128" spans="1:20" x14ac:dyDescent="0.3">
      <c r="A1128" s="15" t="s">
        <v>1201</v>
      </c>
      <c r="B1128" s="16">
        <v>45080</v>
      </c>
      <c r="C1128" s="15" t="s">
        <v>37</v>
      </c>
      <c r="D1128" s="15" t="s">
        <v>65</v>
      </c>
      <c r="E1128" s="15" t="s">
        <v>32</v>
      </c>
      <c r="F1128" s="15" t="s">
        <v>90</v>
      </c>
      <c r="G1128" s="15" t="s">
        <v>113</v>
      </c>
      <c r="H1128" s="15">
        <v>4</v>
      </c>
      <c r="I1128" s="15">
        <v>21438</v>
      </c>
      <c r="J1128" s="17">
        <v>0.15</v>
      </c>
      <c r="K1128" s="15">
        <v>72889.2</v>
      </c>
      <c r="L1128" s="15">
        <v>60991.92</v>
      </c>
      <c r="M1128" s="15" t="s">
        <v>35</v>
      </c>
      <c r="N1128" s="18" t="str">
        <f t="shared" si="119"/>
        <v>June</v>
      </c>
      <c r="O1128" s="15">
        <f t="shared" si="120"/>
        <v>2</v>
      </c>
      <c r="P1128" s="19">
        <f t="shared" si="121"/>
        <v>10933.38</v>
      </c>
      <c r="Q1128" s="19">
        <f t="shared" si="122"/>
        <v>61955.82</v>
      </c>
      <c r="R1128" s="15">
        <f t="shared" si="123"/>
        <v>11897.279999999999</v>
      </c>
      <c r="S1128" s="15">
        <f t="shared" si="124"/>
        <v>16.322418136020151</v>
      </c>
      <c r="T1128" s="20" t="str">
        <f t="shared" si="125"/>
        <v>High</v>
      </c>
    </row>
    <row r="1129" spans="1:20" x14ac:dyDescent="0.3">
      <c r="A1129" s="15" t="s">
        <v>1202</v>
      </c>
      <c r="B1129" s="16">
        <v>45047</v>
      </c>
      <c r="C1129" s="15" t="s">
        <v>27</v>
      </c>
      <c r="D1129" s="15" t="s">
        <v>42</v>
      </c>
      <c r="E1129" s="15" t="s">
        <v>16</v>
      </c>
      <c r="F1129" s="15" t="s">
        <v>39</v>
      </c>
      <c r="G1129" s="15" t="s">
        <v>165</v>
      </c>
      <c r="H1129" s="15">
        <v>1</v>
      </c>
      <c r="I1129" s="15">
        <v>89297</v>
      </c>
      <c r="J1129" s="17">
        <v>0.05</v>
      </c>
      <c r="K1129" s="15">
        <v>84832.15</v>
      </c>
      <c r="L1129" s="15">
        <v>66037.5</v>
      </c>
      <c r="M1129" s="15" t="s">
        <v>19</v>
      </c>
      <c r="N1129" s="18" t="str">
        <f t="shared" si="119"/>
        <v>May</v>
      </c>
      <c r="O1129" s="15">
        <f t="shared" si="120"/>
        <v>2</v>
      </c>
      <c r="P1129" s="19">
        <f t="shared" si="121"/>
        <v>4241.6075000000001</v>
      </c>
      <c r="Q1129" s="19">
        <f t="shared" si="122"/>
        <v>80590.542499999996</v>
      </c>
      <c r="R1129" s="15">
        <f t="shared" si="123"/>
        <v>18794.649999999994</v>
      </c>
      <c r="S1129" s="15">
        <f t="shared" si="124"/>
        <v>22.155102752906764</v>
      </c>
      <c r="T1129" s="20" t="str">
        <f t="shared" si="125"/>
        <v>High</v>
      </c>
    </row>
    <row r="1130" spans="1:20" x14ac:dyDescent="0.3">
      <c r="A1130" s="15" t="s">
        <v>1203</v>
      </c>
      <c r="B1130" s="16">
        <v>45507</v>
      </c>
      <c r="C1130" s="15" t="s">
        <v>27</v>
      </c>
      <c r="D1130" s="15" t="s">
        <v>70</v>
      </c>
      <c r="E1130" s="15" t="s">
        <v>16</v>
      </c>
      <c r="F1130" s="15" t="s">
        <v>29</v>
      </c>
      <c r="G1130" s="15" t="s">
        <v>30</v>
      </c>
      <c r="H1130" s="15">
        <v>4</v>
      </c>
      <c r="I1130" s="15">
        <v>38603</v>
      </c>
      <c r="J1130" s="17">
        <v>0.05</v>
      </c>
      <c r="K1130" s="15">
        <v>146691.4</v>
      </c>
      <c r="L1130" s="15">
        <v>126816.76</v>
      </c>
      <c r="M1130" s="15" t="s">
        <v>35</v>
      </c>
      <c r="N1130" s="18" t="str">
        <f t="shared" si="119"/>
        <v>August</v>
      </c>
      <c r="O1130" s="15">
        <f t="shared" si="120"/>
        <v>3</v>
      </c>
      <c r="P1130" s="19">
        <f t="shared" si="121"/>
        <v>7334.57</v>
      </c>
      <c r="Q1130" s="19">
        <f t="shared" si="122"/>
        <v>139356.82999999999</v>
      </c>
      <c r="R1130" s="15">
        <f t="shared" si="123"/>
        <v>19874.64</v>
      </c>
      <c r="S1130" s="15">
        <f t="shared" si="124"/>
        <v>13.548606121422251</v>
      </c>
      <c r="T1130" s="20" t="str">
        <f t="shared" si="125"/>
        <v>High</v>
      </c>
    </row>
    <row r="1131" spans="1:20" x14ac:dyDescent="0.3">
      <c r="A1131" s="15" t="s">
        <v>1204</v>
      </c>
      <c r="B1131" s="16">
        <v>45201</v>
      </c>
      <c r="C1131" s="15" t="s">
        <v>37</v>
      </c>
      <c r="D1131" s="15" t="s">
        <v>56</v>
      </c>
      <c r="E1131" s="15" t="s">
        <v>32</v>
      </c>
      <c r="F1131" s="15" t="s">
        <v>43</v>
      </c>
      <c r="G1131" s="15" t="s">
        <v>44</v>
      </c>
      <c r="H1131" s="15">
        <v>5</v>
      </c>
      <c r="I1131" s="15">
        <v>67537</v>
      </c>
      <c r="J1131" s="17">
        <v>0.08</v>
      </c>
      <c r="K1131" s="15">
        <v>310670.2</v>
      </c>
      <c r="L1131" s="15">
        <v>271296.90999999997</v>
      </c>
      <c r="M1131" s="15" t="s">
        <v>35</v>
      </c>
      <c r="N1131" s="18" t="str">
        <f t="shared" si="119"/>
        <v>October</v>
      </c>
      <c r="O1131" s="15">
        <f t="shared" si="120"/>
        <v>4</v>
      </c>
      <c r="P1131" s="19">
        <f t="shared" si="121"/>
        <v>24853.616000000002</v>
      </c>
      <c r="Q1131" s="19">
        <f t="shared" si="122"/>
        <v>285816.58400000003</v>
      </c>
      <c r="R1131" s="15">
        <f t="shared" si="123"/>
        <v>39373.290000000037</v>
      </c>
      <c r="S1131" s="15">
        <f t="shared" si="124"/>
        <v>12.673661651487667</v>
      </c>
      <c r="T1131" s="20" t="str">
        <f t="shared" si="125"/>
        <v>High</v>
      </c>
    </row>
    <row r="1132" spans="1:20" x14ac:dyDescent="0.3">
      <c r="A1132" s="15" t="s">
        <v>1205</v>
      </c>
      <c r="B1132" s="16">
        <v>45548</v>
      </c>
      <c r="C1132" s="15" t="s">
        <v>14</v>
      </c>
      <c r="D1132" s="15" t="s">
        <v>38</v>
      </c>
      <c r="E1132" s="15" t="s">
        <v>32</v>
      </c>
      <c r="F1132" s="15" t="s">
        <v>90</v>
      </c>
      <c r="G1132" s="15" t="s">
        <v>91</v>
      </c>
      <c r="H1132" s="15">
        <v>5</v>
      </c>
      <c r="I1132" s="15">
        <v>41429</v>
      </c>
      <c r="J1132" s="17">
        <v>0</v>
      </c>
      <c r="K1132" s="15">
        <v>207145</v>
      </c>
      <c r="L1132" s="15">
        <v>167939.09</v>
      </c>
      <c r="M1132" s="15" t="s">
        <v>19</v>
      </c>
      <c r="N1132" s="18" t="str">
        <f t="shared" si="119"/>
        <v>September</v>
      </c>
      <c r="O1132" s="15">
        <f t="shared" si="120"/>
        <v>3</v>
      </c>
      <c r="P1132" s="19">
        <f t="shared" si="121"/>
        <v>0</v>
      </c>
      <c r="Q1132" s="19">
        <f t="shared" si="122"/>
        <v>207145</v>
      </c>
      <c r="R1132" s="15">
        <f t="shared" si="123"/>
        <v>39205.910000000003</v>
      </c>
      <c r="S1132" s="15">
        <f t="shared" si="124"/>
        <v>18.926795240049245</v>
      </c>
      <c r="T1132" s="20" t="str">
        <f t="shared" si="125"/>
        <v>High</v>
      </c>
    </row>
    <row r="1133" spans="1:20" x14ac:dyDescent="0.3">
      <c r="A1133" s="15" t="s">
        <v>1206</v>
      </c>
      <c r="B1133" s="16">
        <v>45611</v>
      </c>
      <c r="C1133" s="15" t="s">
        <v>27</v>
      </c>
      <c r="D1133" s="15" t="s">
        <v>73</v>
      </c>
      <c r="E1133" s="15" t="s">
        <v>32</v>
      </c>
      <c r="F1133" s="15" t="s">
        <v>90</v>
      </c>
      <c r="G1133" s="15" t="s">
        <v>91</v>
      </c>
      <c r="H1133" s="15">
        <v>4</v>
      </c>
      <c r="I1133" s="15">
        <v>59495</v>
      </c>
      <c r="J1133" s="17">
        <v>0.05</v>
      </c>
      <c r="K1133" s="15">
        <v>226081</v>
      </c>
      <c r="L1133" s="15">
        <v>187285.9</v>
      </c>
      <c r="M1133" s="15" t="s">
        <v>19</v>
      </c>
      <c r="N1133" s="18" t="str">
        <f t="shared" si="119"/>
        <v>November</v>
      </c>
      <c r="O1133" s="15">
        <f t="shared" si="120"/>
        <v>4</v>
      </c>
      <c r="P1133" s="19">
        <f t="shared" si="121"/>
        <v>11304.050000000001</v>
      </c>
      <c r="Q1133" s="19">
        <f t="shared" si="122"/>
        <v>214776.95</v>
      </c>
      <c r="R1133" s="15">
        <f t="shared" si="123"/>
        <v>38795.100000000006</v>
      </c>
      <c r="S1133" s="15">
        <f t="shared" si="124"/>
        <v>17.159823249189451</v>
      </c>
      <c r="T1133" s="20" t="str">
        <f t="shared" si="125"/>
        <v>High</v>
      </c>
    </row>
    <row r="1134" spans="1:20" x14ac:dyDescent="0.3">
      <c r="A1134" s="15" t="s">
        <v>1207</v>
      </c>
      <c r="B1134" s="16">
        <v>45260</v>
      </c>
      <c r="C1134" s="15" t="s">
        <v>14</v>
      </c>
      <c r="D1134" s="15" t="s">
        <v>109</v>
      </c>
      <c r="E1134" s="15" t="s">
        <v>16</v>
      </c>
      <c r="F1134" s="15" t="s">
        <v>39</v>
      </c>
      <c r="G1134" s="15" t="s">
        <v>85</v>
      </c>
      <c r="H1134" s="15">
        <v>4</v>
      </c>
      <c r="I1134" s="15">
        <v>47810</v>
      </c>
      <c r="J1134" s="17">
        <v>0</v>
      </c>
      <c r="K1134" s="15">
        <v>191240</v>
      </c>
      <c r="L1134" s="15">
        <v>158399.43</v>
      </c>
      <c r="M1134" s="15" t="s">
        <v>35</v>
      </c>
      <c r="N1134" s="18" t="str">
        <f t="shared" si="119"/>
        <v>November</v>
      </c>
      <c r="O1134" s="15">
        <f t="shared" si="120"/>
        <v>4</v>
      </c>
      <c r="P1134" s="19">
        <f t="shared" si="121"/>
        <v>0</v>
      </c>
      <c r="Q1134" s="19">
        <f t="shared" si="122"/>
        <v>191240</v>
      </c>
      <c r="R1134" s="15">
        <f t="shared" si="123"/>
        <v>32840.570000000007</v>
      </c>
      <c r="S1134" s="15">
        <f t="shared" si="124"/>
        <v>17.172437774524163</v>
      </c>
      <c r="T1134" s="20" t="str">
        <f t="shared" si="125"/>
        <v>High</v>
      </c>
    </row>
    <row r="1135" spans="1:20" x14ac:dyDescent="0.3">
      <c r="A1135" s="15" t="s">
        <v>1208</v>
      </c>
      <c r="B1135" s="16">
        <v>45095</v>
      </c>
      <c r="C1135" s="15" t="s">
        <v>37</v>
      </c>
      <c r="D1135" s="15" t="s">
        <v>63</v>
      </c>
      <c r="E1135" s="15" t="s">
        <v>23</v>
      </c>
      <c r="F1135" s="15" t="s">
        <v>49</v>
      </c>
      <c r="G1135" s="15" t="s">
        <v>50</v>
      </c>
      <c r="H1135" s="15">
        <v>2</v>
      </c>
      <c r="I1135" s="15">
        <v>71773</v>
      </c>
      <c r="J1135" s="17">
        <v>0.12</v>
      </c>
      <c r="K1135" s="15">
        <v>126320.48</v>
      </c>
      <c r="L1135" s="15">
        <v>107530.97</v>
      </c>
      <c r="M1135" s="15" t="s">
        <v>19</v>
      </c>
      <c r="N1135" s="18" t="str">
        <f t="shared" si="119"/>
        <v>June</v>
      </c>
      <c r="O1135" s="15">
        <f t="shared" si="120"/>
        <v>2</v>
      </c>
      <c r="P1135" s="19">
        <f t="shared" si="121"/>
        <v>15158.4576</v>
      </c>
      <c r="Q1135" s="19">
        <f t="shared" si="122"/>
        <v>111162.0224</v>
      </c>
      <c r="R1135" s="15">
        <f t="shared" si="123"/>
        <v>18789.509999999995</v>
      </c>
      <c r="S1135" s="15">
        <f t="shared" si="124"/>
        <v>14.874476411109264</v>
      </c>
      <c r="T1135" s="20" t="str">
        <f t="shared" si="125"/>
        <v>High</v>
      </c>
    </row>
    <row r="1136" spans="1:20" x14ac:dyDescent="0.3">
      <c r="A1136" s="15" t="s">
        <v>1209</v>
      </c>
      <c r="B1136" s="16">
        <v>44960</v>
      </c>
      <c r="C1136" s="15" t="s">
        <v>27</v>
      </c>
      <c r="D1136" s="15" t="s">
        <v>63</v>
      </c>
      <c r="E1136" s="15" t="s">
        <v>16</v>
      </c>
      <c r="F1136" s="15" t="s">
        <v>39</v>
      </c>
      <c r="G1136" s="15" t="s">
        <v>40</v>
      </c>
      <c r="H1136" s="15">
        <v>4</v>
      </c>
      <c r="I1136" s="15">
        <v>62878</v>
      </c>
      <c r="J1136" s="17">
        <v>0</v>
      </c>
      <c r="K1136" s="15">
        <v>251512</v>
      </c>
      <c r="L1136" s="15">
        <v>205375.7</v>
      </c>
      <c r="M1136" s="15" t="s">
        <v>19</v>
      </c>
      <c r="N1136" s="18" t="str">
        <f t="shared" si="119"/>
        <v>February</v>
      </c>
      <c r="O1136" s="15">
        <f t="shared" si="120"/>
        <v>1</v>
      </c>
      <c r="P1136" s="19">
        <f t="shared" si="121"/>
        <v>0</v>
      </c>
      <c r="Q1136" s="19">
        <f t="shared" si="122"/>
        <v>251512</v>
      </c>
      <c r="R1136" s="15">
        <f t="shared" si="123"/>
        <v>46136.299999999988</v>
      </c>
      <c r="S1136" s="15">
        <f t="shared" si="124"/>
        <v>18.343578040013991</v>
      </c>
      <c r="T1136" s="20" t="str">
        <f t="shared" si="125"/>
        <v>High</v>
      </c>
    </row>
    <row r="1137" spans="1:20" x14ac:dyDescent="0.3">
      <c r="A1137" s="15" t="s">
        <v>1210</v>
      </c>
      <c r="B1137" s="16">
        <v>45401</v>
      </c>
      <c r="C1137" s="15" t="s">
        <v>21</v>
      </c>
      <c r="D1137" s="15" t="s">
        <v>56</v>
      </c>
      <c r="E1137" s="15" t="s">
        <v>16</v>
      </c>
      <c r="F1137" s="15" t="s">
        <v>17</v>
      </c>
      <c r="G1137" s="15" t="s">
        <v>93</v>
      </c>
      <c r="H1137" s="15">
        <v>5</v>
      </c>
      <c r="I1137" s="15">
        <v>27608</v>
      </c>
      <c r="J1137" s="17">
        <v>0.05</v>
      </c>
      <c r="K1137" s="15">
        <v>131138</v>
      </c>
      <c r="L1137" s="15">
        <v>104281.34</v>
      </c>
      <c r="M1137" s="15" t="s">
        <v>35</v>
      </c>
      <c r="N1137" s="18" t="str">
        <f t="shared" si="119"/>
        <v>April</v>
      </c>
      <c r="O1137" s="15">
        <f t="shared" si="120"/>
        <v>2</v>
      </c>
      <c r="P1137" s="19">
        <f t="shared" si="121"/>
        <v>6556.9000000000005</v>
      </c>
      <c r="Q1137" s="19">
        <f t="shared" si="122"/>
        <v>124581.1</v>
      </c>
      <c r="R1137" s="15">
        <f t="shared" si="123"/>
        <v>26856.660000000003</v>
      </c>
      <c r="S1137" s="15">
        <f t="shared" si="124"/>
        <v>20.479693147676496</v>
      </c>
      <c r="T1137" s="20" t="str">
        <f t="shared" si="125"/>
        <v>High</v>
      </c>
    </row>
    <row r="1138" spans="1:20" x14ac:dyDescent="0.3">
      <c r="A1138" s="15" t="s">
        <v>1211</v>
      </c>
      <c r="B1138" s="16">
        <v>45624</v>
      </c>
      <c r="C1138" s="15" t="s">
        <v>14</v>
      </c>
      <c r="D1138" s="15" t="s">
        <v>38</v>
      </c>
      <c r="E1138" s="15" t="s">
        <v>32</v>
      </c>
      <c r="F1138" s="15" t="s">
        <v>33</v>
      </c>
      <c r="G1138" s="15" t="s">
        <v>83</v>
      </c>
      <c r="H1138" s="15">
        <v>4</v>
      </c>
      <c r="I1138" s="15">
        <v>16706</v>
      </c>
      <c r="J1138" s="17">
        <v>0.05</v>
      </c>
      <c r="K1138" s="15">
        <v>63482.8</v>
      </c>
      <c r="L1138" s="15">
        <v>54106.79</v>
      </c>
      <c r="M1138" s="15" t="s">
        <v>35</v>
      </c>
      <c r="N1138" s="18" t="str">
        <f t="shared" si="119"/>
        <v>November</v>
      </c>
      <c r="O1138" s="15">
        <f t="shared" si="120"/>
        <v>4</v>
      </c>
      <c r="P1138" s="19">
        <f t="shared" si="121"/>
        <v>3174.1400000000003</v>
      </c>
      <c r="Q1138" s="19">
        <f t="shared" si="122"/>
        <v>60308.66</v>
      </c>
      <c r="R1138" s="15">
        <f t="shared" si="123"/>
        <v>9376.010000000002</v>
      </c>
      <c r="S1138" s="15">
        <f t="shared" si="124"/>
        <v>14.769370601170714</v>
      </c>
      <c r="T1138" s="20" t="str">
        <f t="shared" si="125"/>
        <v>High</v>
      </c>
    </row>
    <row r="1139" spans="1:20" x14ac:dyDescent="0.3">
      <c r="A1139" s="15" t="s">
        <v>1212</v>
      </c>
      <c r="B1139" s="16">
        <v>45353</v>
      </c>
      <c r="C1139" s="15" t="s">
        <v>14</v>
      </c>
      <c r="D1139" s="15" t="s">
        <v>46</v>
      </c>
      <c r="E1139" s="15" t="s">
        <v>23</v>
      </c>
      <c r="F1139" s="15" t="s">
        <v>49</v>
      </c>
      <c r="G1139" s="15" t="s">
        <v>71</v>
      </c>
      <c r="H1139" s="15">
        <v>4</v>
      </c>
      <c r="I1139" s="15">
        <v>35195</v>
      </c>
      <c r="J1139" s="17">
        <v>0.05</v>
      </c>
      <c r="K1139" s="15">
        <v>133741</v>
      </c>
      <c r="L1139" s="15">
        <v>107846.13</v>
      </c>
      <c r="M1139" s="15" t="s">
        <v>51</v>
      </c>
      <c r="N1139" s="18" t="str">
        <f t="shared" si="119"/>
        <v>March</v>
      </c>
      <c r="O1139" s="15">
        <f t="shared" si="120"/>
        <v>1</v>
      </c>
      <c r="P1139" s="19">
        <f t="shared" si="121"/>
        <v>6687.05</v>
      </c>
      <c r="Q1139" s="19">
        <f t="shared" si="122"/>
        <v>127053.95</v>
      </c>
      <c r="R1139" s="15">
        <f t="shared" si="123"/>
        <v>25894.869999999995</v>
      </c>
      <c r="S1139" s="15">
        <f t="shared" si="124"/>
        <v>19.361953327700551</v>
      </c>
      <c r="T1139" s="20" t="str">
        <f t="shared" si="125"/>
        <v>High</v>
      </c>
    </row>
    <row r="1140" spans="1:20" x14ac:dyDescent="0.3">
      <c r="A1140" s="15" t="s">
        <v>1213</v>
      </c>
      <c r="B1140" s="16">
        <v>45295</v>
      </c>
      <c r="C1140" s="15" t="s">
        <v>27</v>
      </c>
      <c r="D1140" s="15" t="s">
        <v>63</v>
      </c>
      <c r="E1140" s="15" t="s">
        <v>32</v>
      </c>
      <c r="F1140" s="15" t="s">
        <v>60</v>
      </c>
      <c r="G1140" s="15" t="s">
        <v>61</v>
      </c>
      <c r="H1140" s="15">
        <v>1</v>
      </c>
      <c r="I1140" s="15">
        <v>6003</v>
      </c>
      <c r="J1140" s="17">
        <v>0.1</v>
      </c>
      <c r="K1140" s="15">
        <v>5402.7</v>
      </c>
      <c r="L1140" s="15">
        <v>4489.96</v>
      </c>
      <c r="M1140" s="15" t="s">
        <v>51</v>
      </c>
      <c r="N1140" s="18" t="str">
        <f t="shared" si="119"/>
        <v>January</v>
      </c>
      <c r="O1140" s="15">
        <f t="shared" si="120"/>
        <v>1</v>
      </c>
      <c r="P1140" s="19">
        <f t="shared" si="121"/>
        <v>540.27</v>
      </c>
      <c r="Q1140" s="19">
        <f t="shared" si="122"/>
        <v>4862.43</v>
      </c>
      <c r="R1140" s="15">
        <f t="shared" si="123"/>
        <v>912.73999999999978</v>
      </c>
      <c r="S1140" s="15">
        <f t="shared" si="124"/>
        <v>16.894145519832673</v>
      </c>
      <c r="T1140" s="20" t="str">
        <f t="shared" si="125"/>
        <v>Low</v>
      </c>
    </row>
    <row r="1141" spans="1:20" x14ac:dyDescent="0.3">
      <c r="A1141" s="15" t="s">
        <v>1214</v>
      </c>
      <c r="B1141" s="16">
        <v>44996</v>
      </c>
      <c r="C1141" s="15" t="s">
        <v>21</v>
      </c>
      <c r="D1141" s="15" t="s">
        <v>46</v>
      </c>
      <c r="E1141" s="15" t="s">
        <v>32</v>
      </c>
      <c r="F1141" s="15" t="s">
        <v>60</v>
      </c>
      <c r="G1141" s="15" t="s">
        <v>61</v>
      </c>
      <c r="H1141" s="15">
        <v>3</v>
      </c>
      <c r="I1141" s="15">
        <v>76489</v>
      </c>
      <c r="J1141" s="17">
        <v>0.08</v>
      </c>
      <c r="K1141" s="15">
        <v>211109.64</v>
      </c>
      <c r="L1141" s="15">
        <v>187812.02</v>
      </c>
      <c r="M1141" s="15" t="s">
        <v>35</v>
      </c>
      <c r="N1141" s="18" t="str">
        <f t="shared" si="119"/>
        <v>March</v>
      </c>
      <c r="O1141" s="15">
        <f t="shared" si="120"/>
        <v>1</v>
      </c>
      <c r="P1141" s="19">
        <f t="shared" si="121"/>
        <v>16888.771200000003</v>
      </c>
      <c r="Q1141" s="19">
        <f t="shared" si="122"/>
        <v>194220.8688</v>
      </c>
      <c r="R1141" s="15">
        <f t="shared" si="123"/>
        <v>23297.620000000024</v>
      </c>
      <c r="S1141" s="15">
        <f t="shared" si="124"/>
        <v>11.035791638884906</v>
      </c>
      <c r="T1141" s="20" t="str">
        <f t="shared" si="125"/>
        <v>High</v>
      </c>
    </row>
    <row r="1142" spans="1:20" x14ac:dyDescent="0.3">
      <c r="A1142" s="15" t="s">
        <v>1215</v>
      </c>
      <c r="B1142" s="16">
        <v>45612</v>
      </c>
      <c r="C1142" s="15" t="s">
        <v>37</v>
      </c>
      <c r="D1142" s="15" t="s">
        <v>22</v>
      </c>
      <c r="E1142" s="15" t="s">
        <v>32</v>
      </c>
      <c r="F1142" s="15" t="s">
        <v>33</v>
      </c>
      <c r="G1142" s="15" t="s">
        <v>83</v>
      </c>
      <c r="H1142" s="15">
        <v>5</v>
      </c>
      <c r="I1142" s="15">
        <v>27294</v>
      </c>
      <c r="J1142" s="17">
        <v>0.05</v>
      </c>
      <c r="K1142" s="15">
        <v>129646.5</v>
      </c>
      <c r="L1142" s="15">
        <v>108958.87</v>
      </c>
      <c r="M1142" s="15" t="s">
        <v>19</v>
      </c>
      <c r="N1142" s="18" t="str">
        <f t="shared" si="119"/>
        <v>November</v>
      </c>
      <c r="O1142" s="15">
        <f t="shared" si="120"/>
        <v>4</v>
      </c>
      <c r="P1142" s="19">
        <f t="shared" si="121"/>
        <v>6482.3250000000007</v>
      </c>
      <c r="Q1142" s="19">
        <f t="shared" si="122"/>
        <v>123164.175</v>
      </c>
      <c r="R1142" s="15">
        <f t="shared" si="123"/>
        <v>20687.630000000005</v>
      </c>
      <c r="S1142" s="15">
        <f t="shared" si="124"/>
        <v>15.956952173795672</v>
      </c>
      <c r="T1142" s="20" t="str">
        <f t="shared" si="125"/>
        <v>High</v>
      </c>
    </row>
    <row r="1143" spans="1:20" x14ac:dyDescent="0.3">
      <c r="A1143" s="15" t="s">
        <v>1216</v>
      </c>
      <c r="B1143" s="16">
        <v>45018</v>
      </c>
      <c r="C1143" s="15" t="s">
        <v>27</v>
      </c>
      <c r="D1143" s="15" t="s">
        <v>73</v>
      </c>
      <c r="E1143" s="15" t="s">
        <v>16</v>
      </c>
      <c r="F1143" s="15" t="s">
        <v>17</v>
      </c>
      <c r="G1143" s="15" t="s">
        <v>156</v>
      </c>
      <c r="H1143" s="15">
        <v>4</v>
      </c>
      <c r="I1143" s="15">
        <v>32271</v>
      </c>
      <c r="J1143" s="17">
        <v>0</v>
      </c>
      <c r="K1143" s="15">
        <v>129084</v>
      </c>
      <c r="L1143" s="15">
        <v>98358.33</v>
      </c>
      <c r="M1143" s="15" t="s">
        <v>35</v>
      </c>
      <c r="N1143" s="18" t="str">
        <f t="shared" si="119"/>
        <v>April</v>
      </c>
      <c r="O1143" s="15">
        <f t="shared" si="120"/>
        <v>2</v>
      </c>
      <c r="P1143" s="19">
        <f t="shared" si="121"/>
        <v>0</v>
      </c>
      <c r="Q1143" s="19">
        <f t="shared" si="122"/>
        <v>129084</v>
      </c>
      <c r="R1143" s="15">
        <f t="shared" si="123"/>
        <v>30725.67</v>
      </c>
      <c r="S1143" s="15">
        <f t="shared" si="124"/>
        <v>23.802849307427721</v>
      </c>
      <c r="T1143" s="20" t="str">
        <f t="shared" si="125"/>
        <v>High</v>
      </c>
    </row>
    <row r="1144" spans="1:20" x14ac:dyDescent="0.3">
      <c r="A1144" s="15" t="s">
        <v>1217</v>
      </c>
      <c r="B1144" s="16">
        <v>45296</v>
      </c>
      <c r="C1144" s="15" t="s">
        <v>14</v>
      </c>
      <c r="D1144" s="15" t="s">
        <v>63</v>
      </c>
      <c r="E1144" s="15" t="s">
        <v>23</v>
      </c>
      <c r="F1144" s="15" t="s">
        <v>49</v>
      </c>
      <c r="G1144" s="15" t="s">
        <v>71</v>
      </c>
      <c r="H1144" s="15">
        <v>2</v>
      </c>
      <c r="I1144" s="15">
        <v>24391</v>
      </c>
      <c r="J1144" s="17">
        <v>0.12</v>
      </c>
      <c r="K1144" s="15">
        <v>42928.160000000003</v>
      </c>
      <c r="L1144" s="15">
        <v>34245.15</v>
      </c>
      <c r="M1144" s="15" t="s">
        <v>51</v>
      </c>
      <c r="N1144" s="18" t="str">
        <f t="shared" si="119"/>
        <v>January</v>
      </c>
      <c r="O1144" s="15">
        <f t="shared" si="120"/>
        <v>1</v>
      </c>
      <c r="P1144" s="19">
        <f t="shared" si="121"/>
        <v>5151.3792000000003</v>
      </c>
      <c r="Q1144" s="19">
        <f t="shared" si="122"/>
        <v>37776.7808</v>
      </c>
      <c r="R1144" s="15">
        <f t="shared" si="123"/>
        <v>8683.010000000002</v>
      </c>
      <c r="S1144" s="15">
        <f t="shared" si="124"/>
        <v>20.226839445249929</v>
      </c>
      <c r="T1144" s="20" t="str">
        <f t="shared" si="125"/>
        <v>High</v>
      </c>
    </row>
    <row r="1145" spans="1:20" x14ac:dyDescent="0.3">
      <c r="A1145" s="15" t="s">
        <v>1218</v>
      </c>
      <c r="B1145" s="16">
        <v>45494</v>
      </c>
      <c r="C1145" s="15" t="s">
        <v>27</v>
      </c>
      <c r="D1145" s="15" t="s">
        <v>73</v>
      </c>
      <c r="E1145" s="15" t="s">
        <v>32</v>
      </c>
      <c r="F1145" s="15" t="s">
        <v>33</v>
      </c>
      <c r="G1145" s="15" t="s">
        <v>34</v>
      </c>
      <c r="H1145" s="15">
        <v>5</v>
      </c>
      <c r="I1145" s="15">
        <v>2693</v>
      </c>
      <c r="J1145" s="17">
        <v>0</v>
      </c>
      <c r="K1145" s="15">
        <v>13465</v>
      </c>
      <c r="L1145" s="15">
        <v>11050.83</v>
      </c>
      <c r="M1145" s="15" t="s">
        <v>51</v>
      </c>
      <c r="N1145" s="18" t="str">
        <f t="shared" si="119"/>
        <v>July</v>
      </c>
      <c r="O1145" s="15">
        <f t="shared" si="120"/>
        <v>3</v>
      </c>
      <c r="P1145" s="19">
        <f t="shared" si="121"/>
        <v>0</v>
      </c>
      <c r="Q1145" s="19">
        <f t="shared" si="122"/>
        <v>13465</v>
      </c>
      <c r="R1145" s="15">
        <f t="shared" si="123"/>
        <v>2414.17</v>
      </c>
      <c r="S1145" s="15">
        <f t="shared" si="124"/>
        <v>17.929223913850727</v>
      </c>
      <c r="T1145" s="20" t="str">
        <f t="shared" si="125"/>
        <v>Medium</v>
      </c>
    </row>
    <row r="1146" spans="1:20" x14ac:dyDescent="0.3">
      <c r="A1146" s="15" t="s">
        <v>1219</v>
      </c>
      <c r="B1146" s="16">
        <v>45202</v>
      </c>
      <c r="C1146" s="15" t="s">
        <v>21</v>
      </c>
      <c r="D1146" s="15" t="s">
        <v>109</v>
      </c>
      <c r="E1146" s="15" t="s">
        <v>16</v>
      </c>
      <c r="F1146" s="15" t="s">
        <v>17</v>
      </c>
      <c r="G1146" s="15" t="s">
        <v>156</v>
      </c>
      <c r="H1146" s="15">
        <v>5</v>
      </c>
      <c r="I1146" s="15">
        <v>31553</v>
      </c>
      <c r="J1146" s="17">
        <v>0.1</v>
      </c>
      <c r="K1146" s="15">
        <v>141988.5</v>
      </c>
      <c r="L1146" s="15">
        <v>119936.34</v>
      </c>
      <c r="M1146" s="15" t="s">
        <v>19</v>
      </c>
      <c r="N1146" s="18" t="str">
        <f t="shared" si="119"/>
        <v>October</v>
      </c>
      <c r="O1146" s="15">
        <f t="shared" si="120"/>
        <v>4</v>
      </c>
      <c r="P1146" s="19">
        <f t="shared" si="121"/>
        <v>14198.85</v>
      </c>
      <c r="Q1146" s="19">
        <f t="shared" si="122"/>
        <v>127789.65</v>
      </c>
      <c r="R1146" s="15">
        <f t="shared" si="123"/>
        <v>22052.160000000003</v>
      </c>
      <c r="S1146" s="15">
        <f t="shared" si="124"/>
        <v>15.530947928881567</v>
      </c>
      <c r="T1146" s="20" t="str">
        <f t="shared" si="125"/>
        <v>High</v>
      </c>
    </row>
    <row r="1147" spans="1:20" x14ac:dyDescent="0.3">
      <c r="A1147" s="15" t="s">
        <v>1220</v>
      </c>
      <c r="B1147" s="16">
        <v>45446</v>
      </c>
      <c r="C1147" s="15" t="s">
        <v>27</v>
      </c>
      <c r="D1147" s="15" t="s">
        <v>109</v>
      </c>
      <c r="E1147" s="15" t="s">
        <v>23</v>
      </c>
      <c r="F1147" s="15" t="s">
        <v>24</v>
      </c>
      <c r="G1147" s="15" t="s">
        <v>25</v>
      </c>
      <c r="H1147" s="15">
        <v>2</v>
      </c>
      <c r="I1147" s="15">
        <v>60259</v>
      </c>
      <c r="J1147" s="17">
        <v>0.15</v>
      </c>
      <c r="K1147" s="15">
        <v>102440.3</v>
      </c>
      <c r="L1147" s="15">
        <v>90428.800000000003</v>
      </c>
      <c r="M1147" s="15" t="s">
        <v>51</v>
      </c>
      <c r="N1147" s="18" t="str">
        <f t="shared" si="119"/>
        <v>June</v>
      </c>
      <c r="O1147" s="15">
        <f t="shared" si="120"/>
        <v>2</v>
      </c>
      <c r="P1147" s="19">
        <f t="shared" si="121"/>
        <v>15366.045</v>
      </c>
      <c r="Q1147" s="19">
        <f t="shared" si="122"/>
        <v>87074.255000000005</v>
      </c>
      <c r="R1147" s="15">
        <f t="shared" si="123"/>
        <v>12011.5</v>
      </c>
      <c r="S1147" s="15">
        <f t="shared" si="124"/>
        <v>11.72536589603896</v>
      </c>
      <c r="T1147" s="20" t="str">
        <f t="shared" si="125"/>
        <v>High</v>
      </c>
    </row>
    <row r="1148" spans="1:20" x14ac:dyDescent="0.3">
      <c r="A1148" s="15" t="s">
        <v>1221</v>
      </c>
      <c r="B1148" s="16">
        <v>45576</v>
      </c>
      <c r="C1148" s="15" t="s">
        <v>21</v>
      </c>
      <c r="D1148" s="15" t="s">
        <v>42</v>
      </c>
      <c r="E1148" s="15" t="s">
        <v>32</v>
      </c>
      <c r="F1148" s="15" t="s">
        <v>33</v>
      </c>
      <c r="G1148" s="15" t="s">
        <v>34</v>
      </c>
      <c r="H1148" s="15">
        <v>2</v>
      </c>
      <c r="I1148" s="15">
        <v>86621</v>
      </c>
      <c r="J1148" s="17">
        <v>0.05</v>
      </c>
      <c r="K1148" s="15">
        <v>164579.9</v>
      </c>
      <c r="L1148" s="15">
        <v>136819.38</v>
      </c>
      <c r="M1148" s="15" t="s">
        <v>19</v>
      </c>
      <c r="N1148" s="18" t="str">
        <f t="shared" si="119"/>
        <v>October</v>
      </c>
      <c r="O1148" s="15">
        <f t="shared" si="120"/>
        <v>4</v>
      </c>
      <c r="P1148" s="19">
        <f t="shared" si="121"/>
        <v>8228.9950000000008</v>
      </c>
      <c r="Q1148" s="19">
        <f t="shared" si="122"/>
        <v>156350.905</v>
      </c>
      <c r="R1148" s="15">
        <f t="shared" si="123"/>
        <v>27760.51999999999</v>
      </c>
      <c r="S1148" s="15">
        <f t="shared" si="124"/>
        <v>16.867503261333852</v>
      </c>
      <c r="T1148" s="20" t="str">
        <f t="shared" si="125"/>
        <v>High</v>
      </c>
    </row>
    <row r="1149" spans="1:20" x14ac:dyDescent="0.3">
      <c r="A1149" s="15" t="s">
        <v>1222</v>
      </c>
      <c r="B1149" s="16">
        <v>45613</v>
      </c>
      <c r="C1149" s="15" t="s">
        <v>14</v>
      </c>
      <c r="D1149" s="15" t="s">
        <v>28</v>
      </c>
      <c r="E1149" s="15" t="s">
        <v>16</v>
      </c>
      <c r="F1149" s="15" t="s">
        <v>29</v>
      </c>
      <c r="G1149" s="15" t="s">
        <v>79</v>
      </c>
      <c r="H1149" s="15">
        <v>5</v>
      </c>
      <c r="I1149" s="15">
        <v>57200</v>
      </c>
      <c r="J1149" s="17">
        <v>0.1</v>
      </c>
      <c r="K1149" s="15">
        <v>257400</v>
      </c>
      <c r="L1149" s="15">
        <v>204443.86</v>
      </c>
      <c r="M1149" s="15" t="s">
        <v>35</v>
      </c>
      <c r="N1149" s="18" t="str">
        <f t="shared" si="119"/>
        <v>November</v>
      </c>
      <c r="O1149" s="15">
        <f t="shared" si="120"/>
        <v>4</v>
      </c>
      <c r="P1149" s="19">
        <f t="shared" si="121"/>
        <v>25740</v>
      </c>
      <c r="Q1149" s="19">
        <f t="shared" si="122"/>
        <v>231660</v>
      </c>
      <c r="R1149" s="15">
        <f t="shared" si="123"/>
        <v>52956.140000000014</v>
      </c>
      <c r="S1149" s="15">
        <f t="shared" si="124"/>
        <v>20.573480963480968</v>
      </c>
      <c r="T1149" s="20" t="str">
        <f t="shared" si="125"/>
        <v>High</v>
      </c>
    </row>
    <row r="1150" spans="1:20" x14ac:dyDescent="0.3">
      <c r="A1150" s="15" t="s">
        <v>1223</v>
      </c>
      <c r="B1150" s="16">
        <v>45630</v>
      </c>
      <c r="C1150" s="15" t="s">
        <v>21</v>
      </c>
      <c r="D1150" s="15" t="s">
        <v>22</v>
      </c>
      <c r="E1150" s="15" t="s">
        <v>23</v>
      </c>
      <c r="F1150" s="15" t="s">
        <v>53</v>
      </c>
      <c r="G1150" s="15" t="s">
        <v>81</v>
      </c>
      <c r="H1150" s="15">
        <v>2</v>
      </c>
      <c r="I1150" s="15">
        <v>9166</v>
      </c>
      <c r="J1150" s="17">
        <v>0.08</v>
      </c>
      <c r="K1150" s="15">
        <v>16865.439999999999</v>
      </c>
      <c r="L1150" s="15">
        <v>13302.45</v>
      </c>
      <c r="M1150" s="15" t="s">
        <v>19</v>
      </c>
      <c r="N1150" s="18" t="str">
        <f t="shared" si="119"/>
        <v>December</v>
      </c>
      <c r="O1150" s="15">
        <f t="shared" si="120"/>
        <v>4</v>
      </c>
      <c r="P1150" s="19">
        <f t="shared" si="121"/>
        <v>1349.2351999999998</v>
      </c>
      <c r="Q1150" s="19">
        <f t="shared" si="122"/>
        <v>15516.2048</v>
      </c>
      <c r="R1150" s="15">
        <f t="shared" si="123"/>
        <v>3562.989999999998</v>
      </c>
      <c r="S1150" s="15">
        <f t="shared" si="124"/>
        <v>21.125983075448957</v>
      </c>
      <c r="T1150" s="20" t="str">
        <f t="shared" si="125"/>
        <v>Medium</v>
      </c>
    </row>
    <row r="1151" spans="1:20" x14ac:dyDescent="0.3">
      <c r="A1151" s="15" t="s">
        <v>1224</v>
      </c>
      <c r="B1151" s="16">
        <v>45155</v>
      </c>
      <c r="C1151" s="15" t="s">
        <v>37</v>
      </c>
      <c r="D1151" s="15" t="s">
        <v>68</v>
      </c>
      <c r="E1151" s="15" t="s">
        <v>32</v>
      </c>
      <c r="F1151" s="15" t="s">
        <v>43</v>
      </c>
      <c r="G1151" s="15" t="s">
        <v>66</v>
      </c>
      <c r="H1151" s="15">
        <v>4</v>
      </c>
      <c r="I1151" s="15">
        <v>46911</v>
      </c>
      <c r="J1151" s="17">
        <v>0.05</v>
      </c>
      <c r="K1151" s="15">
        <v>178261.8</v>
      </c>
      <c r="L1151" s="15">
        <v>152241.01999999999</v>
      </c>
      <c r="M1151" s="15" t="s">
        <v>51</v>
      </c>
      <c r="N1151" s="18" t="str">
        <f t="shared" si="119"/>
        <v>August</v>
      </c>
      <c r="O1151" s="15">
        <f t="shared" si="120"/>
        <v>3</v>
      </c>
      <c r="P1151" s="19">
        <f t="shared" si="121"/>
        <v>8913.09</v>
      </c>
      <c r="Q1151" s="19">
        <f t="shared" si="122"/>
        <v>169348.71</v>
      </c>
      <c r="R1151" s="15">
        <f t="shared" si="123"/>
        <v>26020.78</v>
      </c>
      <c r="S1151" s="15">
        <f t="shared" si="124"/>
        <v>14.596946737887759</v>
      </c>
      <c r="T1151" s="20" t="str">
        <f t="shared" si="125"/>
        <v>High</v>
      </c>
    </row>
    <row r="1152" spans="1:20" x14ac:dyDescent="0.3">
      <c r="A1152" s="15" t="s">
        <v>1225</v>
      </c>
      <c r="B1152" s="16">
        <v>45386</v>
      </c>
      <c r="C1152" s="15" t="s">
        <v>21</v>
      </c>
      <c r="D1152" s="15" t="s">
        <v>73</v>
      </c>
      <c r="E1152" s="15" t="s">
        <v>23</v>
      </c>
      <c r="F1152" s="15" t="s">
        <v>49</v>
      </c>
      <c r="G1152" s="15" t="s">
        <v>95</v>
      </c>
      <c r="H1152" s="15">
        <v>3</v>
      </c>
      <c r="I1152" s="15">
        <v>59045</v>
      </c>
      <c r="J1152" s="17">
        <v>0.12</v>
      </c>
      <c r="K1152" s="15">
        <v>155878.79999999999</v>
      </c>
      <c r="L1152" s="15">
        <v>134935.37</v>
      </c>
      <c r="M1152" s="15" t="s">
        <v>35</v>
      </c>
      <c r="N1152" s="18" t="str">
        <f t="shared" si="119"/>
        <v>April</v>
      </c>
      <c r="O1152" s="15">
        <f t="shared" si="120"/>
        <v>2</v>
      </c>
      <c r="P1152" s="19">
        <f t="shared" si="121"/>
        <v>18705.455999999998</v>
      </c>
      <c r="Q1152" s="19">
        <f t="shared" si="122"/>
        <v>137173.34399999998</v>
      </c>
      <c r="R1152" s="15">
        <f t="shared" si="123"/>
        <v>20943.429999999993</v>
      </c>
      <c r="S1152" s="15">
        <f t="shared" si="124"/>
        <v>13.435714157409469</v>
      </c>
      <c r="T1152" s="20" t="str">
        <f t="shared" si="125"/>
        <v>High</v>
      </c>
    </row>
    <row r="1153" spans="1:20" x14ac:dyDescent="0.3">
      <c r="A1153" s="15" t="s">
        <v>1226</v>
      </c>
      <c r="B1153" s="16">
        <v>45509</v>
      </c>
      <c r="C1153" s="15" t="s">
        <v>21</v>
      </c>
      <c r="D1153" s="15" t="s">
        <v>56</v>
      </c>
      <c r="E1153" s="15" t="s">
        <v>16</v>
      </c>
      <c r="F1153" s="15" t="s">
        <v>29</v>
      </c>
      <c r="G1153" s="15" t="s">
        <v>77</v>
      </c>
      <c r="H1153" s="15">
        <v>2</v>
      </c>
      <c r="I1153" s="15">
        <v>13137</v>
      </c>
      <c r="J1153" s="17">
        <v>0.12</v>
      </c>
      <c r="K1153" s="15">
        <v>23121.119999999999</v>
      </c>
      <c r="L1153" s="15">
        <v>20474.650000000001</v>
      </c>
      <c r="M1153" s="15" t="s">
        <v>35</v>
      </c>
      <c r="N1153" s="18" t="str">
        <f t="shared" si="119"/>
        <v>August</v>
      </c>
      <c r="O1153" s="15">
        <f t="shared" si="120"/>
        <v>3</v>
      </c>
      <c r="P1153" s="19">
        <f t="shared" si="121"/>
        <v>2774.5343999999996</v>
      </c>
      <c r="Q1153" s="19">
        <f t="shared" si="122"/>
        <v>20346.585599999999</v>
      </c>
      <c r="R1153" s="15">
        <f t="shared" si="123"/>
        <v>2646.4699999999975</v>
      </c>
      <c r="S1153" s="15">
        <f t="shared" si="124"/>
        <v>11.446115067090165</v>
      </c>
      <c r="T1153" s="20" t="str">
        <f t="shared" si="125"/>
        <v>Medium</v>
      </c>
    </row>
    <row r="1154" spans="1:20" x14ac:dyDescent="0.3">
      <c r="A1154" s="15" t="s">
        <v>1227</v>
      </c>
      <c r="B1154" s="16">
        <v>45129</v>
      </c>
      <c r="C1154" s="15" t="s">
        <v>37</v>
      </c>
      <c r="D1154" s="15" t="s">
        <v>56</v>
      </c>
      <c r="E1154" s="15" t="s">
        <v>16</v>
      </c>
      <c r="F1154" s="15" t="s">
        <v>29</v>
      </c>
      <c r="G1154" s="15" t="s">
        <v>105</v>
      </c>
      <c r="H1154" s="15">
        <v>1</v>
      </c>
      <c r="I1154" s="15">
        <v>33596</v>
      </c>
      <c r="J1154" s="17">
        <v>0</v>
      </c>
      <c r="K1154" s="15">
        <v>33596</v>
      </c>
      <c r="L1154" s="15">
        <v>25956.22</v>
      </c>
      <c r="M1154" s="15" t="s">
        <v>35</v>
      </c>
      <c r="N1154" s="18" t="str">
        <f t="shared" si="119"/>
        <v>July</v>
      </c>
      <c r="O1154" s="15">
        <f t="shared" si="120"/>
        <v>3</v>
      </c>
      <c r="P1154" s="19">
        <f t="shared" si="121"/>
        <v>0</v>
      </c>
      <c r="Q1154" s="19">
        <f t="shared" si="122"/>
        <v>33596</v>
      </c>
      <c r="R1154" s="15">
        <f t="shared" si="123"/>
        <v>7639.7799999999988</v>
      </c>
      <c r="S1154" s="15">
        <f t="shared" si="124"/>
        <v>22.740147636623405</v>
      </c>
      <c r="T1154" s="20" t="str">
        <f t="shared" si="125"/>
        <v>High</v>
      </c>
    </row>
    <row r="1155" spans="1:20" x14ac:dyDescent="0.3">
      <c r="A1155" s="15" t="s">
        <v>1228</v>
      </c>
      <c r="B1155" s="16">
        <v>45134</v>
      </c>
      <c r="C1155" s="15" t="s">
        <v>37</v>
      </c>
      <c r="D1155" s="15" t="s">
        <v>56</v>
      </c>
      <c r="E1155" s="15" t="s">
        <v>32</v>
      </c>
      <c r="F1155" s="15" t="s">
        <v>90</v>
      </c>
      <c r="G1155" s="15" t="s">
        <v>91</v>
      </c>
      <c r="H1155" s="15">
        <v>4</v>
      </c>
      <c r="I1155" s="15">
        <v>20810</v>
      </c>
      <c r="J1155" s="17">
        <v>0.15</v>
      </c>
      <c r="K1155" s="15">
        <v>70754</v>
      </c>
      <c r="L1155" s="15">
        <v>57317.08</v>
      </c>
      <c r="M1155" s="15" t="s">
        <v>51</v>
      </c>
      <c r="N1155" s="18" t="str">
        <f t="shared" ref="N1155:N1218" si="126">TEXT(B1155,"mmmm")</f>
        <v>July</v>
      </c>
      <c r="O1155" s="15">
        <f t="shared" ref="O1155:O1218" si="127">ROUNDUP(MONTH(B1155)/3,0)</f>
        <v>3</v>
      </c>
      <c r="P1155" s="19">
        <f t="shared" ref="P1155:P1218" si="128">K1155*J1155</f>
        <v>10613.1</v>
      </c>
      <c r="Q1155" s="19">
        <f t="shared" ref="Q1155:Q1218" si="129">K1155-P1155</f>
        <v>60140.9</v>
      </c>
      <c r="R1155" s="15">
        <f t="shared" ref="R1155:R1218" si="130">K1155-L1155</f>
        <v>13436.919999999998</v>
      </c>
      <c r="S1155" s="15">
        <f t="shared" ref="S1155:S1218" si="131">R1155/K1155*100</f>
        <v>18.991039375865672</v>
      </c>
      <c r="T1155" s="20" t="str">
        <f t="shared" ref="T1155:T1218" si="132">IF(K1155&gt;30000,"High",IF(K1155&gt;10000,"Medium","Low"))</f>
        <v>High</v>
      </c>
    </row>
    <row r="1156" spans="1:20" x14ac:dyDescent="0.3">
      <c r="A1156" s="15" t="s">
        <v>1229</v>
      </c>
      <c r="B1156" s="16">
        <v>45477</v>
      </c>
      <c r="C1156" s="15" t="s">
        <v>14</v>
      </c>
      <c r="D1156" s="15" t="s">
        <v>15</v>
      </c>
      <c r="E1156" s="15" t="s">
        <v>16</v>
      </c>
      <c r="F1156" s="15" t="s">
        <v>17</v>
      </c>
      <c r="G1156" s="15" t="s">
        <v>97</v>
      </c>
      <c r="H1156" s="15">
        <v>3</v>
      </c>
      <c r="I1156" s="15">
        <v>48485</v>
      </c>
      <c r="J1156" s="17">
        <v>0.12</v>
      </c>
      <c r="K1156" s="15">
        <v>128000.4</v>
      </c>
      <c r="L1156" s="15">
        <v>108833.16</v>
      </c>
      <c r="M1156" s="15" t="s">
        <v>19</v>
      </c>
      <c r="N1156" s="18" t="str">
        <f t="shared" si="126"/>
        <v>July</v>
      </c>
      <c r="O1156" s="15">
        <f t="shared" si="127"/>
        <v>3</v>
      </c>
      <c r="P1156" s="19">
        <f t="shared" si="128"/>
        <v>15360.047999999999</v>
      </c>
      <c r="Q1156" s="19">
        <f t="shared" si="129"/>
        <v>112640.352</v>
      </c>
      <c r="R1156" s="15">
        <f t="shared" si="130"/>
        <v>19167.239999999991</v>
      </c>
      <c r="S1156" s="15">
        <f t="shared" si="131"/>
        <v>14.974359455126695</v>
      </c>
      <c r="T1156" s="20" t="str">
        <f t="shared" si="132"/>
        <v>High</v>
      </c>
    </row>
    <row r="1157" spans="1:20" x14ac:dyDescent="0.3">
      <c r="A1157" s="15" t="s">
        <v>1230</v>
      </c>
      <c r="B1157" s="16">
        <v>44940</v>
      </c>
      <c r="C1157" s="15" t="s">
        <v>14</v>
      </c>
      <c r="D1157" s="15" t="s">
        <v>56</v>
      </c>
      <c r="E1157" s="15" t="s">
        <v>32</v>
      </c>
      <c r="F1157" s="15" t="s">
        <v>60</v>
      </c>
      <c r="G1157" s="15" t="s">
        <v>61</v>
      </c>
      <c r="H1157" s="15">
        <v>2</v>
      </c>
      <c r="I1157" s="15">
        <v>84647</v>
      </c>
      <c r="J1157" s="17">
        <v>0.15</v>
      </c>
      <c r="K1157" s="15">
        <v>143899.9</v>
      </c>
      <c r="L1157" s="15">
        <v>120930.75</v>
      </c>
      <c r="M1157" s="15" t="s">
        <v>19</v>
      </c>
      <c r="N1157" s="18" t="str">
        <f t="shared" si="126"/>
        <v>January</v>
      </c>
      <c r="O1157" s="15">
        <f t="shared" si="127"/>
        <v>1</v>
      </c>
      <c r="P1157" s="19">
        <f t="shared" si="128"/>
        <v>21584.984999999997</v>
      </c>
      <c r="Q1157" s="19">
        <f t="shared" si="129"/>
        <v>122314.91499999999</v>
      </c>
      <c r="R1157" s="15">
        <f t="shared" si="130"/>
        <v>22969.149999999994</v>
      </c>
      <c r="S1157" s="15">
        <f t="shared" si="131"/>
        <v>15.961894344610384</v>
      </c>
      <c r="T1157" s="20" t="str">
        <f t="shared" si="132"/>
        <v>High</v>
      </c>
    </row>
    <row r="1158" spans="1:20" x14ac:dyDescent="0.3">
      <c r="A1158" s="15" t="s">
        <v>1231</v>
      </c>
      <c r="B1158" s="16">
        <v>45289</v>
      </c>
      <c r="C1158" s="15" t="s">
        <v>37</v>
      </c>
      <c r="D1158" s="15" t="s">
        <v>42</v>
      </c>
      <c r="E1158" s="15" t="s">
        <v>23</v>
      </c>
      <c r="F1158" s="15" t="s">
        <v>49</v>
      </c>
      <c r="G1158" s="15" t="s">
        <v>71</v>
      </c>
      <c r="H1158" s="15">
        <v>1</v>
      </c>
      <c r="I1158" s="15">
        <v>77869</v>
      </c>
      <c r="J1158" s="17">
        <v>0.1</v>
      </c>
      <c r="K1158" s="15">
        <v>70082.100000000006</v>
      </c>
      <c r="L1158" s="15">
        <v>54288.83</v>
      </c>
      <c r="M1158" s="15" t="s">
        <v>19</v>
      </c>
      <c r="N1158" s="18" t="str">
        <f t="shared" si="126"/>
        <v>December</v>
      </c>
      <c r="O1158" s="15">
        <f t="shared" si="127"/>
        <v>4</v>
      </c>
      <c r="P1158" s="19">
        <f t="shared" si="128"/>
        <v>7008.2100000000009</v>
      </c>
      <c r="Q1158" s="19">
        <f t="shared" si="129"/>
        <v>63073.890000000007</v>
      </c>
      <c r="R1158" s="15">
        <f t="shared" si="130"/>
        <v>15793.270000000004</v>
      </c>
      <c r="S1158" s="15">
        <f t="shared" si="131"/>
        <v>22.535383500209043</v>
      </c>
      <c r="T1158" s="20" t="str">
        <f t="shared" si="132"/>
        <v>High</v>
      </c>
    </row>
    <row r="1159" spans="1:20" x14ac:dyDescent="0.3">
      <c r="A1159" s="15" t="s">
        <v>1232</v>
      </c>
      <c r="B1159" s="16">
        <v>45367</v>
      </c>
      <c r="C1159" s="15" t="s">
        <v>27</v>
      </c>
      <c r="D1159" s="15" t="s">
        <v>68</v>
      </c>
      <c r="E1159" s="15" t="s">
        <v>16</v>
      </c>
      <c r="F1159" s="15" t="s">
        <v>29</v>
      </c>
      <c r="G1159" s="15" t="s">
        <v>79</v>
      </c>
      <c r="H1159" s="15">
        <v>5</v>
      </c>
      <c r="I1159" s="15">
        <v>28573</v>
      </c>
      <c r="J1159" s="17">
        <v>0.08</v>
      </c>
      <c r="K1159" s="15">
        <v>131435.79999999999</v>
      </c>
      <c r="L1159" s="15">
        <v>101768.25</v>
      </c>
      <c r="M1159" s="15" t="s">
        <v>51</v>
      </c>
      <c r="N1159" s="18" t="str">
        <f t="shared" si="126"/>
        <v>March</v>
      </c>
      <c r="O1159" s="15">
        <f t="shared" si="127"/>
        <v>1</v>
      </c>
      <c r="P1159" s="19">
        <f t="shared" si="128"/>
        <v>10514.864</v>
      </c>
      <c r="Q1159" s="19">
        <f t="shared" si="129"/>
        <v>120920.93599999999</v>
      </c>
      <c r="R1159" s="15">
        <f t="shared" si="130"/>
        <v>29667.549999999988</v>
      </c>
      <c r="S1159" s="15">
        <f t="shared" si="131"/>
        <v>22.571894415372366</v>
      </c>
      <c r="T1159" s="20" t="str">
        <f t="shared" si="132"/>
        <v>High</v>
      </c>
    </row>
    <row r="1160" spans="1:20" x14ac:dyDescent="0.3">
      <c r="A1160" s="15" t="s">
        <v>1233</v>
      </c>
      <c r="B1160" s="16">
        <v>45609</v>
      </c>
      <c r="C1160" s="15" t="s">
        <v>27</v>
      </c>
      <c r="D1160" s="15" t="s">
        <v>15</v>
      </c>
      <c r="E1160" s="15" t="s">
        <v>32</v>
      </c>
      <c r="F1160" s="15" t="s">
        <v>33</v>
      </c>
      <c r="G1160" s="15" t="s">
        <v>34</v>
      </c>
      <c r="H1160" s="15">
        <v>1</v>
      </c>
      <c r="I1160" s="15">
        <v>49833</v>
      </c>
      <c r="J1160" s="17">
        <v>0.12</v>
      </c>
      <c r="K1160" s="15">
        <v>43853.04</v>
      </c>
      <c r="L1160" s="15">
        <v>36144.129999999997</v>
      </c>
      <c r="M1160" s="15" t="s">
        <v>51</v>
      </c>
      <c r="N1160" s="18" t="str">
        <f t="shared" si="126"/>
        <v>November</v>
      </c>
      <c r="O1160" s="15">
        <f t="shared" si="127"/>
        <v>4</v>
      </c>
      <c r="P1160" s="19">
        <f t="shared" si="128"/>
        <v>5262.3648000000003</v>
      </c>
      <c r="Q1160" s="19">
        <f t="shared" si="129"/>
        <v>38590.675199999998</v>
      </c>
      <c r="R1160" s="15">
        <f t="shared" si="130"/>
        <v>7708.9100000000035</v>
      </c>
      <c r="S1160" s="15">
        <f t="shared" si="131"/>
        <v>17.578963738887893</v>
      </c>
      <c r="T1160" s="20" t="str">
        <f t="shared" si="132"/>
        <v>High</v>
      </c>
    </row>
    <row r="1161" spans="1:20" x14ac:dyDescent="0.3">
      <c r="A1161" s="15" t="s">
        <v>1234</v>
      </c>
      <c r="B1161" s="16">
        <v>45431</v>
      </c>
      <c r="C1161" s="15" t="s">
        <v>21</v>
      </c>
      <c r="D1161" s="15" t="s">
        <v>109</v>
      </c>
      <c r="E1161" s="15" t="s">
        <v>16</v>
      </c>
      <c r="F1161" s="15" t="s">
        <v>17</v>
      </c>
      <c r="G1161" s="15" t="s">
        <v>18</v>
      </c>
      <c r="H1161" s="15">
        <v>4</v>
      </c>
      <c r="I1161" s="15">
        <v>15046</v>
      </c>
      <c r="J1161" s="17">
        <v>0.08</v>
      </c>
      <c r="K1161" s="15">
        <v>55369.279999999999</v>
      </c>
      <c r="L1161" s="15">
        <v>41761.800000000003</v>
      </c>
      <c r="M1161" s="15" t="s">
        <v>35</v>
      </c>
      <c r="N1161" s="18" t="str">
        <f t="shared" si="126"/>
        <v>May</v>
      </c>
      <c r="O1161" s="15">
        <f t="shared" si="127"/>
        <v>2</v>
      </c>
      <c r="P1161" s="19">
        <f t="shared" si="128"/>
        <v>4429.5424000000003</v>
      </c>
      <c r="Q1161" s="19">
        <f t="shared" si="129"/>
        <v>50939.7376</v>
      </c>
      <c r="R1161" s="15">
        <f t="shared" si="130"/>
        <v>13607.479999999996</v>
      </c>
      <c r="S1161" s="15">
        <f t="shared" si="131"/>
        <v>24.57586589531234</v>
      </c>
      <c r="T1161" s="20" t="str">
        <f t="shared" si="132"/>
        <v>High</v>
      </c>
    </row>
    <row r="1162" spans="1:20" x14ac:dyDescent="0.3">
      <c r="A1162" s="15" t="s">
        <v>1235</v>
      </c>
      <c r="B1162" s="16">
        <v>44934</v>
      </c>
      <c r="C1162" s="15" t="s">
        <v>14</v>
      </c>
      <c r="D1162" s="15" t="s">
        <v>48</v>
      </c>
      <c r="E1162" s="15" t="s">
        <v>16</v>
      </c>
      <c r="F1162" s="15" t="s">
        <v>39</v>
      </c>
      <c r="G1162" s="15" t="s">
        <v>40</v>
      </c>
      <c r="H1162" s="15">
        <v>4</v>
      </c>
      <c r="I1162" s="15">
        <v>44765</v>
      </c>
      <c r="J1162" s="17">
        <v>0.15</v>
      </c>
      <c r="K1162" s="15">
        <v>152201</v>
      </c>
      <c r="L1162" s="15">
        <v>134055</v>
      </c>
      <c r="M1162" s="15" t="s">
        <v>19</v>
      </c>
      <c r="N1162" s="18" t="str">
        <f t="shared" si="126"/>
        <v>January</v>
      </c>
      <c r="O1162" s="15">
        <f t="shared" si="127"/>
        <v>1</v>
      </c>
      <c r="P1162" s="19">
        <f t="shared" si="128"/>
        <v>22830.149999999998</v>
      </c>
      <c r="Q1162" s="19">
        <f t="shared" si="129"/>
        <v>129370.85</v>
      </c>
      <c r="R1162" s="15">
        <f t="shared" si="130"/>
        <v>18146</v>
      </c>
      <c r="S1162" s="15">
        <f t="shared" si="131"/>
        <v>11.922392099920499</v>
      </c>
      <c r="T1162" s="20" t="str">
        <f t="shared" si="132"/>
        <v>High</v>
      </c>
    </row>
    <row r="1163" spans="1:20" x14ac:dyDescent="0.3">
      <c r="A1163" s="15" t="s">
        <v>1236</v>
      </c>
      <c r="B1163" s="16">
        <v>45529</v>
      </c>
      <c r="C1163" s="15" t="s">
        <v>14</v>
      </c>
      <c r="D1163" s="15" t="s">
        <v>68</v>
      </c>
      <c r="E1163" s="15" t="s">
        <v>32</v>
      </c>
      <c r="F1163" s="15" t="s">
        <v>60</v>
      </c>
      <c r="G1163" s="15" t="s">
        <v>61</v>
      </c>
      <c r="H1163" s="15">
        <v>1</v>
      </c>
      <c r="I1163" s="15">
        <v>3625</v>
      </c>
      <c r="J1163" s="17">
        <v>0.15</v>
      </c>
      <c r="K1163" s="15">
        <v>3081.25</v>
      </c>
      <c r="L1163" s="15">
        <v>2489.77</v>
      </c>
      <c r="M1163" s="15" t="s">
        <v>51</v>
      </c>
      <c r="N1163" s="18" t="str">
        <f t="shared" si="126"/>
        <v>August</v>
      </c>
      <c r="O1163" s="15">
        <f t="shared" si="127"/>
        <v>3</v>
      </c>
      <c r="P1163" s="19">
        <f t="shared" si="128"/>
        <v>462.1875</v>
      </c>
      <c r="Q1163" s="19">
        <f t="shared" si="129"/>
        <v>2619.0625</v>
      </c>
      <c r="R1163" s="15">
        <f t="shared" si="130"/>
        <v>591.48</v>
      </c>
      <c r="S1163" s="15">
        <f t="shared" si="131"/>
        <v>19.196105476673427</v>
      </c>
      <c r="T1163" s="20" t="str">
        <f t="shared" si="132"/>
        <v>Low</v>
      </c>
    </row>
    <row r="1164" spans="1:20" x14ac:dyDescent="0.3">
      <c r="A1164" s="15" t="s">
        <v>1237</v>
      </c>
      <c r="B1164" s="16">
        <v>45606</v>
      </c>
      <c r="C1164" s="15" t="s">
        <v>14</v>
      </c>
      <c r="D1164" s="15" t="s">
        <v>42</v>
      </c>
      <c r="E1164" s="15" t="s">
        <v>16</v>
      </c>
      <c r="F1164" s="15" t="s">
        <v>29</v>
      </c>
      <c r="G1164" s="15" t="s">
        <v>30</v>
      </c>
      <c r="H1164" s="15">
        <v>2</v>
      </c>
      <c r="I1164" s="15">
        <v>68468</v>
      </c>
      <c r="J1164" s="17">
        <v>0.05</v>
      </c>
      <c r="K1164" s="15">
        <v>130089.2</v>
      </c>
      <c r="L1164" s="15">
        <v>112679.41</v>
      </c>
      <c r="M1164" s="15" t="s">
        <v>35</v>
      </c>
      <c r="N1164" s="18" t="str">
        <f t="shared" si="126"/>
        <v>November</v>
      </c>
      <c r="O1164" s="15">
        <f t="shared" si="127"/>
        <v>4</v>
      </c>
      <c r="P1164" s="19">
        <f t="shared" si="128"/>
        <v>6504.46</v>
      </c>
      <c r="Q1164" s="19">
        <f t="shared" si="129"/>
        <v>123584.73999999999</v>
      </c>
      <c r="R1164" s="15">
        <f t="shared" si="130"/>
        <v>17409.789999999994</v>
      </c>
      <c r="S1164" s="15">
        <f t="shared" si="131"/>
        <v>13.38296338204862</v>
      </c>
      <c r="T1164" s="20" t="str">
        <f t="shared" si="132"/>
        <v>High</v>
      </c>
    </row>
    <row r="1165" spans="1:20" x14ac:dyDescent="0.3">
      <c r="A1165" s="15" t="s">
        <v>1238</v>
      </c>
      <c r="B1165" s="16">
        <v>45469</v>
      </c>
      <c r="C1165" s="15" t="s">
        <v>14</v>
      </c>
      <c r="D1165" s="15" t="s">
        <v>42</v>
      </c>
      <c r="E1165" s="15" t="s">
        <v>16</v>
      </c>
      <c r="F1165" s="15" t="s">
        <v>17</v>
      </c>
      <c r="G1165" s="15" t="s">
        <v>18</v>
      </c>
      <c r="H1165" s="15">
        <v>1</v>
      </c>
      <c r="I1165" s="15">
        <v>24967</v>
      </c>
      <c r="J1165" s="17">
        <v>0.1</v>
      </c>
      <c r="K1165" s="15">
        <v>22470.3</v>
      </c>
      <c r="L1165" s="15">
        <v>17600.39</v>
      </c>
      <c r="M1165" s="15" t="s">
        <v>35</v>
      </c>
      <c r="N1165" s="18" t="str">
        <f t="shared" si="126"/>
        <v>June</v>
      </c>
      <c r="O1165" s="15">
        <f t="shared" si="127"/>
        <v>2</v>
      </c>
      <c r="P1165" s="19">
        <f t="shared" si="128"/>
        <v>2247.0300000000002</v>
      </c>
      <c r="Q1165" s="19">
        <f t="shared" si="129"/>
        <v>20223.27</v>
      </c>
      <c r="R1165" s="15">
        <f t="shared" si="130"/>
        <v>4869.91</v>
      </c>
      <c r="S1165" s="15">
        <f t="shared" si="131"/>
        <v>21.672652345540559</v>
      </c>
      <c r="T1165" s="20" t="str">
        <f t="shared" si="132"/>
        <v>Medium</v>
      </c>
    </row>
    <row r="1166" spans="1:20" x14ac:dyDescent="0.3">
      <c r="A1166" s="15" t="s">
        <v>1239</v>
      </c>
      <c r="B1166" s="16">
        <v>45303</v>
      </c>
      <c r="C1166" s="15" t="s">
        <v>27</v>
      </c>
      <c r="D1166" s="15" t="s">
        <v>28</v>
      </c>
      <c r="E1166" s="15" t="s">
        <v>23</v>
      </c>
      <c r="F1166" s="15" t="s">
        <v>24</v>
      </c>
      <c r="G1166" s="15" t="s">
        <v>25</v>
      </c>
      <c r="H1166" s="15">
        <v>4</v>
      </c>
      <c r="I1166" s="15">
        <v>70072</v>
      </c>
      <c r="J1166" s="17">
        <v>0.05</v>
      </c>
      <c r="K1166" s="15">
        <v>266273.59999999998</v>
      </c>
      <c r="L1166" s="15">
        <v>205400.45</v>
      </c>
      <c r="M1166" s="15" t="s">
        <v>51</v>
      </c>
      <c r="N1166" s="18" t="str">
        <f t="shared" si="126"/>
        <v>January</v>
      </c>
      <c r="O1166" s="15">
        <f t="shared" si="127"/>
        <v>1</v>
      </c>
      <c r="P1166" s="19">
        <f t="shared" si="128"/>
        <v>13313.68</v>
      </c>
      <c r="Q1166" s="19">
        <f t="shared" si="129"/>
        <v>252959.91999999998</v>
      </c>
      <c r="R1166" s="15">
        <f t="shared" si="130"/>
        <v>60873.149999999965</v>
      </c>
      <c r="S1166" s="15">
        <f t="shared" si="131"/>
        <v>22.861128553487831</v>
      </c>
      <c r="T1166" s="20" t="str">
        <f t="shared" si="132"/>
        <v>High</v>
      </c>
    </row>
    <row r="1167" spans="1:20" x14ac:dyDescent="0.3">
      <c r="A1167" s="15" t="s">
        <v>1240</v>
      </c>
      <c r="B1167" s="16">
        <v>45215</v>
      </c>
      <c r="C1167" s="15" t="s">
        <v>21</v>
      </c>
      <c r="D1167" s="15" t="s">
        <v>48</v>
      </c>
      <c r="E1167" s="15" t="s">
        <v>16</v>
      </c>
      <c r="F1167" s="15" t="s">
        <v>39</v>
      </c>
      <c r="G1167" s="15" t="s">
        <v>40</v>
      </c>
      <c r="H1167" s="15">
        <v>5</v>
      </c>
      <c r="I1167" s="15">
        <v>89979</v>
      </c>
      <c r="J1167" s="17">
        <v>0.08</v>
      </c>
      <c r="K1167" s="15">
        <v>413903.4</v>
      </c>
      <c r="L1167" s="15">
        <v>320672.67</v>
      </c>
      <c r="M1167" s="15" t="s">
        <v>51</v>
      </c>
      <c r="N1167" s="18" t="str">
        <f t="shared" si="126"/>
        <v>October</v>
      </c>
      <c r="O1167" s="15">
        <f t="shared" si="127"/>
        <v>4</v>
      </c>
      <c r="P1167" s="19">
        <f t="shared" si="128"/>
        <v>33112.272000000004</v>
      </c>
      <c r="Q1167" s="19">
        <f t="shared" si="129"/>
        <v>380791.12800000003</v>
      </c>
      <c r="R1167" s="15">
        <f t="shared" si="130"/>
        <v>93230.73000000004</v>
      </c>
      <c r="S1167" s="15">
        <f t="shared" si="131"/>
        <v>22.524755776347824</v>
      </c>
      <c r="T1167" s="20" t="str">
        <f t="shared" si="132"/>
        <v>High</v>
      </c>
    </row>
    <row r="1168" spans="1:20" x14ac:dyDescent="0.3">
      <c r="A1168" s="15" t="s">
        <v>1241</v>
      </c>
      <c r="B1168" s="16">
        <v>45618</v>
      </c>
      <c r="C1168" s="15" t="s">
        <v>14</v>
      </c>
      <c r="D1168" s="15" t="s">
        <v>48</v>
      </c>
      <c r="E1168" s="15" t="s">
        <v>32</v>
      </c>
      <c r="F1168" s="15" t="s">
        <v>60</v>
      </c>
      <c r="G1168" s="15" t="s">
        <v>61</v>
      </c>
      <c r="H1168" s="15">
        <v>4</v>
      </c>
      <c r="I1168" s="15">
        <v>37831</v>
      </c>
      <c r="J1168" s="17">
        <v>0.05</v>
      </c>
      <c r="K1168" s="15">
        <v>143757.79999999999</v>
      </c>
      <c r="L1168" s="15">
        <v>115324.28</v>
      </c>
      <c r="M1168" s="15" t="s">
        <v>35</v>
      </c>
      <c r="N1168" s="18" t="str">
        <f t="shared" si="126"/>
        <v>November</v>
      </c>
      <c r="O1168" s="15">
        <f t="shared" si="127"/>
        <v>4</v>
      </c>
      <c r="P1168" s="19">
        <f t="shared" si="128"/>
        <v>7187.8899999999994</v>
      </c>
      <c r="Q1168" s="19">
        <f t="shared" si="129"/>
        <v>136569.90999999997</v>
      </c>
      <c r="R1168" s="15">
        <f t="shared" si="130"/>
        <v>28433.51999999999</v>
      </c>
      <c r="S1168" s="15">
        <f t="shared" si="131"/>
        <v>19.77876678691521</v>
      </c>
      <c r="T1168" s="20" t="str">
        <f t="shared" si="132"/>
        <v>High</v>
      </c>
    </row>
    <row r="1169" spans="1:20" x14ac:dyDescent="0.3">
      <c r="A1169" s="15" t="s">
        <v>1242</v>
      </c>
      <c r="B1169" s="16">
        <v>45393</v>
      </c>
      <c r="C1169" s="15" t="s">
        <v>14</v>
      </c>
      <c r="D1169" s="15" t="s">
        <v>109</v>
      </c>
      <c r="E1169" s="15" t="s">
        <v>16</v>
      </c>
      <c r="F1169" s="15" t="s">
        <v>17</v>
      </c>
      <c r="G1169" s="15" t="s">
        <v>18</v>
      </c>
      <c r="H1169" s="15">
        <v>1</v>
      </c>
      <c r="I1169" s="15">
        <v>79312</v>
      </c>
      <c r="J1169" s="17">
        <v>0</v>
      </c>
      <c r="K1169" s="15">
        <v>79312</v>
      </c>
      <c r="L1169" s="15">
        <v>71277.63</v>
      </c>
      <c r="M1169" s="15" t="s">
        <v>35</v>
      </c>
      <c r="N1169" s="18" t="str">
        <f t="shared" si="126"/>
        <v>April</v>
      </c>
      <c r="O1169" s="15">
        <f t="shared" si="127"/>
        <v>2</v>
      </c>
      <c r="P1169" s="19">
        <f t="shared" si="128"/>
        <v>0</v>
      </c>
      <c r="Q1169" s="19">
        <f t="shared" si="129"/>
        <v>79312</v>
      </c>
      <c r="R1169" s="15">
        <f t="shared" si="130"/>
        <v>8034.3699999999953</v>
      </c>
      <c r="S1169" s="15">
        <f t="shared" si="131"/>
        <v>10.130081198305421</v>
      </c>
      <c r="T1169" s="20" t="str">
        <f t="shared" si="132"/>
        <v>High</v>
      </c>
    </row>
    <row r="1170" spans="1:20" x14ac:dyDescent="0.3">
      <c r="A1170" s="15" t="s">
        <v>1243</v>
      </c>
      <c r="B1170" s="16">
        <v>45470</v>
      </c>
      <c r="C1170" s="15" t="s">
        <v>21</v>
      </c>
      <c r="D1170" s="15" t="s">
        <v>42</v>
      </c>
      <c r="E1170" s="15" t="s">
        <v>23</v>
      </c>
      <c r="F1170" s="15" t="s">
        <v>24</v>
      </c>
      <c r="G1170" s="15" t="s">
        <v>75</v>
      </c>
      <c r="H1170" s="15">
        <v>3</v>
      </c>
      <c r="I1170" s="15">
        <v>80569</v>
      </c>
      <c r="J1170" s="17">
        <v>0.1</v>
      </c>
      <c r="K1170" s="15">
        <v>217536.3</v>
      </c>
      <c r="L1170" s="15">
        <v>194063.3</v>
      </c>
      <c r="M1170" s="15" t="s">
        <v>19</v>
      </c>
      <c r="N1170" s="18" t="str">
        <f t="shared" si="126"/>
        <v>June</v>
      </c>
      <c r="O1170" s="15">
        <f t="shared" si="127"/>
        <v>2</v>
      </c>
      <c r="P1170" s="19">
        <f t="shared" si="128"/>
        <v>21753.63</v>
      </c>
      <c r="Q1170" s="19">
        <f t="shared" si="129"/>
        <v>195782.66999999998</v>
      </c>
      <c r="R1170" s="15">
        <f t="shared" si="130"/>
        <v>23473</v>
      </c>
      <c r="S1170" s="15">
        <f t="shared" si="131"/>
        <v>10.790383030326433</v>
      </c>
      <c r="T1170" s="20" t="str">
        <f t="shared" si="132"/>
        <v>High</v>
      </c>
    </row>
    <row r="1171" spans="1:20" x14ac:dyDescent="0.3">
      <c r="A1171" s="15" t="s">
        <v>1244</v>
      </c>
      <c r="B1171" s="16">
        <v>44988</v>
      </c>
      <c r="C1171" s="15" t="s">
        <v>37</v>
      </c>
      <c r="D1171" s="15" t="s">
        <v>63</v>
      </c>
      <c r="E1171" s="15" t="s">
        <v>16</v>
      </c>
      <c r="F1171" s="15" t="s">
        <v>29</v>
      </c>
      <c r="G1171" s="15" t="s">
        <v>57</v>
      </c>
      <c r="H1171" s="15">
        <v>2</v>
      </c>
      <c r="I1171" s="15">
        <v>19154</v>
      </c>
      <c r="J1171" s="17">
        <v>0.15</v>
      </c>
      <c r="K1171" s="15">
        <v>32561.8</v>
      </c>
      <c r="L1171" s="15">
        <v>25663.32</v>
      </c>
      <c r="M1171" s="15" t="s">
        <v>35</v>
      </c>
      <c r="N1171" s="18" t="str">
        <f t="shared" si="126"/>
        <v>March</v>
      </c>
      <c r="O1171" s="15">
        <f t="shared" si="127"/>
        <v>1</v>
      </c>
      <c r="P1171" s="19">
        <f t="shared" si="128"/>
        <v>4884.2699999999995</v>
      </c>
      <c r="Q1171" s="19">
        <f t="shared" si="129"/>
        <v>27677.53</v>
      </c>
      <c r="R1171" s="15">
        <f t="shared" si="130"/>
        <v>6898.48</v>
      </c>
      <c r="S1171" s="15">
        <f t="shared" si="131"/>
        <v>21.185806681448813</v>
      </c>
      <c r="T1171" s="20" t="str">
        <f t="shared" si="132"/>
        <v>High</v>
      </c>
    </row>
    <row r="1172" spans="1:20" x14ac:dyDescent="0.3">
      <c r="A1172" s="15" t="s">
        <v>1245</v>
      </c>
      <c r="B1172" s="16">
        <v>45039</v>
      </c>
      <c r="C1172" s="15" t="s">
        <v>14</v>
      </c>
      <c r="D1172" s="15" t="s">
        <v>73</v>
      </c>
      <c r="E1172" s="15" t="s">
        <v>16</v>
      </c>
      <c r="F1172" s="15" t="s">
        <v>17</v>
      </c>
      <c r="G1172" s="15" t="s">
        <v>156</v>
      </c>
      <c r="H1172" s="15">
        <v>5</v>
      </c>
      <c r="I1172" s="15">
        <v>72786</v>
      </c>
      <c r="J1172" s="17">
        <v>0</v>
      </c>
      <c r="K1172" s="15">
        <v>363930</v>
      </c>
      <c r="L1172" s="15">
        <v>303328.14</v>
      </c>
      <c r="M1172" s="15" t="s">
        <v>51</v>
      </c>
      <c r="N1172" s="18" t="str">
        <f t="shared" si="126"/>
        <v>April</v>
      </c>
      <c r="O1172" s="15">
        <f t="shared" si="127"/>
        <v>2</v>
      </c>
      <c r="P1172" s="19">
        <f t="shared" si="128"/>
        <v>0</v>
      </c>
      <c r="Q1172" s="19">
        <f t="shared" si="129"/>
        <v>363930</v>
      </c>
      <c r="R1172" s="15">
        <f t="shared" si="130"/>
        <v>60601.859999999986</v>
      </c>
      <c r="S1172" s="15">
        <f t="shared" si="131"/>
        <v>16.652064957546777</v>
      </c>
      <c r="T1172" s="20" t="str">
        <f t="shared" si="132"/>
        <v>High</v>
      </c>
    </row>
    <row r="1173" spans="1:20" x14ac:dyDescent="0.3">
      <c r="A1173" s="15" t="s">
        <v>1246</v>
      </c>
      <c r="B1173" s="16">
        <v>45429</v>
      </c>
      <c r="C1173" s="15" t="s">
        <v>21</v>
      </c>
      <c r="D1173" s="15" t="s">
        <v>22</v>
      </c>
      <c r="E1173" s="15" t="s">
        <v>32</v>
      </c>
      <c r="F1173" s="15" t="s">
        <v>33</v>
      </c>
      <c r="G1173" s="15" t="s">
        <v>34</v>
      </c>
      <c r="H1173" s="15">
        <v>3</v>
      </c>
      <c r="I1173" s="15">
        <v>68492</v>
      </c>
      <c r="J1173" s="17">
        <v>0</v>
      </c>
      <c r="K1173" s="15">
        <v>205476</v>
      </c>
      <c r="L1173" s="15">
        <v>177220.13</v>
      </c>
      <c r="M1173" s="15" t="s">
        <v>19</v>
      </c>
      <c r="N1173" s="18" t="str">
        <f t="shared" si="126"/>
        <v>May</v>
      </c>
      <c r="O1173" s="15">
        <f t="shared" si="127"/>
        <v>2</v>
      </c>
      <c r="P1173" s="19">
        <f t="shared" si="128"/>
        <v>0</v>
      </c>
      <c r="Q1173" s="19">
        <f t="shared" si="129"/>
        <v>205476</v>
      </c>
      <c r="R1173" s="15">
        <f t="shared" si="130"/>
        <v>28255.869999999995</v>
      </c>
      <c r="S1173" s="15">
        <f t="shared" si="131"/>
        <v>13.751421090540985</v>
      </c>
      <c r="T1173" s="20" t="str">
        <f t="shared" si="132"/>
        <v>High</v>
      </c>
    </row>
    <row r="1174" spans="1:20" x14ac:dyDescent="0.3">
      <c r="A1174" s="15" t="s">
        <v>1247</v>
      </c>
      <c r="B1174" s="16">
        <v>45223</v>
      </c>
      <c r="C1174" s="15" t="s">
        <v>14</v>
      </c>
      <c r="D1174" s="15" t="s">
        <v>68</v>
      </c>
      <c r="E1174" s="15" t="s">
        <v>32</v>
      </c>
      <c r="F1174" s="15" t="s">
        <v>33</v>
      </c>
      <c r="G1174" s="15" t="s">
        <v>83</v>
      </c>
      <c r="H1174" s="15">
        <v>5</v>
      </c>
      <c r="I1174" s="15">
        <v>80384</v>
      </c>
      <c r="J1174" s="17">
        <v>0.05</v>
      </c>
      <c r="K1174" s="15">
        <v>381824</v>
      </c>
      <c r="L1174" s="15">
        <v>311865.89</v>
      </c>
      <c r="M1174" s="15" t="s">
        <v>51</v>
      </c>
      <c r="N1174" s="18" t="str">
        <f t="shared" si="126"/>
        <v>October</v>
      </c>
      <c r="O1174" s="15">
        <f t="shared" si="127"/>
        <v>4</v>
      </c>
      <c r="P1174" s="19">
        <f t="shared" si="128"/>
        <v>19091.2</v>
      </c>
      <c r="Q1174" s="19">
        <f t="shared" si="129"/>
        <v>362732.79999999999</v>
      </c>
      <c r="R1174" s="15">
        <f t="shared" si="130"/>
        <v>69958.109999999986</v>
      </c>
      <c r="S1174" s="15">
        <f t="shared" si="131"/>
        <v>18.322082949212199</v>
      </c>
      <c r="T1174" s="20" t="str">
        <f t="shared" si="132"/>
        <v>High</v>
      </c>
    </row>
    <row r="1175" spans="1:20" x14ac:dyDescent="0.3">
      <c r="A1175" s="15" t="s">
        <v>1248</v>
      </c>
      <c r="B1175" s="16">
        <v>44998</v>
      </c>
      <c r="C1175" s="15" t="s">
        <v>21</v>
      </c>
      <c r="D1175" s="15" t="s">
        <v>48</v>
      </c>
      <c r="E1175" s="15" t="s">
        <v>16</v>
      </c>
      <c r="F1175" s="15" t="s">
        <v>29</v>
      </c>
      <c r="G1175" s="15" t="s">
        <v>57</v>
      </c>
      <c r="H1175" s="15">
        <v>1</v>
      </c>
      <c r="I1175" s="15">
        <v>23609</v>
      </c>
      <c r="J1175" s="17">
        <v>0.1</v>
      </c>
      <c r="K1175" s="15">
        <v>21248.1</v>
      </c>
      <c r="L1175" s="15">
        <v>16111.75</v>
      </c>
      <c r="M1175" s="15" t="s">
        <v>19</v>
      </c>
      <c r="N1175" s="18" t="str">
        <f t="shared" si="126"/>
        <v>March</v>
      </c>
      <c r="O1175" s="15">
        <f t="shared" si="127"/>
        <v>1</v>
      </c>
      <c r="P1175" s="19">
        <f t="shared" si="128"/>
        <v>2124.81</v>
      </c>
      <c r="Q1175" s="19">
        <f t="shared" si="129"/>
        <v>19123.289999999997</v>
      </c>
      <c r="R1175" s="15">
        <f t="shared" si="130"/>
        <v>5136.3499999999985</v>
      </c>
      <c r="S1175" s="15">
        <f t="shared" si="131"/>
        <v>24.173220193805559</v>
      </c>
      <c r="T1175" s="20" t="str">
        <f t="shared" si="132"/>
        <v>Medium</v>
      </c>
    </row>
    <row r="1176" spans="1:20" x14ac:dyDescent="0.3">
      <c r="A1176" s="15" t="s">
        <v>1249</v>
      </c>
      <c r="B1176" s="16">
        <v>45154</v>
      </c>
      <c r="C1176" s="15" t="s">
        <v>14</v>
      </c>
      <c r="D1176" s="15" t="s">
        <v>109</v>
      </c>
      <c r="E1176" s="15" t="s">
        <v>16</v>
      </c>
      <c r="F1176" s="15" t="s">
        <v>29</v>
      </c>
      <c r="G1176" s="15" t="s">
        <v>57</v>
      </c>
      <c r="H1176" s="15">
        <v>4</v>
      </c>
      <c r="I1176" s="15">
        <v>6406</v>
      </c>
      <c r="J1176" s="17">
        <v>0.05</v>
      </c>
      <c r="K1176" s="15">
        <v>24342.799999999999</v>
      </c>
      <c r="L1176" s="15">
        <v>18498.419999999998</v>
      </c>
      <c r="M1176" s="15" t="s">
        <v>51</v>
      </c>
      <c r="N1176" s="18" t="str">
        <f t="shared" si="126"/>
        <v>August</v>
      </c>
      <c r="O1176" s="15">
        <f t="shared" si="127"/>
        <v>3</v>
      </c>
      <c r="P1176" s="19">
        <f t="shared" si="128"/>
        <v>1217.1400000000001</v>
      </c>
      <c r="Q1176" s="19">
        <f t="shared" si="129"/>
        <v>23125.66</v>
      </c>
      <c r="R1176" s="15">
        <f t="shared" si="130"/>
        <v>5844.380000000001</v>
      </c>
      <c r="S1176" s="15">
        <f t="shared" si="131"/>
        <v>24.008659644740955</v>
      </c>
      <c r="T1176" s="20" t="str">
        <f t="shared" si="132"/>
        <v>Medium</v>
      </c>
    </row>
    <row r="1177" spans="1:20" x14ac:dyDescent="0.3">
      <c r="A1177" s="15" t="s">
        <v>1250</v>
      </c>
      <c r="B1177" s="16">
        <v>44963</v>
      </c>
      <c r="C1177" s="15" t="s">
        <v>21</v>
      </c>
      <c r="D1177" s="15" t="s">
        <v>38</v>
      </c>
      <c r="E1177" s="15" t="s">
        <v>16</v>
      </c>
      <c r="F1177" s="15" t="s">
        <v>39</v>
      </c>
      <c r="G1177" s="15" t="s">
        <v>165</v>
      </c>
      <c r="H1177" s="15">
        <v>5</v>
      </c>
      <c r="I1177" s="15">
        <v>36770</v>
      </c>
      <c r="J1177" s="17">
        <v>0.08</v>
      </c>
      <c r="K1177" s="15">
        <v>169142</v>
      </c>
      <c r="L1177" s="15">
        <v>148736.9</v>
      </c>
      <c r="M1177" s="15" t="s">
        <v>51</v>
      </c>
      <c r="N1177" s="18" t="str">
        <f t="shared" si="126"/>
        <v>February</v>
      </c>
      <c r="O1177" s="15">
        <f t="shared" si="127"/>
        <v>1</v>
      </c>
      <c r="P1177" s="19">
        <f t="shared" si="128"/>
        <v>13531.36</v>
      </c>
      <c r="Q1177" s="19">
        <f t="shared" si="129"/>
        <v>155610.64000000001</v>
      </c>
      <c r="R1177" s="15">
        <f t="shared" si="130"/>
        <v>20405.100000000006</v>
      </c>
      <c r="S1177" s="15">
        <f t="shared" si="131"/>
        <v>12.063887148076766</v>
      </c>
      <c r="T1177" s="20" t="str">
        <f t="shared" si="132"/>
        <v>High</v>
      </c>
    </row>
    <row r="1178" spans="1:20" x14ac:dyDescent="0.3">
      <c r="A1178" s="15" t="s">
        <v>1251</v>
      </c>
      <c r="B1178" s="16">
        <v>45232</v>
      </c>
      <c r="C1178" s="15" t="s">
        <v>27</v>
      </c>
      <c r="D1178" s="15" t="s">
        <v>28</v>
      </c>
      <c r="E1178" s="15" t="s">
        <v>16</v>
      </c>
      <c r="F1178" s="15" t="s">
        <v>29</v>
      </c>
      <c r="G1178" s="15" t="s">
        <v>105</v>
      </c>
      <c r="H1178" s="15">
        <v>4</v>
      </c>
      <c r="I1178" s="15">
        <v>53072</v>
      </c>
      <c r="J1178" s="17">
        <v>0.1</v>
      </c>
      <c r="K1178" s="15">
        <v>191059.20000000001</v>
      </c>
      <c r="L1178" s="15">
        <v>170608.64000000001</v>
      </c>
      <c r="M1178" s="15" t="s">
        <v>35</v>
      </c>
      <c r="N1178" s="18" t="str">
        <f t="shared" si="126"/>
        <v>November</v>
      </c>
      <c r="O1178" s="15">
        <f t="shared" si="127"/>
        <v>4</v>
      </c>
      <c r="P1178" s="19">
        <f t="shared" si="128"/>
        <v>19105.920000000002</v>
      </c>
      <c r="Q1178" s="19">
        <f t="shared" si="129"/>
        <v>171953.28</v>
      </c>
      <c r="R1178" s="15">
        <f t="shared" si="130"/>
        <v>20450.559999999998</v>
      </c>
      <c r="S1178" s="15">
        <f t="shared" si="131"/>
        <v>10.703781864469232</v>
      </c>
      <c r="T1178" s="20" t="str">
        <f t="shared" si="132"/>
        <v>High</v>
      </c>
    </row>
    <row r="1179" spans="1:20" x14ac:dyDescent="0.3">
      <c r="A1179" s="15" t="s">
        <v>1252</v>
      </c>
      <c r="B1179" s="16">
        <v>45223</v>
      </c>
      <c r="C1179" s="15" t="s">
        <v>21</v>
      </c>
      <c r="D1179" s="15" t="s">
        <v>15</v>
      </c>
      <c r="E1179" s="15" t="s">
        <v>23</v>
      </c>
      <c r="F1179" s="15" t="s">
        <v>49</v>
      </c>
      <c r="G1179" s="15" t="s">
        <v>95</v>
      </c>
      <c r="H1179" s="15">
        <v>4</v>
      </c>
      <c r="I1179" s="15">
        <v>2569</v>
      </c>
      <c r="J1179" s="17">
        <v>0.12</v>
      </c>
      <c r="K1179" s="15">
        <v>9042.8799999999992</v>
      </c>
      <c r="L1179" s="15">
        <v>7867.38</v>
      </c>
      <c r="M1179" s="15" t="s">
        <v>35</v>
      </c>
      <c r="N1179" s="18" t="str">
        <f t="shared" si="126"/>
        <v>October</v>
      </c>
      <c r="O1179" s="15">
        <f t="shared" si="127"/>
        <v>4</v>
      </c>
      <c r="P1179" s="19">
        <f t="shared" si="128"/>
        <v>1085.1455999999998</v>
      </c>
      <c r="Q1179" s="19">
        <f t="shared" si="129"/>
        <v>7957.7343999999994</v>
      </c>
      <c r="R1179" s="15">
        <f t="shared" si="130"/>
        <v>1175.4999999999991</v>
      </c>
      <c r="S1179" s="15">
        <f t="shared" si="131"/>
        <v>12.999177253264438</v>
      </c>
      <c r="T1179" s="20" t="str">
        <f t="shared" si="132"/>
        <v>Low</v>
      </c>
    </row>
    <row r="1180" spans="1:20" x14ac:dyDescent="0.3">
      <c r="A1180" s="15" t="s">
        <v>1253</v>
      </c>
      <c r="B1180" s="16">
        <v>45337</v>
      </c>
      <c r="C1180" s="15" t="s">
        <v>21</v>
      </c>
      <c r="D1180" s="15" t="s">
        <v>68</v>
      </c>
      <c r="E1180" s="15" t="s">
        <v>23</v>
      </c>
      <c r="F1180" s="15" t="s">
        <v>49</v>
      </c>
      <c r="G1180" s="15" t="s">
        <v>95</v>
      </c>
      <c r="H1180" s="15">
        <v>5</v>
      </c>
      <c r="I1180" s="15">
        <v>24568</v>
      </c>
      <c r="J1180" s="17">
        <v>0.1</v>
      </c>
      <c r="K1180" s="15">
        <v>110556</v>
      </c>
      <c r="L1180" s="15">
        <v>93359.45</v>
      </c>
      <c r="M1180" s="15" t="s">
        <v>51</v>
      </c>
      <c r="N1180" s="18" t="str">
        <f t="shared" si="126"/>
        <v>February</v>
      </c>
      <c r="O1180" s="15">
        <f t="shared" si="127"/>
        <v>1</v>
      </c>
      <c r="P1180" s="19">
        <f t="shared" si="128"/>
        <v>11055.6</v>
      </c>
      <c r="Q1180" s="19">
        <f t="shared" si="129"/>
        <v>99500.4</v>
      </c>
      <c r="R1180" s="15">
        <f t="shared" si="130"/>
        <v>17196.550000000003</v>
      </c>
      <c r="S1180" s="15">
        <f t="shared" si="131"/>
        <v>15.55460581062991</v>
      </c>
      <c r="T1180" s="20" t="str">
        <f t="shared" si="132"/>
        <v>High</v>
      </c>
    </row>
    <row r="1181" spans="1:20" x14ac:dyDescent="0.3">
      <c r="A1181" s="15" t="s">
        <v>1254</v>
      </c>
      <c r="B1181" s="16">
        <v>45378</v>
      </c>
      <c r="C1181" s="15" t="s">
        <v>14</v>
      </c>
      <c r="D1181" s="15" t="s">
        <v>68</v>
      </c>
      <c r="E1181" s="15" t="s">
        <v>23</v>
      </c>
      <c r="F1181" s="15" t="s">
        <v>24</v>
      </c>
      <c r="G1181" s="15" t="s">
        <v>25</v>
      </c>
      <c r="H1181" s="15">
        <v>2</v>
      </c>
      <c r="I1181" s="15">
        <v>33885</v>
      </c>
      <c r="J1181" s="17">
        <v>0.05</v>
      </c>
      <c r="K1181" s="15">
        <v>64381.5</v>
      </c>
      <c r="L1181" s="15">
        <v>48716.61</v>
      </c>
      <c r="M1181" s="15" t="s">
        <v>35</v>
      </c>
      <c r="N1181" s="18" t="str">
        <f t="shared" si="126"/>
        <v>March</v>
      </c>
      <c r="O1181" s="15">
        <f t="shared" si="127"/>
        <v>1</v>
      </c>
      <c r="P1181" s="19">
        <f t="shared" si="128"/>
        <v>3219.0750000000003</v>
      </c>
      <c r="Q1181" s="19">
        <f t="shared" si="129"/>
        <v>61162.425000000003</v>
      </c>
      <c r="R1181" s="15">
        <f t="shared" si="130"/>
        <v>15664.89</v>
      </c>
      <c r="S1181" s="15">
        <f t="shared" si="131"/>
        <v>24.331352950770018</v>
      </c>
      <c r="T1181" s="20" t="str">
        <f t="shared" si="132"/>
        <v>High</v>
      </c>
    </row>
    <row r="1182" spans="1:20" x14ac:dyDescent="0.3">
      <c r="A1182" s="15" t="s">
        <v>1255</v>
      </c>
      <c r="B1182" s="16">
        <v>45544</v>
      </c>
      <c r="C1182" s="15" t="s">
        <v>37</v>
      </c>
      <c r="D1182" s="15" t="s">
        <v>56</v>
      </c>
      <c r="E1182" s="15" t="s">
        <v>16</v>
      </c>
      <c r="F1182" s="15" t="s">
        <v>39</v>
      </c>
      <c r="G1182" s="15" t="s">
        <v>40</v>
      </c>
      <c r="H1182" s="15">
        <v>2</v>
      </c>
      <c r="I1182" s="15">
        <v>7220</v>
      </c>
      <c r="J1182" s="17">
        <v>0.1</v>
      </c>
      <c r="K1182" s="15">
        <v>12996</v>
      </c>
      <c r="L1182" s="15">
        <v>10367.64</v>
      </c>
      <c r="M1182" s="15" t="s">
        <v>19</v>
      </c>
      <c r="N1182" s="18" t="str">
        <f t="shared" si="126"/>
        <v>September</v>
      </c>
      <c r="O1182" s="15">
        <f t="shared" si="127"/>
        <v>3</v>
      </c>
      <c r="P1182" s="19">
        <f t="shared" si="128"/>
        <v>1299.6000000000001</v>
      </c>
      <c r="Q1182" s="19">
        <f t="shared" si="129"/>
        <v>11696.4</v>
      </c>
      <c r="R1182" s="15">
        <f t="shared" si="130"/>
        <v>2628.3600000000006</v>
      </c>
      <c r="S1182" s="15">
        <f t="shared" si="131"/>
        <v>20.224376731301945</v>
      </c>
      <c r="T1182" s="20" t="str">
        <f t="shared" si="132"/>
        <v>Medium</v>
      </c>
    </row>
    <row r="1183" spans="1:20" x14ac:dyDescent="0.3">
      <c r="A1183" s="15" t="s">
        <v>1256</v>
      </c>
      <c r="B1183" s="16">
        <v>45260</v>
      </c>
      <c r="C1183" s="15" t="s">
        <v>14</v>
      </c>
      <c r="D1183" s="15" t="s">
        <v>65</v>
      </c>
      <c r="E1183" s="15" t="s">
        <v>23</v>
      </c>
      <c r="F1183" s="15" t="s">
        <v>49</v>
      </c>
      <c r="G1183" s="15" t="s">
        <v>71</v>
      </c>
      <c r="H1183" s="15">
        <v>1</v>
      </c>
      <c r="I1183" s="15">
        <v>86593</v>
      </c>
      <c r="J1183" s="17">
        <v>0</v>
      </c>
      <c r="K1183" s="15">
        <v>86593</v>
      </c>
      <c r="L1183" s="15">
        <v>67938.820000000007</v>
      </c>
      <c r="M1183" s="15" t="s">
        <v>51</v>
      </c>
      <c r="N1183" s="18" t="str">
        <f t="shared" si="126"/>
        <v>November</v>
      </c>
      <c r="O1183" s="15">
        <f t="shared" si="127"/>
        <v>4</v>
      </c>
      <c r="P1183" s="19">
        <f t="shared" si="128"/>
        <v>0</v>
      </c>
      <c r="Q1183" s="19">
        <f t="shared" si="129"/>
        <v>86593</v>
      </c>
      <c r="R1183" s="15">
        <f t="shared" si="130"/>
        <v>18654.179999999993</v>
      </c>
      <c r="S1183" s="15">
        <f t="shared" si="131"/>
        <v>21.542364856281679</v>
      </c>
      <c r="T1183" s="20" t="str">
        <f t="shared" si="132"/>
        <v>High</v>
      </c>
    </row>
    <row r="1184" spans="1:20" x14ac:dyDescent="0.3">
      <c r="A1184" s="15" t="s">
        <v>1257</v>
      </c>
      <c r="B1184" s="16">
        <v>45152</v>
      </c>
      <c r="C1184" s="15" t="s">
        <v>27</v>
      </c>
      <c r="D1184" s="15" t="s">
        <v>109</v>
      </c>
      <c r="E1184" s="15" t="s">
        <v>16</v>
      </c>
      <c r="F1184" s="15" t="s">
        <v>17</v>
      </c>
      <c r="G1184" s="15" t="s">
        <v>97</v>
      </c>
      <c r="H1184" s="15">
        <v>4</v>
      </c>
      <c r="I1184" s="15">
        <v>32282</v>
      </c>
      <c r="J1184" s="17">
        <v>0.12</v>
      </c>
      <c r="K1184" s="15">
        <v>113632.64</v>
      </c>
      <c r="L1184" s="15">
        <v>98117.94</v>
      </c>
      <c r="M1184" s="15" t="s">
        <v>51</v>
      </c>
      <c r="N1184" s="18" t="str">
        <f t="shared" si="126"/>
        <v>August</v>
      </c>
      <c r="O1184" s="15">
        <f t="shared" si="127"/>
        <v>3</v>
      </c>
      <c r="P1184" s="19">
        <f t="shared" si="128"/>
        <v>13635.916799999999</v>
      </c>
      <c r="Q1184" s="19">
        <f t="shared" si="129"/>
        <v>99996.723200000008</v>
      </c>
      <c r="R1184" s="15">
        <f t="shared" si="130"/>
        <v>15514.699999999997</v>
      </c>
      <c r="S1184" s="15">
        <f t="shared" si="131"/>
        <v>13.653383394067053</v>
      </c>
      <c r="T1184" s="20" t="str">
        <f t="shared" si="132"/>
        <v>High</v>
      </c>
    </row>
    <row r="1185" spans="1:20" x14ac:dyDescent="0.3">
      <c r="A1185" s="15" t="s">
        <v>1258</v>
      </c>
      <c r="B1185" s="16">
        <v>45216</v>
      </c>
      <c r="C1185" s="15" t="s">
        <v>37</v>
      </c>
      <c r="D1185" s="15" t="s">
        <v>73</v>
      </c>
      <c r="E1185" s="15" t="s">
        <v>23</v>
      </c>
      <c r="F1185" s="15" t="s">
        <v>49</v>
      </c>
      <c r="G1185" s="15" t="s">
        <v>71</v>
      </c>
      <c r="H1185" s="15">
        <v>2</v>
      </c>
      <c r="I1185" s="15">
        <v>16542</v>
      </c>
      <c r="J1185" s="17">
        <v>0.12</v>
      </c>
      <c r="K1185" s="15">
        <v>29113.919999999998</v>
      </c>
      <c r="L1185" s="15">
        <v>22147.83</v>
      </c>
      <c r="M1185" s="15" t="s">
        <v>35</v>
      </c>
      <c r="N1185" s="18" t="str">
        <f t="shared" si="126"/>
        <v>October</v>
      </c>
      <c r="O1185" s="15">
        <f t="shared" si="127"/>
        <v>4</v>
      </c>
      <c r="P1185" s="19">
        <f t="shared" si="128"/>
        <v>3493.6703999999995</v>
      </c>
      <c r="Q1185" s="19">
        <f t="shared" si="129"/>
        <v>25620.249599999999</v>
      </c>
      <c r="R1185" s="15">
        <f t="shared" si="130"/>
        <v>6966.0899999999965</v>
      </c>
      <c r="S1185" s="15">
        <f t="shared" si="131"/>
        <v>23.927008111583728</v>
      </c>
      <c r="T1185" s="20" t="str">
        <f t="shared" si="132"/>
        <v>Medium</v>
      </c>
    </row>
    <row r="1186" spans="1:20" x14ac:dyDescent="0.3">
      <c r="A1186" s="15" t="s">
        <v>1259</v>
      </c>
      <c r="B1186" s="16">
        <v>45416</v>
      </c>
      <c r="C1186" s="15" t="s">
        <v>14</v>
      </c>
      <c r="D1186" s="15" t="s">
        <v>46</v>
      </c>
      <c r="E1186" s="15" t="s">
        <v>23</v>
      </c>
      <c r="F1186" s="15" t="s">
        <v>49</v>
      </c>
      <c r="G1186" s="15" t="s">
        <v>71</v>
      </c>
      <c r="H1186" s="15">
        <v>2</v>
      </c>
      <c r="I1186" s="15">
        <v>63488</v>
      </c>
      <c r="J1186" s="17">
        <v>0.05</v>
      </c>
      <c r="K1186" s="15">
        <v>120627.2</v>
      </c>
      <c r="L1186" s="15">
        <v>100364.57</v>
      </c>
      <c r="M1186" s="15" t="s">
        <v>35</v>
      </c>
      <c r="N1186" s="18" t="str">
        <f t="shared" si="126"/>
        <v>May</v>
      </c>
      <c r="O1186" s="15">
        <f t="shared" si="127"/>
        <v>2</v>
      </c>
      <c r="P1186" s="19">
        <f t="shared" si="128"/>
        <v>6031.3600000000006</v>
      </c>
      <c r="Q1186" s="19">
        <f t="shared" si="129"/>
        <v>114595.84</v>
      </c>
      <c r="R1186" s="15">
        <f t="shared" si="130"/>
        <v>20262.62999999999</v>
      </c>
      <c r="S1186" s="15">
        <f t="shared" si="131"/>
        <v>16.797728870437172</v>
      </c>
      <c r="T1186" s="20" t="str">
        <f t="shared" si="132"/>
        <v>High</v>
      </c>
    </row>
    <row r="1187" spans="1:20" x14ac:dyDescent="0.3">
      <c r="A1187" s="15" t="s">
        <v>1260</v>
      </c>
      <c r="B1187" s="16">
        <v>45333</v>
      </c>
      <c r="C1187" s="15" t="s">
        <v>21</v>
      </c>
      <c r="D1187" s="15" t="s">
        <v>28</v>
      </c>
      <c r="E1187" s="15" t="s">
        <v>16</v>
      </c>
      <c r="F1187" s="15" t="s">
        <v>39</v>
      </c>
      <c r="G1187" s="15" t="s">
        <v>85</v>
      </c>
      <c r="H1187" s="15">
        <v>3</v>
      </c>
      <c r="I1187" s="15">
        <v>37724</v>
      </c>
      <c r="J1187" s="17">
        <v>0.15</v>
      </c>
      <c r="K1187" s="15">
        <v>96196.2</v>
      </c>
      <c r="L1187" s="15">
        <v>77770.7</v>
      </c>
      <c r="M1187" s="15" t="s">
        <v>35</v>
      </c>
      <c r="N1187" s="18" t="str">
        <f t="shared" si="126"/>
        <v>February</v>
      </c>
      <c r="O1187" s="15">
        <f t="shared" si="127"/>
        <v>1</v>
      </c>
      <c r="P1187" s="19">
        <f t="shared" si="128"/>
        <v>14429.429999999998</v>
      </c>
      <c r="Q1187" s="19">
        <f t="shared" si="129"/>
        <v>81766.77</v>
      </c>
      <c r="R1187" s="15">
        <f t="shared" si="130"/>
        <v>18425.5</v>
      </c>
      <c r="S1187" s="15">
        <f t="shared" si="131"/>
        <v>19.154083009515968</v>
      </c>
      <c r="T1187" s="20" t="str">
        <f t="shared" si="132"/>
        <v>High</v>
      </c>
    </row>
    <row r="1188" spans="1:20" x14ac:dyDescent="0.3">
      <c r="A1188" s="15" t="s">
        <v>1261</v>
      </c>
      <c r="B1188" s="16">
        <v>45337</v>
      </c>
      <c r="C1188" s="15" t="s">
        <v>27</v>
      </c>
      <c r="D1188" s="15" t="s">
        <v>68</v>
      </c>
      <c r="E1188" s="15" t="s">
        <v>16</v>
      </c>
      <c r="F1188" s="15" t="s">
        <v>17</v>
      </c>
      <c r="G1188" s="15" t="s">
        <v>156</v>
      </c>
      <c r="H1188" s="15">
        <v>5</v>
      </c>
      <c r="I1188" s="15">
        <v>4789</v>
      </c>
      <c r="J1188" s="17">
        <v>0.12</v>
      </c>
      <c r="K1188" s="15">
        <v>21071.599999999999</v>
      </c>
      <c r="L1188" s="15">
        <v>18180.88</v>
      </c>
      <c r="M1188" s="15" t="s">
        <v>51</v>
      </c>
      <c r="N1188" s="18" t="str">
        <f t="shared" si="126"/>
        <v>February</v>
      </c>
      <c r="O1188" s="15">
        <f t="shared" si="127"/>
        <v>1</v>
      </c>
      <c r="P1188" s="19">
        <f t="shared" si="128"/>
        <v>2528.5919999999996</v>
      </c>
      <c r="Q1188" s="19">
        <f t="shared" si="129"/>
        <v>18543.007999999998</v>
      </c>
      <c r="R1188" s="15">
        <f t="shared" si="130"/>
        <v>2890.7199999999975</v>
      </c>
      <c r="S1188" s="15">
        <f t="shared" si="131"/>
        <v>13.718559577820372</v>
      </c>
      <c r="T1188" s="20" t="str">
        <f t="shared" si="132"/>
        <v>Medium</v>
      </c>
    </row>
    <row r="1189" spans="1:20" x14ac:dyDescent="0.3">
      <c r="A1189" s="15" t="s">
        <v>1262</v>
      </c>
      <c r="B1189" s="16">
        <v>45208</v>
      </c>
      <c r="C1189" s="15" t="s">
        <v>21</v>
      </c>
      <c r="D1189" s="15" t="s">
        <v>46</v>
      </c>
      <c r="E1189" s="15" t="s">
        <v>32</v>
      </c>
      <c r="F1189" s="15" t="s">
        <v>90</v>
      </c>
      <c r="G1189" s="15" t="s">
        <v>113</v>
      </c>
      <c r="H1189" s="15">
        <v>2</v>
      </c>
      <c r="I1189" s="15">
        <v>75743</v>
      </c>
      <c r="J1189" s="17">
        <v>0</v>
      </c>
      <c r="K1189" s="15">
        <v>151486</v>
      </c>
      <c r="L1189" s="15">
        <v>131845.73000000001</v>
      </c>
      <c r="M1189" s="15" t="s">
        <v>19</v>
      </c>
      <c r="N1189" s="18" t="str">
        <f t="shared" si="126"/>
        <v>October</v>
      </c>
      <c r="O1189" s="15">
        <f t="shared" si="127"/>
        <v>4</v>
      </c>
      <c r="P1189" s="19">
        <f t="shared" si="128"/>
        <v>0</v>
      </c>
      <c r="Q1189" s="19">
        <f t="shared" si="129"/>
        <v>151486</v>
      </c>
      <c r="R1189" s="15">
        <f t="shared" si="130"/>
        <v>19640.26999999999</v>
      </c>
      <c r="S1189" s="15">
        <f t="shared" si="131"/>
        <v>12.965072679983622</v>
      </c>
      <c r="T1189" s="20" t="str">
        <f t="shared" si="132"/>
        <v>High</v>
      </c>
    </row>
    <row r="1190" spans="1:20" x14ac:dyDescent="0.3">
      <c r="A1190" s="15" t="s">
        <v>1263</v>
      </c>
      <c r="B1190" s="16">
        <v>45370</v>
      </c>
      <c r="C1190" s="15" t="s">
        <v>14</v>
      </c>
      <c r="D1190" s="15" t="s">
        <v>46</v>
      </c>
      <c r="E1190" s="15" t="s">
        <v>16</v>
      </c>
      <c r="F1190" s="15" t="s">
        <v>29</v>
      </c>
      <c r="G1190" s="15" t="s">
        <v>30</v>
      </c>
      <c r="H1190" s="15">
        <v>4</v>
      </c>
      <c r="I1190" s="15">
        <v>56462</v>
      </c>
      <c r="J1190" s="17">
        <v>0.12</v>
      </c>
      <c r="K1190" s="15">
        <v>198746.23999999999</v>
      </c>
      <c r="L1190" s="15">
        <v>171490.12</v>
      </c>
      <c r="M1190" s="15" t="s">
        <v>19</v>
      </c>
      <c r="N1190" s="18" t="str">
        <f t="shared" si="126"/>
        <v>March</v>
      </c>
      <c r="O1190" s="15">
        <f t="shared" si="127"/>
        <v>1</v>
      </c>
      <c r="P1190" s="19">
        <f t="shared" si="128"/>
        <v>23849.548799999997</v>
      </c>
      <c r="Q1190" s="19">
        <f t="shared" si="129"/>
        <v>174896.6912</v>
      </c>
      <c r="R1190" s="15">
        <f t="shared" si="130"/>
        <v>27256.119999999995</v>
      </c>
      <c r="S1190" s="15">
        <f t="shared" si="131"/>
        <v>13.714030514489227</v>
      </c>
      <c r="T1190" s="20" t="str">
        <f t="shared" si="132"/>
        <v>High</v>
      </c>
    </row>
    <row r="1191" spans="1:20" x14ac:dyDescent="0.3">
      <c r="A1191" s="15" t="s">
        <v>1264</v>
      </c>
      <c r="B1191" s="16">
        <v>45599</v>
      </c>
      <c r="C1191" s="15" t="s">
        <v>21</v>
      </c>
      <c r="D1191" s="15" t="s">
        <v>109</v>
      </c>
      <c r="E1191" s="15" t="s">
        <v>32</v>
      </c>
      <c r="F1191" s="15" t="s">
        <v>60</v>
      </c>
      <c r="G1191" s="15" t="s">
        <v>61</v>
      </c>
      <c r="H1191" s="15">
        <v>4</v>
      </c>
      <c r="I1191" s="15">
        <v>71017</v>
      </c>
      <c r="J1191" s="17">
        <v>0</v>
      </c>
      <c r="K1191" s="15">
        <v>284068</v>
      </c>
      <c r="L1191" s="15">
        <v>227587.02</v>
      </c>
      <c r="M1191" s="15" t="s">
        <v>51</v>
      </c>
      <c r="N1191" s="18" t="str">
        <f t="shared" si="126"/>
        <v>November</v>
      </c>
      <c r="O1191" s="15">
        <f t="shared" si="127"/>
        <v>4</v>
      </c>
      <c r="P1191" s="19">
        <f t="shared" si="128"/>
        <v>0</v>
      </c>
      <c r="Q1191" s="19">
        <f t="shared" si="129"/>
        <v>284068</v>
      </c>
      <c r="R1191" s="15">
        <f t="shared" si="130"/>
        <v>56480.98000000001</v>
      </c>
      <c r="S1191" s="15">
        <f t="shared" si="131"/>
        <v>19.882908317726745</v>
      </c>
      <c r="T1191" s="20" t="str">
        <f t="shared" si="132"/>
        <v>High</v>
      </c>
    </row>
    <row r="1192" spans="1:20" x14ac:dyDescent="0.3">
      <c r="A1192" s="15" t="s">
        <v>1265</v>
      </c>
      <c r="B1192" s="16">
        <v>45345</v>
      </c>
      <c r="C1192" s="15" t="s">
        <v>21</v>
      </c>
      <c r="D1192" s="15" t="s">
        <v>38</v>
      </c>
      <c r="E1192" s="15" t="s">
        <v>16</v>
      </c>
      <c r="F1192" s="15" t="s">
        <v>39</v>
      </c>
      <c r="G1192" s="15" t="s">
        <v>165</v>
      </c>
      <c r="H1192" s="15">
        <v>1</v>
      </c>
      <c r="I1192" s="15">
        <v>81234</v>
      </c>
      <c r="J1192" s="17">
        <v>0</v>
      </c>
      <c r="K1192" s="15">
        <v>81234</v>
      </c>
      <c r="L1192" s="15">
        <v>62463.26</v>
      </c>
      <c r="M1192" s="15" t="s">
        <v>51</v>
      </c>
      <c r="N1192" s="18" t="str">
        <f t="shared" si="126"/>
        <v>February</v>
      </c>
      <c r="O1192" s="15">
        <f t="shared" si="127"/>
        <v>1</v>
      </c>
      <c r="P1192" s="19">
        <f t="shared" si="128"/>
        <v>0</v>
      </c>
      <c r="Q1192" s="19">
        <f t="shared" si="129"/>
        <v>81234</v>
      </c>
      <c r="R1192" s="15">
        <f t="shared" si="130"/>
        <v>18770.739999999998</v>
      </c>
      <c r="S1192" s="15">
        <f t="shared" si="131"/>
        <v>23.106999532215571</v>
      </c>
      <c r="T1192" s="20" t="str">
        <f t="shared" si="132"/>
        <v>High</v>
      </c>
    </row>
    <row r="1193" spans="1:20" x14ac:dyDescent="0.3">
      <c r="A1193" s="15" t="s">
        <v>1266</v>
      </c>
      <c r="B1193" s="16">
        <v>44989</v>
      </c>
      <c r="C1193" s="15" t="s">
        <v>27</v>
      </c>
      <c r="D1193" s="15" t="s">
        <v>63</v>
      </c>
      <c r="E1193" s="15" t="s">
        <v>23</v>
      </c>
      <c r="F1193" s="15" t="s">
        <v>53</v>
      </c>
      <c r="G1193" s="15" t="s">
        <v>81</v>
      </c>
      <c r="H1193" s="15">
        <v>3</v>
      </c>
      <c r="I1193" s="15">
        <v>66943</v>
      </c>
      <c r="J1193" s="17">
        <v>0</v>
      </c>
      <c r="K1193" s="15">
        <v>200829</v>
      </c>
      <c r="L1193" s="15">
        <v>166980.20000000001</v>
      </c>
      <c r="M1193" s="15" t="s">
        <v>19</v>
      </c>
      <c r="N1193" s="18" t="str">
        <f t="shared" si="126"/>
        <v>March</v>
      </c>
      <c r="O1193" s="15">
        <f t="shared" si="127"/>
        <v>1</v>
      </c>
      <c r="P1193" s="19">
        <f t="shared" si="128"/>
        <v>0</v>
      </c>
      <c r="Q1193" s="19">
        <f t="shared" si="129"/>
        <v>200829</v>
      </c>
      <c r="R1193" s="15">
        <f t="shared" si="130"/>
        <v>33848.799999999988</v>
      </c>
      <c r="S1193" s="15">
        <f t="shared" si="131"/>
        <v>16.854537940237709</v>
      </c>
      <c r="T1193" s="20" t="str">
        <f t="shared" si="132"/>
        <v>High</v>
      </c>
    </row>
    <row r="1194" spans="1:20" x14ac:dyDescent="0.3">
      <c r="A1194" s="15" t="s">
        <v>1267</v>
      </c>
      <c r="B1194" s="16">
        <v>45462</v>
      </c>
      <c r="C1194" s="15" t="s">
        <v>27</v>
      </c>
      <c r="D1194" s="15" t="s">
        <v>38</v>
      </c>
      <c r="E1194" s="15" t="s">
        <v>23</v>
      </c>
      <c r="F1194" s="15" t="s">
        <v>24</v>
      </c>
      <c r="G1194" s="15" t="s">
        <v>25</v>
      </c>
      <c r="H1194" s="15">
        <v>5</v>
      </c>
      <c r="I1194" s="15">
        <v>74083</v>
      </c>
      <c r="J1194" s="17">
        <v>0.1</v>
      </c>
      <c r="K1194" s="15">
        <v>333373.5</v>
      </c>
      <c r="L1194" s="15">
        <v>259477.47</v>
      </c>
      <c r="M1194" s="15" t="s">
        <v>35</v>
      </c>
      <c r="N1194" s="18" t="str">
        <f t="shared" si="126"/>
        <v>June</v>
      </c>
      <c r="O1194" s="15">
        <f t="shared" si="127"/>
        <v>2</v>
      </c>
      <c r="P1194" s="19">
        <f t="shared" si="128"/>
        <v>33337.35</v>
      </c>
      <c r="Q1194" s="19">
        <f t="shared" si="129"/>
        <v>300036.15000000002</v>
      </c>
      <c r="R1194" s="15">
        <f t="shared" si="130"/>
        <v>73896.03</v>
      </c>
      <c r="S1194" s="15">
        <f t="shared" si="131"/>
        <v>22.166137980373364</v>
      </c>
      <c r="T1194" s="20" t="str">
        <f t="shared" si="132"/>
        <v>High</v>
      </c>
    </row>
    <row r="1195" spans="1:20" x14ac:dyDescent="0.3">
      <c r="A1195" s="15" t="s">
        <v>1268</v>
      </c>
      <c r="B1195" s="16">
        <v>45197</v>
      </c>
      <c r="C1195" s="15" t="s">
        <v>21</v>
      </c>
      <c r="D1195" s="15" t="s">
        <v>38</v>
      </c>
      <c r="E1195" s="15" t="s">
        <v>16</v>
      </c>
      <c r="F1195" s="15" t="s">
        <v>17</v>
      </c>
      <c r="G1195" s="15" t="s">
        <v>156</v>
      </c>
      <c r="H1195" s="15">
        <v>4</v>
      </c>
      <c r="I1195" s="15">
        <v>23180</v>
      </c>
      <c r="J1195" s="17">
        <v>0.15</v>
      </c>
      <c r="K1195" s="15">
        <v>78812</v>
      </c>
      <c r="L1195" s="15">
        <v>69418.45</v>
      </c>
      <c r="M1195" s="15" t="s">
        <v>35</v>
      </c>
      <c r="N1195" s="18" t="str">
        <f t="shared" si="126"/>
        <v>September</v>
      </c>
      <c r="O1195" s="15">
        <f t="shared" si="127"/>
        <v>3</v>
      </c>
      <c r="P1195" s="19">
        <f t="shared" si="128"/>
        <v>11821.8</v>
      </c>
      <c r="Q1195" s="19">
        <f t="shared" si="129"/>
        <v>66990.2</v>
      </c>
      <c r="R1195" s="15">
        <f t="shared" si="130"/>
        <v>9393.5500000000029</v>
      </c>
      <c r="S1195" s="15">
        <f t="shared" si="131"/>
        <v>11.918933664924127</v>
      </c>
      <c r="T1195" s="20" t="str">
        <f t="shared" si="132"/>
        <v>High</v>
      </c>
    </row>
    <row r="1196" spans="1:20" x14ac:dyDescent="0.3">
      <c r="A1196" s="15" t="s">
        <v>1269</v>
      </c>
      <c r="B1196" s="16">
        <v>45192</v>
      </c>
      <c r="C1196" s="15" t="s">
        <v>21</v>
      </c>
      <c r="D1196" s="15" t="s">
        <v>70</v>
      </c>
      <c r="E1196" s="15" t="s">
        <v>32</v>
      </c>
      <c r="F1196" s="15" t="s">
        <v>90</v>
      </c>
      <c r="G1196" s="15" t="s">
        <v>113</v>
      </c>
      <c r="H1196" s="15">
        <v>5</v>
      </c>
      <c r="I1196" s="15">
        <v>79815</v>
      </c>
      <c r="J1196" s="17">
        <v>0</v>
      </c>
      <c r="K1196" s="15">
        <v>399075</v>
      </c>
      <c r="L1196" s="15">
        <v>344140.48</v>
      </c>
      <c r="M1196" s="15" t="s">
        <v>35</v>
      </c>
      <c r="N1196" s="18" t="str">
        <f t="shared" si="126"/>
        <v>September</v>
      </c>
      <c r="O1196" s="15">
        <f t="shared" si="127"/>
        <v>3</v>
      </c>
      <c r="P1196" s="19">
        <f t="shared" si="128"/>
        <v>0</v>
      </c>
      <c r="Q1196" s="19">
        <f t="shared" si="129"/>
        <v>399075</v>
      </c>
      <c r="R1196" s="15">
        <f t="shared" si="130"/>
        <v>54934.520000000019</v>
      </c>
      <c r="S1196" s="15">
        <f t="shared" si="131"/>
        <v>13.765462632337286</v>
      </c>
      <c r="T1196" s="20" t="str">
        <f t="shared" si="132"/>
        <v>High</v>
      </c>
    </row>
    <row r="1197" spans="1:20" x14ac:dyDescent="0.3">
      <c r="A1197" s="15" t="s">
        <v>1270</v>
      </c>
      <c r="B1197" s="16">
        <v>45595</v>
      </c>
      <c r="C1197" s="15" t="s">
        <v>14</v>
      </c>
      <c r="D1197" s="15" t="s">
        <v>38</v>
      </c>
      <c r="E1197" s="15" t="s">
        <v>32</v>
      </c>
      <c r="F1197" s="15" t="s">
        <v>43</v>
      </c>
      <c r="G1197" s="15" t="s">
        <v>66</v>
      </c>
      <c r="H1197" s="15">
        <v>3</v>
      </c>
      <c r="I1197" s="15">
        <v>35441</v>
      </c>
      <c r="J1197" s="17">
        <v>0.05</v>
      </c>
      <c r="K1197" s="15">
        <v>101006.85</v>
      </c>
      <c r="L1197" s="15">
        <v>88516.87</v>
      </c>
      <c r="M1197" s="15" t="s">
        <v>19</v>
      </c>
      <c r="N1197" s="18" t="str">
        <f t="shared" si="126"/>
        <v>October</v>
      </c>
      <c r="O1197" s="15">
        <f t="shared" si="127"/>
        <v>4</v>
      </c>
      <c r="P1197" s="19">
        <f t="shared" si="128"/>
        <v>5050.3425000000007</v>
      </c>
      <c r="Q1197" s="19">
        <f t="shared" si="129"/>
        <v>95956.507500000007</v>
      </c>
      <c r="R1197" s="15">
        <f t="shared" si="130"/>
        <v>12489.98000000001</v>
      </c>
      <c r="S1197" s="15">
        <f t="shared" si="131"/>
        <v>12.365478182915327</v>
      </c>
      <c r="T1197" s="20" t="str">
        <f t="shared" si="132"/>
        <v>High</v>
      </c>
    </row>
    <row r="1198" spans="1:20" x14ac:dyDescent="0.3">
      <c r="A1198" s="15" t="s">
        <v>1271</v>
      </c>
      <c r="B1198" s="16">
        <v>45372</v>
      </c>
      <c r="C1198" s="15" t="s">
        <v>21</v>
      </c>
      <c r="D1198" s="15" t="s">
        <v>22</v>
      </c>
      <c r="E1198" s="15" t="s">
        <v>23</v>
      </c>
      <c r="F1198" s="15" t="s">
        <v>24</v>
      </c>
      <c r="G1198" s="15" t="s">
        <v>25</v>
      </c>
      <c r="H1198" s="15">
        <v>2</v>
      </c>
      <c r="I1198" s="15">
        <v>9945</v>
      </c>
      <c r="J1198" s="17">
        <v>0</v>
      </c>
      <c r="K1198" s="15">
        <v>19890</v>
      </c>
      <c r="L1198" s="15">
        <v>17490.439999999999</v>
      </c>
      <c r="M1198" s="15" t="s">
        <v>19</v>
      </c>
      <c r="N1198" s="18" t="str">
        <f t="shared" si="126"/>
        <v>March</v>
      </c>
      <c r="O1198" s="15">
        <f t="shared" si="127"/>
        <v>1</v>
      </c>
      <c r="P1198" s="19">
        <f t="shared" si="128"/>
        <v>0</v>
      </c>
      <c r="Q1198" s="19">
        <f t="shared" si="129"/>
        <v>19890</v>
      </c>
      <c r="R1198" s="15">
        <f t="shared" si="130"/>
        <v>2399.5600000000013</v>
      </c>
      <c r="S1198" s="15">
        <f t="shared" si="131"/>
        <v>12.064152840623436</v>
      </c>
      <c r="T1198" s="20" t="str">
        <f t="shared" si="132"/>
        <v>Medium</v>
      </c>
    </row>
    <row r="1199" spans="1:20" x14ac:dyDescent="0.3">
      <c r="A1199" s="15" t="s">
        <v>1272</v>
      </c>
      <c r="B1199" s="16">
        <v>45623</v>
      </c>
      <c r="C1199" s="15" t="s">
        <v>14</v>
      </c>
      <c r="D1199" s="15" t="s">
        <v>63</v>
      </c>
      <c r="E1199" s="15" t="s">
        <v>23</v>
      </c>
      <c r="F1199" s="15" t="s">
        <v>53</v>
      </c>
      <c r="G1199" s="15" t="s">
        <v>133</v>
      </c>
      <c r="H1199" s="15">
        <v>1</v>
      </c>
      <c r="I1199" s="15">
        <v>58136</v>
      </c>
      <c r="J1199" s="17">
        <v>0.15</v>
      </c>
      <c r="K1199" s="15">
        <v>49415.6</v>
      </c>
      <c r="L1199" s="15">
        <v>37884.61</v>
      </c>
      <c r="M1199" s="15" t="s">
        <v>35</v>
      </c>
      <c r="N1199" s="18" t="str">
        <f t="shared" si="126"/>
        <v>November</v>
      </c>
      <c r="O1199" s="15">
        <f t="shared" si="127"/>
        <v>4</v>
      </c>
      <c r="P1199" s="19">
        <f t="shared" si="128"/>
        <v>7412.3399999999992</v>
      </c>
      <c r="Q1199" s="19">
        <f t="shared" si="129"/>
        <v>42003.26</v>
      </c>
      <c r="R1199" s="15">
        <f t="shared" si="130"/>
        <v>11530.989999999998</v>
      </c>
      <c r="S1199" s="15">
        <f t="shared" si="131"/>
        <v>23.334716162507384</v>
      </c>
      <c r="T1199" s="20" t="str">
        <f t="shared" si="132"/>
        <v>High</v>
      </c>
    </row>
    <row r="1200" spans="1:20" x14ac:dyDescent="0.3">
      <c r="A1200" s="15" t="s">
        <v>1273</v>
      </c>
      <c r="B1200" s="16">
        <v>45329</v>
      </c>
      <c r="C1200" s="15" t="s">
        <v>14</v>
      </c>
      <c r="D1200" s="15" t="s">
        <v>109</v>
      </c>
      <c r="E1200" s="15" t="s">
        <v>23</v>
      </c>
      <c r="F1200" s="15" t="s">
        <v>24</v>
      </c>
      <c r="G1200" s="15" t="s">
        <v>75</v>
      </c>
      <c r="H1200" s="15">
        <v>1</v>
      </c>
      <c r="I1200" s="15">
        <v>6207</v>
      </c>
      <c r="J1200" s="17">
        <v>0.15</v>
      </c>
      <c r="K1200" s="15">
        <v>5275.95</v>
      </c>
      <c r="L1200" s="15">
        <v>4666.12</v>
      </c>
      <c r="M1200" s="15" t="s">
        <v>19</v>
      </c>
      <c r="N1200" s="18" t="str">
        <f t="shared" si="126"/>
        <v>February</v>
      </c>
      <c r="O1200" s="15">
        <f t="shared" si="127"/>
        <v>1</v>
      </c>
      <c r="P1200" s="19">
        <f t="shared" si="128"/>
        <v>791.39249999999993</v>
      </c>
      <c r="Q1200" s="19">
        <f t="shared" si="129"/>
        <v>4484.5574999999999</v>
      </c>
      <c r="R1200" s="15">
        <f t="shared" si="130"/>
        <v>609.82999999999993</v>
      </c>
      <c r="S1200" s="15">
        <f t="shared" si="131"/>
        <v>11.558676636435143</v>
      </c>
      <c r="T1200" s="20" t="str">
        <f t="shared" si="132"/>
        <v>Low</v>
      </c>
    </row>
    <row r="1201" spans="1:20" x14ac:dyDescent="0.3">
      <c r="A1201" s="15" t="s">
        <v>1274</v>
      </c>
      <c r="B1201" s="16">
        <v>45256</v>
      </c>
      <c r="C1201" s="15" t="s">
        <v>14</v>
      </c>
      <c r="D1201" s="15" t="s">
        <v>65</v>
      </c>
      <c r="E1201" s="15" t="s">
        <v>23</v>
      </c>
      <c r="F1201" s="15" t="s">
        <v>53</v>
      </c>
      <c r="G1201" s="15" t="s">
        <v>81</v>
      </c>
      <c r="H1201" s="15">
        <v>2</v>
      </c>
      <c r="I1201" s="15">
        <v>85375</v>
      </c>
      <c r="J1201" s="17">
        <v>0.12</v>
      </c>
      <c r="K1201" s="15">
        <v>150260</v>
      </c>
      <c r="L1201" s="15">
        <v>133580.85</v>
      </c>
      <c r="M1201" s="15" t="s">
        <v>19</v>
      </c>
      <c r="N1201" s="18" t="str">
        <f t="shared" si="126"/>
        <v>November</v>
      </c>
      <c r="O1201" s="15">
        <f t="shared" si="127"/>
        <v>4</v>
      </c>
      <c r="P1201" s="19">
        <f t="shared" si="128"/>
        <v>18031.2</v>
      </c>
      <c r="Q1201" s="19">
        <f t="shared" si="129"/>
        <v>132228.79999999999</v>
      </c>
      <c r="R1201" s="15">
        <f t="shared" si="130"/>
        <v>16679.149999999994</v>
      </c>
      <c r="S1201" s="15">
        <f t="shared" si="131"/>
        <v>11.100192998802072</v>
      </c>
      <c r="T1201" s="20" t="str">
        <f t="shared" si="132"/>
        <v>High</v>
      </c>
    </row>
    <row r="1202" spans="1:20" x14ac:dyDescent="0.3">
      <c r="A1202" s="15" t="s">
        <v>1275</v>
      </c>
      <c r="B1202" s="16">
        <v>45264</v>
      </c>
      <c r="C1202" s="15" t="s">
        <v>37</v>
      </c>
      <c r="D1202" s="15" t="s">
        <v>56</v>
      </c>
      <c r="E1202" s="15" t="s">
        <v>32</v>
      </c>
      <c r="F1202" s="15" t="s">
        <v>33</v>
      </c>
      <c r="G1202" s="15" t="s">
        <v>83</v>
      </c>
      <c r="H1202" s="15">
        <v>5</v>
      </c>
      <c r="I1202" s="15">
        <v>44240</v>
      </c>
      <c r="J1202" s="17">
        <v>0.08</v>
      </c>
      <c r="K1202" s="15">
        <v>203504</v>
      </c>
      <c r="L1202" s="15">
        <v>162244.26999999999</v>
      </c>
      <c r="M1202" s="15" t="s">
        <v>35</v>
      </c>
      <c r="N1202" s="18" t="str">
        <f t="shared" si="126"/>
        <v>December</v>
      </c>
      <c r="O1202" s="15">
        <f t="shared" si="127"/>
        <v>4</v>
      </c>
      <c r="P1202" s="19">
        <f t="shared" si="128"/>
        <v>16280.32</v>
      </c>
      <c r="Q1202" s="19">
        <f t="shared" si="129"/>
        <v>187223.67999999999</v>
      </c>
      <c r="R1202" s="15">
        <f t="shared" si="130"/>
        <v>41259.73000000001</v>
      </c>
      <c r="S1202" s="15">
        <f t="shared" si="131"/>
        <v>20.274653078072181</v>
      </c>
      <c r="T1202" s="20" t="str">
        <f t="shared" si="132"/>
        <v>High</v>
      </c>
    </row>
    <row r="1203" spans="1:20" x14ac:dyDescent="0.3">
      <c r="A1203" s="15" t="s">
        <v>1276</v>
      </c>
      <c r="B1203" s="16">
        <v>45653</v>
      </c>
      <c r="C1203" s="15" t="s">
        <v>14</v>
      </c>
      <c r="D1203" s="15" t="s">
        <v>68</v>
      </c>
      <c r="E1203" s="15" t="s">
        <v>16</v>
      </c>
      <c r="F1203" s="15" t="s">
        <v>17</v>
      </c>
      <c r="G1203" s="15" t="s">
        <v>93</v>
      </c>
      <c r="H1203" s="15">
        <v>3</v>
      </c>
      <c r="I1203" s="15">
        <v>80081</v>
      </c>
      <c r="J1203" s="17">
        <v>0.08</v>
      </c>
      <c r="K1203" s="15">
        <v>221023.56</v>
      </c>
      <c r="L1203" s="15">
        <v>179568.04</v>
      </c>
      <c r="M1203" s="15" t="s">
        <v>19</v>
      </c>
      <c r="N1203" s="18" t="str">
        <f t="shared" si="126"/>
        <v>December</v>
      </c>
      <c r="O1203" s="15">
        <f t="shared" si="127"/>
        <v>4</v>
      </c>
      <c r="P1203" s="19">
        <f t="shared" si="128"/>
        <v>17681.8848</v>
      </c>
      <c r="Q1203" s="19">
        <f t="shared" si="129"/>
        <v>203341.6752</v>
      </c>
      <c r="R1203" s="15">
        <f t="shared" si="130"/>
        <v>41455.51999999999</v>
      </c>
      <c r="S1203" s="15">
        <f t="shared" si="131"/>
        <v>18.756154321285926</v>
      </c>
      <c r="T1203" s="20" t="str">
        <f t="shared" si="132"/>
        <v>High</v>
      </c>
    </row>
    <row r="1204" spans="1:20" x14ac:dyDescent="0.3">
      <c r="A1204" s="15" t="s">
        <v>1277</v>
      </c>
      <c r="B1204" s="16">
        <v>45494</v>
      </c>
      <c r="C1204" s="15" t="s">
        <v>37</v>
      </c>
      <c r="D1204" s="15" t="s">
        <v>56</v>
      </c>
      <c r="E1204" s="15" t="s">
        <v>32</v>
      </c>
      <c r="F1204" s="15" t="s">
        <v>33</v>
      </c>
      <c r="G1204" s="15" t="s">
        <v>83</v>
      </c>
      <c r="H1204" s="15">
        <v>2</v>
      </c>
      <c r="I1204" s="15">
        <v>37218</v>
      </c>
      <c r="J1204" s="17">
        <v>0.12</v>
      </c>
      <c r="K1204" s="15">
        <v>65503.68</v>
      </c>
      <c r="L1204" s="15">
        <v>49620.62</v>
      </c>
      <c r="M1204" s="15" t="s">
        <v>19</v>
      </c>
      <c r="N1204" s="18" t="str">
        <f t="shared" si="126"/>
        <v>July</v>
      </c>
      <c r="O1204" s="15">
        <f t="shared" si="127"/>
        <v>3</v>
      </c>
      <c r="P1204" s="19">
        <f t="shared" si="128"/>
        <v>7860.4416000000001</v>
      </c>
      <c r="Q1204" s="19">
        <f t="shared" si="129"/>
        <v>57643.238400000002</v>
      </c>
      <c r="R1204" s="15">
        <f t="shared" si="130"/>
        <v>15883.059999999998</v>
      </c>
      <c r="S1204" s="15">
        <f t="shared" si="131"/>
        <v>24.24758425786154</v>
      </c>
      <c r="T1204" s="20" t="str">
        <f t="shared" si="132"/>
        <v>High</v>
      </c>
    </row>
    <row r="1205" spans="1:20" x14ac:dyDescent="0.3">
      <c r="A1205" s="15" t="s">
        <v>1278</v>
      </c>
      <c r="B1205" s="16">
        <v>44929</v>
      </c>
      <c r="C1205" s="15" t="s">
        <v>27</v>
      </c>
      <c r="D1205" s="15" t="s">
        <v>63</v>
      </c>
      <c r="E1205" s="15" t="s">
        <v>16</v>
      </c>
      <c r="F1205" s="15" t="s">
        <v>17</v>
      </c>
      <c r="G1205" s="15" t="s">
        <v>156</v>
      </c>
      <c r="H1205" s="15">
        <v>3</v>
      </c>
      <c r="I1205" s="15">
        <v>6448</v>
      </c>
      <c r="J1205" s="17">
        <v>0.05</v>
      </c>
      <c r="K1205" s="15">
        <v>18376.8</v>
      </c>
      <c r="L1205" s="15">
        <v>15917.97</v>
      </c>
      <c r="M1205" s="15" t="s">
        <v>35</v>
      </c>
      <c r="N1205" s="18" t="str">
        <f t="shared" si="126"/>
        <v>January</v>
      </c>
      <c r="O1205" s="15">
        <f t="shared" si="127"/>
        <v>1</v>
      </c>
      <c r="P1205" s="19">
        <f t="shared" si="128"/>
        <v>918.84</v>
      </c>
      <c r="Q1205" s="19">
        <f t="shared" si="129"/>
        <v>17457.96</v>
      </c>
      <c r="R1205" s="15">
        <f t="shared" si="130"/>
        <v>2458.83</v>
      </c>
      <c r="S1205" s="15">
        <f t="shared" si="131"/>
        <v>13.380077053676375</v>
      </c>
      <c r="T1205" s="20" t="str">
        <f t="shared" si="132"/>
        <v>Medium</v>
      </c>
    </row>
    <row r="1206" spans="1:20" x14ac:dyDescent="0.3">
      <c r="A1206" s="15" t="s">
        <v>1279</v>
      </c>
      <c r="B1206" s="16">
        <v>45315</v>
      </c>
      <c r="C1206" s="15" t="s">
        <v>14</v>
      </c>
      <c r="D1206" s="15" t="s">
        <v>15</v>
      </c>
      <c r="E1206" s="15" t="s">
        <v>23</v>
      </c>
      <c r="F1206" s="15" t="s">
        <v>49</v>
      </c>
      <c r="G1206" s="15" t="s">
        <v>71</v>
      </c>
      <c r="H1206" s="15">
        <v>5</v>
      </c>
      <c r="I1206" s="15">
        <v>69523</v>
      </c>
      <c r="J1206" s="17">
        <v>0.12</v>
      </c>
      <c r="K1206" s="15">
        <v>305901.2</v>
      </c>
      <c r="L1206" s="15">
        <v>272685.64</v>
      </c>
      <c r="M1206" s="15" t="s">
        <v>35</v>
      </c>
      <c r="N1206" s="18" t="str">
        <f t="shared" si="126"/>
        <v>January</v>
      </c>
      <c r="O1206" s="15">
        <f t="shared" si="127"/>
        <v>1</v>
      </c>
      <c r="P1206" s="19">
        <f t="shared" si="128"/>
        <v>36708.144</v>
      </c>
      <c r="Q1206" s="19">
        <f t="shared" si="129"/>
        <v>269193.05599999998</v>
      </c>
      <c r="R1206" s="15">
        <f t="shared" si="130"/>
        <v>33215.56</v>
      </c>
      <c r="S1206" s="15">
        <f t="shared" si="131"/>
        <v>10.858264040807946</v>
      </c>
      <c r="T1206" s="20" t="str">
        <f t="shared" si="132"/>
        <v>High</v>
      </c>
    </row>
    <row r="1207" spans="1:20" x14ac:dyDescent="0.3">
      <c r="A1207" s="15" t="s">
        <v>1280</v>
      </c>
      <c r="B1207" s="16">
        <v>45113</v>
      </c>
      <c r="C1207" s="15" t="s">
        <v>27</v>
      </c>
      <c r="D1207" s="15" t="s">
        <v>73</v>
      </c>
      <c r="E1207" s="15" t="s">
        <v>32</v>
      </c>
      <c r="F1207" s="15" t="s">
        <v>90</v>
      </c>
      <c r="G1207" s="15" t="s">
        <v>113</v>
      </c>
      <c r="H1207" s="15">
        <v>4</v>
      </c>
      <c r="I1207" s="15">
        <v>75096</v>
      </c>
      <c r="J1207" s="17">
        <v>0</v>
      </c>
      <c r="K1207" s="15">
        <v>300384</v>
      </c>
      <c r="L1207" s="15">
        <v>247221.48</v>
      </c>
      <c r="M1207" s="15" t="s">
        <v>35</v>
      </c>
      <c r="N1207" s="18" t="str">
        <f t="shared" si="126"/>
        <v>July</v>
      </c>
      <c r="O1207" s="15">
        <f t="shared" si="127"/>
        <v>3</v>
      </c>
      <c r="P1207" s="19">
        <f t="shared" si="128"/>
        <v>0</v>
      </c>
      <c r="Q1207" s="19">
        <f t="shared" si="129"/>
        <v>300384</v>
      </c>
      <c r="R1207" s="15">
        <f t="shared" si="130"/>
        <v>53162.51999999999</v>
      </c>
      <c r="S1207" s="15">
        <f t="shared" si="131"/>
        <v>17.698186321508466</v>
      </c>
      <c r="T1207" s="20" t="str">
        <f t="shared" si="132"/>
        <v>High</v>
      </c>
    </row>
    <row r="1208" spans="1:20" x14ac:dyDescent="0.3">
      <c r="A1208" s="15" t="s">
        <v>1281</v>
      </c>
      <c r="B1208" s="16">
        <v>45488</v>
      </c>
      <c r="C1208" s="15" t="s">
        <v>37</v>
      </c>
      <c r="D1208" s="15" t="s">
        <v>109</v>
      </c>
      <c r="E1208" s="15" t="s">
        <v>32</v>
      </c>
      <c r="F1208" s="15" t="s">
        <v>90</v>
      </c>
      <c r="G1208" s="15" t="s">
        <v>113</v>
      </c>
      <c r="H1208" s="15">
        <v>3</v>
      </c>
      <c r="I1208" s="15">
        <v>25852</v>
      </c>
      <c r="J1208" s="17">
        <v>0.05</v>
      </c>
      <c r="K1208" s="15">
        <v>73678.2</v>
      </c>
      <c r="L1208" s="15">
        <v>63968.42</v>
      </c>
      <c r="M1208" s="15" t="s">
        <v>35</v>
      </c>
      <c r="N1208" s="18" t="str">
        <f t="shared" si="126"/>
        <v>July</v>
      </c>
      <c r="O1208" s="15">
        <f t="shared" si="127"/>
        <v>3</v>
      </c>
      <c r="P1208" s="19">
        <f t="shared" si="128"/>
        <v>3683.91</v>
      </c>
      <c r="Q1208" s="19">
        <f t="shared" si="129"/>
        <v>69994.289999999994</v>
      </c>
      <c r="R1208" s="15">
        <f t="shared" si="130"/>
        <v>9709.7799999999988</v>
      </c>
      <c r="S1208" s="15">
        <f t="shared" si="131"/>
        <v>13.17863357139561</v>
      </c>
      <c r="T1208" s="20" t="str">
        <f t="shared" si="132"/>
        <v>High</v>
      </c>
    </row>
    <row r="1209" spans="1:20" x14ac:dyDescent="0.3">
      <c r="A1209" s="15" t="s">
        <v>1282</v>
      </c>
      <c r="B1209" s="16">
        <v>45560</v>
      </c>
      <c r="C1209" s="15" t="s">
        <v>21</v>
      </c>
      <c r="D1209" s="15" t="s">
        <v>38</v>
      </c>
      <c r="E1209" s="15" t="s">
        <v>16</v>
      </c>
      <c r="F1209" s="15" t="s">
        <v>39</v>
      </c>
      <c r="G1209" s="15" t="s">
        <v>165</v>
      </c>
      <c r="H1209" s="15">
        <v>5</v>
      </c>
      <c r="I1209" s="15">
        <v>36612</v>
      </c>
      <c r="J1209" s="17">
        <v>0.12</v>
      </c>
      <c r="K1209" s="15">
        <v>161092.79999999999</v>
      </c>
      <c r="L1209" s="15">
        <v>136869.60999999999</v>
      </c>
      <c r="M1209" s="15" t="s">
        <v>19</v>
      </c>
      <c r="N1209" s="18" t="str">
        <f t="shared" si="126"/>
        <v>September</v>
      </c>
      <c r="O1209" s="15">
        <f t="shared" si="127"/>
        <v>3</v>
      </c>
      <c r="P1209" s="19">
        <f t="shared" si="128"/>
        <v>19331.135999999999</v>
      </c>
      <c r="Q1209" s="19">
        <f t="shared" si="129"/>
        <v>141761.66399999999</v>
      </c>
      <c r="R1209" s="15">
        <f t="shared" si="130"/>
        <v>24223.190000000002</v>
      </c>
      <c r="S1209" s="15">
        <f t="shared" si="131"/>
        <v>15.036792457515174</v>
      </c>
      <c r="T1209" s="20" t="str">
        <f t="shared" si="132"/>
        <v>High</v>
      </c>
    </row>
    <row r="1210" spans="1:20" x14ac:dyDescent="0.3">
      <c r="A1210" s="15" t="s">
        <v>1283</v>
      </c>
      <c r="B1210" s="16">
        <v>45310</v>
      </c>
      <c r="C1210" s="15" t="s">
        <v>21</v>
      </c>
      <c r="D1210" s="15" t="s">
        <v>65</v>
      </c>
      <c r="E1210" s="15" t="s">
        <v>32</v>
      </c>
      <c r="F1210" s="15" t="s">
        <v>33</v>
      </c>
      <c r="G1210" s="15" t="s">
        <v>34</v>
      </c>
      <c r="H1210" s="15">
        <v>2</v>
      </c>
      <c r="I1210" s="15">
        <v>33865</v>
      </c>
      <c r="J1210" s="17">
        <v>0.12</v>
      </c>
      <c r="K1210" s="15">
        <v>59602.400000000001</v>
      </c>
      <c r="L1210" s="15">
        <v>49265.56</v>
      </c>
      <c r="M1210" s="15" t="s">
        <v>35</v>
      </c>
      <c r="N1210" s="18" t="str">
        <f t="shared" si="126"/>
        <v>January</v>
      </c>
      <c r="O1210" s="15">
        <f t="shared" si="127"/>
        <v>1</v>
      </c>
      <c r="P1210" s="19">
        <f t="shared" si="128"/>
        <v>7152.2879999999996</v>
      </c>
      <c r="Q1210" s="19">
        <f t="shared" si="129"/>
        <v>52450.112000000001</v>
      </c>
      <c r="R1210" s="15">
        <f t="shared" si="130"/>
        <v>10336.840000000004</v>
      </c>
      <c r="S1210" s="15">
        <f t="shared" si="131"/>
        <v>17.342992899614789</v>
      </c>
      <c r="T1210" s="20" t="str">
        <f t="shared" si="132"/>
        <v>High</v>
      </c>
    </row>
    <row r="1211" spans="1:20" x14ac:dyDescent="0.3">
      <c r="A1211" s="15" t="s">
        <v>1284</v>
      </c>
      <c r="B1211" s="16">
        <v>44987</v>
      </c>
      <c r="C1211" s="15" t="s">
        <v>27</v>
      </c>
      <c r="D1211" s="15" t="s">
        <v>28</v>
      </c>
      <c r="E1211" s="15" t="s">
        <v>16</v>
      </c>
      <c r="F1211" s="15" t="s">
        <v>17</v>
      </c>
      <c r="G1211" s="15" t="s">
        <v>93</v>
      </c>
      <c r="H1211" s="15">
        <v>1</v>
      </c>
      <c r="I1211" s="15">
        <v>33897</v>
      </c>
      <c r="J1211" s="17">
        <v>0</v>
      </c>
      <c r="K1211" s="15">
        <v>33897</v>
      </c>
      <c r="L1211" s="15">
        <v>27167.4</v>
      </c>
      <c r="M1211" s="15" t="s">
        <v>35</v>
      </c>
      <c r="N1211" s="18" t="str">
        <f t="shared" si="126"/>
        <v>March</v>
      </c>
      <c r="O1211" s="15">
        <f t="shared" si="127"/>
        <v>1</v>
      </c>
      <c r="P1211" s="19">
        <f t="shared" si="128"/>
        <v>0</v>
      </c>
      <c r="Q1211" s="19">
        <f t="shared" si="129"/>
        <v>33897</v>
      </c>
      <c r="R1211" s="15">
        <f t="shared" si="130"/>
        <v>6729.5999999999985</v>
      </c>
      <c r="S1211" s="15">
        <f t="shared" si="131"/>
        <v>19.853084343747231</v>
      </c>
      <c r="T1211" s="20" t="str">
        <f t="shared" si="132"/>
        <v>High</v>
      </c>
    </row>
    <row r="1212" spans="1:20" x14ac:dyDescent="0.3">
      <c r="A1212" s="15" t="s">
        <v>1285</v>
      </c>
      <c r="B1212" s="16">
        <v>45327</v>
      </c>
      <c r="C1212" s="15" t="s">
        <v>27</v>
      </c>
      <c r="D1212" s="15" t="s">
        <v>56</v>
      </c>
      <c r="E1212" s="15" t="s">
        <v>23</v>
      </c>
      <c r="F1212" s="15" t="s">
        <v>24</v>
      </c>
      <c r="G1212" s="15" t="s">
        <v>25</v>
      </c>
      <c r="H1212" s="15">
        <v>4</v>
      </c>
      <c r="I1212" s="15">
        <v>29664</v>
      </c>
      <c r="J1212" s="17">
        <v>0.08</v>
      </c>
      <c r="K1212" s="15">
        <v>109163.52</v>
      </c>
      <c r="L1212" s="15">
        <v>94590.13</v>
      </c>
      <c r="M1212" s="15" t="s">
        <v>19</v>
      </c>
      <c r="N1212" s="18" t="str">
        <f t="shared" si="126"/>
        <v>February</v>
      </c>
      <c r="O1212" s="15">
        <f t="shared" si="127"/>
        <v>1</v>
      </c>
      <c r="P1212" s="19">
        <f t="shared" si="128"/>
        <v>8733.0816000000013</v>
      </c>
      <c r="Q1212" s="19">
        <f t="shared" si="129"/>
        <v>100430.4384</v>
      </c>
      <c r="R1212" s="15">
        <f t="shared" si="130"/>
        <v>14573.39</v>
      </c>
      <c r="S1212" s="15">
        <f t="shared" si="131"/>
        <v>13.350055036700903</v>
      </c>
      <c r="T1212" s="20" t="str">
        <f t="shared" si="132"/>
        <v>High</v>
      </c>
    </row>
    <row r="1213" spans="1:20" x14ac:dyDescent="0.3">
      <c r="A1213" s="15" t="s">
        <v>1286</v>
      </c>
      <c r="B1213" s="16">
        <v>45452</v>
      </c>
      <c r="C1213" s="15" t="s">
        <v>21</v>
      </c>
      <c r="D1213" s="15" t="s">
        <v>15</v>
      </c>
      <c r="E1213" s="15" t="s">
        <v>23</v>
      </c>
      <c r="F1213" s="15" t="s">
        <v>53</v>
      </c>
      <c r="G1213" s="15" t="s">
        <v>81</v>
      </c>
      <c r="H1213" s="15">
        <v>3</v>
      </c>
      <c r="I1213" s="15">
        <v>31665</v>
      </c>
      <c r="J1213" s="17">
        <v>0.15</v>
      </c>
      <c r="K1213" s="15">
        <v>80745.75</v>
      </c>
      <c r="L1213" s="15">
        <v>64670.23</v>
      </c>
      <c r="M1213" s="15" t="s">
        <v>19</v>
      </c>
      <c r="N1213" s="18" t="str">
        <f t="shared" si="126"/>
        <v>June</v>
      </c>
      <c r="O1213" s="15">
        <f t="shared" si="127"/>
        <v>2</v>
      </c>
      <c r="P1213" s="19">
        <f t="shared" si="128"/>
        <v>12111.862499999999</v>
      </c>
      <c r="Q1213" s="19">
        <f t="shared" si="129"/>
        <v>68633.887499999997</v>
      </c>
      <c r="R1213" s="15">
        <f t="shared" si="130"/>
        <v>16075.519999999997</v>
      </c>
      <c r="S1213" s="15">
        <f t="shared" si="131"/>
        <v>19.908812538121197</v>
      </c>
      <c r="T1213" s="20" t="str">
        <f t="shared" si="132"/>
        <v>High</v>
      </c>
    </row>
    <row r="1214" spans="1:20" x14ac:dyDescent="0.3">
      <c r="A1214" s="15" t="s">
        <v>1287</v>
      </c>
      <c r="B1214" s="16">
        <v>44983</v>
      </c>
      <c r="C1214" s="15" t="s">
        <v>37</v>
      </c>
      <c r="D1214" s="15" t="s">
        <v>63</v>
      </c>
      <c r="E1214" s="15" t="s">
        <v>16</v>
      </c>
      <c r="F1214" s="15" t="s">
        <v>39</v>
      </c>
      <c r="G1214" s="15" t="s">
        <v>165</v>
      </c>
      <c r="H1214" s="15">
        <v>3</v>
      </c>
      <c r="I1214" s="15">
        <v>67257</v>
      </c>
      <c r="J1214" s="17">
        <v>0.1</v>
      </c>
      <c r="K1214" s="15">
        <v>181593.9</v>
      </c>
      <c r="L1214" s="15">
        <v>145839.26</v>
      </c>
      <c r="M1214" s="15" t="s">
        <v>51</v>
      </c>
      <c r="N1214" s="18" t="str">
        <f t="shared" si="126"/>
        <v>February</v>
      </c>
      <c r="O1214" s="15">
        <f t="shared" si="127"/>
        <v>1</v>
      </c>
      <c r="P1214" s="19">
        <f t="shared" si="128"/>
        <v>18159.39</v>
      </c>
      <c r="Q1214" s="19">
        <f t="shared" si="129"/>
        <v>163434.51</v>
      </c>
      <c r="R1214" s="15">
        <f t="shared" si="130"/>
        <v>35754.639999999985</v>
      </c>
      <c r="S1214" s="15">
        <f t="shared" si="131"/>
        <v>19.689339785091892</v>
      </c>
      <c r="T1214" s="20" t="str">
        <f t="shared" si="132"/>
        <v>High</v>
      </c>
    </row>
    <row r="1215" spans="1:20" x14ac:dyDescent="0.3">
      <c r="A1215" s="15" t="s">
        <v>1288</v>
      </c>
      <c r="B1215" s="16">
        <v>45392</v>
      </c>
      <c r="C1215" s="15" t="s">
        <v>27</v>
      </c>
      <c r="D1215" s="15" t="s">
        <v>109</v>
      </c>
      <c r="E1215" s="15" t="s">
        <v>23</v>
      </c>
      <c r="F1215" s="15" t="s">
        <v>49</v>
      </c>
      <c r="G1215" s="15" t="s">
        <v>50</v>
      </c>
      <c r="H1215" s="15">
        <v>3</v>
      </c>
      <c r="I1215" s="15">
        <v>18967</v>
      </c>
      <c r="J1215" s="17">
        <v>0.12</v>
      </c>
      <c r="K1215" s="15">
        <v>50072.88</v>
      </c>
      <c r="L1215" s="15">
        <v>42096.31</v>
      </c>
      <c r="M1215" s="15" t="s">
        <v>19</v>
      </c>
      <c r="N1215" s="18" t="str">
        <f t="shared" si="126"/>
        <v>April</v>
      </c>
      <c r="O1215" s="15">
        <f t="shared" si="127"/>
        <v>2</v>
      </c>
      <c r="P1215" s="19">
        <f t="shared" si="128"/>
        <v>6008.7455999999993</v>
      </c>
      <c r="Q1215" s="19">
        <f t="shared" si="129"/>
        <v>44064.134399999995</v>
      </c>
      <c r="R1215" s="15">
        <f t="shared" si="130"/>
        <v>7976.57</v>
      </c>
      <c r="S1215" s="15">
        <f t="shared" si="131"/>
        <v>15.929920547809512</v>
      </c>
      <c r="T1215" s="20" t="str">
        <f t="shared" si="132"/>
        <v>High</v>
      </c>
    </row>
    <row r="1216" spans="1:20" x14ac:dyDescent="0.3">
      <c r="A1216" s="15" t="s">
        <v>1289</v>
      </c>
      <c r="B1216" s="16">
        <v>45243</v>
      </c>
      <c r="C1216" s="15" t="s">
        <v>27</v>
      </c>
      <c r="D1216" s="15" t="s">
        <v>22</v>
      </c>
      <c r="E1216" s="15" t="s">
        <v>16</v>
      </c>
      <c r="F1216" s="15" t="s">
        <v>39</v>
      </c>
      <c r="G1216" s="15" t="s">
        <v>85</v>
      </c>
      <c r="H1216" s="15">
        <v>2</v>
      </c>
      <c r="I1216" s="15">
        <v>59110</v>
      </c>
      <c r="J1216" s="17">
        <v>0.12</v>
      </c>
      <c r="K1216" s="15">
        <v>104033.60000000001</v>
      </c>
      <c r="L1216" s="15">
        <v>92268.79</v>
      </c>
      <c r="M1216" s="15" t="s">
        <v>51</v>
      </c>
      <c r="N1216" s="18" t="str">
        <f t="shared" si="126"/>
        <v>November</v>
      </c>
      <c r="O1216" s="15">
        <f t="shared" si="127"/>
        <v>4</v>
      </c>
      <c r="P1216" s="19">
        <f t="shared" si="128"/>
        <v>12484.032000000001</v>
      </c>
      <c r="Q1216" s="19">
        <f t="shared" si="129"/>
        <v>91549.567999999999</v>
      </c>
      <c r="R1216" s="15">
        <f t="shared" si="130"/>
        <v>11764.810000000012</v>
      </c>
      <c r="S1216" s="15">
        <f t="shared" si="131"/>
        <v>11.30866373940728</v>
      </c>
      <c r="T1216" s="20" t="str">
        <f t="shared" si="132"/>
        <v>High</v>
      </c>
    </row>
    <row r="1217" spans="1:20" x14ac:dyDescent="0.3">
      <c r="A1217" s="15" t="s">
        <v>1290</v>
      </c>
      <c r="B1217" s="16">
        <v>45558</v>
      </c>
      <c r="C1217" s="15" t="s">
        <v>37</v>
      </c>
      <c r="D1217" s="15" t="s">
        <v>38</v>
      </c>
      <c r="E1217" s="15" t="s">
        <v>32</v>
      </c>
      <c r="F1217" s="15" t="s">
        <v>90</v>
      </c>
      <c r="G1217" s="15" t="s">
        <v>91</v>
      </c>
      <c r="H1217" s="15">
        <v>4</v>
      </c>
      <c r="I1217" s="15">
        <v>11056</v>
      </c>
      <c r="J1217" s="17">
        <v>0.1</v>
      </c>
      <c r="K1217" s="15">
        <v>39801.599999999999</v>
      </c>
      <c r="L1217" s="15">
        <v>33902.83</v>
      </c>
      <c r="M1217" s="15" t="s">
        <v>51</v>
      </c>
      <c r="N1217" s="18" t="str">
        <f t="shared" si="126"/>
        <v>September</v>
      </c>
      <c r="O1217" s="15">
        <f t="shared" si="127"/>
        <v>3</v>
      </c>
      <c r="P1217" s="19">
        <f t="shared" si="128"/>
        <v>3980.16</v>
      </c>
      <c r="Q1217" s="19">
        <f t="shared" si="129"/>
        <v>35821.440000000002</v>
      </c>
      <c r="R1217" s="15">
        <f t="shared" si="130"/>
        <v>5898.7699999999968</v>
      </c>
      <c r="S1217" s="15">
        <f t="shared" si="131"/>
        <v>14.820434354397804</v>
      </c>
      <c r="T1217" s="20" t="str">
        <f t="shared" si="132"/>
        <v>High</v>
      </c>
    </row>
    <row r="1218" spans="1:20" x14ac:dyDescent="0.3">
      <c r="A1218" s="15" t="s">
        <v>1291</v>
      </c>
      <c r="B1218" s="16">
        <v>45383</v>
      </c>
      <c r="C1218" s="15" t="s">
        <v>37</v>
      </c>
      <c r="D1218" s="15" t="s">
        <v>48</v>
      </c>
      <c r="E1218" s="15" t="s">
        <v>16</v>
      </c>
      <c r="F1218" s="15" t="s">
        <v>39</v>
      </c>
      <c r="G1218" s="15" t="s">
        <v>85</v>
      </c>
      <c r="H1218" s="15">
        <v>4</v>
      </c>
      <c r="I1218" s="15">
        <v>4945</v>
      </c>
      <c r="J1218" s="17">
        <v>0.05</v>
      </c>
      <c r="K1218" s="15">
        <v>18791</v>
      </c>
      <c r="L1218" s="15">
        <v>14851</v>
      </c>
      <c r="M1218" s="15" t="s">
        <v>35</v>
      </c>
      <c r="N1218" s="18" t="str">
        <f t="shared" si="126"/>
        <v>April</v>
      </c>
      <c r="O1218" s="15">
        <f t="shared" si="127"/>
        <v>2</v>
      </c>
      <c r="P1218" s="19">
        <f t="shared" si="128"/>
        <v>939.55000000000007</v>
      </c>
      <c r="Q1218" s="19">
        <f t="shared" si="129"/>
        <v>17851.45</v>
      </c>
      <c r="R1218" s="15">
        <f t="shared" si="130"/>
        <v>3940</v>
      </c>
      <c r="S1218" s="15">
        <f t="shared" si="131"/>
        <v>20.967484434037569</v>
      </c>
      <c r="T1218" s="20" t="str">
        <f t="shared" si="132"/>
        <v>Medium</v>
      </c>
    </row>
    <row r="1219" spans="1:20" x14ac:dyDescent="0.3">
      <c r="A1219" s="15" t="s">
        <v>1292</v>
      </c>
      <c r="B1219" s="16">
        <v>45529</v>
      </c>
      <c r="C1219" s="15" t="s">
        <v>27</v>
      </c>
      <c r="D1219" s="15" t="s">
        <v>28</v>
      </c>
      <c r="E1219" s="15" t="s">
        <v>23</v>
      </c>
      <c r="F1219" s="15" t="s">
        <v>24</v>
      </c>
      <c r="G1219" s="15" t="s">
        <v>75</v>
      </c>
      <c r="H1219" s="15">
        <v>4</v>
      </c>
      <c r="I1219" s="15">
        <v>23772</v>
      </c>
      <c r="J1219" s="17">
        <v>0</v>
      </c>
      <c r="K1219" s="15">
        <v>95088</v>
      </c>
      <c r="L1219" s="15">
        <v>73190.080000000002</v>
      </c>
      <c r="M1219" s="15" t="s">
        <v>35</v>
      </c>
      <c r="N1219" s="18" t="str">
        <f t="shared" ref="N1219:N1282" si="133">TEXT(B1219,"mmmm")</f>
        <v>August</v>
      </c>
      <c r="O1219" s="15">
        <f t="shared" ref="O1219:O1282" si="134">ROUNDUP(MONTH(B1219)/3,0)</f>
        <v>3</v>
      </c>
      <c r="P1219" s="19">
        <f t="shared" ref="P1219:P1282" si="135">K1219*J1219</f>
        <v>0</v>
      </c>
      <c r="Q1219" s="19">
        <f t="shared" ref="Q1219:Q1282" si="136">K1219-P1219</f>
        <v>95088</v>
      </c>
      <c r="R1219" s="15">
        <f t="shared" ref="R1219:R1282" si="137">K1219-L1219</f>
        <v>21897.919999999998</v>
      </c>
      <c r="S1219" s="15">
        <f t="shared" ref="S1219:S1282" si="138">R1219/K1219*100</f>
        <v>23.029109877166412</v>
      </c>
      <c r="T1219" s="20" t="str">
        <f t="shared" ref="T1219:T1282" si="139">IF(K1219&gt;30000,"High",IF(K1219&gt;10000,"Medium","Low"))</f>
        <v>High</v>
      </c>
    </row>
    <row r="1220" spans="1:20" x14ac:dyDescent="0.3">
      <c r="A1220" s="15" t="s">
        <v>1293</v>
      </c>
      <c r="B1220" s="16">
        <v>45200</v>
      </c>
      <c r="C1220" s="15" t="s">
        <v>37</v>
      </c>
      <c r="D1220" s="15" t="s">
        <v>42</v>
      </c>
      <c r="E1220" s="15" t="s">
        <v>23</v>
      </c>
      <c r="F1220" s="15" t="s">
        <v>49</v>
      </c>
      <c r="G1220" s="15" t="s">
        <v>50</v>
      </c>
      <c r="H1220" s="15">
        <v>1</v>
      </c>
      <c r="I1220" s="15">
        <v>8010</v>
      </c>
      <c r="J1220" s="17">
        <v>0.08</v>
      </c>
      <c r="K1220" s="15">
        <v>7369.2</v>
      </c>
      <c r="L1220" s="15">
        <v>6227.13</v>
      </c>
      <c r="M1220" s="15" t="s">
        <v>51</v>
      </c>
      <c r="N1220" s="18" t="str">
        <f t="shared" si="133"/>
        <v>October</v>
      </c>
      <c r="O1220" s="15">
        <f t="shared" si="134"/>
        <v>4</v>
      </c>
      <c r="P1220" s="19">
        <f t="shared" si="135"/>
        <v>589.53599999999994</v>
      </c>
      <c r="Q1220" s="19">
        <f t="shared" si="136"/>
        <v>6779.6639999999998</v>
      </c>
      <c r="R1220" s="15">
        <f t="shared" si="137"/>
        <v>1142.0699999999997</v>
      </c>
      <c r="S1220" s="15">
        <f t="shared" si="138"/>
        <v>15.497883080931441</v>
      </c>
      <c r="T1220" s="20" t="str">
        <f t="shared" si="139"/>
        <v>Low</v>
      </c>
    </row>
    <row r="1221" spans="1:20" x14ac:dyDescent="0.3">
      <c r="A1221" s="15" t="s">
        <v>1294</v>
      </c>
      <c r="B1221" s="16">
        <v>45549</v>
      </c>
      <c r="C1221" s="15" t="s">
        <v>21</v>
      </c>
      <c r="D1221" s="15" t="s">
        <v>63</v>
      </c>
      <c r="E1221" s="15" t="s">
        <v>23</v>
      </c>
      <c r="F1221" s="15" t="s">
        <v>24</v>
      </c>
      <c r="G1221" s="15" t="s">
        <v>25</v>
      </c>
      <c r="H1221" s="15">
        <v>1</v>
      </c>
      <c r="I1221" s="15">
        <v>71291</v>
      </c>
      <c r="J1221" s="17">
        <v>0.05</v>
      </c>
      <c r="K1221" s="15">
        <v>67726.45</v>
      </c>
      <c r="L1221" s="15">
        <v>58643.99</v>
      </c>
      <c r="M1221" s="15" t="s">
        <v>51</v>
      </c>
      <c r="N1221" s="18" t="str">
        <f t="shared" si="133"/>
        <v>September</v>
      </c>
      <c r="O1221" s="15">
        <f t="shared" si="134"/>
        <v>3</v>
      </c>
      <c r="P1221" s="19">
        <f t="shared" si="135"/>
        <v>3386.3225000000002</v>
      </c>
      <c r="Q1221" s="19">
        <f t="shared" si="136"/>
        <v>64340.127499999995</v>
      </c>
      <c r="R1221" s="15">
        <f t="shared" si="137"/>
        <v>9082.4599999999991</v>
      </c>
      <c r="S1221" s="15">
        <f t="shared" si="138"/>
        <v>13.410506530314226</v>
      </c>
      <c r="T1221" s="20" t="str">
        <f t="shared" si="139"/>
        <v>High</v>
      </c>
    </row>
    <row r="1222" spans="1:20" x14ac:dyDescent="0.3">
      <c r="A1222" s="15" t="s">
        <v>1295</v>
      </c>
      <c r="B1222" s="16">
        <v>45202</v>
      </c>
      <c r="C1222" s="15" t="s">
        <v>14</v>
      </c>
      <c r="D1222" s="15" t="s">
        <v>42</v>
      </c>
      <c r="E1222" s="15" t="s">
        <v>23</v>
      </c>
      <c r="F1222" s="15" t="s">
        <v>53</v>
      </c>
      <c r="G1222" s="15" t="s">
        <v>81</v>
      </c>
      <c r="H1222" s="15">
        <v>2</v>
      </c>
      <c r="I1222" s="15">
        <v>31855</v>
      </c>
      <c r="J1222" s="17">
        <v>0.1</v>
      </c>
      <c r="K1222" s="15">
        <v>57339</v>
      </c>
      <c r="L1222" s="15">
        <v>50466.22</v>
      </c>
      <c r="M1222" s="15" t="s">
        <v>51</v>
      </c>
      <c r="N1222" s="18" t="str">
        <f t="shared" si="133"/>
        <v>October</v>
      </c>
      <c r="O1222" s="15">
        <f t="shared" si="134"/>
        <v>4</v>
      </c>
      <c r="P1222" s="19">
        <f t="shared" si="135"/>
        <v>5733.9000000000005</v>
      </c>
      <c r="Q1222" s="19">
        <f t="shared" si="136"/>
        <v>51605.1</v>
      </c>
      <c r="R1222" s="15">
        <f t="shared" si="137"/>
        <v>6872.7799999999988</v>
      </c>
      <c r="S1222" s="15">
        <f t="shared" si="138"/>
        <v>11.986222291982768</v>
      </c>
      <c r="T1222" s="20" t="str">
        <f t="shared" si="139"/>
        <v>High</v>
      </c>
    </row>
    <row r="1223" spans="1:20" x14ac:dyDescent="0.3">
      <c r="A1223" s="15" t="s">
        <v>1296</v>
      </c>
      <c r="B1223" s="16">
        <v>45626</v>
      </c>
      <c r="C1223" s="15" t="s">
        <v>14</v>
      </c>
      <c r="D1223" s="15" t="s">
        <v>109</v>
      </c>
      <c r="E1223" s="15" t="s">
        <v>16</v>
      </c>
      <c r="F1223" s="15" t="s">
        <v>17</v>
      </c>
      <c r="G1223" s="15" t="s">
        <v>156</v>
      </c>
      <c r="H1223" s="15">
        <v>3</v>
      </c>
      <c r="I1223" s="15">
        <v>73734</v>
      </c>
      <c r="J1223" s="17">
        <v>0.15</v>
      </c>
      <c r="K1223" s="15">
        <v>188021.7</v>
      </c>
      <c r="L1223" s="15">
        <v>144206.23000000001</v>
      </c>
      <c r="M1223" s="15" t="s">
        <v>35</v>
      </c>
      <c r="N1223" s="18" t="str">
        <f t="shared" si="133"/>
        <v>November</v>
      </c>
      <c r="O1223" s="15">
        <f t="shared" si="134"/>
        <v>4</v>
      </c>
      <c r="P1223" s="19">
        <f t="shared" si="135"/>
        <v>28203.255000000001</v>
      </c>
      <c r="Q1223" s="19">
        <f t="shared" si="136"/>
        <v>159818.44500000001</v>
      </c>
      <c r="R1223" s="15">
        <f t="shared" si="137"/>
        <v>43815.47</v>
      </c>
      <c r="S1223" s="15">
        <f t="shared" si="138"/>
        <v>23.303411255190223</v>
      </c>
      <c r="T1223" s="20" t="str">
        <f t="shared" si="139"/>
        <v>High</v>
      </c>
    </row>
    <row r="1224" spans="1:20" x14ac:dyDescent="0.3">
      <c r="A1224" s="15" t="s">
        <v>1297</v>
      </c>
      <c r="B1224" s="16">
        <v>45218</v>
      </c>
      <c r="C1224" s="15" t="s">
        <v>21</v>
      </c>
      <c r="D1224" s="15" t="s">
        <v>28</v>
      </c>
      <c r="E1224" s="15" t="s">
        <v>23</v>
      </c>
      <c r="F1224" s="15" t="s">
        <v>49</v>
      </c>
      <c r="G1224" s="15" t="s">
        <v>71</v>
      </c>
      <c r="H1224" s="15">
        <v>5</v>
      </c>
      <c r="I1224" s="15">
        <v>45585</v>
      </c>
      <c r="J1224" s="17">
        <v>0.15</v>
      </c>
      <c r="K1224" s="15">
        <v>193736.25</v>
      </c>
      <c r="L1224" s="15">
        <v>164663.92000000001</v>
      </c>
      <c r="M1224" s="15" t="s">
        <v>19</v>
      </c>
      <c r="N1224" s="18" t="str">
        <f t="shared" si="133"/>
        <v>October</v>
      </c>
      <c r="O1224" s="15">
        <f t="shared" si="134"/>
        <v>4</v>
      </c>
      <c r="P1224" s="19">
        <f t="shared" si="135"/>
        <v>29060.4375</v>
      </c>
      <c r="Q1224" s="19">
        <f t="shared" si="136"/>
        <v>164675.8125</v>
      </c>
      <c r="R1224" s="15">
        <f t="shared" si="137"/>
        <v>29072.329999999987</v>
      </c>
      <c r="S1224" s="15">
        <f t="shared" si="138"/>
        <v>15.006138500151616</v>
      </c>
      <c r="T1224" s="20" t="str">
        <f t="shared" si="139"/>
        <v>High</v>
      </c>
    </row>
    <row r="1225" spans="1:20" x14ac:dyDescent="0.3">
      <c r="A1225" s="15" t="s">
        <v>1298</v>
      </c>
      <c r="B1225" s="16">
        <v>45000</v>
      </c>
      <c r="C1225" s="15" t="s">
        <v>21</v>
      </c>
      <c r="D1225" s="15" t="s">
        <v>56</v>
      </c>
      <c r="E1225" s="15" t="s">
        <v>16</v>
      </c>
      <c r="F1225" s="15" t="s">
        <v>39</v>
      </c>
      <c r="G1225" s="15" t="s">
        <v>40</v>
      </c>
      <c r="H1225" s="15">
        <v>2</v>
      </c>
      <c r="I1225" s="15">
        <v>22760</v>
      </c>
      <c r="J1225" s="17">
        <v>0.1</v>
      </c>
      <c r="K1225" s="15">
        <v>40968</v>
      </c>
      <c r="L1225" s="15">
        <v>36544.870000000003</v>
      </c>
      <c r="M1225" s="15" t="s">
        <v>51</v>
      </c>
      <c r="N1225" s="18" t="str">
        <f t="shared" si="133"/>
        <v>March</v>
      </c>
      <c r="O1225" s="15">
        <f t="shared" si="134"/>
        <v>1</v>
      </c>
      <c r="P1225" s="19">
        <f t="shared" si="135"/>
        <v>4096.8</v>
      </c>
      <c r="Q1225" s="19">
        <f t="shared" si="136"/>
        <v>36871.199999999997</v>
      </c>
      <c r="R1225" s="15">
        <f t="shared" si="137"/>
        <v>4423.1299999999974</v>
      </c>
      <c r="S1225" s="15">
        <f t="shared" si="138"/>
        <v>10.796548525678572</v>
      </c>
      <c r="T1225" s="20" t="str">
        <f t="shared" si="139"/>
        <v>High</v>
      </c>
    </row>
    <row r="1226" spans="1:20" x14ac:dyDescent="0.3">
      <c r="A1226" s="15" t="s">
        <v>1299</v>
      </c>
      <c r="B1226" s="16">
        <v>45113</v>
      </c>
      <c r="C1226" s="15" t="s">
        <v>27</v>
      </c>
      <c r="D1226" s="15" t="s">
        <v>65</v>
      </c>
      <c r="E1226" s="15" t="s">
        <v>16</v>
      </c>
      <c r="F1226" s="15" t="s">
        <v>29</v>
      </c>
      <c r="G1226" s="15" t="s">
        <v>79</v>
      </c>
      <c r="H1226" s="15">
        <v>5</v>
      </c>
      <c r="I1226" s="15">
        <v>77680</v>
      </c>
      <c r="J1226" s="17">
        <v>0.08</v>
      </c>
      <c r="K1226" s="15">
        <v>357328</v>
      </c>
      <c r="L1226" s="15">
        <v>297247.23</v>
      </c>
      <c r="M1226" s="15" t="s">
        <v>51</v>
      </c>
      <c r="N1226" s="18" t="str">
        <f t="shared" si="133"/>
        <v>July</v>
      </c>
      <c r="O1226" s="15">
        <f t="shared" si="134"/>
        <v>3</v>
      </c>
      <c r="P1226" s="19">
        <f t="shared" si="135"/>
        <v>28586.240000000002</v>
      </c>
      <c r="Q1226" s="19">
        <f t="shared" si="136"/>
        <v>328741.76000000001</v>
      </c>
      <c r="R1226" s="15">
        <f t="shared" si="137"/>
        <v>60080.770000000019</v>
      </c>
      <c r="S1226" s="15">
        <f t="shared" si="138"/>
        <v>16.813899274616045</v>
      </c>
      <c r="T1226" s="20" t="str">
        <f t="shared" si="139"/>
        <v>High</v>
      </c>
    </row>
    <row r="1227" spans="1:20" x14ac:dyDescent="0.3">
      <c r="A1227" s="15" t="s">
        <v>1300</v>
      </c>
      <c r="B1227" s="16">
        <v>45655</v>
      </c>
      <c r="C1227" s="15" t="s">
        <v>21</v>
      </c>
      <c r="D1227" s="15" t="s">
        <v>22</v>
      </c>
      <c r="E1227" s="15" t="s">
        <v>16</v>
      </c>
      <c r="F1227" s="15" t="s">
        <v>39</v>
      </c>
      <c r="G1227" s="15" t="s">
        <v>165</v>
      </c>
      <c r="H1227" s="15">
        <v>1</v>
      </c>
      <c r="I1227" s="15">
        <v>1268</v>
      </c>
      <c r="J1227" s="17">
        <v>0.08</v>
      </c>
      <c r="K1227" s="15">
        <v>1166.56</v>
      </c>
      <c r="L1227" s="15">
        <v>880.31</v>
      </c>
      <c r="M1227" s="15" t="s">
        <v>51</v>
      </c>
      <c r="N1227" s="18" t="str">
        <f t="shared" si="133"/>
        <v>December</v>
      </c>
      <c r="O1227" s="15">
        <f t="shared" si="134"/>
        <v>4</v>
      </c>
      <c r="P1227" s="19">
        <f t="shared" si="135"/>
        <v>93.324799999999996</v>
      </c>
      <c r="Q1227" s="19">
        <f t="shared" si="136"/>
        <v>1073.2351999999998</v>
      </c>
      <c r="R1227" s="15">
        <f t="shared" si="137"/>
        <v>286.25</v>
      </c>
      <c r="S1227" s="15">
        <f t="shared" si="138"/>
        <v>24.537957756137704</v>
      </c>
      <c r="T1227" s="20" t="str">
        <f t="shared" si="139"/>
        <v>Low</v>
      </c>
    </row>
    <row r="1228" spans="1:20" x14ac:dyDescent="0.3">
      <c r="A1228" s="15" t="s">
        <v>1301</v>
      </c>
      <c r="B1228" s="16">
        <v>45179</v>
      </c>
      <c r="C1228" s="15" t="s">
        <v>27</v>
      </c>
      <c r="D1228" s="15" t="s">
        <v>38</v>
      </c>
      <c r="E1228" s="15" t="s">
        <v>23</v>
      </c>
      <c r="F1228" s="15" t="s">
        <v>49</v>
      </c>
      <c r="G1228" s="15" t="s">
        <v>71</v>
      </c>
      <c r="H1228" s="15">
        <v>2</v>
      </c>
      <c r="I1228" s="15">
        <v>2132</v>
      </c>
      <c r="J1228" s="17">
        <v>0.1</v>
      </c>
      <c r="K1228" s="15">
        <v>3837.6</v>
      </c>
      <c r="L1228" s="15">
        <v>3284.17</v>
      </c>
      <c r="M1228" s="15" t="s">
        <v>51</v>
      </c>
      <c r="N1228" s="18" t="str">
        <f t="shared" si="133"/>
        <v>September</v>
      </c>
      <c r="O1228" s="15">
        <f t="shared" si="134"/>
        <v>3</v>
      </c>
      <c r="P1228" s="19">
        <f t="shared" si="135"/>
        <v>383.76</v>
      </c>
      <c r="Q1228" s="19">
        <f t="shared" si="136"/>
        <v>3453.84</v>
      </c>
      <c r="R1228" s="15">
        <f t="shared" si="137"/>
        <v>553.42999999999984</v>
      </c>
      <c r="S1228" s="15">
        <f t="shared" si="138"/>
        <v>14.421252866374815</v>
      </c>
      <c r="T1228" s="20" t="str">
        <f t="shared" si="139"/>
        <v>Low</v>
      </c>
    </row>
    <row r="1229" spans="1:20" x14ac:dyDescent="0.3">
      <c r="A1229" s="15" t="s">
        <v>1302</v>
      </c>
      <c r="B1229" s="16">
        <v>45608</v>
      </c>
      <c r="C1229" s="15" t="s">
        <v>21</v>
      </c>
      <c r="D1229" s="15" t="s">
        <v>73</v>
      </c>
      <c r="E1229" s="15" t="s">
        <v>23</v>
      </c>
      <c r="F1229" s="15" t="s">
        <v>49</v>
      </c>
      <c r="G1229" s="15" t="s">
        <v>50</v>
      </c>
      <c r="H1229" s="15">
        <v>3</v>
      </c>
      <c r="I1229" s="15">
        <v>54992</v>
      </c>
      <c r="J1229" s="17">
        <v>0.08</v>
      </c>
      <c r="K1229" s="15">
        <v>151777.92000000001</v>
      </c>
      <c r="L1229" s="15">
        <v>119062.71</v>
      </c>
      <c r="M1229" s="15" t="s">
        <v>51</v>
      </c>
      <c r="N1229" s="18" t="str">
        <f t="shared" si="133"/>
        <v>November</v>
      </c>
      <c r="O1229" s="15">
        <f t="shared" si="134"/>
        <v>4</v>
      </c>
      <c r="P1229" s="19">
        <f t="shared" si="135"/>
        <v>12142.233600000001</v>
      </c>
      <c r="Q1229" s="19">
        <f t="shared" si="136"/>
        <v>139635.68640000001</v>
      </c>
      <c r="R1229" s="15">
        <f t="shared" si="137"/>
        <v>32715.210000000006</v>
      </c>
      <c r="S1229" s="15">
        <f t="shared" si="138"/>
        <v>21.554656961961268</v>
      </c>
      <c r="T1229" s="20" t="str">
        <f t="shared" si="139"/>
        <v>High</v>
      </c>
    </row>
    <row r="1230" spans="1:20" x14ac:dyDescent="0.3">
      <c r="A1230" s="15" t="s">
        <v>1303</v>
      </c>
      <c r="B1230" s="16">
        <v>45068</v>
      </c>
      <c r="C1230" s="15" t="s">
        <v>14</v>
      </c>
      <c r="D1230" s="15" t="s">
        <v>65</v>
      </c>
      <c r="E1230" s="15" t="s">
        <v>23</v>
      </c>
      <c r="F1230" s="15" t="s">
        <v>49</v>
      </c>
      <c r="G1230" s="15" t="s">
        <v>95</v>
      </c>
      <c r="H1230" s="15">
        <v>4</v>
      </c>
      <c r="I1230" s="15">
        <v>26499</v>
      </c>
      <c r="J1230" s="17">
        <v>0.08</v>
      </c>
      <c r="K1230" s="15">
        <v>97516.32</v>
      </c>
      <c r="L1230" s="15">
        <v>73349.53</v>
      </c>
      <c r="M1230" s="15" t="s">
        <v>51</v>
      </c>
      <c r="N1230" s="18" t="str">
        <f t="shared" si="133"/>
        <v>May</v>
      </c>
      <c r="O1230" s="15">
        <f t="shared" si="134"/>
        <v>2</v>
      </c>
      <c r="P1230" s="19">
        <f t="shared" si="135"/>
        <v>7801.3056000000006</v>
      </c>
      <c r="Q1230" s="19">
        <f t="shared" si="136"/>
        <v>89715.0144</v>
      </c>
      <c r="R1230" s="15">
        <f t="shared" si="137"/>
        <v>24166.790000000008</v>
      </c>
      <c r="S1230" s="15">
        <f t="shared" si="138"/>
        <v>24.782303105777583</v>
      </c>
      <c r="T1230" s="20" t="str">
        <f t="shared" si="139"/>
        <v>High</v>
      </c>
    </row>
    <row r="1231" spans="1:20" x14ac:dyDescent="0.3">
      <c r="A1231" s="15" t="s">
        <v>1304</v>
      </c>
      <c r="B1231" s="16">
        <v>45128</v>
      </c>
      <c r="C1231" s="15" t="s">
        <v>27</v>
      </c>
      <c r="D1231" s="15" t="s">
        <v>109</v>
      </c>
      <c r="E1231" s="15" t="s">
        <v>23</v>
      </c>
      <c r="F1231" s="15" t="s">
        <v>49</v>
      </c>
      <c r="G1231" s="15" t="s">
        <v>95</v>
      </c>
      <c r="H1231" s="15">
        <v>1</v>
      </c>
      <c r="I1231" s="15">
        <v>42907</v>
      </c>
      <c r="J1231" s="17">
        <v>0.12</v>
      </c>
      <c r="K1231" s="15">
        <v>37758.160000000003</v>
      </c>
      <c r="L1231" s="15">
        <v>29861.23</v>
      </c>
      <c r="M1231" s="15" t="s">
        <v>19</v>
      </c>
      <c r="N1231" s="18" t="str">
        <f t="shared" si="133"/>
        <v>July</v>
      </c>
      <c r="O1231" s="15">
        <f t="shared" si="134"/>
        <v>3</v>
      </c>
      <c r="P1231" s="19">
        <f t="shared" si="135"/>
        <v>4530.9792000000007</v>
      </c>
      <c r="Q1231" s="19">
        <f t="shared" si="136"/>
        <v>33227.180800000002</v>
      </c>
      <c r="R1231" s="15">
        <f t="shared" si="137"/>
        <v>7896.9300000000039</v>
      </c>
      <c r="S1231" s="15">
        <f t="shared" si="138"/>
        <v>20.914499011604388</v>
      </c>
      <c r="T1231" s="20" t="str">
        <f t="shared" si="139"/>
        <v>High</v>
      </c>
    </row>
    <row r="1232" spans="1:20" x14ac:dyDescent="0.3">
      <c r="A1232" s="15" t="s">
        <v>1305</v>
      </c>
      <c r="B1232" s="16">
        <v>44939</v>
      </c>
      <c r="C1232" s="15" t="s">
        <v>21</v>
      </c>
      <c r="D1232" s="15" t="s">
        <v>109</v>
      </c>
      <c r="E1232" s="15" t="s">
        <v>23</v>
      </c>
      <c r="F1232" s="15" t="s">
        <v>53</v>
      </c>
      <c r="G1232" s="15" t="s">
        <v>133</v>
      </c>
      <c r="H1232" s="15">
        <v>3</v>
      </c>
      <c r="I1232" s="15">
        <v>17503</v>
      </c>
      <c r="J1232" s="17">
        <v>0.12</v>
      </c>
      <c r="K1232" s="15">
        <v>46207.92</v>
      </c>
      <c r="L1232" s="15">
        <v>40283.65</v>
      </c>
      <c r="M1232" s="15" t="s">
        <v>35</v>
      </c>
      <c r="N1232" s="18" t="str">
        <f t="shared" si="133"/>
        <v>January</v>
      </c>
      <c r="O1232" s="15">
        <f t="shared" si="134"/>
        <v>1</v>
      </c>
      <c r="P1232" s="19">
        <f t="shared" si="135"/>
        <v>5544.9503999999997</v>
      </c>
      <c r="Q1232" s="19">
        <f t="shared" si="136"/>
        <v>40662.969599999997</v>
      </c>
      <c r="R1232" s="15">
        <f t="shared" si="137"/>
        <v>5924.2699999999968</v>
      </c>
      <c r="S1232" s="15">
        <f t="shared" si="138"/>
        <v>12.820897369974665</v>
      </c>
      <c r="T1232" s="20" t="str">
        <f t="shared" si="139"/>
        <v>High</v>
      </c>
    </row>
    <row r="1233" spans="1:20" x14ac:dyDescent="0.3">
      <c r="A1233" s="15" t="s">
        <v>1306</v>
      </c>
      <c r="B1233" s="16">
        <v>44935</v>
      </c>
      <c r="C1233" s="15" t="s">
        <v>14</v>
      </c>
      <c r="D1233" s="15" t="s">
        <v>46</v>
      </c>
      <c r="E1233" s="15" t="s">
        <v>32</v>
      </c>
      <c r="F1233" s="15" t="s">
        <v>90</v>
      </c>
      <c r="G1233" s="15" t="s">
        <v>91</v>
      </c>
      <c r="H1233" s="15">
        <v>5</v>
      </c>
      <c r="I1233" s="15">
        <v>47501</v>
      </c>
      <c r="J1233" s="17">
        <v>0.15</v>
      </c>
      <c r="K1233" s="15">
        <v>201879.25</v>
      </c>
      <c r="L1233" s="15">
        <v>156740.69</v>
      </c>
      <c r="M1233" s="15" t="s">
        <v>19</v>
      </c>
      <c r="N1233" s="18" t="str">
        <f t="shared" si="133"/>
        <v>January</v>
      </c>
      <c r="O1233" s="15">
        <f t="shared" si="134"/>
        <v>1</v>
      </c>
      <c r="P1233" s="19">
        <f t="shared" si="135"/>
        <v>30281.887499999997</v>
      </c>
      <c r="Q1233" s="19">
        <f t="shared" si="136"/>
        <v>171597.36249999999</v>
      </c>
      <c r="R1233" s="15">
        <f t="shared" si="137"/>
        <v>45138.559999999998</v>
      </c>
      <c r="S1233" s="15">
        <f t="shared" si="138"/>
        <v>22.359187484597847</v>
      </c>
      <c r="T1233" s="20" t="str">
        <f t="shared" si="139"/>
        <v>High</v>
      </c>
    </row>
    <row r="1234" spans="1:20" x14ac:dyDescent="0.3">
      <c r="A1234" s="15" t="s">
        <v>1307</v>
      </c>
      <c r="B1234" s="16">
        <v>45373</v>
      </c>
      <c r="C1234" s="15" t="s">
        <v>37</v>
      </c>
      <c r="D1234" s="15" t="s">
        <v>109</v>
      </c>
      <c r="E1234" s="15" t="s">
        <v>23</v>
      </c>
      <c r="F1234" s="15" t="s">
        <v>24</v>
      </c>
      <c r="G1234" s="15" t="s">
        <v>25</v>
      </c>
      <c r="H1234" s="15">
        <v>2</v>
      </c>
      <c r="I1234" s="15">
        <v>79576</v>
      </c>
      <c r="J1234" s="17">
        <v>0.08</v>
      </c>
      <c r="K1234" s="15">
        <v>146419.84</v>
      </c>
      <c r="L1234" s="15">
        <v>112271.66</v>
      </c>
      <c r="M1234" s="15" t="s">
        <v>19</v>
      </c>
      <c r="N1234" s="18" t="str">
        <f t="shared" si="133"/>
        <v>March</v>
      </c>
      <c r="O1234" s="15">
        <f t="shared" si="134"/>
        <v>1</v>
      </c>
      <c r="P1234" s="19">
        <f t="shared" si="135"/>
        <v>11713.5872</v>
      </c>
      <c r="Q1234" s="19">
        <f t="shared" si="136"/>
        <v>134706.25279999999</v>
      </c>
      <c r="R1234" s="15">
        <f t="shared" si="137"/>
        <v>34148.179999999993</v>
      </c>
      <c r="S1234" s="15">
        <f t="shared" si="138"/>
        <v>23.322098972379695</v>
      </c>
      <c r="T1234" s="20" t="str">
        <f t="shared" si="139"/>
        <v>High</v>
      </c>
    </row>
    <row r="1235" spans="1:20" x14ac:dyDescent="0.3">
      <c r="A1235" s="15" t="s">
        <v>1308</v>
      </c>
      <c r="B1235" s="16">
        <v>45326</v>
      </c>
      <c r="C1235" s="15" t="s">
        <v>27</v>
      </c>
      <c r="D1235" s="15" t="s">
        <v>46</v>
      </c>
      <c r="E1235" s="15" t="s">
        <v>16</v>
      </c>
      <c r="F1235" s="15" t="s">
        <v>29</v>
      </c>
      <c r="G1235" s="15" t="s">
        <v>105</v>
      </c>
      <c r="H1235" s="15">
        <v>3</v>
      </c>
      <c r="I1235" s="15">
        <v>70286</v>
      </c>
      <c r="J1235" s="17">
        <v>0.05</v>
      </c>
      <c r="K1235" s="15">
        <v>200315.1</v>
      </c>
      <c r="L1235" s="15">
        <v>167866.77</v>
      </c>
      <c r="M1235" s="15" t="s">
        <v>19</v>
      </c>
      <c r="N1235" s="18" t="str">
        <f t="shared" si="133"/>
        <v>February</v>
      </c>
      <c r="O1235" s="15">
        <f t="shared" si="134"/>
        <v>1</v>
      </c>
      <c r="P1235" s="19">
        <f t="shared" si="135"/>
        <v>10015.755000000001</v>
      </c>
      <c r="Q1235" s="19">
        <f t="shared" si="136"/>
        <v>190299.345</v>
      </c>
      <c r="R1235" s="15">
        <f t="shared" si="137"/>
        <v>32448.330000000016</v>
      </c>
      <c r="S1235" s="15">
        <f t="shared" si="138"/>
        <v>16.198644036320783</v>
      </c>
      <c r="T1235" s="20" t="str">
        <f t="shared" si="139"/>
        <v>High</v>
      </c>
    </row>
    <row r="1236" spans="1:20" x14ac:dyDescent="0.3">
      <c r="A1236" s="15" t="s">
        <v>1309</v>
      </c>
      <c r="B1236" s="16">
        <v>45230</v>
      </c>
      <c r="C1236" s="15" t="s">
        <v>37</v>
      </c>
      <c r="D1236" s="15" t="s">
        <v>28</v>
      </c>
      <c r="E1236" s="15" t="s">
        <v>23</v>
      </c>
      <c r="F1236" s="15" t="s">
        <v>24</v>
      </c>
      <c r="G1236" s="15" t="s">
        <v>75</v>
      </c>
      <c r="H1236" s="15">
        <v>5</v>
      </c>
      <c r="I1236" s="15">
        <v>40557</v>
      </c>
      <c r="J1236" s="17">
        <v>0.1</v>
      </c>
      <c r="K1236" s="15">
        <v>182506.5</v>
      </c>
      <c r="L1236" s="15">
        <v>151875.60999999999</v>
      </c>
      <c r="M1236" s="15" t="s">
        <v>19</v>
      </c>
      <c r="N1236" s="18" t="str">
        <f t="shared" si="133"/>
        <v>October</v>
      </c>
      <c r="O1236" s="15">
        <f t="shared" si="134"/>
        <v>4</v>
      </c>
      <c r="P1236" s="19">
        <f t="shared" si="135"/>
        <v>18250.650000000001</v>
      </c>
      <c r="Q1236" s="19">
        <f t="shared" si="136"/>
        <v>164255.85</v>
      </c>
      <c r="R1236" s="15">
        <f t="shared" si="137"/>
        <v>30630.890000000014</v>
      </c>
      <c r="S1236" s="15">
        <f t="shared" si="138"/>
        <v>16.783451548301027</v>
      </c>
      <c r="T1236" s="20" t="str">
        <f t="shared" si="139"/>
        <v>High</v>
      </c>
    </row>
    <row r="1237" spans="1:20" x14ac:dyDescent="0.3">
      <c r="A1237" s="15" t="s">
        <v>1310</v>
      </c>
      <c r="B1237" s="16">
        <v>45067</v>
      </c>
      <c r="C1237" s="15" t="s">
        <v>21</v>
      </c>
      <c r="D1237" s="15" t="s">
        <v>63</v>
      </c>
      <c r="E1237" s="15" t="s">
        <v>23</v>
      </c>
      <c r="F1237" s="15" t="s">
        <v>53</v>
      </c>
      <c r="G1237" s="15" t="s">
        <v>54</v>
      </c>
      <c r="H1237" s="15">
        <v>1</v>
      </c>
      <c r="I1237" s="15">
        <v>45543</v>
      </c>
      <c r="J1237" s="17">
        <v>0.05</v>
      </c>
      <c r="K1237" s="15">
        <v>43265.85</v>
      </c>
      <c r="L1237" s="15">
        <v>37132.92</v>
      </c>
      <c r="M1237" s="15" t="s">
        <v>51</v>
      </c>
      <c r="N1237" s="18" t="str">
        <f t="shared" si="133"/>
        <v>May</v>
      </c>
      <c r="O1237" s="15">
        <f t="shared" si="134"/>
        <v>2</v>
      </c>
      <c r="P1237" s="19">
        <f t="shared" si="135"/>
        <v>2163.2925</v>
      </c>
      <c r="Q1237" s="19">
        <f t="shared" si="136"/>
        <v>41102.557499999995</v>
      </c>
      <c r="R1237" s="15">
        <f t="shared" si="137"/>
        <v>6132.93</v>
      </c>
      <c r="S1237" s="15">
        <f t="shared" si="138"/>
        <v>14.174990205901421</v>
      </c>
      <c r="T1237" s="20" t="str">
        <f t="shared" si="139"/>
        <v>High</v>
      </c>
    </row>
    <row r="1238" spans="1:20" x14ac:dyDescent="0.3">
      <c r="A1238" s="15" t="s">
        <v>1311</v>
      </c>
      <c r="B1238" s="16">
        <v>45575</v>
      </c>
      <c r="C1238" s="15" t="s">
        <v>21</v>
      </c>
      <c r="D1238" s="15" t="s">
        <v>65</v>
      </c>
      <c r="E1238" s="15" t="s">
        <v>16</v>
      </c>
      <c r="F1238" s="15" t="s">
        <v>17</v>
      </c>
      <c r="G1238" s="15" t="s">
        <v>18</v>
      </c>
      <c r="H1238" s="15">
        <v>4</v>
      </c>
      <c r="I1238" s="15">
        <v>36596</v>
      </c>
      <c r="J1238" s="17">
        <v>0.15</v>
      </c>
      <c r="K1238" s="15">
        <v>124426.4</v>
      </c>
      <c r="L1238" s="15">
        <v>95918.720000000001</v>
      </c>
      <c r="M1238" s="15" t="s">
        <v>51</v>
      </c>
      <c r="N1238" s="18" t="str">
        <f t="shared" si="133"/>
        <v>October</v>
      </c>
      <c r="O1238" s="15">
        <f t="shared" si="134"/>
        <v>4</v>
      </c>
      <c r="P1238" s="19">
        <f t="shared" si="135"/>
        <v>18663.96</v>
      </c>
      <c r="Q1238" s="19">
        <f t="shared" si="136"/>
        <v>105762.44</v>
      </c>
      <c r="R1238" s="15">
        <f t="shared" si="137"/>
        <v>28507.679999999993</v>
      </c>
      <c r="S1238" s="15">
        <f t="shared" si="138"/>
        <v>22.911279278352499</v>
      </c>
      <c r="T1238" s="20" t="str">
        <f t="shared" si="139"/>
        <v>High</v>
      </c>
    </row>
    <row r="1239" spans="1:20" x14ac:dyDescent="0.3">
      <c r="A1239" s="15" t="s">
        <v>1312</v>
      </c>
      <c r="B1239" s="16">
        <v>45582</v>
      </c>
      <c r="C1239" s="15" t="s">
        <v>21</v>
      </c>
      <c r="D1239" s="15" t="s">
        <v>56</v>
      </c>
      <c r="E1239" s="15" t="s">
        <v>32</v>
      </c>
      <c r="F1239" s="15" t="s">
        <v>90</v>
      </c>
      <c r="G1239" s="15" t="s">
        <v>91</v>
      </c>
      <c r="H1239" s="15">
        <v>2</v>
      </c>
      <c r="I1239" s="15">
        <v>1531</v>
      </c>
      <c r="J1239" s="17">
        <v>0.08</v>
      </c>
      <c r="K1239" s="15">
        <v>2817.04</v>
      </c>
      <c r="L1239" s="15">
        <v>2364.54</v>
      </c>
      <c r="M1239" s="15" t="s">
        <v>35</v>
      </c>
      <c r="N1239" s="18" t="str">
        <f t="shared" si="133"/>
        <v>October</v>
      </c>
      <c r="O1239" s="15">
        <f t="shared" si="134"/>
        <v>4</v>
      </c>
      <c r="P1239" s="19">
        <f t="shared" si="135"/>
        <v>225.36320000000001</v>
      </c>
      <c r="Q1239" s="19">
        <f t="shared" si="136"/>
        <v>2591.6768000000002</v>
      </c>
      <c r="R1239" s="15">
        <f t="shared" si="137"/>
        <v>452.5</v>
      </c>
      <c r="S1239" s="15">
        <f t="shared" si="138"/>
        <v>16.062959702382642</v>
      </c>
      <c r="T1239" s="20" t="str">
        <f t="shared" si="139"/>
        <v>Low</v>
      </c>
    </row>
    <row r="1240" spans="1:20" x14ac:dyDescent="0.3">
      <c r="A1240" s="15" t="s">
        <v>1313</v>
      </c>
      <c r="B1240" s="16">
        <v>44928</v>
      </c>
      <c r="C1240" s="15" t="s">
        <v>37</v>
      </c>
      <c r="D1240" s="15" t="s">
        <v>73</v>
      </c>
      <c r="E1240" s="15" t="s">
        <v>32</v>
      </c>
      <c r="F1240" s="15" t="s">
        <v>43</v>
      </c>
      <c r="G1240" s="15" t="s">
        <v>44</v>
      </c>
      <c r="H1240" s="15">
        <v>5</v>
      </c>
      <c r="I1240" s="15">
        <v>49801</v>
      </c>
      <c r="J1240" s="17">
        <v>0</v>
      </c>
      <c r="K1240" s="15">
        <v>249005</v>
      </c>
      <c r="L1240" s="15">
        <v>205418.83</v>
      </c>
      <c r="M1240" s="15" t="s">
        <v>51</v>
      </c>
      <c r="N1240" s="18" t="str">
        <f t="shared" si="133"/>
        <v>January</v>
      </c>
      <c r="O1240" s="15">
        <f t="shared" si="134"/>
        <v>1</v>
      </c>
      <c r="P1240" s="19">
        <f t="shared" si="135"/>
        <v>0</v>
      </c>
      <c r="Q1240" s="19">
        <f t="shared" si="136"/>
        <v>249005</v>
      </c>
      <c r="R1240" s="15">
        <f t="shared" si="137"/>
        <v>43586.170000000013</v>
      </c>
      <c r="S1240" s="15">
        <f t="shared" si="138"/>
        <v>17.504134455131428</v>
      </c>
      <c r="T1240" s="20" t="str">
        <f t="shared" si="139"/>
        <v>High</v>
      </c>
    </row>
    <row r="1241" spans="1:20" x14ac:dyDescent="0.3">
      <c r="A1241" s="15" t="s">
        <v>1314</v>
      </c>
      <c r="B1241" s="16">
        <v>45039</v>
      </c>
      <c r="C1241" s="15" t="s">
        <v>21</v>
      </c>
      <c r="D1241" s="15" t="s">
        <v>22</v>
      </c>
      <c r="E1241" s="15" t="s">
        <v>32</v>
      </c>
      <c r="F1241" s="15" t="s">
        <v>90</v>
      </c>
      <c r="G1241" s="15" t="s">
        <v>113</v>
      </c>
      <c r="H1241" s="15">
        <v>3</v>
      </c>
      <c r="I1241" s="15">
        <v>8057</v>
      </c>
      <c r="J1241" s="17">
        <v>0.05</v>
      </c>
      <c r="K1241" s="15">
        <v>22962.45</v>
      </c>
      <c r="L1241" s="15">
        <v>19572.240000000002</v>
      </c>
      <c r="M1241" s="15" t="s">
        <v>19</v>
      </c>
      <c r="N1241" s="18" t="str">
        <f t="shared" si="133"/>
        <v>April</v>
      </c>
      <c r="O1241" s="15">
        <f t="shared" si="134"/>
        <v>2</v>
      </c>
      <c r="P1241" s="19">
        <f t="shared" si="135"/>
        <v>1148.1225000000002</v>
      </c>
      <c r="Q1241" s="19">
        <f t="shared" si="136"/>
        <v>21814.327499999999</v>
      </c>
      <c r="R1241" s="15">
        <f t="shared" si="137"/>
        <v>3390.2099999999991</v>
      </c>
      <c r="S1241" s="15">
        <f t="shared" si="138"/>
        <v>14.764147553941322</v>
      </c>
      <c r="T1241" s="20" t="str">
        <f t="shared" si="139"/>
        <v>Medium</v>
      </c>
    </row>
    <row r="1242" spans="1:20" x14ac:dyDescent="0.3">
      <c r="A1242" s="15" t="s">
        <v>1315</v>
      </c>
      <c r="B1242" s="16">
        <v>45643</v>
      </c>
      <c r="C1242" s="15" t="s">
        <v>27</v>
      </c>
      <c r="D1242" s="15" t="s">
        <v>48</v>
      </c>
      <c r="E1242" s="15" t="s">
        <v>32</v>
      </c>
      <c r="F1242" s="15" t="s">
        <v>43</v>
      </c>
      <c r="G1242" s="15" t="s">
        <v>66</v>
      </c>
      <c r="H1242" s="15">
        <v>3</v>
      </c>
      <c r="I1242" s="15">
        <v>50369</v>
      </c>
      <c r="J1242" s="17">
        <v>0.15</v>
      </c>
      <c r="K1242" s="15">
        <v>128440.95</v>
      </c>
      <c r="L1242" s="15">
        <v>105592.74</v>
      </c>
      <c r="M1242" s="15" t="s">
        <v>51</v>
      </c>
      <c r="N1242" s="18" t="str">
        <f t="shared" si="133"/>
        <v>December</v>
      </c>
      <c r="O1242" s="15">
        <f t="shared" si="134"/>
        <v>4</v>
      </c>
      <c r="P1242" s="19">
        <f t="shared" si="135"/>
        <v>19266.142499999998</v>
      </c>
      <c r="Q1242" s="19">
        <f t="shared" si="136"/>
        <v>109174.8075</v>
      </c>
      <c r="R1242" s="15">
        <f t="shared" si="137"/>
        <v>22848.209999999992</v>
      </c>
      <c r="S1242" s="15">
        <f t="shared" si="138"/>
        <v>17.788882751178647</v>
      </c>
      <c r="T1242" s="20" t="str">
        <f t="shared" si="139"/>
        <v>High</v>
      </c>
    </row>
    <row r="1243" spans="1:20" x14ac:dyDescent="0.3">
      <c r="A1243" s="15" t="s">
        <v>1316</v>
      </c>
      <c r="B1243" s="16">
        <v>45151</v>
      </c>
      <c r="C1243" s="15" t="s">
        <v>37</v>
      </c>
      <c r="D1243" s="15" t="s">
        <v>63</v>
      </c>
      <c r="E1243" s="15" t="s">
        <v>32</v>
      </c>
      <c r="F1243" s="15" t="s">
        <v>33</v>
      </c>
      <c r="G1243" s="15" t="s">
        <v>83</v>
      </c>
      <c r="H1243" s="15">
        <v>5</v>
      </c>
      <c r="I1243" s="15">
        <v>84714</v>
      </c>
      <c r="J1243" s="17">
        <v>0.1</v>
      </c>
      <c r="K1243" s="15">
        <v>381213</v>
      </c>
      <c r="L1243" s="15">
        <v>304103.59000000003</v>
      </c>
      <c r="M1243" s="15" t="s">
        <v>35</v>
      </c>
      <c r="N1243" s="18" t="str">
        <f t="shared" si="133"/>
        <v>August</v>
      </c>
      <c r="O1243" s="15">
        <f t="shared" si="134"/>
        <v>3</v>
      </c>
      <c r="P1243" s="19">
        <f t="shared" si="135"/>
        <v>38121.300000000003</v>
      </c>
      <c r="Q1243" s="19">
        <f t="shared" si="136"/>
        <v>343091.7</v>
      </c>
      <c r="R1243" s="15">
        <f t="shared" si="137"/>
        <v>77109.409999999974</v>
      </c>
      <c r="S1243" s="15">
        <f t="shared" si="138"/>
        <v>20.227382067243241</v>
      </c>
      <c r="T1243" s="20" t="str">
        <f t="shared" si="139"/>
        <v>High</v>
      </c>
    </row>
    <row r="1244" spans="1:20" x14ac:dyDescent="0.3">
      <c r="A1244" s="15" t="s">
        <v>1317</v>
      </c>
      <c r="B1244" s="16">
        <v>45605</v>
      </c>
      <c r="C1244" s="15" t="s">
        <v>21</v>
      </c>
      <c r="D1244" s="15" t="s">
        <v>22</v>
      </c>
      <c r="E1244" s="15" t="s">
        <v>23</v>
      </c>
      <c r="F1244" s="15" t="s">
        <v>24</v>
      </c>
      <c r="G1244" s="15" t="s">
        <v>25</v>
      </c>
      <c r="H1244" s="15">
        <v>2</v>
      </c>
      <c r="I1244" s="15">
        <v>40621</v>
      </c>
      <c r="J1244" s="17">
        <v>0.1</v>
      </c>
      <c r="K1244" s="15">
        <v>73117.8</v>
      </c>
      <c r="L1244" s="15">
        <v>64200.51</v>
      </c>
      <c r="M1244" s="15" t="s">
        <v>19</v>
      </c>
      <c r="N1244" s="18" t="str">
        <f t="shared" si="133"/>
        <v>November</v>
      </c>
      <c r="O1244" s="15">
        <f t="shared" si="134"/>
        <v>4</v>
      </c>
      <c r="P1244" s="19">
        <f t="shared" si="135"/>
        <v>7311.7800000000007</v>
      </c>
      <c r="Q1244" s="19">
        <f t="shared" si="136"/>
        <v>65806.02</v>
      </c>
      <c r="R1244" s="15">
        <f t="shared" si="137"/>
        <v>8917.2900000000009</v>
      </c>
      <c r="S1244" s="15">
        <f t="shared" si="138"/>
        <v>12.195785431180916</v>
      </c>
      <c r="T1244" s="20" t="str">
        <f t="shared" si="139"/>
        <v>High</v>
      </c>
    </row>
    <row r="1245" spans="1:20" x14ac:dyDescent="0.3">
      <c r="A1245" s="15" t="s">
        <v>1318</v>
      </c>
      <c r="B1245" s="16">
        <v>45295</v>
      </c>
      <c r="C1245" s="15" t="s">
        <v>21</v>
      </c>
      <c r="D1245" s="15" t="s">
        <v>70</v>
      </c>
      <c r="E1245" s="15" t="s">
        <v>16</v>
      </c>
      <c r="F1245" s="15" t="s">
        <v>17</v>
      </c>
      <c r="G1245" s="15" t="s">
        <v>93</v>
      </c>
      <c r="H1245" s="15">
        <v>1</v>
      </c>
      <c r="I1245" s="15">
        <v>13305</v>
      </c>
      <c r="J1245" s="17">
        <v>0.08</v>
      </c>
      <c r="K1245" s="15">
        <v>12240.6</v>
      </c>
      <c r="L1245" s="15">
        <v>9818.51</v>
      </c>
      <c r="M1245" s="15" t="s">
        <v>51</v>
      </c>
      <c r="N1245" s="18" t="str">
        <f t="shared" si="133"/>
        <v>January</v>
      </c>
      <c r="O1245" s="15">
        <f t="shared" si="134"/>
        <v>1</v>
      </c>
      <c r="P1245" s="19">
        <f t="shared" si="135"/>
        <v>979.24800000000005</v>
      </c>
      <c r="Q1245" s="19">
        <f t="shared" si="136"/>
        <v>11261.352000000001</v>
      </c>
      <c r="R1245" s="15">
        <f t="shared" si="137"/>
        <v>2422.09</v>
      </c>
      <c r="S1245" s="15">
        <f t="shared" si="138"/>
        <v>19.787347025472606</v>
      </c>
      <c r="T1245" s="20" t="str">
        <f t="shared" si="139"/>
        <v>Medium</v>
      </c>
    </row>
    <row r="1246" spans="1:20" x14ac:dyDescent="0.3">
      <c r="A1246" s="15" t="s">
        <v>1319</v>
      </c>
      <c r="B1246" s="16">
        <v>45210</v>
      </c>
      <c r="C1246" s="15" t="s">
        <v>14</v>
      </c>
      <c r="D1246" s="15" t="s">
        <v>63</v>
      </c>
      <c r="E1246" s="15" t="s">
        <v>16</v>
      </c>
      <c r="F1246" s="15" t="s">
        <v>39</v>
      </c>
      <c r="G1246" s="15" t="s">
        <v>165</v>
      </c>
      <c r="H1246" s="15">
        <v>3</v>
      </c>
      <c r="I1246" s="15">
        <v>26812</v>
      </c>
      <c r="J1246" s="17">
        <v>0.1</v>
      </c>
      <c r="K1246" s="15">
        <v>72392.399999999994</v>
      </c>
      <c r="L1246" s="15">
        <v>55168.35</v>
      </c>
      <c r="M1246" s="15" t="s">
        <v>19</v>
      </c>
      <c r="N1246" s="18" t="str">
        <f t="shared" si="133"/>
        <v>October</v>
      </c>
      <c r="O1246" s="15">
        <f t="shared" si="134"/>
        <v>4</v>
      </c>
      <c r="P1246" s="19">
        <f t="shared" si="135"/>
        <v>7239.24</v>
      </c>
      <c r="Q1246" s="19">
        <f t="shared" si="136"/>
        <v>65153.159999999996</v>
      </c>
      <c r="R1246" s="15">
        <f t="shared" si="137"/>
        <v>17224.049999999996</v>
      </c>
      <c r="S1246" s="15">
        <f t="shared" si="138"/>
        <v>23.792621877434645</v>
      </c>
      <c r="T1246" s="20" t="str">
        <f t="shared" si="139"/>
        <v>High</v>
      </c>
    </row>
    <row r="1247" spans="1:20" x14ac:dyDescent="0.3">
      <c r="A1247" s="15" t="s">
        <v>1320</v>
      </c>
      <c r="B1247" s="16">
        <v>45127</v>
      </c>
      <c r="C1247" s="15" t="s">
        <v>37</v>
      </c>
      <c r="D1247" s="15" t="s">
        <v>42</v>
      </c>
      <c r="E1247" s="15" t="s">
        <v>32</v>
      </c>
      <c r="F1247" s="15" t="s">
        <v>90</v>
      </c>
      <c r="G1247" s="15" t="s">
        <v>91</v>
      </c>
      <c r="H1247" s="15">
        <v>1</v>
      </c>
      <c r="I1247" s="15">
        <v>34936</v>
      </c>
      <c r="J1247" s="17">
        <v>0.08</v>
      </c>
      <c r="K1247" s="15">
        <v>32141.119999999999</v>
      </c>
      <c r="L1247" s="15">
        <v>25267.86</v>
      </c>
      <c r="M1247" s="15" t="s">
        <v>51</v>
      </c>
      <c r="N1247" s="18" t="str">
        <f t="shared" si="133"/>
        <v>July</v>
      </c>
      <c r="O1247" s="15">
        <f t="shared" si="134"/>
        <v>3</v>
      </c>
      <c r="P1247" s="19">
        <f t="shared" si="135"/>
        <v>2571.2896000000001</v>
      </c>
      <c r="Q1247" s="19">
        <f t="shared" si="136"/>
        <v>29569.830399999999</v>
      </c>
      <c r="R1247" s="15">
        <f t="shared" si="137"/>
        <v>6873.2599999999984</v>
      </c>
      <c r="S1247" s="15">
        <f t="shared" si="138"/>
        <v>21.384631276072515</v>
      </c>
      <c r="T1247" s="20" t="str">
        <f t="shared" si="139"/>
        <v>High</v>
      </c>
    </row>
    <row r="1248" spans="1:20" x14ac:dyDescent="0.3">
      <c r="A1248" s="15" t="s">
        <v>1321</v>
      </c>
      <c r="B1248" s="16">
        <v>45135</v>
      </c>
      <c r="C1248" s="15" t="s">
        <v>14</v>
      </c>
      <c r="D1248" s="15" t="s">
        <v>63</v>
      </c>
      <c r="E1248" s="15" t="s">
        <v>23</v>
      </c>
      <c r="F1248" s="15" t="s">
        <v>24</v>
      </c>
      <c r="G1248" s="15" t="s">
        <v>75</v>
      </c>
      <c r="H1248" s="15">
        <v>2</v>
      </c>
      <c r="I1248" s="15">
        <v>11264</v>
      </c>
      <c r="J1248" s="17">
        <v>0.08</v>
      </c>
      <c r="K1248" s="15">
        <v>20725.759999999998</v>
      </c>
      <c r="L1248" s="15">
        <v>17370.580000000002</v>
      </c>
      <c r="M1248" s="15" t="s">
        <v>51</v>
      </c>
      <c r="N1248" s="18" t="str">
        <f t="shared" si="133"/>
        <v>July</v>
      </c>
      <c r="O1248" s="15">
        <f t="shared" si="134"/>
        <v>3</v>
      </c>
      <c r="P1248" s="19">
        <f t="shared" si="135"/>
        <v>1658.0608</v>
      </c>
      <c r="Q1248" s="19">
        <f t="shared" si="136"/>
        <v>19067.699199999999</v>
      </c>
      <c r="R1248" s="15">
        <f t="shared" si="137"/>
        <v>3355.1799999999967</v>
      </c>
      <c r="S1248" s="15">
        <f t="shared" si="138"/>
        <v>16.188453402915005</v>
      </c>
      <c r="T1248" s="20" t="str">
        <f t="shared" si="139"/>
        <v>Medium</v>
      </c>
    </row>
    <row r="1249" spans="1:20" x14ac:dyDescent="0.3">
      <c r="A1249" s="15" t="s">
        <v>1322</v>
      </c>
      <c r="B1249" s="16">
        <v>45636</v>
      </c>
      <c r="C1249" s="15" t="s">
        <v>37</v>
      </c>
      <c r="D1249" s="15" t="s">
        <v>65</v>
      </c>
      <c r="E1249" s="15" t="s">
        <v>32</v>
      </c>
      <c r="F1249" s="15" t="s">
        <v>33</v>
      </c>
      <c r="G1249" s="15" t="s">
        <v>34</v>
      </c>
      <c r="H1249" s="15">
        <v>1</v>
      </c>
      <c r="I1249" s="15">
        <v>25633</v>
      </c>
      <c r="J1249" s="17">
        <v>0.05</v>
      </c>
      <c r="K1249" s="15">
        <v>24351.35</v>
      </c>
      <c r="L1249" s="15">
        <v>19111.61</v>
      </c>
      <c r="M1249" s="15" t="s">
        <v>35</v>
      </c>
      <c r="N1249" s="18" t="str">
        <f t="shared" si="133"/>
        <v>December</v>
      </c>
      <c r="O1249" s="15">
        <f t="shared" si="134"/>
        <v>4</v>
      </c>
      <c r="P1249" s="19">
        <f t="shared" si="135"/>
        <v>1217.5674999999999</v>
      </c>
      <c r="Q1249" s="19">
        <f t="shared" si="136"/>
        <v>23133.782499999998</v>
      </c>
      <c r="R1249" s="15">
        <f t="shared" si="137"/>
        <v>5239.739999999998</v>
      </c>
      <c r="S1249" s="15">
        <f t="shared" si="138"/>
        <v>21.517246477094691</v>
      </c>
      <c r="T1249" s="20" t="str">
        <f t="shared" si="139"/>
        <v>Medium</v>
      </c>
    </row>
    <row r="1250" spans="1:20" x14ac:dyDescent="0.3">
      <c r="A1250" s="15" t="s">
        <v>1323</v>
      </c>
      <c r="B1250" s="16">
        <v>45164</v>
      </c>
      <c r="C1250" s="15" t="s">
        <v>27</v>
      </c>
      <c r="D1250" s="15" t="s">
        <v>28</v>
      </c>
      <c r="E1250" s="15" t="s">
        <v>23</v>
      </c>
      <c r="F1250" s="15" t="s">
        <v>53</v>
      </c>
      <c r="G1250" s="15" t="s">
        <v>133</v>
      </c>
      <c r="H1250" s="15">
        <v>2</v>
      </c>
      <c r="I1250" s="15">
        <v>39937</v>
      </c>
      <c r="J1250" s="17">
        <v>0</v>
      </c>
      <c r="K1250" s="15">
        <v>79874</v>
      </c>
      <c r="L1250" s="15">
        <v>66198.2</v>
      </c>
      <c r="M1250" s="15" t="s">
        <v>51</v>
      </c>
      <c r="N1250" s="18" t="str">
        <f t="shared" si="133"/>
        <v>August</v>
      </c>
      <c r="O1250" s="15">
        <f t="shared" si="134"/>
        <v>3</v>
      </c>
      <c r="P1250" s="19">
        <f t="shared" si="135"/>
        <v>0</v>
      </c>
      <c r="Q1250" s="19">
        <f t="shared" si="136"/>
        <v>79874</v>
      </c>
      <c r="R1250" s="15">
        <f t="shared" si="137"/>
        <v>13675.800000000003</v>
      </c>
      <c r="S1250" s="15">
        <f t="shared" si="138"/>
        <v>17.121716703808502</v>
      </c>
      <c r="T1250" s="20" t="str">
        <f t="shared" si="139"/>
        <v>High</v>
      </c>
    </row>
    <row r="1251" spans="1:20" x14ac:dyDescent="0.3">
      <c r="A1251" s="15" t="s">
        <v>1324</v>
      </c>
      <c r="B1251" s="16">
        <v>45041</v>
      </c>
      <c r="C1251" s="15" t="s">
        <v>27</v>
      </c>
      <c r="D1251" s="15" t="s">
        <v>46</v>
      </c>
      <c r="E1251" s="15" t="s">
        <v>23</v>
      </c>
      <c r="F1251" s="15" t="s">
        <v>24</v>
      </c>
      <c r="G1251" s="15" t="s">
        <v>25</v>
      </c>
      <c r="H1251" s="15">
        <v>3</v>
      </c>
      <c r="I1251" s="15">
        <v>25950</v>
      </c>
      <c r="J1251" s="17">
        <v>0.1</v>
      </c>
      <c r="K1251" s="15">
        <v>70065</v>
      </c>
      <c r="L1251" s="15">
        <v>59220.57</v>
      </c>
      <c r="M1251" s="15" t="s">
        <v>51</v>
      </c>
      <c r="N1251" s="18" t="str">
        <f t="shared" si="133"/>
        <v>April</v>
      </c>
      <c r="O1251" s="15">
        <f t="shared" si="134"/>
        <v>2</v>
      </c>
      <c r="P1251" s="19">
        <f t="shared" si="135"/>
        <v>7006.5</v>
      </c>
      <c r="Q1251" s="19">
        <f t="shared" si="136"/>
        <v>63058.5</v>
      </c>
      <c r="R1251" s="15">
        <f t="shared" si="137"/>
        <v>10844.43</v>
      </c>
      <c r="S1251" s="15">
        <f t="shared" si="138"/>
        <v>15.477670734318133</v>
      </c>
      <c r="T1251" s="20" t="str">
        <f t="shared" si="139"/>
        <v>High</v>
      </c>
    </row>
    <row r="1252" spans="1:20" x14ac:dyDescent="0.3">
      <c r="A1252" s="15" t="s">
        <v>1325</v>
      </c>
      <c r="B1252" s="16">
        <v>45074</v>
      </c>
      <c r="C1252" s="15" t="s">
        <v>14</v>
      </c>
      <c r="D1252" s="15" t="s">
        <v>73</v>
      </c>
      <c r="E1252" s="15" t="s">
        <v>23</v>
      </c>
      <c r="F1252" s="15" t="s">
        <v>49</v>
      </c>
      <c r="G1252" s="15" t="s">
        <v>50</v>
      </c>
      <c r="H1252" s="15">
        <v>2</v>
      </c>
      <c r="I1252" s="15">
        <v>17236</v>
      </c>
      <c r="J1252" s="17">
        <v>0.12</v>
      </c>
      <c r="K1252" s="15">
        <v>30335.360000000001</v>
      </c>
      <c r="L1252" s="15">
        <v>25482.93</v>
      </c>
      <c r="M1252" s="15" t="s">
        <v>19</v>
      </c>
      <c r="N1252" s="18" t="str">
        <f t="shared" si="133"/>
        <v>May</v>
      </c>
      <c r="O1252" s="15">
        <f t="shared" si="134"/>
        <v>2</v>
      </c>
      <c r="P1252" s="19">
        <f t="shared" si="135"/>
        <v>3640.2431999999999</v>
      </c>
      <c r="Q1252" s="19">
        <f t="shared" si="136"/>
        <v>26695.1168</v>
      </c>
      <c r="R1252" s="15">
        <f t="shared" si="137"/>
        <v>4852.43</v>
      </c>
      <c r="S1252" s="15">
        <f t="shared" si="138"/>
        <v>15.995953237410074</v>
      </c>
      <c r="T1252" s="20" t="str">
        <f t="shared" si="139"/>
        <v>High</v>
      </c>
    </row>
    <row r="1253" spans="1:20" x14ac:dyDescent="0.3">
      <c r="A1253" s="15" t="s">
        <v>1326</v>
      </c>
      <c r="B1253" s="16">
        <v>45460</v>
      </c>
      <c r="C1253" s="15" t="s">
        <v>14</v>
      </c>
      <c r="D1253" s="15" t="s">
        <v>65</v>
      </c>
      <c r="E1253" s="15" t="s">
        <v>16</v>
      </c>
      <c r="F1253" s="15" t="s">
        <v>17</v>
      </c>
      <c r="G1253" s="15" t="s">
        <v>93</v>
      </c>
      <c r="H1253" s="15">
        <v>5</v>
      </c>
      <c r="I1253" s="15">
        <v>35153</v>
      </c>
      <c r="J1253" s="17">
        <v>0.05</v>
      </c>
      <c r="K1253" s="15">
        <v>166976.75</v>
      </c>
      <c r="L1253" s="15">
        <v>142149.87</v>
      </c>
      <c r="M1253" s="15" t="s">
        <v>19</v>
      </c>
      <c r="N1253" s="18" t="str">
        <f t="shared" si="133"/>
        <v>June</v>
      </c>
      <c r="O1253" s="15">
        <f t="shared" si="134"/>
        <v>2</v>
      </c>
      <c r="P1253" s="19">
        <f t="shared" si="135"/>
        <v>8348.8374999999996</v>
      </c>
      <c r="Q1253" s="19">
        <f t="shared" si="136"/>
        <v>158627.91250000001</v>
      </c>
      <c r="R1253" s="15">
        <f t="shared" si="137"/>
        <v>24826.880000000005</v>
      </c>
      <c r="S1253" s="15">
        <f t="shared" si="138"/>
        <v>14.868465220457342</v>
      </c>
      <c r="T1253" s="20" t="str">
        <f t="shared" si="139"/>
        <v>High</v>
      </c>
    </row>
    <row r="1254" spans="1:20" x14ac:dyDescent="0.3">
      <c r="A1254" s="15" t="s">
        <v>1327</v>
      </c>
      <c r="B1254" s="16">
        <v>44943</v>
      </c>
      <c r="C1254" s="15" t="s">
        <v>37</v>
      </c>
      <c r="D1254" s="15" t="s">
        <v>109</v>
      </c>
      <c r="E1254" s="15" t="s">
        <v>23</v>
      </c>
      <c r="F1254" s="15" t="s">
        <v>49</v>
      </c>
      <c r="G1254" s="15" t="s">
        <v>71</v>
      </c>
      <c r="H1254" s="15">
        <v>1</v>
      </c>
      <c r="I1254" s="15">
        <v>87346</v>
      </c>
      <c r="J1254" s="17">
        <v>0</v>
      </c>
      <c r="K1254" s="15">
        <v>87346</v>
      </c>
      <c r="L1254" s="15">
        <v>77238.92</v>
      </c>
      <c r="M1254" s="15" t="s">
        <v>35</v>
      </c>
      <c r="N1254" s="18" t="str">
        <f t="shared" si="133"/>
        <v>January</v>
      </c>
      <c r="O1254" s="15">
        <f t="shared" si="134"/>
        <v>1</v>
      </c>
      <c r="P1254" s="19">
        <f t="shared" si="135"/>
        <v>0</v>
      </c>
      <c r="Q1254" s="19">
        <f t="shared" si="136"/>
        <v>87346</v>
      </c>
      <c r="R1254" s="15">
        <f t="shared" si="137"/>
        <v>10107.080000000002</v>
      </c>
      <c r="S1254" s="15">
        <f t="shared" si="138"/>
        <v>11.571314084216795</v>
      </c>
      <c r="T1254" s="20" t="str">
        <f t="shared" si="139"/>
        <v>High</v>
      </c>
    </row>
    <row r="1255" spans="1:20" x14ac:dyDescent="0.3">
      <c r="A1255" s="15" t="s">
        <v>1328</v>
      </c>
      <c r="B1255" s="16">
        <v>45540</v>
      </c>
      <c r="C1255" s="15" t="s">
        <v>14</v>
      </c>
      <c r="D1255" s="15" t="s">
        <v>68</v>
      </c>
      <c r="E1255" s="15" t="s">
        <v>23</v>
      </c>
      <c r="F1255" s="15" t="s">
        <v>24</v>
      </c>
      <c r="G1255" s="15" t="s">
        <v>25</v>
      </c>
      <c r="H1255" s="15">
        <v>5</v>
      </c>
      <c r="I1255" s="15">
        <v>68857</v>
      </c>
      <c r="J1255" s="17">
        <v>0.08</v>
      </c>
      <c r="K1255" s="15">
        <v>316742.2</v>
      </c>
      <c r="L1255" s="15">
        <v>263680.96999999997</v>
      </c>
      <c r="M1255" s="15" t="s">
        <v>51</v>
      </c>
      <c r="N1255" s="18" t="str">
        <f t="shared" si="133"/>
        <v>September</v>
      </c>
      <c r="O1255" s="15">
        <f t="shared" si="134"/>
        <v>3</v>
      </c>
      <c r="P1255" s="19">
        <f t="shared" si="135"/>
        <v>25339.376</v>
      </c>
      <c r="Q1255" s="19">
        <f t="shared" si="136"/>
        <v>291402.82400000002</v>
      </c>
      <c r="R1255" s="15">
        <f t="shared" si="137"/>
        <v>53061.23000000004</v>
      </c>
      <c r="S1255" s="15">
        <f t="shared" si="138"/>
        <v>16.75218205846901</v>
      </c>
      <c r="T1255" s="20" t="str">
        <f t="shared" si="139"/>
        <v>High</v>
      </c>
    </row>
    <row r="1256" spans="1:20" x14ac:dyDescent="0.3">
      <c r="A1256" s="15" t="s">
        <v>1329</v>
      </c>
      <c r="B1256" s="16">
        <v>45631</v>
      </c>
      <c r="C1256" s="15" t="s">
        <v>37</v>
      </c>
      <c r="D1256" s="15" t="s">
        <v>56</v>
      </c>
      <c r="E1256" s="15" t="s">
        <v>23</v>
      </c>
      <c r="F1256" s="15" t="s">
        <v>24</v>
      </c>
      <c r="G1256" s="15" t="s">
        <v>75</v>
      </c>
      <c r="H1256" s="15">
        <v>1</v>
      </c>
      <c r="I1256" s="15">
        <v>88774</v>
      </c>
      <c r="J1256" s="17">
        <v>0.12</v>
      </c>
      <c r="K1256" s="15">
        <v>78121.119999999995</v>
      </c>
      <c r="L1256" s="15">
        <v>66229.27</v>
      </c>
      <c r="M1256" s="15" t="s">
        <v>19</v>
      </c>
      <c r="N1256" s="18" t="str">
        <f t="shared" si="133"/>
        <v>December</v>
      </c>
      <c r="O1256" s="15">
        <f t="shared" si="134"/>
        <v>4</v>
      </c>
      <c r="P1256" s="19">
        <f t="shared" si="135"/>
        <v>9374.5343999999986</v>
      </c>
      <c r="Q1256" s="19">
        <f t="shared" si="136"/>
        <v>68746.585599999991</v>
      </c>
      <c r="R1256" s="15">
        <f t="shared" si="137"/>
        <v>11891.849999999991</v>
      </c>
      <c r="S1256" s="15">
        <f t="shared" si="138"/>
        <v>15.222324001499199</v>
      </c>
      <c r="T1256" s="20" t="str">
        <f t="shared" si="139"/>
        <v>High</v>
      </c>
    </row>
    <row r="1257" spans="1:20" x14ac:dyDescent="0.3">
      <c r="A1257" s="15" t="s">
        <v>1330</v>
      </c>
      <c r="B1257" s="16">
        <v>45489</v>
      </c>
      <c r="C1257" s="15" t="s">
        <v>14</v>
      </c>
      <c r="D1257" s="15" t="s">
        <v>73</v>
      </c>
      <c r="E1257" s="15" t="s">
        <v>23</v>
      </c>
      <c r="F1257" s="15" t="s">
        <v>53</v>
      </c>
      <c r="G1257" s="15" t="s">
        <v>54</v>
      </c>
      <c r="H1257" s="15">
        <v>3</v>
      </c>
      <c r="I1257" s="15">
        <v>15181</v>
      </c>
      <c r="J1257" s="17">
        <v>0.05</v>
      </c>
      <c r="K1257" s="15">
        <v>43265.85</v>
      </c>
      <c r="L1257" s="15">
        <v>33295.339999999997</v>
      </c>
      <c r="M1257" s="15" t="s">
        <v>19</v>
      </c>
      <c r="N1257" s="18" t="str">
        <f t="shared" si="133"/>
        <v>July</v>
      </c>
      <c r="O1257" s="15">
        <f t="shared" si="134"/>
        <v>3</v>
      </c>
      <c r="P1257" s="19">
        <f t="shared" si="135"/>
        <v>2163.2925</v>
      </c>
      <c r="Q1257" s="19">
        <f t="shared" si="136"/>
        <v>41102.557499999995</v>
      </c>
      <c r="R1257" s="15">
        <f t="shared" si="137"/>
        <v>9970.510000000002</v>
      </c>
      <c r="S1257" s="15">
        <f t="shared" si="138"/>
        <v>23.044757008125352</v>
      </c>
      <c r="T1257" s="20" t="str">
        <f t="shared" si="139"/>
        <v>High</v>
      </c>
    </row>
    <row r="1258" spans="1:20" x14ac:dyDescent="0.3">
      <c r="A1258" s="15" t="s">
        <v>1331</v>
      </c>
      <c r="B1258" s="16">
        <v>44930</v>
      </c>
      <c r="C1258" s="15" t="s">
        <v>14</v>
      </c>
      <c r="D1258" s="15" t="s">
        <v>70</v>
      </c>
      <c r="E1258" s="15" t="s">
        <v>16</v>
      </c>
      <c r="F1258" s="15" t="s">
        <v>17</v>
      </c>
      <c r="G1258" s="15" t="s">
        <v>18</v>
      </c>
      <c r="H1258" s="15">
        <v>2</v>
      </c>
      <c r="I1258" s="15">
        <v>39320</v>
      </c>
      <c r="J1258" s="17">
        <v>0</v>
      </c>
      <c r="K1258" s="15">
        <v>78640</v>
      </c>
      <c r="L1258" s="15">
        <v>68773.62</v>
      </c>
      <c r="M1258" s="15" t="s">
        <v>35</v>
      </c>
      <c r="N1258" s="18" t="str">
        <f t="shared" si="133"/>
        <v>January</v>
      </c>
      <c r="O1258" s="15">
        <f t="shared" si="134"/>
        <v>1</v>
      </c>
      <c r="P1258" s="19">
        <f t="shared" si="135"/>
        <v>0</v>
      </c>
      <c r="Q1258" s="19">
        <f t="shared" si="136"/>
        <v>78640</v>
      </c>
      <c r="R1258" s="15">
        <f t="shared" si="137"/>
        <v>9866.3800000000047</v>
      </c>
      <c r="S1258" s="15">
        <f t="shared" si="138"/>
        <v>12.546261444557484</v>
      </c>
      <c r="T1258" s="20" t="str">
        <f t="shared" si="139"/>
        <v>High</v>
      </c>
    </row>
    <row r="1259" spans="1:20" x14ac:dyDescent="0.3">
      <c r="A1259" s="15" t="s">
        <v>1332</v>
      </c>
      <c r="B1259" s="16">
        <v>45308</v>
      </c>
      <c r="C1259" s="15" t="s">
        <v>27</v>
      </c>
      <c r="D1259" s="15" t="s">
        <v>63</v>
      </c>
      <c r="E1259" s="15" t="s">
        <v>32</v>
      </c>
      <c r="F1259" s="15" t="s">
        <v>43</v>
      </c>
      <c r="G1259" s="15" t="s">
        <v>66</v>
      </c>
      <c r="H1259" s="15">
        <v>2</v>
      </c>
      <c r="I1259" s="15">
        <v>60379</v>
      </c>
      <c r="J1259" s="17">
        <v>0</v>
      </c>
      <c r="K1259" s="15">
        <v>120758</v>
      </c>
      <c r="L1259" s="15">
        <v>93005.47</v>
      </c>
      <c r="M1259" s="15" t="s">
        <v>51</v>
      </c>
      <c r="N1259" s="18" t="str">
        <f t="shared" si="133"/>
        <v>January</v>
      </c>
      <c r="O1259" s="15">
        <f t="shared" si="134"/>
        <v>1</v>
      </c>
      <c r="P1259" s="19">
        <f t="shared" si="135"/>
        <v>0</v>
      </c>
      <c r="Q1259" s="19">
        <f t="shared" si="136"/>
        <v>120758</v>
      </c>
      <c r="R1259" s="15">
        <f t="shared" si="137"/>
        <v>27752.53</v>
      </c>
      <c r="S1259" s="15">
        <f t="shared" si="138"/>
        <v>22.981939084781132</v>
      </c>
      <c r="T1259" s="20" t="str">
        <f t="shared" si="139"/>
        <v>High</v>
      </c>
    </row>
    <row r="1260" spans="1:20" x14ac:dyDescent="0.3">
      <c r="A1260" s="15" t="s">
        <v>1333</v>
      </c>
      <c r="B1260" s="16">
        <v>45505</v>
      </c>
      <c r="C1260" s="15" t="s">
        <v>21</v>
      </c>
      <c r="D1260" s="15" t="s">
        <v>56</v>
      </c>
      <c r="E1260" s="15" t="s">
        <v>16</v>
      </c>
      <c r="F1260" s="15" t="s">
        <v>39</v>
      </c>
      <c r="G1260" s="15" t="s">
        <v>165</v>
      </c>
      <c r="H1260" s="15">
        <v>2</v>
      </c>
      <c r="I1260" s="15">
        <v>21798</v>
      </c>
      <c r="J1260" s="17">
        <v>0.08</v>
      </c>
      <c r="K1260" s="15">
        <v>40108.32</v>
      </c>
      <c r="L1260" s="15">
        <v>35670.480000000003</v>
      </c>
      <c r="M1260" s="15" t="s">
        <v>51</v>
      </c>
      <c r="N1260" s="18" t="str">
        <f t="shared" si="133"/>
        <v>August</v>
      </c>
      <c r="O1260" s="15">
        <f t="shared" si="134"/>
        <v>3</v>
      </c>
      <c r="P1260" s="19">
        <f t="shared" si="135"/>
        <v>3208.6656000000003</v>
      </c>
      <c r="Q1260" s="19">
        <f t="shared" si="136"/>
        <v>36899.654399999999</v>
      </c>
      <c r="R1260" s="15">
        <f t="shared" si="137"/>
        <v>4437.8399999999965</v>
      </c>
      <c r="S1260" s="15">
        <f t="shared" si="138"/>
        <v>11.064636963103906</v>
      </c>
      <c r="T1260" s="20" t="str">
        <f t="shared" si="139"/>
        <v>High</v>
      </c>
    </row>
    <row r="1261" spans="1:20" x14ac:dyDescent="0.3">
      <c r="A1261" s="15" t="s">
        <v>1334</v>
      </c>
      <c r="B1261" s="16">
        <v>45172</v>
      </c>
      <c r="C1261" s="15" t="s">
        <v>27</v>
      </c>
      <c r="D1261" s="15" t="s">
        <v>15</v>
      </c>
      <c r="E1261" s="15" t="s">
        <v>16</v>
      </c>
      <c r="F1261" s="15" t="s">
        <v>17</v>
      </c>
      <c r="G1261" s="15" t="s">
        <v>97</v>
      </c>
      <c r="H1261" s="15">
        <v>1</v>
      </c>
      <c r="I1261" s="15">
        <v>37943</v>
      </c>
      <c r="J1261" s="17">
        <v>0.15</v>
      </c>
      <c r="K1261" s="15">
        <v>32251.55</v>
      </c>
      <c r="L1261" s="15">
        <v>26929.4</v>
      </c>
      <c r="M1261" s="15" t="s">
        <v>51</v>
      </c>
      <c r="N1261" s="18" t="str">
        <f t="shared" si="133"/>
        <v>September</v>
      </c>
      <c r="O1261" s="15">
        <f t="shared" si="134"/>
        <v>3</v>
      </c>
      <c r="P1261" s="19">
        <f t="shared" si="135"/>
        <v>4837.7325000000001</v>
      </c>
      <c r="Q1261" s="19">
        <f t="shared" si="136"/>
        <v>27413.817499999997</v>
      </c>
      <c r="R1261" s="15">
        <f t="shared" si="137"/>
        <v>5322.1499999999978</v>
      </c>
      <c r="S1261" s="15">
        <f t="shared" si="138"/>
        <v>16.501997578410954</v>
      </c>
      <c r="T1261" s="20" t="str">
        <f t="shared" si="139"/>
        <v>High</v>
      </c>
    </row>
    <row r="1262" spans="1:20" x14ac:dyDescent="0.3">
      <c r="A1262" s="15" t="s">
        <v>1335</v>
      </c>
      <c r="B1262" s="16">
        <v>45571</v>
      </c>
      <c r="C1262" s="15" t="s">
        <v>14</v>
      </c>
      <c r="D1262" s="15" t="s">
        <v>46</v>
      </c>
      <c r="E1262" s="15" t="s">
        <v>23</v>
      </c>
      <c r="F1262" s="15" t="s">
        <v>49</v>
      </c>
      <c r="G1262" s="15" t="s">
        <v>71</v>
      </c>
      <c r="H1262" s="15">
        <v>5</v>
      </c>
      <c r="I1262" s="15">
        <v>39718</v>
      </c>
      <c r="J1262" s="17">
        <v>0.1</v>
      </c>
      <c r="K1262" s="15">
        <v>178731</v>
      </c>
      <c r="L1262" s="15">
        <v>155931.4</v>
      </c>
      <c r="M1262" s="15" t="s">
        <v>19</v>
      </c>
      <c r="N1262" s="18" t="str">
        <f t="shared" si="133"/>
        <v>October</v>
      </c>
      <c r="O1262" s="15">
        <f t="shared" si="134"/>
        <v>4</v>
      </c>
      <c r="P1262" s="19">
        <f t="shared" si="135"/>
        <v>17873.100000000002</v>
      </c>
      <c r="Q1262" s="19">
        <f t="shared" si="136"/>
        <v>160857.9</v>
      </c>
      <c r="R1262" s="15">
        <f t="shared" si="137"/>
        <v>22799.600000000006</v>
      </c>
      <c r="S1262" s="15">
        <f t="shared" si="138"/>
        <v>12.756376901600733</v>
      </c>
      <c r="T1262" s="20" t="str">
        <f t="shared" si="139"/>
        <v>High</v>
      </c>
    </row>
    <row r="1263" spans="1:20" x14ac:dyDescent="0.3">
      <c r="A1263" s="15" t="s">
        <v>1336</v>
      </c>
      <c r="B1263" s="16">
        <v>45422</v>
      </c>
      <c r="C1263" s="15" t="s">
        <v>37</v>
      </c>
      <c r="D1263" s="15" t="s">
        <v>42</v>
      </c>
      <c r="E1263" s="15" t="s">
        <v>32</v>
      </c>
      <c r="F1263" s="15" t="s">
        <v>60</v>
      </c>
      <c r="G1263" s="15" t="s">
        <v>102</v>
      </c>
      <c r="H1263" s="15">
        <v>5</v>
      </c>
      <c r="I1263" s="15">
        <v>81989</v>
      </c>
      <c r="J1263" s="17">
        <v>0.1</v>
      </c>
      <c r="K1263" s="15">
        <v>368950.5</v>
      </c>
      <c r="L1263" s="15">
        <v>299895.21000000002</v>
      </c>
      <c r="M1263" s="15" t="s">
        <v>19</v>
      </c>
      <c r="N1263" s="18" t="str">
        <f t="shared" si="133"/>
        <v>May</v>
      </c>
      <c r="O1263" s="15">
        <f t="shared" si="134"/>
        <v>2</v>
      </c>
      <c r="P1263" s="19">
        <f t="shared" si="135"/>
        <v>36895.050000000003</v>
      </c>
      <c r="Q1263" s="19">
        <f t="shared" si="136"/>
        <v>332055.45</v>
      </c>
      <c r="R1263" s="15">
        <f t="shared" si="137"/>
        <v>69055.289999999979</v>
      </c>
      <c r="S1263" s="15">
        <f t="shared" si="138"/>
        <v>18.716681506055686</v>
      </c>
      <c r="T1263" s="20" t="str">
        <f t="shared" si="139"/>
        <v>High</v>
      </c>
    </row>
    <row r="1264" spans="1:20" x14ac:dyDescent="0.3">
      <c r="A1264" s="15" t="s">
        <v>1337</v>
      </c>
      <c r="B1264" s="16">
        <v>44983</v>
      </c>
      <c r="C1264" s="15" t="s">
        <v>14</v>
      </c>
      <c r="D1264" s="15" t="s">
        <v>28</v>
      </c>
      <c r="E1264" s="15" t="s">
        <v>32</v>
      </c>
      <c r="F1264" s="15" t="s">
        <v>90</v>
      </c>
      <c r="G1264" s="15" t="s">
        <v>91</v>
      </c>
      <c r="H1264" s="15">
        <v>1</v>
      </c>
      <c r="I1264" s="15">
        <v>57633</v>
      </c>
      <c r="J1264" s="17">
        <v>0</v>
      </c>
      <c r="K1264" s="15">
        <v>57633</v>
      </c>
      <c r="L1264" s="15">
        <v>47609.47</v>
      </c>
      <c r="M1264" s="15" t="s">
        <v>19</v>
      </c>
      <c r="N1264" s="18" t="str">
        <f t="shared" si="133"/>
        <v>February</v>
      </c>
      <c r="O1264" s="15">
        <f t="shared" si="134"/>
        <v>1</v>
      </c>
      <c r="P1264" s="19">
        <f t="shared" si="135"/>
        <v>0</v>
      </c>
      <c r="Q1264" s="19">
        <f t="shared" si="136"/>
        <v>57633</v>
      </c>
      <c r="R1264" s="15">
        <f t="shared" si="137"/>
        <v>10023.529999999999</v>
      </c>
      <c r="S1264" s="15">
        <f t="shared" si="138"/>
        <v>17.391997640240834</v>
      </c>
      <c r="T1264" s="20" t="str">
        <f t="shared" si="139"/>
        <v>High</v>
      </c>
    </row>
    <row r="1265" spans="1:20" x14ac:dyDescent="0.3">
      <c r="A1265" s="15" t="s">
        <v>1338</v>
      </c>
      <c r="B1265" s="16">
        <v>45641</v>
      </c>
      <c r="C1265" s="15" t="s">
        <v>27</v>
      </c>
      <c r="D1265" s="15" t="s">
        <v>22</v>
      </c>
      <c r="E1265" s="15" t="s">
        <v>16</v>
      </c>
      <c r="F1265" s="15" t="s">
        <v>17</v>
      </c>
      <c r="G1265" s="15" t="s">
        <v>18</v>
      </c>
      <c r="H1265" s="15">
        <v>2</v>
      </c>
      <c r="I1265" s="15">
        <v>31539</v>
      </c>
      <c r="J1265" s="17">
        <v>0</v>
      </c>
      <c r="K1265" s="15">
        <v>63078</v>
      </c>
      <c r="L1265" s="15">
        <v>54921.760000000002</v>
      </c>
      <c r="M1265" s="15" t="s">
        <v>19</v>
      </c>
      <c r="N1265" s="18" t="str">
        <f t="shared" si="133"/>
        <v>December</v>
      </c>
      <c r="O1265" s="15">
        <f t="shared" si="134"/>
        <v>4</v>
      </c>
      <c r="P1265" s="19">
        <f t="shared" si="135"/>
        <v>0</v>
      </c>
      <c r="Q1265" s="19">
        <f t="shared" si="136"/>
        <v>63078</v>
      </c>
      <c r="R1265" s="15">
        <f t="shared" si="137"/>
        <v>8156.239999999998</v>
      </c>
      <c r="S1265" s="15">
        <f t="shared" si="138"/>
        <v>12.93040362725514</v>
      </c>
      <c r="T1265" s="20" t="str">
        <f t="shared" si="139"/>
        <v>High</v>
      </c>
    </row>
    <row r="1266" spans="1:20" x14ac:dyDescent="0.3">
      <c r="A1266" s="15" t="s">
        <v>1339</v>
      </c>
      <c r="B1266" s="16">
        <v>45529</v>
      </c>
      <c r="C1266" s="15" t="s">
        <v>27</v>
      </c>
      <c r="D1266" s="15" t="s">
        <v>15</v>
      </c>
      <c r="E1266" s="15" t="s">
        <v>32</v>
      </c>
      <c r="F1266" s="15" t="s">
        <v>90</v>
      </c>
      <c r="G1266" s="15" t="s">
        <v>91</v>
      </c>
      <c r="H1266" s="15">
        <v>3</v>
      </c>
      <c r="I1266" s="15">
        <v>14948</v>
      </c>
      <c r="J1266" s="17">
        <v>0.08</v>
      </c>
      <c r="K1266" s="15">
        <v>41256.480000000003</v>
      </c>
      <c r="L1266" s="15">
        <v>36350.76</v>
      </c>
      <c r="M1266" s="15" t="s">
        <v>51</v>
      </c>
      <c r="N1266" s="18" t="str">
        <f t="shared" si="133"/>
        <v>August</v>
      </c>
      <c r="O1266" s="15">
        <f t="shared" si="134"/>
        <v>3</v>
      </c>
      <c r="P1266" s="19">
        <f t="shared" si="135"/>
        <v>3300.5184000000004</v>
      </c>
      <c r="Q1266" s="19">
        <f t="shared" si="136"/>
        <v>37955.961600000002</v>
      </c>
      <c r="R1266" s="15">
        <f t="shared" si="137"/>
        <v>4905.7200000000012</v>
      </c>
      <c r="S1266" s="15">
        <f t="shared" si="138"/>
        <v>11.890786610976022</v>
      </c>
      <c r="T1266" s="20" t="str">
        <f t="shared" si="139"/>
        <v>High</v>
      </c>
    </row>
    <row r="1267" spans="1:20" x14ac:dyDescent="0.3">
      <c r="A1267" s="15" t="s">
        <v>1340</v>
      </c>
      <c r="B1267" s="16">
        <v>45319</v>
      </c>
      <c r="C1267" s="15" t="s">
        <v>21</v>
      </c>
      <c r="D1267" s="15" t="s">
        <v>65</v>
      </c>
      <c r="E1267" s="15" t="s">
        <v>32</v>
      </c>
      <c r="F1267" s="15" t="s">
        <v>90</v>
      </c>
      <c r="G1267" s="15" t="s">
        <v>113</v>
      </c>
      <c r="H1267" s="15">
        <v>3</v>
      </c>
      <c r="I1267" s="15">
        <v>47840</v>
      </c>
      <c r="J1267" s="17">
        <v>0</v>
      </c>
      <c r="K1267" s="15">
        <v>143520</v>
      </c>
      <c r="L1267" s="15">
        <v>116570.97</v>
      </c>
      <c r="M1267" s="15" t="s">
        <v>51</v>
      </c>
      <c r="N1267" s="18" t="str">
        <f t="shared" si="133"/>
        <v>January</v>
      </c>
      <c r="O1267" s="15">
        <f t="shared" si="134"/>
        <v>1</v>
      </c>
      <c r="P1267" s="19">
        <f t="shared" si="135"/>
        <v>0</v>
      </c>
      <c r="Q1267" s="19">
        <f t="shared" si="136"/>
        <v>143520</v>
      </c>
      <c r="R1267" s="15">
        <f t="shared" si="137"/>
        <v>26949.03</v>
      </c>
      <c r="S1267" s="15">
        <f t="shared" si="138"/>
        <v>18.777194816053509</v>
      </c>
      <c r="T1267" s="20" t="str">
        <f t="shared" si="139"/>
        <v>High</v>
      </c>
    </row>
    <row r="1268" spans="1:20" x14ac:dyDescent="0.3">
      <c r="A1268" s="15" t="s">
        <v>1341</v>
      </c>
      <c r="B1268" s="16">
        <v>45363</v>
      </c>
      <c r="C1268" s="15" t="s">
        <v>14</v>
      </c>
      <c r="D1268" s="15" t="s">
        <v>46</v>
      </c>
      <c r="E1268" s="15" t="s">
        <v>32</v>
      </c>
      <c r="F1268" s="15" t="s">
        <v>33</v>
      </c>
      <c r="G1268" s="15" t="s">
        <v>34</v>
      </c>
      <c r="H1268" s="15">
        <v>2</v>
      </c>
      <c r="I1268" s="15">
        <v>84681</v>
      </c>
      <c r="J1268" s="17">
        <v>0.08</v>
      </c>
      <c r="K1268" s="15">
        <v>155813.04</v>
      </c>
      <c r="L1268" s="15">
        <v>129952.63</v>
      </c>
      <c r="M1268" s="15" t="s">
        <v>19</v>
      </c>
      <c r="N1268" s="18" t="str">
        <f t="shared" si="133"/>
        <v>March</v>
      </c>
      <c r="O1268" s="15">
        <f t="shared" si="134"/>
        <v>1</v>
      </c>
      <c r="P1268" s="19">
        <f t="shared" si="135"/>
        <v>12465.0432</v>
      </c>
      <c r="Q1268" s="19">
        <f t="shared" si="136"/>
        <v>143347.99680000002</v>
      </c>
      <c r="R1268" s="15">
        <f t="shared" si="137"/>
        <v>25860.410000000003</v>
      </c>
      <c r="S1268" s="15">
        <f t="shared" si="138"/>
        <v>16.597076855698344</v>
      </c>
      <c r="T1268" s="20" t="str">
        <f t="shared" si="139"/>
        <v>High</v>
      </c>
    </row>
    <row r="1269" spans="1:20" x14ac:dyDescent="0.3">
      <c r="A1269" s="15" t="s">
        <v>1342</v>
      </c>
      <c r="B1269" s="16">
        <v>45339</v>
      </c>
      <c r="C1269" s="15" t="s">
        <v>14</v>
      </c>
      <c r="D1269" s="15" t="s">
        <v>63</v>
      </c>
      <c r="E1269" s="15" t="s">
        <v>32</v>
      </c>
      <c r="F1269" s="15" t="s">
        <v>43</v>
      </c>
      <c r="G1269" s="15" t="s">
        <v>44</v>
      </c>
      <c r="H1269" s="15">
        <v>2</v>
      </c>
      <c r="I1269" s="15">
        <v>49400</v>
      </c>
      <c r="J1269" s="17">
        <v>0.15</v>
      </c>
      <c r="K1269" s="15">
        <v>83980</v>
      </c>
      <c r="L1269" s="15">
        <v>64768.35</v>
      </c>
      <c r="M1269" s="15" t="s">
        <v>35</v>
      </c>
      <c r="N1269" s="18" t="str">
        <f t="shared" si="133"/>
        <v>February</v>
      </c>
      <c r="O1269" s="15">
        <f t="shared" si="134"/>
        <v>1</v>
      </c>
      <c r="P1269" s="19">
        <f t="shared" si="135"/>
        <v>12597</v>
      </c>
      <c r="Q1269" s="19">
        <f t="shared" si="136"/>
        <v>71383</v>
      </c>
      <c r="R1269" s="15">
        <f t="shared" si="137"/>
        <v>19211.650000000001</v>
      </c>
      <c r="S1269" s="15">
        <f t="shared" si="138"/>
        <v>22.876458680638248</v>
      </c>
      <c r="T1269" s="20" t="str">
        <f t="shared" si="139"/>
        <v>High</v>
      </c>
    </row>
    <row r="1270" spans="1:20" x14ac:dyDescent="0.3">
      <c r="A1270" s="15" t="s">
        <v>1343</v>
      </c>
      <c r="B1270" s="16">
        <v>45295</v>
      </c>
      <c r="C1270" s="15" t="s">
        <v>21</v>
      </c>
      <c r="D1270" s="15" t="s">
        <v>63</v>
      </c>
      <c r="E1270" s="15" t="s">
        <v>23</v>
      </c>
      <c r="F1270" s="15" t="s">
        <v>53</v>
      </c>
      <c r="G1270" s="15" t="s">
        <v>81</v>
      </c>
      <c r="H1270" s="15">
        <v>5</v>
      </c>
      <c r="I1270" s="15">
        <v>18348</v>
      </c>
      <c r="J1270" s="17">
        <v>0.08</v>
      </c>
      <c r="K1270" s="15">
        <v>84400.8</v>
      </c>
      <c r="L1270" s="15">
        <v>63381.3</v>
      </c>
      <c r="M1270" s="15" t="s">
        <v>19</v>
      </c>
      <c r="N1270" s="18" t="str">
        <f t="shared" si="133"/>
        <v>January</v>
      </c>
      <c r="O1270" s="15">
        <f t="shared" si="134"/>
        <v>1</v>
      </c>
      <c r="P1270" s="19">
        <f t="shared" si="135"/>
        <v>6752.0640000000003</v>
      </c>
      <c r="Q1270" s="19">
        <f t="shared" si="136"/>
        <v>77648.736000000004</v>
      </c>
      <c r="R1270" s="15">
        <f t="shared" si="137"/>
        <v>21019.5</v>
      </c>
      <c r="S1270" s="15">
        <f t="shared" si="138"/>
        <v>24.904384792561206</v>
      </c>
      <c r="T1270" s="20" t="str">
        <f t="shared" si="139"/>
        <v>High</v>
      </c>
    </row>
    <row r="1271" spans="1:20" x14ac:dyDescent="0.3">
      <c r="A1271" s="15" t="s">
        <v>1344</v>
      </c>
      <c r="B1271" s="16">
        <v>45468</v>
      </c>
      <c r="C1271" s="15" t="s">
        <v>14</v>
      </c>
      <c r="D1271" s="15" t="s">
        <v>63</v>
      </c>
      <c r="E1271" s="15" t="s">
        <v>23</v>
      </c>
      <c r="F1271" s="15" t="s">
        <v>49</v>
      </c>
      <c r="G1271" s="15" t="s">
        <v>95</v>
      </c>
      <c r="H1271" s="15">
        <v>3</v>
      </c>
      <c r="I1271" s="15">
        <v>57476</v>
      </c>
      <c r="J1271" s="17">
        <v>0</v>
      </c>
      <c r="K1271" s="15">
        <v>172428</v>
      </c>
      <c r="L1271" s="15">
        <v>154284.57</v>
      </c>
      <c r="M1271" s="15" t="s">
        <v>35</v>
      </c>
      <c r="N1271" s="18" t="str">
        <f t="shared" si="133"/>
        <v>June</v>
      </c>
      <c r="O1271" s="15">
        <f t="shared" si="134"/>
        <v>2</v>
      </c>
      <c r="P1271" s="19">
        <f t="shared" si="135"/>
        <v>0</v>
      </c>
      <c r="Q1271" s="19">
        <f t="shared" si="136"/>
        <v>172428</v>
      </c>
      <c r="R1271" s="15">
        <f t="shared" si="137"/>
        <v>18143.429999999993</v>
      </c>
      <c r="S1271" s="15">
        <f t="shared" si="138"/>
        <v>10.522322360637478</v>
      </c>
      <c r="T1271" s="20" t="str">
        <f t="shared" si="139"/>
        <v>High</v>
      </c>
    </row>
    <row r="1272" spans="1:20" x14ac:dyDescent="0.3">
      <c r="A1272" s="15" t="s">
        <v>1345</v>
      </c>
      <c r="B1272" s="16">
        <v>45481</v>
      </c>
      <c r="C1272" s="15" t="s">
        <v>14</v>
      </c>
      <c r="D1272" s="15" t="s">
        <v>15</v>
      </c>
      <c r="E1272" s="15" t="s">
        <v>32</v>
      </c>
      <c r="F1272" s="15" t="s">
        <v>43</v>
      </c>
      <c r="G1272" s="15" t="s">
        <v>44</v>
      </c>
      <c r="H1272" s="15">
        <v>5</v>
      </c>
      <c r="I1272" s="15">
        <v>83174</v>
      </c>
      <c r="J1272" s="17">
        <v>0.1</v>
      </c>
      <c r="K1272" s="15">
        <v>374283</v>
      </c>
      <c r="L1272" s="15">
        <v>319862.24</v>
      </c>
      <c r="M1272" s="15" t="s">
        <v>19</v>
      </c>
      <c r="N1272" s="18" t="str">
        <f t="shared" si="133"/>
        <v>July</v>
      </c>
      <c r="O1272" s="15">
        <f t="shared" si="134"/>
        <v>3</v>
      </c>
      <c r="P1272" s="19">
        <f t="shared" si="135"/>
        <v>37428.300000000003</v>
      </c>
      <c r="Q1272" s="19">
        <f t="shared" si="136"/>
        <v>336854.7</v>
      </c>
      <c r="R1272" s="15">
        <f t="shared" si="137"/>
        <v>54420.760000000009</v>
      </c>
      <c r="S1272" s="15">
        <f t="shared" si="138"/>
        <v>14.540003152694622</v>
      </c>
      <c r="T1272" s="20" t="str">
        <f t="shared" si="139"/>
        <v>High</v>
      </c>
    </row>
    <row r="1273" spans="1:20" x14ac:dyDescent="0.3">
      <c r="A1273" s="15" t="s">
        <v>1346</v>
      </c>
      <c r="B1273" s="16">
        <v>45575</v>
      </c>
      <c r="C1273" s="15" t="s">
        <v>21</v>
      </c>
      <c r="D1273" s="15" t="s">
        <v>73</v>
      </c>
      <c r="E1273" s="15" t="s">
        <v>16</v>
      </c>
      <c r="F1273" s="15" t="s">
        <v>39</v>
      </c>
      <c r="G1273" s="15" t="s">
        <v>165</v>
      </c>
      <c r="H1273" s="15">
        <v>3</v>
      </c>
      <c r="I1273" s="15">
        <v>80187</v>
      </c>
      <c r="J1273" s="17">
        <v>0.08</v>
      </c>
      <c r="K1273" s="15">
        <v>221316.12</v>
      </c>
      <c r="L1273" s="15">
        <v>194540.14</v>
      </c>
      <c r="M1273" s="15" t="s">
        <v>35</v>
      </c>
      <c r="N1273" s="18" t="str">
        <f t="shared" si="133"/>
        <v>October</v>
      </c>
      <c r="O1273" s="15">
        <f t="shared" si="134"/>
        <v>4</v>
      </c>
      <c r="P1273" s="19">
        <f t="shared" si="135"/>
        <v>17705.2896</v>
      </c>
      <c r="Q1273" s="19">
        <f t="shared" si="136"/>
        <v>203610.83040000001</v>
      </c>
      <c r="R1273" s="15">
        <f t="shared" si="137"/>
        <v>26775.979999999981</v>
      </c>
      <c r="S1273" s="15">
        <f t="shared" si="138"/>
        <v>12.098522240494718</v>
      </c>
      <c r="T1273" s="20" t="str">
        <f t="shared" si="139"/>
        <v>High</v>
      </c>
    </row>
    <row r="1274" spans="1:20" x14ac:dyDescent="0.3">
      <c r="A1274" s="15" t="s">
        <v>1347</v>
      </c>
      <c r="B1274" s="16">
        <v>45043</v>
      </c>
      <c r="C1274" s="15" t="s">
        <v>14</v>
      </c>
      <c r="D1274" s="15" t="s">
        <v>15</v>
      </c>
      <c r="E1274" s="15" t="s">
        <v>16</v>
      </c>
      <c r="F1274" s="15" t="s">
        <v>17</v>
      </c>
      <c r="G1274" s="15" t="s">
        <v>93</v>
      </c>
      <c r="H1274" s="15">
        <v>5</v>
      </c>
      <c r="I1274" s="15">
        <v>65581</v>
      </c>
      <c r="J1274" s="17">
        <v>0.15</v>
      </c>
      <c r="K1274" s="15">
        <v>278719.25</v>
      </c>
      <c r="L1274" s="15">
        <v>218162.06</v>
      </c>
      <c r="M1274" s="15" t="s">
        <v>35</v>
      </c>
      <c r="N1274" s="18" t="str">
        <f t="shared" si="133"/>
        <v>April</v>
      </c>
      <c r="O1274" s="15">
        <f t="shared" si="134"/>
        <v>2</v>
      </c>
      <c r="P1274" s="19">
        <f t="shared" si="135"/>
        <v>41807.887499999997</v>
      </c>
      <c r="Q1274" s="19">
        <f t="shared" si="136"/>
        <v>236911.36249999999</v>
      </c>
      <c r="R1274" s="15">
        <f t="shared" si="137"/>
        <v>60557.19</v>
      </c>
      <c r="S1274" s="15">
        <f t="shared" si="138"/>
        <v>21.726949250903914</v>
      </c>
      <c r="T1274" s="20" t="str">
        <f t="shared" si="139"/>
        <v>High</v>
      </c>
    </row>
    <row r="1275" spans="1:20" x14ac:dyDescent="0.3">
      <c r="A1275" s="15" t="s">
        <v>1348</v>
      </c>
      <c r="B1275" s="16">
        <v>45006</v>
      </c>
      <c r="C1275" s="15" t="s">
        <v>37</v>
      </c>
      <c r="D1275" s="15" t="s">
        <v>15</v>
      </c>
      <c r="E1275" s="15" t="s">
        <v>32</v>
      </c>
      <c r="F1275" s="15" t="s">
        <v>60</v>
      </c>
      <c r="G1275" s="15" t="s">
        <v>102</v>
      </c>
      <c r="H1275" s="15">
        <v>5</v>
      </c>
      <c r="I1275" s="15">
        <v>25927</v>
      </c>
      <c r="J1275" s="17">
        <v>0.1</v>
      </c>
      <c r="K1275" s="15">
        <v>116671.5</v>
      </c>
      <c r="L1275" s="15">
        <v>92515.19</v>
      </c>
      <c r="M1275" s="15" t="s">
        <v>19</v>
      </c>
      <c r="N1275" s="18" t="str">
        <f t="shared" si="133"/>
        <v>March</v>
      </c>
      <c r="O1275" s="15">
        <f t="shared" si="134"/>
        <v>1</v>
      </c>
      <c r="P1275" s="19">
        <f t="shared" si="135"/>
        <v>11667.150000000001</v>
      </c>
      <c r="Q1275" s="19">
        <f t="shared" si="136"/>
        <v>105004.35</v>
      </c>
      <c r="R1275" s="15">
        <f t="shared" si="137"/>
        <v>24156.309999999998</v>
      </c>
      <c r="S1275" s="15">
        <f t="shared" si="138"/>
        <v>20.70455081146638</v>
      </c>
      <c r="T1275" s="20" t="str">
        <f t="shared" si="139"/>
        <v>High</v>
      </c>
    </row>
    <row r="1276" spans="1:20" x14ac:dyDescent="0.3">
      <c r="A1276" s="15" t="s">
        <v>1349</v>
      </c>
      <c r="B1276" s="16">
        <v>45006</v>
      </c>
      <c r="C1276" s="15" t="s">
        <v>27</v>
      </c>
      <c r="D1276" s="15" t="s">
        <v>68</v>
      </c>
      <c r="E1276" s="15" t="s">
        <v>32</v>
      </c>
      <c r="F1276" s="15" t="s">
        <v>33</v>
      </c>
      <c r="G1276" s="15" t="s">
        <v>34</v>
      </c>
      <c r="H1276" s="15">
        <v>1</v>
      </c>
      <c r="I1276" s="15">
        <v>52794</v>
      </c>
      <c r="J1276" s="17">
        <v>0.1</v>
      </c>
      <c r="K1276" s="15">
        <v>47514.6</v>
      </c>
      <c r="L1276" s="15">
        <v>37922.720000000001</v>
      </c>
      <c r="M1276" s="15" t="s">
        <v>19</v>
      </c>
      <c r="N1276" s="18" t="str">
        <f t="shared" si="133"/>
        <v>March</v>
      </c>
      <c r="O1276" s="15">
        <f t="shared" si="134"/>
        <v>1</v>
      </c>
      <c r="P1276" s="19">
        <f t="shared" si="135"/>
        <v>4751.46</v>
      </c>
      <c r="Q1276" s="19">
        <f t="shared" si="136"/>
        <v>42763.14</v>
      </c>
      <c r="R1276" s="15">
        <f t="shared" si="137"/>
        <v>9591.8799999999974</v>
      </c>
      <c r="S1276" s="15">
        <f t="shared" si="138"/>
        <v>20.187226662962537</v>
      </c>
      <c r="T1276" s="20" t="str">
        <f t="shared" si="139"/>
        <v>High</v>
      </c>
    </row>
    <row r="1277" spans="1:20" x14ac:dyDescent="0.3">
      <c r="A1277" s="15" t="s">
        <v>1350</v>
      </c>
      <c r="B1277" s="16">
        <v>45204</v>
      </c>
      <c r="C1277" s="15" t="s">
        <v>14</v>
      </c>
      <c r="D1277" s="15" t="s">
        <v>70</v>
      </c>
      <c r="E1277" s="15" t="s">
        <v>16</v>
      </c>
      <c r="F1277" s="15" t="s">
        <v>17</v>
      </c>
      <c r="G1277" s="15" t="s">
        <v>97</v>
      </c>
      <c r="H1277" s="15">
        <v>3</v>
      </c>
      <c r="I1277" s="15">
        <v>36979</v>
      </c>
      <c r="J1277" s="17">
        <v>0.1</v>
      </c>
      <c r="K1277" s="15">
        <v>99843.3</v>
      </c>
      <c r="L1277" s="15">
        <v>78482.570000000007</v>
      </c>
      <c r="M1277" s="15" t="s">
        <v>19</v>
      </c>
      <c r="N1277" s="18" t="str">
        <f t="shared" si="133"/>
        <v>October</v>
      </c>
      <c r="O1277" s="15">
        <f t="shared" si="134"/>
        <v>4</v>
      </c>
      <c r="P1277" s="19">
        <f t="shared" si="135"/>
        <v>9984.3300000000017</v>
      </c>
      <c r="Q1277" s="19">
        <f t="shared" si="136"/>
        <v>89858.97</v>
      </c>
      <c r="R1277" s="15">
        <f t="shared" si="137"/>
        <v>21360.729999999996</v>
      </c>
      <c r="S1277" s="15">
        <f t="shared" si="138"/>
        <v>21.394254797267312</v>
      </c>
      <c r="T1277" s="20" t="str">
        <f t="shared" si="139"/>
        <v>High</v>
      </c>
    </row>
    <row r="1278" spans="1:20" x14ac:dyDescent="0.3">
      <c r="A1278" s="15" t="s">
        <v>1351</v>
      </c>
      <c r="B1278" s="16">
        <v>45630</v>
      </c>
      <c r="C1278" s="15" t="s">
        <v>37</v>
      </c>
      <c r="D1278" s="15" t="s">
        <v>15</v>
      </c>
      <c r="E1278" s="15" t="s">
        <v>32</v>
      </c>
      <c r="F1278" s="15" t="s">
        <v>60</v>
      </c>
      <c r="G1278" s="15" t="s">
        <v>61</v>
      </c>
      <c r="H1278" s="15">
        <v>5</v>
      </c>
      <c r="I1278" s="15">
        <v>83371</v>
      </c>
      <c r="J1278" s="17">
        <v>0</v>
      </c>
      <c r="K1278" s="15">
        <v>416855</v>
      </c>
      <c r="L1278" s="15">
        <v>366445.54</v>
      </c>
      <c r="M1278" s="15" t="s">
        <v>19</v>
      </c>
      <c r="N1278" s="18" t="str">
        <f t="shared" si="133"/>
        <v>December</v>
      </c>
      <c r="O1278" s="15">
        <f t="shared" si="134"/>
        <v>4</v>
      </c>
      <c r="P1278" s="19">
        <f t="shared" si="135"/>
        <v>0</v>
      </c>
      <c r="Q1278" s="19">
        <f t="shared" si="136"/>
        <v>416855</v>
      </c>
      <c r="R1278" s="15">
        <f t="shared" si="137"/>
        <v>50409.460000000021</v>
      </c>
      <c r="S1278" s="15">
        <f t="shared" si="138"/>
        <v>12.092804452387526</v>
      </c>
      <c r="T1278" s="20" t="str">
        <f t="shared" si="139"/>
        <v>High</v>
      </c>
    </row>
    <row r="1279" spans="1:20" x14ac:dyDescent="0.3">
      <c r="A1279" s="15" t="s">
        <v>1352</v>
      </c>
      <c r="B1279" s="16">
        <v>45057</v>
      </c>
      <c r="C1279" s="15" t="s">
        <v>37</v>
      </c>
      <c r="D1279" s="15" t="s">
        <v>28</v>
      </c>
      <c r="E1279" s="15" t="s">
        <v>16</v>
      </c>
      <c r="F1279" s="15" t="s">
        <v>29</v>
      </c>
      <c r="G1279" s="15" t="s">
        <v>105</v>
      </c>
      <c r="H1279" s="15">
        <v>5</v>
      </c>
      <c r="I1279" s="15">
        <v>42105</v>
      </c>
      <c r="J1279" s="17">
        <v>0.15</v>
      </c>
      <c r="K1279" s="15">
        <v>178946.25</v>
      </c>
      <c r="L1279" s="15">
        <v>145025.85999999999</v>
      </c>
      <c r="M1279" s="15" t="s">
        <v>35</v>
      </c>
      <c r="N1279" s="18" t="str">
        <f t="shared" si="133"/>
        <v>May</v>
      </c>
      <c r="O1279" s="15">
        <f t="shared" si="134"/>
        <v>2</v>
      </c>
      <c r="P1279" s="19">
        <f t="shared" si="135"/>
        <v>26841.9375</v>
      </c>
      <c r="Q1279" s="19">
        <f t="shared" si="136"/>
        <v>152104.3125</v>
      </c>
      <c r="R1279" s="15">
        <f t="shared" si="137"/>
        <v>33920.390000000014</v>
      </c>
      <c r="S1279" s="15">
        <f t="shared" si="138"/>
        <v>18.955630531514359</v>
      </c>
      <c r="T1279" s="20" t="str">
        <f t="shared" si="139"/>
        <v>High</v>
      </c>
    </row>
    <row r="1280" spans="1:20" x14ac:dyDescent="0.3">
      <c r="A1280" s="15" t="s">
        <v>1353</v>
      </c>
      <c r="B1280" s="16">
        <v>45304</v>
      </c>
      <c r="C1280" s="15" t="s">
        <v>27</v>
      </c>
      <c r="D1280" s="15" t="s">
        <v>38</v>
      </c>
      <c r="E1280" s="15" t="s">
        <v>32</v>
      </c>
      <c r="F1280" s="15" t="s">
        <v>43</v>
      </c>
      <c r="G1280" s="15" t="s">
        <v>44</v>
      </c>
      <c r="H1280" s="15">
        <v>2</v>
      </c>
      <c r="I1280" s="15">
        <v>15919</v>
      </c>
      <c r="J1280" s="17">
        <v>0.08</v>
      </c>
      <c r="K1280" s="15">
        <v>29290.959999999999</v>
      </c>
      <c r="L1280" s="15">
        <v>24282.79</v>
      </c>
      <c r="M1280" s="15" t="s">
        <v>51</v>
      </c>
      <c r="N1280" s="18" t="str">
        <f t="shared" si="133"/>
        <v>January</v>
      </c>
      <c r="O1280" s="15">
        <f t="shared" si="134"/>
        <v>1</v>
      </c>
      <c r="P1280" s="19">
        <f t="shared" si="135"/>
        <v>2343.2768000000001</v>
      </c>
      <c r="Q1280" s="19">
        <f t="shared" si="136"/>
        <v>26947.683199999999</v>
      </c>
      <c r="R1280" s="15">
        <f t="shared" si="137"/>
        <v>5008.1699999999983</v>
      </c>
      <c r="S1280" s="15">
        <f t="shared" si="138"/>
        <v>17.098005664546324</v>
      </c>
      <c r="T1280" s="20" t="str">
        <f t="shared" si="139"/>
        <v>Medium</v>
      </c>
    </row>
    <row r="1281" spans="1:20" x14ac:dyDescent="0.3">
      <c r="A1281" s="15" t="s">
        <v>1354</v>
      </c>
      <c r="B1281" s="16">
        <v>45228</v>
      </c>
      <c r="C1281" s="15" t="s">
        <v>21</v>
      </c>
      <c r="D1281" s="15" t="s">
        <v>73</v>
      </c>
      <c r="E1281" s="15" t="s">
        <v>16</v>
      </c>
      <c r="F1281" s="15" t="s">
        <v>39</v>
      </c>
      <c r="G1281" s="15" t="s">
        <v>165</v>
      </c>
      <c r="H1281" s="15">
        <v>5</v>
      </c>
      <c r="I1281" s="15">
        <v>71659</v>
      </c>
      <c r="J1281" s="17">
        <v>0.12</v>
      </c>
      <c r="K1281" s="15">
        <v>315299.59999999998</v>
      </c>
      <c r="L1281" s="15">
        <v>249853.64</v>
      </c>
      <c r="M1281" s="15" t="s">
        <v>35</v>
      </c>
      <c r="N1281" s="18" t="str">
        <f t="shared" si="133"/>
        <v>October</v>
      </c>
      <c r="O1281" s="15">
        <f t="shared" si="134"/>
        <v>4</v>
      </c>
      <c r="P1281" s="19">
        <f t="shared" si="135"/>
        <v>37835.951999999997</v>
      </c>
      <c r="Q1281" s="19">
        <f t="shared" si="136"/>
        <v>277463.64799999999</v>
      </c>
      <c r="R1281" s="15">
        <f t="shared" si="137"/>
        <v>65445.959999999963</v>
      </c>
      <c r="S1281" s="15">
        <f t="shared" si="138"/>
        <v>20.756753259439584</v>
      </c>
      <c r="T1281" s="20" t="str">
        <f t="shared" si="139"/>
        <v>High</v>
      </c>
    </row>
    <row r="1282" spans="1:20" x14ac:dyDescent="0.3">
      <c r="A1282" s="15" t="s">
        <v>1355</v>
      </c>
      <c r="B1282" s="16">
        <v>45161</v>
      </c>
      <c r="C1282" s="15" t="s">
        <v>14</v>
      </c>
      <c r="D1282" s="15" t="s">
        <v>48</v>
      </c>
      <c r="E1282" s="15" t="s">
        <v>23</v>
      </c>
      <c r="F1282" s="15" t="s">
        <v>24</v>
      </c>
      <c r="G1282" s="15" t="s">
        <v>25</v>
      </c>
      <c r="H1282" s="15">
        <v>1</v>
      </c>
      <c r="I1282" s="15">
        <v>60048</v>
      </c>
      <c r="J1282" s="17">
        <v>0.15</v>
      </c>
      <c r="K1282" s="15">
        <v>51040.800000000003</v>
      </c>
      <c r="L1282" s="15">
        <v>41287.29</v>
      </c>
      <c r="M1282" s="15" t="s">
        <v>51</v>
      </c>
      <c r="N1282" s="18" t="str">
        <f t="shared" si="133"/>
        <v>August</v>
      </c>
      <c r="O1282" s="15">
        <f t="shared" si="134"/>
        <v>3</v>
      </c>
      <c r="P1282" s="19">
        <f t="shared" si="135"/>
        <v>7656.12</v>
      </c>
      <c r="Q1282" s="19">
        <f t="shared" si="136"/>
        <v>43384.68</v>
      </c>
      <c r="R1282" s="15">
        <f t="shared" si="137"/>
        <v>9753.510000000002</v>
      </c>
      <c r="S1282" s="15">
        <f t="shared" si="138"/>
        <v>19.109242018150187</v>
      </c>
      <c r="T1282" s="20" t="str">
        <f t="shared" si="139"/>
        <v>High</v>
      </c>
    </row>
    <row r="1283" spans="1:20" x14ac:dyDescent="0.3">
      <c r="A1283" s="15" t="s">
        <v>1356</v>
      </c>
      <c r="B1283" s="16">
        <v>45139</v>
      </c>
      <c r="C1283" s="15" t="s">
        <v>14</v>
      </c>
      <c r="D1283" s="15" t="s">
        <v>22</v>
      </c>
      <c r="E1283" s="15" t="s">
        <v>16</v>
      </c>
      <c r="F1283" s="15" t="s">
        <v>29</v>
      </c>
      <c r="G1283" s="15" t="s">
        <v>105</v>
      </c>
      <c r="H1283" s="15">
        <v>1</v>
      </c>
      <c r="I1283" s="15">
        <v>85654</v>
      </c>
      <c r="J1283" s="17">
        <v>0.08</v>
      </c>
      <c r="K1283" s="15">
        <v>78801.679999999993</v>
      </c>
      <c r="L1283" s="15">
        <v>62319.37</v>
      </c>
      <c r="M1283" s="15" t="s">
        <v>19</v>
      </c>
      <c r="N1283" s="18" t="str">
        <f t="shared" ref="N1283:N1346" si="140">TEXT(B1283,"mmmm")</f>
        <v>August</v>
      </c>
      <c r="O1283" s="15">
        <f t="shared" ref="O1283:O1346" si="141">ROUNDUP(MONTH(B1283)/3,0)</f>
        <v>3</v>
      </c>
      <c r="P1283" s="19">
        <f t="shared" ref="P1283:P1346" si="142">K1283*J1283</f>
        <v>6304.1343999999999</v>
      </c>
      <c r="Q1283" s="19">
        <f t="shared" ref="Q1283:Q1346" si="143">K1283-P1283</f>
        <v>72497.545599999998</v>
      </c>
      <c r="R1283" s="15">
        <f t="shared" ref="R1283:R1346" si="144">K1283-L1283</f>
        <v>16482.30999999999</v>
      </c>
      <c r="S1283" s="15">
        <f t="shared" ref="S1283:S1346" si="145">R1283/K1283*100</f>
        <v>20.916191126889668</v>
      </c>
      <c r="T1283" s="20" t="str">
        <f t="shared" ref="T1283:T1346" si="146">IF(K1283&gt;30000,"High",IF(K1283&gt;10000,"Medium","Low"))</f>
        <v>High</v>
      </c>
    </row>
    <row r="1284" spans="1:20" x14ac:dyDescent="0.3">
      <c r="A1284" s="15" t="s">
        <v>1357</v>
      </c>
      <c r="B1284" s="16">
        <v>45476</v>
      </c>
      <c r="C1284" s="15" t="s">
        <v>37</v>
      </c>
      <c r="D1284" s="15" t="s">
        <v>70</v>
      </c>
      <c r="E1284" s="15" t="s">
        <v>16</v>
      </c>
      <c r="F1284" s="15" t="s">
        <v>39</v>
      </c>
      <c r="G1284" s="15" t="s">
        <v>165</v>
      </c>
      <c r="H1284" s="15">
        <v>4</v>
      </c>
      <c r="I1284" s="15">
        <v>61912</v>
      </c>
      <c r="J1284" s="17">
        <v>0.08</v>
      </c>
      <c r="K1284" s="15">
        <v>227836.16</v>
      </c>
      <c r="L1284" s="15">
        <v>198672.98</v>
      </c>
      <c r="M1284" s="15" t="s">
        <v>51</v>
      </c>
      <c r="N1284" s="18" t="str">
        <f t="shared" si="140"/>
        <v>July</v>
      </c>
      <c r="O1284" s="15">
        <f t="shared" si="141"/>
        <v>3</v>
      </c>
      <c r="P1284" s="19">
        <f t="shared" si="142"/>
        <v>18226.892800000001</v>
      </c>
      <c r="Q1284" s="19">
        <f t="shared" si="143"/>
        <v>209609.2672</v>
      </c>
      <c r="R1284" s="15">
        <f t="shared" si="144"/>
        <v>29163.179999999993</v>
      </c>
      <c r="S1284" s="15">
        <f t="shared" si="145"/>
        <v>12.800066503929838</v>
      </c>
      <c r="T1284" s="20" t="str">
        <f t="shared" si="146"/>
        <v>High</v>
      </c>
    </row>
    <row r="1285" spans="1:20" x14ac:dyDescent="0.3">
      <c r="A1285" s="15" t="s">
        <v>1358</v>
      </c>
      <c r="B1285" s="16">
        <v>45282</v>
      </c>
      <c r="C1285" s="15" t="s">
        <v>27</v>
      </c>
      <c r="D1285" s="15" t="s">
        <v>42</v>
      </c>
      <c r="E1285" s="15" t="s">
        <v>32</v>
      </c>
      <c r="F1285" s="15" t="s">
        <v>33</v>
      </c>
      <c r="G1285" s="15" t="s">
        <v>83</v>
      </c>
      <c r="H1285" s="15">
        <v>5</v>
      </c>
      <c r="I1285" s="15">
        <v>2497</v>
      </c>
      <c r="J1285" s="17">
        <v>0.12</v>
      </c>
      <c r="K1285" s="15">
        <v>10986.8</v>
      </c>
      <c r="L1285" s="15">
        <v>8732.26</v>
      </c>
      <c r="M1285" s="15" t="s">
        <v>35</v>
      </c>
      <c r="N1285" s="18" t="str">
        <f t="shared" si="140"/>
        <v>December</v>
      </c>
      <c r="O1285" s="15">
        <f t="shared" si="141"/>
        <v>4</v>
      </c>
      <c r="P1285" s="19">
        <f t="shared" si="142"/>
        <v>1318.4159999999999</v>
      </c>
      <c r="Q1285" s="19">
        <f t="shared" si="143"/>
        <v>9668.384</v>
      </c>
      <c r="R1285" s="15">
        <f t="shared" si="144"/>
        <v>2254.5399999999991</v>
      </c>
      <c r="S1285" s="15">
        <f t="shared" si="145"/>
        <v>20.520442713073862</v>
      </c>
      <c r="T1285" s="20" t="str">
        <f t="shared" si="146"/>
        <v>Medium</v>
      </c>
    </row>
    <row r="1286" spans="1:20" x14ac:dyDescent="0.3">
      <c r="A1286" s="15" t="s">
        <v>1359</v>
      </c>
      <c r="B1286" s="16">
        <v>45507</v>
      </c>
      <c r="C1286" s="15" t="s">
        <v>14</v>
      </c>
      <c r="D1286" s="15" t="s">
        <v>38</v>
      </c>
      <c r="E1286" s="15" t="s">
        <v>23</v>
      </c>
      <c r="F1286" s="15" t="s">
        <v>53</v>
      </c>
      <c r="G1286" s="15" t="s">
        <v>81</v>
      </c>
      <c r="H1286" s="15">
        <v>2</v>
      </c>
      <c r="I1286" s="15">
        <v>46771</v>
      </c>
      <c r="J1286" s="17">
        <v>0.12</v>
      </c>
      <c r="K1286" s="15">
        <v>82316.960000000006</v>
      </c>
      <c r="L1286" s="15">
        <v>72714.69</v>
      </c>
      <c r="M1286" s="15" t="s">
        <v>35</v>
      </c>
      <c r="N1286" s="18" t="str">
        <f t="shared" si="140"/>
        <v>August</v>
      </c>
      <c r="O1286" s="15">
        <f t="shared" si="141"/>
        <v>3</v>
      </c>
      <c r="P1286" s="19">
        <f t="shared" si="142"/>
        <v>9878.0352000000003</v>
      </c>
      <c r="Q1286" s="19">
        <f t="shared" si="143"/>
        <v>72438.924800000008</v>
      </c>
      <c r="R1286" s="15">
        <f t="shared" si="144"/>
        <v>9602.2700000000041</v>
      </c>
      <c r="S1286" s="15">
        <f t="shared" si="145"/>
        <v>11.66499588906102</v>
      </c>
      <c r="T1286" s="20" t="str">
        <f t="shared" si="146"/>
        <v>High</v>
      </c>
    </row>
    <row r="1287" spans="1:20" x14ac:dyDescent="0.3">
      <c r="A1287" s="15" t="s">
        <v>1360</v>
      </c>
      <c r="B1287" s="16">
        <v>45463</v>
      </c>
      <c r="C1287" s="15" t="s">
        <v>27</v>
      </c>
      <c r="D1287" s="15" t="s">
        <v>28</v>
      </c>
      <c r="E1287" s="15" t="s">
        <v>23</v>
      </c>
      <c r="F1287" s="15" t="s">
        <v>53</v>
      </c>
      <c r="G1287" s="15" t="s">
        <v>54</v>
      </c>
      <c r="H1287" s="15">
        <v>4</v>
      </c>
      <c r="I1287" s="15">
        <v>25717</v>
      </c>
      <c r="J1287" s="17">
        <v>0.1</v>
      </c>
      <c r="K1287" s="15">
        <v>92581.2</v>
      </c>
      <c r="L1287" s="15">
        <v>74644.22</v>
      </c>
      <c r="M1287" s="15" t="s">
        <v>19</v>
      </c>
      <c r="N1287" s="18" t="str">
        <f t="shared" si="140"/>
        <v>June</v>
      </c>
      <c r="O1287" s="15">
        <f t="shared" si="141"/>
        <v>2</v>
      </c>
      <c r="P1287" s="19">
        <f t="shared" si="142"/>
        <v>9258.1200000000008</v>
      </c>
      <c r="Q1287" s="19">
        <f t="shared" si="143"/>
        <v>83323.08</v>
      </c>
      <c r="R1287" s="15">
        <f t="shared" si="144"/>
        <v>17936.979999999996</v>
      </c>
      <c r="S1287" s="15">
        <f t="shared" si="145"/>
        <v>19.374322216605528</v>
      </c>
      <c r="T1287" s="20" t="str">
        <f t="shared" si="146"/>
        <v>High</v>
      </c>
    </row>
    <row r="1288" spans="1:20" x14ac:dyDescent="0.3">
      <c r="A1288" s="15" t="s">
        <v>1361</v>
      </c>
      <c r="B1288" s="16">
        <v>45543</v>
      </c>
      <c r="C1288" s="15" t="s">
        <v>21</v>
      </c>
      <c r="D1288" s="15" t="s">
        <v>65</v>
      </c>
      <c r="E1288" s="15" t="s">
        <v>23</v>
      </c>
      <c r="F1288" s="15" t="s">
        <v>24</v>
      </c>
      <c r="G1288" s="15" t="s">
        <v>25</v>
      </c>
      <c r="H1288" s="15">
        <v>3</v>
      </c>
      <c r="I1288" s="15">
        <v>89920</v>
      </c>
      <c r="J1288" s="17">
        <v>0.1</v>
      </c>
      <c r="K1288" s="15">
        <v>242784</v>
      </c>
      <c r="L1288" s="15">
        <v>202498.38</v>
      </c>
      <c r="M1288" s="15" t="s">
        <v>35</v>
      </c>
      <c r="N1288" s="18" t="str">
        <f t="shared" si="140"/>
        <v>September</v>
      </c>
      <c r="O1288" s="15">
        <f t="shared" si="141"/>
        <v>3</v>
      </c>
      <c r="P1288" s="19">
        <f t="shared" si="142"/>
        <v>24278.400000000001</v>
      </c>
      <c r="Q1288" s="19">
        <f t="shared" si="143"/>
        <v>218505.60000000001</v>
      </c>
      <c r="R1288" s="15">
        <f t="shared" si="144"/>
        <v>40285.619999999995</v>
      </c>
      <c r="S1288" s="15">
        <f t="shared" si="145"/>
        <v>16.593193950177934</v>
      </c>
      <c r="T1288" s="20" t="str">
        <f t="shared" si="146"/>
        <v>High</v>
      </c>
    </row>
    <row r="1289" spans="1:20" x14ac:dyDescent="0.3">
      <c r="A1289" s="15" t="s">
        <v>1362</v>
      </c>
      <c r="B1289" s="16">
        <v>45003</v>
      </c>
      <c r="C1289" s="15" t="s">
        <v>14</v>
      </c>
      <c r="D1289" s="15" t="s">
        <v>22</v>
      </c>
      <c r="E1289" s="15" t="s">
        <v>16</v>
      </c>
      <c r="F1289" s="15" t="s">
        <v>17</v>
      </c>
      <c r="G1289" s="15" t="s">
        <v>156</v>
      </c>
      <c r="H1289" s="15">
        <v>1</v>
      </c>
      <c r="I1289" s="15">
        <v>55894</v>
      </c>
      <c r="J1289" s="17">
        <v>0.05</v>
      </c>
      <c r="K1289" s="15">
        <v>53099.3</v>
      </c>
      <c r="L1289" s="15">
        <v>45218.83</v>
      </c>
      <c r="M1289" s="15" t="s">
        <v>19</v>
      </c>
      <c r="N1289" s="18" t="str">
        <f t="shared" si="140"/>
        <v>March</v>
      </c>
      <c r="O1289" s="15">
        <f t="shared" si="141"/>
        <v>1</v>
      </c>
      <c r="P1289" s="19">
        <f t="shared" si="142"/>
        <v>2654.9650000000001</v>
      </c>
      <c r="Q1289" s="19">
        <f t="shared" si="143"/>
        <v>50444.335000000006</v>
      </c>
      <c r="R1289" s="15">
        <f t="shared" si="144"/>
        <v>7880.4700000000012</v>
      </c>
      <c r="S1289" s="15">
        <f t="shared" si="145"/>
        <v>14.841005436983162</v>
      </c>
      <c r="T1289" s="20" t="str">
        <f t="shared" si="146"/>
        <v>High</v>
      </c>
    </row>
    <row r="1290" spans="1:20" x14ac:dyDescent="0.3">
      <c r="A1290" s="15" t="s">
        <v>1363</v>
      </c>
      <c r="B1290" s="16">
        <v>45221</v>
      </c>
      <c r="C1290" s="15" t="s">
        <v>21</v>
      </c>
      <c r="D1290" s="15" t="s">
        <v>42</v>
      </c>
      <c r="E1290" s="15" t="s">
        <v>16</v>
      </c>
      <c r="F1290" s="15" t="s">
        <v>39</v>
      </c>
      <c r="G1290" s="15" t="s">
        <v>85</v>
      </c>
      <c r="H1290" s="15">
        <v>3</v>
      </c>
      <c r="I1290" s="15">
        <v>6420</v>
      </c>
      <c r="J1290" s="17">
        <v>0.1</v>
      </c>
      <c r="K1290" s="15">
        <v>17334</v>
      </c>
      <c r="L1290" s="15">
        <v>13682.56</v>
      </c>
      <c r="M1290" s="15" t="s">
        <v>19</v>
      </c>
      <c r="N1290" s="18" t="str">
        <f t="shared" si="140"/>
        <v>October</v>
      </c>
      <c r="O1290" s="15">
        <f t="shared" si="141"/>
        <v>4</v>
      </c>
      <c r="P1290" s="19">
        <f t="shared" si="142"/>
        <v>1733.4</v>
      </c>
      <c r="Q1290" s="19">
        <f t="shared" si="143"/>
        <v>15600.6</v>
      </c>
      <c r="R1290" s="15">
        <f t="shared" si="144"/>
        <v>3651.4400000000005</v>
      </c>
      <c r="S1290" s="15">
        <f t="shared" si="145"/>
        <v>21.065189800392297</v>
      </c>
      <c r="T1290" s="20" t="str">
        <f t="shared" si="146"/>
        <v>Medium</v>
      </c>
    </row>
    <row r="1291" spans="1:20" x14ac:dyDescent="0.3">
      <c r="A1291" s="15" t="s">
        <v>1364</v>
      </c>
      <c r="B1291" s="16">
        <v>45202</v>
      </c>
      <c r="C1291" s="15" t="s">
        <v>14</v>
      </c>
      <c r="D1291" s="15" t="s">
        <v>56</v>
      </c>
      <c r="E1291" s="15" t="s">
        <v>16</v>
      </c>
      <c r="F1291" s="15" t="s">
        <v>29</v>
      </c>
      <c r="G1291" s="15" t="s">
        <v>77</v>
      </c>
      <c r="H1291" s="15">
        <v>5</v>
      </c>
      <c r="I1291" s="15">
        <v>63936</v>
      </c>
      <c r="J1291" s="17">
        <v>0.08</v>
      </c>
      <c r="K1291" s="15">
        <v>294105.59999999998</v>
      </c>
      <c r="L1291" s="15">
        <v>252248.43</v>
      </c>
      <c r="M1291" s="15" t="s">
        <v>51</v>
      </c>
      <c r="N1291" s="18" t="str">
        <f t="shared" si="140"/>
        <v>October</v>
      </c>
      <c r="O1291" s="15">
        <f t="shared" si="141"/>
        <v>4</v>
      </c>
      <c r="P1291" s="19">
        <f t="shared" si="142"/>
        <v>23528.448</v>
      </c>
      <c r="Q1291" s="19">
        <f t="shared" si="143"/>
        <v>270577.152</v>
      </c>
      <c r="R1291" s="15">
        <f t="shared" si="144"/>
        <v>41857.169999999984</v>
      </c>
      <c r="S1291" s="15">
        <f t="shared" si="145"/>
        <v>14.232020743569651</v>
      </c>
      <c r="T1291" s="20" t="str">
        <f t="shared" si="146"/>
        <v>High</v>
      </c>
    </row>
    <row r="1292" spans="1:20" x14ac:dyDescent="0.3">
      <c r="A1292" s="15" t="s">
        <v>1365</v>
      </c>
      <c r="B1292" s="16">
        <v>45365</v>
      </c>
      <c r="C1292" s="15" t="s">
        <v>14</v>
      </c>
      <c r="D1292" s="15" t="s">
        <v>70</v>
      </c>
      <c r="E1292" s="15" t="s">
        <v>16</v>
      </c>
      <c r="F1292" s="15" t="s">
        <v>29</v>
      </c>
      <c r="G1292" s="15" t="s">
        <v>77</v>
      </c>
      <c r="H1292" s="15">
        <v>3</v>
      </c>
      <c r="I1292" s="15">
        <v>78540</v>
      </c>
      <c r="J1292" s="17">
        <v>0.15</v>
      </c>
      <c r="K1292" s="15">
        <v>200277</v>
      </c>
      <c r="L1292" s="15">
        <v>158544.4</v>
      </c>
      <c r="M1292" s="15" t="s">
        <v>51</v>
      </c>
      <c r="N1292" s="18" t="str">
        <f t="shared" si="140"/>
        <v>March</v>
      </c>
      <c r="O1292" s="15">
        <f t="shared" si="141"/>
        <v>1</v>
      </c>
      <c r="P1292" s="19">
        <f t="shared" si="142"/>
        <v>30041.55</v>
      </c>
      <c r="Q1292" s="19">
        <f t="shared" si="143"/>
        <v>170235.45</v>
      </c>
      <c r="R1292" s="15">
        <f t="shared" si="144"/>
        <v>41732.600000000006</v>
      </c>
      <c r="S1292" s="15">
        <f t="shared" si="145"/>
        <v>20.837440145398624</v>
      </c>
      <c r="T1292" s="20" t="str">
        <f t="shared" si="146"/>
        <v>High</v>
      </c>
    </row>
    <row r="1293" spans="1:20" x14ac:dyDescent="0.3">
      <c r="A1293" s="15" t="s">
        <v>1366</v>
      </c>
      <c r="B1293" s="16">
        <v>45482</v>
      </c>
      <c r="C1293" s="15" t="s">
        <v>21</v>
      </c>
      <c r="D1293" s="15" t="s">
        <v>28</v>
      </c>
      <c r="E1293" s="15" t="s">
        <v>32</v>
      </c>
      <c r="F1293" s="15" t="s">
        <v>60</v>
      </c>
      <c r="G1293" s="15" t="s">
        <v>102</v>
      </c>
      <c r="H1293" s="15">
        <v>4</v>
      </c>
      <c r="I1293" s="15">
        <v>21426</v>
      </c>
      <c r="J1293" s="17">
        <v>0.1</v>
      </c>
      <c r="K1293" s="15">
        <v>77133.600000000006</v>
      </c>
      <c r="L1293" s="15">
        <v>61793.58</v>
      </c>
      <c r="M1293" s="15" t="s">
        <v>35</v>
      </c>
      <c r="N1293" s="18" t="str">
        <f t="shared" si="140"/>
        <v>July</v>
      </c>
      <c r="O1293" s="15">
        <f t="shared" si="141"/>
        <v>3</v>
      </c>
      <c r="P1293" s="19">
        <f t="shared" si="142"/>
        <v>7713.3600000000006</v>
      </c>
      <c r="Q1293" s="19">
        <f t="shared" si="143"/>
        <v>69420.240000000005</v>
      </c>
      <c r="R1293" s="15">
        <f t="shared" si="144"/>
        <v>15340.020000000004</v>
      </c>
      <c r="S1293" s="15">
        <f t="shared" si="145"/>
        <v>19.887597622825854</v>
      </c>
      <c r="T1293" s="20" t="str">
        <f t="shared" si="146"/>
        <v>High</v>
      </c>
    </row>
    <row r="1294" spans="1:20" x14ac:dyDescent="0.3">
      <c r="A1294" s="15" t="s">
        <v>1367</v>
      </c>
      <c r="B1294" s="16">
        <v>45605</v>
      </c>
      <c r="C1294" s="15" t="s">
        <v>21</v>
      </c>
      <c r="D1294" s="15" t="s">
        <v>38</v>
      </c>
      <c r="E1294" s="15" t="s">
        <v>32</v>
      </c>
      <c r="F1294" s="15" t="s">
        <v>43</v>
      </c>
      <c r="G1294" s="15" t="s">
        <v>66</v>
      </c>
      <c r="H1294" s="15">
        <v>1</v>
      </c>
      <c r="I1294" s="15">
        <v>49172</v>
      </c>
      <c r="J1294" s="17">
        <v>0</v>
      </c>
      <c r="K1294" s="15">
        <v>49172</v>
      </c>
      <c r="L1294" s="15">
        <v>42098.080000000002</v>
      </c>
      <c r="M1294" s="15" t="s">
        <v>51</v>
      </c>
      <c r="N1294" s="18" t="str">
        <f t="shared" si="140"/>
        <v>November</v>
      </c>
      <c r="O1294" s="15">
        <f t="shared" si="141"/>
        <v>4</v>
      </c>
      <c r="P1294" s="19">
        <f t="shared" si="142"/>
        <v>0</v>
      </c>
      <c r="Q1294" s="19">
        <f t="shared" si="143"/>
        <v>49172</v>
      </c>
      <c r="R1294" s="15">
        <f t="shared" si="144"/>
        <v>7073.9199999999983</v>
      </c>
      <c r="S1294" s="15">
        <f t="shared" si="145"/>
        <v>14.386073375091513</v>
      </c>
      <c r="T1294" s="20" t="str">
        <f t="shared" si="146"/>
        <v>High</v>
      </c>
    </row>
    <row r="1295" spans="1:20" x14ac:dyDescent="0.3">
      <c r="A1295" s="15" t="s">
        <v>1368</v>
      </c>
      <c r="B1295" s="16">
        <v>45203</v>
      </c>
      <c r="C1295" s="15" t="s">
        <v>14</v>
      </c>
      <c r="D1295" s="15" t="s">
        <v>42</v>
      </c>
      <c r="E1295" s="15" t="s">
        <v>16</v>
      </c>
      <c r="F1295" s="15" t="s">
        <v>29</v>
      </c>
      <c r="G1295" s="15" t="s">
        <v>77</v>
      </c>
      <c r="H1295" s="15">
        <v>2</v>
      </c>
      <c r="I1295" s="15">
        <v>70777</v>
      </c>
      <c r="J1295" s="17">
        <v>0.08</v>
      </c>
      <c r="K1295" s="15">
        <v>130229.68</v>
      </c>
      <c r="L1295" s="15">
        <v>109532.6</v>
      </c>
      <c r="M1295" s="15" t="s">
        <v>19</v>
      </c>
      <c r="N1295" s="18" t="str">
        <f t="shared" si="140"/>
        <v>October</v>
      </c>
      <c r="O1295" s="15">
        <f t="shared" si="141"/>
        <v>4</v>
      </c>
      <c r="P1295" s="19">
        <f t="shared" si="142"/>
        <v>10418.374399999999</v>
      </c>
      <c r="Q1295" s="19">
        <f t="shared" si="143"/>
        <v>119811.30559999999</v>
      </c>
      <c r="R1295" s="15">
        <f t="shared" si="144"/>
        <v>20697.079999999987</v>
      </c>
      <c r="S1295" s="15">
        <f t="shared" si="145"/>
        <v>15.89275194410367</v>
      </c>
      <c r="T1295" s="20" t="str">
        <f t="shared" si="146"/>
        <v>High</v>
      </c>
    </row>
    <row r="1296" spans="1:20" x14ac:dyDescent="0.3">
      <c r="A1296" s="15" t="s">
        <v>1369</v>
      </c>
      <c r="B1296" s="16">
        <v>44962</v>
      </c>
      <c r="C1296" s="15" t="s">
        <v>21</v>
      </c>
      <c r="D1296" s="15" t="s">
        <v>22</v>
      </c>
      <c r="E1296" s="15" t="s">
        <v>23</v>
      </c>
      <c r="F1296" s="15" t="s">
        <v>24</v>
      </c>
      <c r="G1296" s="15" t="s">
        <v>25</v>
      </c>
      <c r="H1296" s="15">
        <v>1</v>
      </c>
      <c r="I1296" s="15">
        <v>25244</v>
      </c>
      <c r="J1296" s="17">
        <v>0.05</v>
      </c>
      <c r="K1296" s="15">
        <v>23981.8</v>
      </c>
      <c r="L1296" s="15">
        <v>21023.54</v>
      </c>
      <c r="M1296" s="15" t="s">
        <v>19</v>
      </c>
      <c r="N1296" s="18" t="str">
        <f t="shared" si="140"/>
        <v>February</v>
      </c>
      <c r="O1296" s="15">
        <f t="shared" si="141"/>
        <v>1</v>
      </c>
      <c r="P1296" s="19">
        <f t="shared" si="142"/>
        <v>1199.0899999999999</v>
      </c>
      <c r="Q1296" s="19">
        <f t="shared" si="143"/>
        <v>22782.71</v>
      </c>
      <c r="R1296" s="15">
        <f t="shared" si="144"/>
        <v>2958.2599999999984</v>
      </c>
      <c r="S1296" s="15">
        <f t="shared" si="145"/>
        <v>12.335437706927747</v>
      </c>
      <c r="T1296" s="20" t="str">
        <f t="shared" si="146"/>
        <v>Medium</v>
      </c>
    </row>
    <row r="1297" spans="1:20" x14ac:dyDescent="0.3">
      <c r="A1297" s="15" t="s">
        <v>1370</v>
      </c>
      <c r="B1297" s="16">
        <v>45538</v>
      </c>
      <c r="C1297" s="15" t="s">
        <v>27</v>
      </c>
      <c r="D1297" s="15" t="s">
        <v>42</v>
      </c>
      <c r="E1297" s="15" t="s">
        <v>23</v>
      </c>
      <c r="F1297" s="15" t="s">
        <v>53</v>
      </c>
      <c r="G1297" s="15" t="s">
        <v>133</v>
      </c>
      <c r="H1297" s="15">
        <v>2</v>
      </c>
      <c r="I1297" s="15">
        <v>2064</v>
      </c>
      <c r="J1297" s="17">
        <v>0.12</v>
      </c>
      <c r="K1297" s="15">
        <v>3632.64</v>
      </c>
      <c r="L1297" s="15">
        <v>3100.95</v>
      </c>
      <c r="M1297" s="15" t="s">
        <v>51</v>
      </c>
      <c r="N1297" s="18" t="str">
        <f t="shared" si="140"/>
        <v>September</v>
      </c>
      <c r="O1297" s="15">
        <f t="shared" si="141"/>
        <v>3</v>
      </c>
      <c r="P1297" s="19">
        <f t="shared" si="142"/>
        <v>435.91679999999997</v>
      </c>
      <c r="Q1297" s="19">
        <f t="shared" si="143"/>
        <v>3196.7231999999999</v>
      </c>
      <c r="R1297" s="15">
        <f t="shared" si="144"/>
        <v>531.69000000000005</v>
      </c>
      <c r="S1297" s="15">
        <f t="shared" si="145"/>
        <v>14.636462737843553</v>
      </c>
      <c r="T1297" s="20" t="str">
        <f t="shared" si="146"/>
        <v>Low</v>
      </c>
    </row>
    <row r="1298" spans="1:20" x14ac:dyDescent="0.3">
      <c r="A1298" s="15" t="s">
        <v>1371</v>
      </c>
      <c r="B1298" s="16">
        <v>45611</v>
      </c>
      <c r="C1298" s="15" t="s">
        <v>37</v>
      </c>
      <c r="D1298" s="15" t="s">
        <v>65</v>
      </c>
      <c r="E1298" s="15" t="s">
        <v>16</v>
      </c>
      <c r="F1298" s="15" t="s">
        <v>17</v>
      </c>
      <c r="G1298" s="15" t="s">
        <v>97</v>
      </c>
      <c r="H1298" s="15">
        <v>2</v>
      </c>
      <c r="I1298" s="15">
        <v>37987</v>
      </c>
      <c r="J1298" s="17">
        <v>0.15</v>
      </c>
      <c r="K1298" s="15">
        <v>64577.9</v>
      </c>
      <c r="L1298" s="15">
        <v>51580.68</v>
      </c>
      <c r="M1298" s="15" t="s">
        <v>19</v>
      </c>
      <c r="N1298" s="18" t="str">
        <f t="shared" si="140"/>
        <v>November</v>
      </c>
      <c r="O1298" s="15">
        <f t="shared" si="141"/>
        <v>4</v>
      </c>
      <c r="P1298" s="19">
        <f t="shared" si="142"/>
        <v>9686.6849999999995</v>
      </c>
      <c r="Q1298" s="19">
        <f t="shared" si="143"/>
        <v>54891.215000000004</v>
      </c>
      <c r="R1298" s="15">
        <f t="shared" si="144"/>
        <v>12997.220000000001</v>
      </c>
      <c r="S1298" s="15">
        <f t="shared" si="145"/>
        <v>20.126420958253522</v>
      </c>
      <c r="T1298" s="20" t="str">
        <f t="shared" si="146"/>
        <v>High</v>
      </c>
    </row>
    <row r="1299" spans="1:20" x14ac:dyDescent="0.3">
      <c r="A1299" s="15" t="s">
        <v>1372</v>
      </c>
      <c r="B1299" s="16">
        <v>44979</v>
      </c>
      <c r="C1299" s="15" t="s">
        <v>27</v>
      </c>
      <c r="D1299" s="15" t="s">
        <v>22</v>
      </c>
      <c r="E1299" s="15" t="s">
        <v>23</v>
      </c>
      <c r="F1299" s="15" t="s">
        <v>49</v>
      </c>
      <c r="G1299" s="15" t="s">
        <v>95</v>
      </c>
      <c r="H1299" s="15">
        <v>5</v>
      </c>
      <c r="I1299" s="15">
        <v>76214</v>
      </c>
      <c r="J1299" s="17">
        <v>0.1</v>
      </c>
      <c r="K1299" s="15">
        <v>342963</v>
      </c>
      <c r="L1299" s="15">
        <v>285566.11</v>
      </c>
      <c r="M1299" s="15" t="s">
        <v>35</v>
      </c>
      <c r="N1299" s="18" t="str">
        <f t="shared" si="140"/>
        <v>February</v>
      </c>
      <c r="O1299" s="15">
        <f t="shared" si="141"/>
        <v>1</v>
      </c>
      <c r="P1299" s="19">
        <f t="shared" si="142"/>
        <v>34296.300000000003</v>
      </c>
      <c r="Q1299" s="19">
        <f t="shared" si="143"/>
        <v>308666.7</v>
      </c>
      <c r="R1299" s="15">
        <f t="shared" si="144"/>
        <v>57396.890000000014</v>
      </c>
      <c r="S1299" s="15">
        <f t="shared" si="145"/>
        <v>16.735592469158483</v>
      </c>
      <c r="T1299" s="20" t="str">
        <f t="shared" si="146"/>
        <v>High</v>
      </c>
    </row>
    <row r="1300" spans="1:20" x14ac:dyDescent="0.3">
      <c r="A1300" s="15" t="s">
        <v>1373</v>
      </c>
      <c r="B1300" s="16">
        <v>45099</v>
      </c>
      <c r="C1300" s="15" t="s">
        <v>14</v>
      </c>
      <c r="D1300" s="15" t="s">
        <v>28</v>
      </c>
      <c r="E1300" s="15" t="s">
        <v>32</v>
      </c>
      <c r="F1300" s="15" t="s">
        <v>90</v>
      </c>
      <c r="G1300" s="15" t="s">
        <v>91</v>
      </c>
      <c r="H1300" s="15">
        <v>2</v>
      </c>
      <c r="I1300" s="15">
        <v>29289</v>
      </c>
      <c r="J1300" s="17">
        <v>0.08</v>
      </c>
      <c r="K1300" s="15">
        <v>53891.76</v>
      </c>
      <c r="L1300" s="15">
        <v>45894.14</v>
      </c>
      <c r="M1300" s="15" t="s">
        <v>51</v>
      </c>
      <c r="N1300" s="18" t="str">
        <f t="shared" si="140"/>
        <v>June</v>
      </c>
      <c r="O1300" s="15">
        <f t="shared" si="141"/>
        <v>2</v>
      </c>
      <c r="P1300" s="19">
        <f t="shared" si="142"/>
        <v>4311.3407999999999</v>
      </c>
      <c r="Q1300" s="19">
        <f t="shared" si="143"/>
        <v>49580.419200000004</v>
      </c>
      <c r="R1300" s="15">
        <f t="shared" si="144"/>
        <v>7997.6200000000026</v>
      </c>
      <c r="S1300" s="15">
        <f t="shared" si="145"/>
        <v>14.840153670987924</v>
      </c>
      <c r="T1300" s="20" t="str">
        <f t="shared" si="146"/>
        <v>High</v>
      </c>
    </row>
    <row r="1301" spans="1:20" x14ac:dyDescent="0.3">
      <c r="A1301" s="15" t="s">
        <v>1374</v>
      </c>
      <c r="B1301" s="16">
        <v>45463</v>
      </c>
      <c r="C1301" s="15" t="s">
        <v>14</v>
      </c>
      <c r="D1301" s="15" t="s">
        <v>22</v>
      </c>
      <c r="E1301" s="15" t="s">
        <v>16</v>
      </c>
      <c r="F1301" s="15" t="s">
        <v>39</v>
      </c>
      <c r="G1301" s="15" t="s">
        <v>85</v>
      </c>
      <c r="H1301" s="15">
        <v>3</v>
      </c>
      <c r="I1301" s="15">
        <v>15853</v>
      </c>
      <c r="J1301" s="17">
        <v>0.12</v>
      </c>
      <c r="K1301" s="15">
        <v>41851.919999999998</v>
      </c>
      <c r="L1301" s="15">
        <v>35644.980000000003</v>
      </c>
      <c r="M1301" s="15" t="s">
        <v>35</v>
      </c>
      <c r="N1301" s="18" t="str">
        <f t="shared" si="140"/>
        <v>June</v>
      </c>
      <c r="O1301" s="15">
        <f t="shared" si="141"/>
        <v>2</v>
      </c>
      <c r="P1301" s="19">
        <f t="shared" si="142"/>
        <v>5022.2303999999995</v>
      </c>
      <c r="Q1301" s="19">
        <f t="shared" si="143"/>
        <v>36829.689599999998</v>
      </c>
      <c r="R1301" s="15">
        <f t="shared" si="144"/>
        <v>6206.9399999999951</v>
      </c>
      <c r="S1301" s="15">
        <f t="shared" si="145"/>
        <v>14.830717443787513</v>
      </c>
      <c r="T1301" s="20" t="str">
        <f t="shared" si="146"/>
        <v>High</v>
      </c>
    </row>
    <row r="1302" spans="1:20" x14ac:dyDescent="0.3">
      <c r="A1302" s="15" t="s">
        <v>1375</v>
      </c>
      <c r="B1302" s="16">
        <v>45439</v>
      </c>
      <c r="C1302" s="15" t="s">
        <v>21</v>
      </c>
      <c r="D1302" s="15" t="s">
        <v>38</v>
      </c>
      <c r="E1302" s="15" t="s">
        <v>16</v>
      </c>
      <c r="F1302" s="15" t="s">
        <v>29</v>
      </c>
      <c r="G1302" s="15" t="s">
        <v>79</v>
      </c>
      <c r="H1302" s="15">
        <v>4</v>
      </c>
      <c r="I1302" s="15">
        <v>71542</v>
      </c>
      <c r="J1302" s="17">
        <v>0</v>
      </c>
      <c r="K1302" s="15">
        <v>286168</v>
      </c>
      <c r="L1302" s="15">
        <v>222179.48</v>
      </c>
      <c r="M1302" s="15" t="s">
        <v>51</v>
      </c>
      <c r="N1302" s="18" t="str">
        <f t="shared" si="140"/>
        <v>May</v>
      </c>
      <c r="O1302" s="15">
        <f t="shared" si="141"/>
        <v>2</v>
      </c>
      <c r="P1302" s="19">
        <f t="shared" si="142"/>
        <v>0</v>
      </c>
      <c r="Q1302" s="19">
        <f t="shared" si="143"/>
        <v>286168</v>
      </c>
      <c r="R1302" s="15">
        <f t="shared" si="144"/>
        <v>63988.51999999999</v>
      </c>
      <c r="S1302" s="15">
        <f t="shared" si="145"/>
        <v>22.360473567974054</v>
      </c>
      <c r="T1302" s="20" t="str">
        <f t="shared" si="146"/>
        <v>High</v>
      </c>
    </row>
    <row r="1303" spans="1:20" x14ac:dyDescent="0.3">
      <c r="A1303" s="15" t="s">
        <v>1376</v>
      </c>
      <c r="B1303" s="16">
        <v>45233</v>
      </c>
      <c r="C1303" s="15" t="s">
        <v>37</v>
      </c>
      <c r="D1303" s="15" t="s">
        <v>28</v>
      </c>
      <c r="E1303" s="15" t="s">
        <v>32</v>
      </c>
      <c r="F1303" s="15" t="s">
        <v>60</v>
      </c>
      <c r="G1303" s="15" t="s">
        <v>102</v>
      </c>
      <c r="H1303" s="15">
        <v>1</v>
      </c>
      <c r="I1303" s="15">
        <v>61531</v>
      </c>
      <c r="J1303" s="17">
        <v>0.1</v>
      </c>
      <c r="K1303" s="15">
        <v>55377.9</v>
      </c>
      <c r="L1303" s="15">
        <v>44079.14</v>
      </c>
      <c r="M1303" s="15" t="s">
        <v>51</v>
      </c>
      <c r="N1303" s="18" t="str">
        <f t="shared" si="140"/>
        <v>November</v>
      </c>
      <c r="O1303" s="15">
        <f t="shared" si="141"/>
        <v>4</v>
      </c>
      <c r="P1303" s="19">
        <f t="shared" si="142"/>
        <v>5537.7900000000009</v>
      </c>
      <c r="Q1303" s="19">
        <f t="shared" si="143"/>
        <v>49840.11</v>
      </c>
      <c r="R1303" s="15">
        <f t="shared" si="144"/>
        <v>11298.760000000002</v>
      </c>
      <c r="S1303" s="15">
        <f t="shared" si="145"/>
        <v>20.403012754185337</v>
      </c>
      <c r="T1303" s="20" t="str">
        <f t="shared" si="146"/>
        <v>High</v>
      </c>
    </row>
    <row r="1304" spans="1:20" x14ac:dyDescent="0.3">
      <c r="A1304" s="15" t="s">
        <v>1377</v>
      </c>
      <c r="B1304" s="16">
        <v>45342</v>
      </c>
      <c r="C1304" s="15" t="s">
        <v>27</v>
      </c>
      <c r="D1304" s="15" t="s">
        <v>68</v>
      </c>
      <c r="E1304" s="15" t="s">
        <v>32</v>
      </c>
      <c r="F1304" s="15" t="s">
        <v>43</v>
      </c>
      <c r="G1304" s="15" t="s">
        <v>44</v>
      </c>
      <c r="H1304" s="15">
        <v>5</v>
      </c>
      <c r="I1304" s="15">
        <v>28522</v>
      </c>
      <c r="J1304" s="17">
        <v>0.1</v>
      </c>
      <c r="K1304" s="15">
        <v>128349</v>
      </c>
      <c r="L1304" s="15">
        <v>102018.06</v>
      </c>
      <c r="M1304" s="15" t="s">
        <v>19</v>
      </c>
      <c r="N1304" s="18" t="str">
        <f t="shared" si="140"/>
        <v>February</v>
      </c>
      <c r="O1304" s="15">
        <f t="shared" si="141"/>
        <v>1</v>
      </c>
      <c r="P1304" s="19">
        <f t="shared" si="142"/>
        <v>12834.900000000001</v>
      </c>
      <c r="Q1304" s="19">
        <f t="shared" si="143"/>
        <v>115514.1</v>
      </c>
      <c r="R1304" s="15">
        <f t="shared" si="144"/>
        <v>26330.940000000002</v>
      </c>
      <c r="S1304" s="15">
        <f t="shared" si="145"/>
        <v>20.51511114227614</v>
      </c>
      <c r="T1304" s="20" t="str">
        <f t="shared" si="146"/>
        <v>High</v>
      </c>
    </row>
    <row r="1305" spans="1:20" x14ac:dyDescent="0.3">
      <c r="A1305" s="15" t="s">
        <v>1378</v>
      </c>
      <c r="B1305" s="16">
        <v>45021</v>
      </c>
      <c r="C1305" s="15" t="s">
        <v>14</v>
      </c>
      <c r="D1305" s="15" t="s">
        <v>22</v>
      </c>
      <c r="E1305" s="15" t="s">
        <v>32</v>
      </c>
      <c r="F1305" s="15" t="s">
        <v>33</v>
      </c>
      <c r="G1305" s="15" t="s">
        <v>83</v>
      </c>
      <c r="H1305" s="15">
        <v>4</v>
      </c>
      <c r="I1305" s="15">
        <v>83868</v>
      </c>
      <c r="J1305" s="17">
        <v>0.15</v>
      </c>
      <c r="K1305" s="15">
        <v>285151.2</v>
      </c>
      <c r="L1305" s="15">
        <v>236454.04</v>
      </c>
      <c r="M1305" s="15" t="s">
        <v>19</v>
      </c>
      <c r="N1305" s="18" t="str">
        <f t="shared" si="140"/>
        <v>April</v>
      </c>
      <c r="O1305" s="15">
        <f t="shared" si="141"/>
        <v>2</v>
      </c>
      <c r="P1305" s="19">
        <f t="shared" si="142"/>
        <v>42772.68</v>
      </c>
      <c r="Q1305" s="19">
        <f t="shared" si="143"/>
        <v>242378.52000000002</v>
      </c>
      <c r="R1305" s="15">
        <f t="shared" si="144"/>
        <v>48697.16</v>
      </c>
      <c r="S1305" s="15">
        <f t="shared" si="145"/>
        <v>17.077662657565533</v>
      </c>
      <c r="T1305" s="20" t="str">
        <f t="shared" si="146"/>
        <v>High</v>
      </c>
    </row>
    <row r="1306" spans="1:20" x14ac:dyDescent="0.3">
      <c r="A1306" s="15" t="s">
        <v>1379</v>
      </c>
      <c r="B1306" s="16">
        <v>45139</v>
      </c>
      <c r="C1306" s="15" t="s">
        <v>37</v>
      </c>
      <c r="D1306" s="15" t="s">
        <v>73</v>
      </c>
      <c r="E1306" s="15" t="s">
        <v>16</v>
      </c>
      <c r="F1306" s="15" t="s">
        <v>39</v>
      </c>
      <c r="G1306" s="15" t="s">
        <v>85</v>
      </c>
      <c r="H1306" s="15">
        <v>5</v>
      </c>
      <c r="I1306" s="15">
        <v>6185</v>
      </c>
      <c r="J1306" s="17">
        <v>0</v>
      </c>
      <c r="K1306" s="15">
        <v>30925</v>
      </c>
      <c r="L1306" s="15">
        <v>23250.77</v>
      </c>
      <c r="M1306" s="15" t="s">
        <v>35</v>
      </c>
      <c r="N1306" s="18" t="str">
        <f t="shared" si="140"/>
        <v>August</v>
      </c>
      <c r="O1306" s="15">
        <f t="shared" si="141"/>
        <v>3</v>
      </c>
      <c r="P1306" s="19">
        <f t="shared" si="142"/>
        <v>0</v>
      </c>
      <c r="Q1306" s="19">
        <f t="shared" si="143"/>
        <v>30925</v>
      </c>
      <c r="R1306" s="15">
        <f t="shared" si="144"/>
        <v>7674.23</v>
      </c>
      <c r="S1306" s="15">
        <f t="shared" si="145"/>
        <v>24.815618431689572</v>
      </c>
      <c r="T1306" s="20" t="str">
        <f t="shared" si="146"/>
        <v>High</v>
      </c>
    </row>
    <row r="1307" spans="1:20" x14ac:dyDescent="0.3">
      <c r="A1307" s="15" t="s">
        <v>1380</v>
      </c>
      <c r="B1307" s="16">
        <v>45138</v>
      </c>
      <c r="C1307" s="15" t="s">
        <v>21</v>
      </c>
      <c r="D1307" s="15" t="s">
        <v>15</v>
      </c>
      <c r="E1307" s="15" t="s">
        <v>23</v>
      </c>
      <c r="F1307" s="15" t="s">
        <v>24</v>
      </c>
      <c r="G1307" s="15" t="s">
        <v>25</v>
      </c>
      <c r="H1307" s="15">
        <v>4</v>
      </c>
      <c r="I1307" s="15">
        <v>68979</v>
      </c>
      <c r="J1307" s="17">
        <v>0.15</v>
      </c>
      <c r="K1307" s="15">
        <v>234528.6</v>
      </c>
      <c r="L1307" s="15">
        <v>194941.55</v>
      </c>
      <c r="M1307" s="15" t="s">
        <v>35</v>
      </c>
      <c r="N1307" s="18" t="str">
        <f t="shared" si="140"/>
        <v>July</v>
      </c>
      <c r="O1307" s="15">
        <f t="shared" si="141"/>
        <v>3</v>
      </c>
      <c r="P1307" s="19">
        <f t="shared" si="142"/>
        <v>35179.29</v>
      </c>
      <c r="Q1307" s="19">
        <f t="shared" si="143"/>
        <v>199349.31</v>
      </c>
      <c r="R1307" s="15">
        <f t="shared" si="144"/>
        <v>39587.050000000017</v>
      </c>
      <c r="S1307" s="15">
        <f t="shared" si="145"/>
        <v>16.879412574841627</v>
      </c>
      <c r="T1307" s="20" t="str">
        <f t="shared" si="146"/>
        <v>High</v>
      </c>
    </row>
    <row r="1308" spans="1:20" x14ac:dyDescent="0.3">
      <c r="A1308" s="15" t="s">
        <v>1381</v>
      </c>
      <c r="B1308" s="16">
        <v>44959</v>
      </c>
      <c r="C1308" s="15" t="s">
        <v>27</v>
      </c>
      <c r="D1308" s="15" t="s">
        <v>73</v>
      </c>
      <c r="E1308" s="15" t="s">
        <v>23</v>
      </c>
      <c r="F1308" s="15" t="s">
        <v>49</v>
      </c>
      <c r="G1308" s="15" t="s">
        <v>95</v>
      </c>
      <c r="H1308" s="15">
        <v>3</v>
      </c>
      <c r="I1308" s="15">
        <v>12706</v>
      </c>
      <c r="J1308" s="17">
        <v>0.12</v>
      </c>
      <c r="K1308" s="15">
        <v>33543.839999999997</v>
      </c>
      <c r="L1308" s="15">
        <v>29409.14</v>
      </c>
      <c r="M1308" s="15" t="s">
        <v>35</v>
      </c>
      <c r="N1308" s="18" t="str">
        <f t="shared" si="140"/>
        <v>February</v>
      </c>
      <c r="O1308" s="15">
        <f t="shared" si="141"/>
        <v>1</v>
      </c>
      <c r="P1308" s="19">
        <f t="shared" si="142"/>
        <v>4025.2607999999996</v>
      </c>
      <c r="Q1308" s="19">
        <f t="shared" si="143"/>
        <v>29518.579199999996</v>
      </c>
      <c r="R1308" s="15">
        <f t="shared" si="144"/>
        <v>4134.6999999999971</v>
      </c>
      <c r="S1308" s="15">
        <f t="shared" si="145"/>
        <v>12.326257220401713</v>
      </c>
      <c r="T1308" s="20" t="str">
        <f t="shared" si="146"/>
        <v>High</v>
      </c>
    </row>
    <row r="1309" spans="1:20" x14ac:dyDescent="0.3">
      <c r="A1309" s="15" t="s">
        <v>1382</v>
      </c>
      <c r="B1309" s="16">
        <v>45173</v>
      </c>
      <c r="C1309" s="15" t="s">
        <v>21</v>
      </c>
      <c r="D1309" s="15" t="s">
        <v>65</v>
      </c>
      <c r="E1309" s="15" t="s">
        <v>16</v>
      </c>
      <c r="F1309" s="15" t="s">
        <v>29</v>
      </c>
      <c r="G1309" s="15" t="s">
        <v>57</v>
      </c>
      <c r="H1309" s="15">
        <v>1</v>
      </c>
      <c r="I1309" s="15">
        <v>67139</v>
      </c>
      <c r="J1309" s="17">
        <v>0</v>
      </c>
      <c r="K1309" s="15">
        <v>67139</v>
      </c>
      <c r="L1309" s="15">
        <v>55696.69</v>
      </c>
      <c r="M1309" s="15" t="s">
        <v>35</v>
      </c>
      <c r="N1309" s="18" t="str">
        <f t="shared" si="140"/>
        <v>September</v>
      </c>
      <c r="O1309" s="15">
        <f t="shared" si="141"/>
        <v>3</v>
      </c>
      <c r="P1309" s="19">
        <f t="shared" si="142"/>
        <v>0</v>
      </c>
      <c r="Q1309" s="19">
        <f t="shared" si="143"/>
        <v>67139</v>
      </c>
      <c r="R1309" s="15">
        <f t="shared" si="144"/>
        <v>11442.309999999998</v>
      </c>
      <c r="S1309" s="15">
        <f t="shared" si="145"/>
        <v>17.042717347592305</v>
      </c>
      <c r="T1309" s="20" t="str">
        <f t="shared" si="146"/>
        <v>High</v>
      </c>
    </row>
    <row r="1310" spans="1:20" x14ac:dyDescent="0.3">
      <c r="A1310" s="15" t="s">
        <v>1383</v>
      </c>
      <c r="B1310" s="16">
        <v>45125</v>
      </c>
      <c r="C1310" s="15" t="s">
        <v>21</v>
      </c>
      <c r="D1310" s="15" t="s">
        <v>28</v>
      </c>
      <c r="E1310" s="15" t="s">
        <v>32</v>
      </c>
      <c r="F1310" s="15" t="s">
        <v>33</v>
      </c>
      <c r="G1310" s="15" t="s">
        <v>34</v>
      </c>
      <c r="H1310" s="15">
        <v>5</v>
      </c>
      <c r="I1310" s="15">
        <v>26553</v>
      </c>
      <c r="J1310" s="17">
        <v>0.15</v>
      </c>
      <c r="K1310" s="15">
        <v>112850.25</v>
      </c>
      <c r="L1310" s="15">
        <v>89750.04</v>
      </c>
      <c r="M1310" s="15" t="s">
        <v>51</v>
      </c>
      <c r="N1310" s="18" t="str">
        <f t="shared" si="140"/>
        <v>July</v>
      </c>
      <c r="O1310" s="15">
        <f t="shared" si="141"/>
        <v>3</v>
      </c>
      <c r="P1310" s="19">
        <f t="shared" si="142"/>
        <v>16927.537499999999</v>
      </c>
      <c r="Q1310" s="19">
        <f t="shared" si="143"/>
        <v>95922.712499999994</v>
      </c>
      <c r="R1310" s="15">
        <f t="shared" si="144"/>
        <v>23100.210000000006</v>
      </c>
      <c r="S1310" s="15">
        <f t="shared" si="145"/>
        <v>20.46979071823058</v>
      </c>
      <c r="T1310" s="20" t="str">
        <f t="shared" si="146"/>
        <v>High</v>
      </c>
    </row>
    <row r="1311" spans="1:20" x14ac:dyDescent="0.3">
      <c r="A1311" s="15" t="s">
        <v>1384</v>
      </c>
      <c r="B1311" s="16">
        <v>45481</v>
      </c>
      <c r="C1311" s="15" t="s">
        <v>37</v>
      </c>
      <c r="D1311" s="15" t="s">
        <v>56</v>
      </c>
      <c r="E1311" s="15" t="s">
        <v>16</v>
      </c>
      <c r="F1311" s="15" t="s">
        <v>39</v>
      </c>
      <c r="G1311" s="15" t="s">
        <v>85</v>
      </c>
      <c r="H1311" s="15">
        <v>5</v>
      </c>
      <c r="I1311" s="15">
        <v>87782</v>
      </c>
      <c r="J1311" s="17">
        <v>0.12</v>
      </c>
      <c r="K1311" s="15">
        <v>386240.8</v>
      </c>
      <c r="L1311" s="15">
        <v>311919.67</v>
      </c>
      <c r="M1311" s="15" t="s">
        <v>19</v>
      </c>
      <c r="N1311" s="18" t="str">
        <f t="shared" si="140"/>
        <v>July</v>
      </c>
      <c r="O1311" s="15">
        <f t="shared" si="141"/>
        <v>3</v>
      </c>
      <c r="P1311" s="19">
        <f t="shared" si="142"/>
        <v>46348.895999999993</v>
      </c>
      <c r="Q1311" s="19">
        <f t="shared" si="143"/>
        <v>339891.90399999998</v>
      </c>
      <c r="R1311" s="15">
        <f t="shared" si="144"/>
        <v>74321.13</v>
      </c>
      <c r="S1311" s="15">
        <f t="shared" si="145"/>
        <v>19.242174829795299</v>
      </c>
      <c r="T1311" s="20" t="str">
        <f t="shared" si="146"/>
        <v>High</v>
      </c>
    </row>
    <row r="1312" spans="1:20" x14ac:dyDescent="0.3">
      <c r="A1312" s="15" t="s">
        <v>1385</v>
      </c>
      <c r="B1312" s="16">
        <v>45572</v>
      </c>
      <c r="C1312" s="15" t="s">
        <v>21</v>
      </c>
      <c r="D1312" s="15" t="s">
        <v>68</v>
      </c>
      <c r="E1312" s="15" t="s">
        <v>16</v>
      </c>
      <c r="F1312" s="15" t="s">
        <v>17</v>
      </c>
      <c r="G1312" s="15" t="s">
        <v>93</v>
      </c>
      <c r="H1312" s="15">
        <v>1</v>
      </c>
      <c r="I1312" s="15">
        <v>13994</v>
      </c>
      <c r="J1312" s="17">
        <v>0</v>
      </c>
      <c r="K1312" s="15">
        <v>13994</v>
      </c>
      <c r="L1312" s="15">
        <v>10528.13</v>
      </c>
      <c r="M1312" s="15" t="s">
        <v>51</v>
      </c>
      <c r="N1312" s="18" t="str">
        <f t="shared" si="140"/>
        <v>October</v>
      </c>
      <c r="O1312" s="15">
        <f t="shared" si="141"/>
        <v>4</v>
      </c>
      <c r="P1312" s="19">
        <f t="shared" si="142"/>
        <v>0</v>
      </c>
      <c r="Q1312" s="19">
        <f t="shared" si="143"/>
        <v>13994</v>
      </c>
      <c r="R1312" s="15">
        <f t="shared" si="144"/>
        <v>3465.8700000000008</v>
      </c>
      <c r="S1312" s="15">
        <f t="shared" si="145"/>
        <v>24.766828640846082</v>
      </c>
      <c r="T1312" s="20" t="str">
        <f t="shared" si="146"/>
        <v>Medium</v>
      </c>
    </row>
    <row r="1313" spans="1:20" x14ac:dyDescent="0.3">
      <c r="A1313" s="15" t="s">
        <v>1386</v>
      </c>
      <c r="B1313" s="16">
        <v>45330</v>
      </c>
      <c r="C1313" s="15" t="s">
        <v>14</v>
      </c>
      <c r="D1313" s="15" t="s">
        <v>46</v>
      </c>
      <c r="E1313" s="15" t="s">
        <v>16</v>
      </c>
      <c r="F1313" s="15" t="s">
        <v>39</v>
      </c>
      <c r="G1313" s="15" t="s">
        <v>85</v>
      </c>
      <c r="H1313" s="15">
        <v>4</v>
      </c>
      <c r="I1313" s="15">
        <v>16269</v>
      </c>
      <c r="J1313" s="17">
        <v>0.08</v>
      </c>
      <c r="K1313" s="15">
        <v>59869.919999999998</v>
      </c>
      <c r="L1313" s="15">
        <v>52710.32</v>
      </c>
      <c r="M1313" s="15" t="s">
        <v>35</v>
      </c>
      <c r="N1313" s="18" t="str">
        <f t="shared" si="140"/>
        <v>February</v>
      </c>
      <c r="O1313" s="15">
        <f t="shared" si="141"/>
        <v>1</v>
      </c>
      <c r="P1313" s="19">
        <f t="shared" si="142"/>
        <v>4789.5936000000002</v>
      </c>
      <c r="Q1313" s="19">
        <f t="shared" si="143"/>
        <v>55080.326399999998</v>
      </c>
      <c r="R1313" s="15">
        <f t="shared" si="144"/>
        <v>7159.5999999999985</v>
      </c>
      <c r="S1313" s="15">
        <f t="shared" si="145"/>
        <v>11.958592896065333</v>
      </c>
      <c r="T1313" s="20" t="str">
        <f t="shared" si="146"/>
        <v>High</v>
      </c>
    </row>
    <row r="1314" spans="1:20" x14ac:dyDescent="0.3">
      <c r="A1314" s="15" t="s">
        <v>1387</v>
      </c>
      <c r="B1314" s="16">
        <v>45632</v>
      </c>
      <c r="C1314" s="15" t="s">
        <v>37</v>
      </c>
      <c r="D1314" s="15" t="s">
        <v>65</v>
      </c>
      <c r="E1314" s="15" t="s">
        <v>32</v>
      </c>
      <c r="F1314" s="15" t="s">
        <v>60</v>
      </c>
      <c r="G1314" s="15" t="s">
        <v>102</v>
      </c>
      <c r="H1314" s="15">
        <v>4</v>
      </c>
      <c r="I1314" s="15">
        <v>5101</v>
      </c>
      <c r="J1314" s="17">
        <v>0.08</v>
      </c>
      <c r="K1314" s="15">
        <v>18771.68</v>
      </c>
      <c r="L1314" s="15">
        <v>15447.83</v>
      </c>
      <c r="M1314" s="15" t="s">
        <v>51</v>
      </c>
      <c r="N1314" s="18" t="str">
        <f t="shared" si="140"/>
        <v>December</v>
      </c>
      <c r="O1314" s="15">
        <f t="shared" si="141"/>
        <v>4</v>
      </c>
      <c r="P1314" s="19">
        <f t="shared" si="142"/>
        <v>1501.7344000000001</v>
      </c>
      <c r="Q1314" s="19">
        <f t="shared" si="143"/>
        <v>17269.945599999999</v>
      </c>
      <c r="R1314" s="15">
        <f t="shared" si="144"/>
        <v>3323.8500000000004</v>
      </c>
      <c r="S1314" s="15">
        <f t="shared" si="145"/>
        <v>17.706726302600515</v>
      </c>
      <c r="T1314" s="20" t="str">
        <f t="shared" si="146"/>
        <v>Medium</v>
      </c>
    </row>
    <row r="1315" spans="1:20" x14ac:dyDescent="0.3">
      <c r="A1315" s="15" t="s">
        <v>1388</v>
      </c>
      <c r="B1315" s="16">
        <v>45657</v>
      </c>
      <c r="C1315" s="15" t="s">
        <v>37</v>
      </c>
      <c r="D1315" s="15" t="s">
        <v>22</v>
      </c>
      <c r="E1315" s="15" t="s">
        <v>23</v>
      </c>
      <c r="F1315" s="15" t="s">
        <v>24</v>
      </c>
      <c r="G1315" s="15" t="s">
        <v>75</v>
      </c>
      <c r="H1315" s="15">
        <v>1</v>
      </c>
      <c r="I1315" s="15">
        <v>28469</v>
      </c>
      <c r="J1315" s="17">
        <v>0.05</v>
      </c>
      <c r="K1315" s="15">
        <v>27045.55</v>
      </c>
      <c r="L1315" s="15">
        <v>21885.82</v>
      </c>
      <c r="M1315" s="15" t="s">
        <v>19</v>
      </c>
      <c r="N1315" s="18" t="str">
        <f t="shared" si="140"/>
        <v>December</v>
      </c>
      <c r="O1315" s="15">
        <f t="shared" si="141"/>
        <v>4</v>
      </c>
      <c r="P1315" s="19">
        <f t="shared" si="142"/>
        <v>1352.2775000000001</v>
      </c>
      <c r="Q1315" s="19">
        <f t="shared" si="143"/>
        <v>25693.272499999999</v>
      </c>
      <c r="R1315" s="15">
        <f t="shared" si="144"/>
        <v>5159.7299999999996</v>
      </c>
      <c r="S1315" s="15">
        <f t="shared" si="145"/>
        <v>19.077925943454652</v>
      </c>
      <c r="T1315" s="20" t="str">
        <f t="shared" si="146"/>
        <v>Medium</v>
      </c>
    </row>
    <row r="1316" spans="1:20" x14ac:dyDescent="0.3">
      <c r="A1316" s="15" t="s">
        <v>1389</v>
      </c>
      <c r="B1316" s="16">
        <v>45148</v>
      </c>
      <c r="C1316" s="15" t="s">
        <v>27</v>
      </c>
      <c r="D1316" s="15" t="s">
        <v>28</v>
      </c>
      <c r="E1316" s="15" t="s">
        <v>16</v>
      </c>
      <c r="F1316" s="15" t="s">
        <v>39</v>
      </c>
      <c r="G1316" s="15" t="s">
        <v>40</v>
      </c>
      <c r="H1316" s="15">
        <v>3</v>
      </c>
      <c r="I1316" s="15">
        <v>28774</v>
      </c>
      <c r="J1316" s="17">
        <v>0.12</v>
      </c>
      <c r="K1316" s="15">
        <v>75963.360000000001</v>
      </c>
      <c r="L1316" s="15">
        <v>58605.65</v>
      </c>
      <c r="M1316" s="15" t="s">
        <v>51</v>
      </c>
      <c r="N1316" s="18" t="str">
        <f t="shared" si="140"/>
        <v>August</v>
      </c>
      <c r="O1316" s="15">
        <f t="shared" si="141"/>
        <v>3</v>
      </c>
      <c r="P1316" s="19">
        <f t="shared" si="142"/>
        <v>9115.6031999999996</v>
      </c>
      <c r="Q1316" s="19">
        <f t="shared" si="143"/>
        <v>66847.756800000003</v>
      </c>
      <c r="R1316" s="15">
        <f t="shared" si="144"/>
        <v>17357.71</v>
      </c>
      <c r="S1316" s="15">
        <f t="shared" si="145"/>
        <v>22.850108262720344</v>
      </c>
      <c r="T1316" s="20" t="str">
        <f t="shared" si="146"/>
        <v>High</v>
      </c>
    </row>
    <row r="1317" spans="1:20" x14ac:dyDescent="0.3">
      <c r="A1317" s="15" t="s">
        <v>1390</v>
      </c>
      <c r="B1317" s="16">
        <v>45091</v>
      </c>
      <c r="C1317" s="15" t="s">
        <v>37</v>
      </c>
      <c r="D1317" s="15" t="s">
        <v>109</v>
      </c>
      <c r="E1317" s="15" t="s">
        <v>16</v>
      </c>
      <c r="F1317" s="15" t="s">
        <v>39</v>
      </c>
      <c r="G1317" s="15" t="s">
        <v>85</v>
      </c>
      <c r="H1317" s="15">
        <v>2</v>
      </c>
      <c r="I1317" s="15">
        <v>1587</v>
      </c>
      <c r="J1317" s="17">
        <v>0</v>
      </c>
      <c r="K1317" s="15">
        <v>3174</v>
      </c>
      <c r="L1317" s="15">
        <v>2656.51</v>
      </c>
      <c r="M1317" s="15" t="s">
        <v>51</v>
      </c>
      <c r="N1317" s="18" t="str">
        <f t="shared" si="140"/>
        <v>June</v>
      </c>
      <c r="O1317" s="15">
        <f t="shared" si="141"/>
        <v>2</v>
      </c>
      <c r="P1317" s="19">
        <f t="shared" si="142"/>
        <v>0</v>
      </c>
      <c r="Q1317" s="19">
        <f t="shared" si="143"/>
        <v>3174</v>
      </c>
      <c r="R1317" s="15">
        <f t="shared" si="144"/>
        <v>517.48999999999978</v>
      </c>
      <c r="S1317" s="15">
        <f t="shared" si="145"/>
        <v>16.304032766225575</v>
      </c>
      <c r="T1317" s="20" t="str">
        <f t="shared" si="146"/>
        <v>Low</v>
      </c>
    </row>
    <row r="1318" spans="1:20" x14ac:dyDescent="0.3">
      <c r="A1318" s="15" t="s">
        <v>1391</v>
      </c>
      <c r="B1318" s="16">
        <v>45162</v>
      </c>
      <c r="C1318" s="15" t="s">
        <v>37</v>
      </c>
      <c r="D1318" s="15" t="s">
        <v>22</v>
      </c>
      <c r="E1318" s="15" t="s">
        <v>32</v>
      </c>
      <c r="F1318" s="15" t="s">
        <v>90</v>
      </c>
      <c r="G1318" s="15" t="s">
        <v>113</v>
      </c>
      <c r="H1318" s="15">
        <v>1</v>
      </c>
      <c r="I1318" s="15">
        <v>61224</v>
      </c>
      <c r="J1318" s="17">
        <v>0.15</v>
      </c>
      <c r="K1318" s="15">
        <v>52040.4</v>
      </c>
      <c r="L1318" s="15">
        <v>43100.88</v>
      </c>
      <c r="M1318" s="15" t="s">
        <v>35</v>
      </c>
      <c r="N1318" s="18" t="str">
        <f t="shared" si="140"/>
        <v>August</v>
      </c>
      <c r="O1318" s="15">
        <f t="shared" si="141"/>
        <v>3</v>
      </c>
      <c r="P1318" s="19">
        <f t="shared" si="142"/>
        <v>7806.0599999999995</v>
      </c>
      <c r="Q1318" s="19">
        <f t="shared" si="143"/>
        <v>44234.340000000004</v>
      </c>
      <c r="R1318" s="15">
        <f t="shared" si="144"/>
        <v>8939.5200000000041</v>
      </c>
      <c r="S1318" s="15">
        <f t="shared" si="145"/>
        <v>17.178038600779402</v>
      </c>
      <c r="T1318" s="20" t="str">
        <f t="shared" si="146"/>
        <v>High</v>
      </c>
    </row>
    <row r="1319" spans="1:20" x14ac:dyDescent="0.3">
      <c r="A1319" s="15" t="s">
        <v>1392</v>
      </c>
      <c r="B1319" s="16">
        <v>45650</v>
      </c>
      <c r="C1319" s="15" t="s">
        <v>14</v>
      </c>
      <c r="D1319" s="15" t="s">
        <v>42</v>
      </c>
      <c r="E1319" s="15" t="s">
        <v>32</v>
      </c>
      <c r="F1319" s="15" t="s">
        <v>90</v>
      </c>
      <c r="G1319" s="15" t="s">
        <v>91</v>
      </c>
      <c r="H1319" s="15">
        <v>2</v>
      </c>
      <c r="I1319" s="15">
        <v>65608</v>
      </c>
      <c r="J1319" s="17">
        <v>0.15</v>
      </c>
      <c r="K1319" s="15">
        <v>111533.6</v>
      </c>
      <c r="L1319" s="15">
        <v>97785.43</v>
      </c>
      <c r="M1319" s="15" t="s">
        <v>19</v>
      </c>
      <c r="N1319" s="18" t="str">
        <f t="shared" si="140"/>
        <v>December</v>
      </c>
      <c r="O1319" s="15">
        <f t="shared" si="141"/>
        <v>4</v>
      </c>
      <c r="P1319" s="19">
        <f t="shared" si="142"/>
        <v>16730.04</v>
      </c>
      <c r="Q1319" s="19">
        <f t="shared" si="143"/>
        <v>94803.56</v>
      </c>
      <c r="R1319" s="15">
        <f t="shared" si="144"/>
        <v>13748.170000000013</v>
      </c>
      <c r="S1319" s="15">
        <f t="shared" si="145"/>
        <v>12.326482781870228</v>
      </c>
      <c r="T1319" s="20" t="str">
        <f t="shared" si="146"/>
        <v>High</v>
      </c>
    </row>
    <row r="1320" spans="1:20" x14ac:dyDescent="0.3">
      <c r="A1320" s="15" t="s">
        <v>1393</v>
      </c>
      <c r="B1320" s="16">
        <v>45176</v>
      </c>
      <c r="C1320" s="15" t="s">
        <v>21</v>
      </c>
      <c r="D1320" s="15" t="s">
        <v>48</v>
      </c>
      <c r="E1320" s="15" t="s">
        <v>16</v>
      </c>
      <c r="F1320" s="15" t="s">
        <v>39</v>
      </c>
      <c r="G1320" s="15" t="s">
        <v>40</v>
      </c>
      <c r="H1320" s="15">
        <v>5</v>
      </c>
      <c r="I1320" s="15">
        <v>70453</v>
      </c>
      <c r="J1320" s="17">
        <v>0.15</v>
      </c>
      <c r="K1320" s="15">
        <v>299425.25</v>
      </c>
      <c r="L1320" s="15">
        <v>233944.37</v>
      </c>
      <c r="M1320" s="15" t="s">
        <v>35</v>
      </c>
      <c r="N1320" s="18" t="str">
        <f t="shared" si="140"/>
        <v>September</v>
      </c>
      <c r="O1320" s="15">
        <f t="shared" si="141"/>
        <v>3</v>
      </c>
      <c r="P1320" s="19">
        <f t="shared" si="142"/>
        <v>44913.787499999999</v>
      </c>
      <c r="Q1320" s="19">
        <f t="shared" si="143"/>
        <v>254511.46249999999</v>
      </c>
      <c r="R1320" s="15">
        <f t="shared" si="144"/>
        <v>65480.880000000005</v>
      </c>
      <c r="S1320" s="15">
        <f t="shared" si="145"/>
        <v>21.868857085366049</v>
      </c>
      <c r="T1320" s="20" t="str">
        <f t="shared" si="146"/>
        <v>High</v>
      </c>
    </row>
    <row r="1321" spans="1:20" x14ac:dyDescent="0.3">
      <c r="A1321" s="15" t="s">
        <v>1394</v>
      </c>
      <c r="B1321" s="16">
        <v>45203</v>
      </c>
      <c r="C1321" s="15" t="s">
        <v>27</v>
      </c>
      <c r="D1321" s="15" t="s">
        <v>28</v>
      </c>
      <c r="E1321" s="15" t="s">
        <v>16</v>
      </c>
      <c r="F1321" s="15" t="s">
        <v>17</v>
      </c>
      <c r="G1321" s="15" t="s">
        <v>97</v>
      </c>
      <c r="H1321" s="15">
        <v>3</v>
      </c>
      <c r="I1321" s="15">
        <v>46368</v>
      </c>
      <c r="J1321" s="17">
        <v>0.1</v>
      </c>
      <c r="K1321" s="15">
        <v>125193.60000000001</v>
      </c>
      <c r="L1321" s="15">
        <v>97222.59</v>
      </c>
      <c r="M1321" s="15" t="s">
        <v>19</v>
      </c>
      <c r="N1321" s="18" t="str">
        <f t="shared" si="140"/>
        <v>October</v>
      </c>
      <c r="O1321" s="15">
        <f t="shared" si="141"/>
        <v>4</v>
      </c>
      <c r="P1321" s="19">
        <f t="shared" si="142"/>
        <v>12519.36</v>
      </c>
      <c r="Q1321" s="19">
        <f t="shared" si="143"/>
        <v>112674.24000000001</v>
      </c>
      <c r="R1321" s="15">
        <f t="shared" si="144"/>
        <v>27971.010000000009</v>
      </c>
      <c r="S1321" s="15">
        <f t="shared" si="145"/>
        <v>22.342204393834837</v>
      </c>
      <c r="T1321" s="20" t="str">
        <f t="shared" si="146"/>
        <v>High</v>
      </c>
    </row>
    <row r="1322" spans="1:20" x14ac:dyDescent="0.3">
      <c r="A1322" s="15" t="s">
        <v>1395</v>
      </c>
      <c r="B1322" s="16">
        <v>45217</v>
      </c>
      <c r="C1322" s="15" t="s">
        <v>27</v>
      </c>
      <c r="D1322" s="15" t="s">
        <v>73</v>
      </c>
      <c r="E1322" s="15" t="s">
        <v>16</v>
      </c>
      <c r="F1322" s="15" t="s">
        <v>29</v>
      </c>
      <c r="G1322" s="15" t="s">
        <v>105</v>
      </c>
      <c r="H1322" s="15">
        <v>3</v>
      </c>
      <c r="I1322" s="15">
        <v>89577</v>
      </c>
      <c r="J1322" s="17">
        <v>0</v>
      </c>
      <c r="K1322" s="15">
        <v>268731</v>
      </c>
      <c r="L1322" s="15">
        <v>236453.31</v>
      </c>
      <c r="M1322" s="15" t="s">
        <v>51</v>
      </c>
      <c r="N1322" s="18" t="str">
        <f t="shared" si="140"/>
        <v>October</v>
      </c>
      <c r="O1322" s="15">
        <f t="shared" si="141"/>
        <v>4</v>
      </c>
      <c r="P1322" s="19">
        <f t="shared" si="142"/>
        <v>0</v>
      </c>
      <c r="Q1322" s="19">
        <f t="shared" si="143"/>
        <v>268731</v>
      </c>
      <c r="R1322" s="15">
        <f t="shared" si="144"/>
        <v>32277.690000000002</v>
      </c>
      <c r="S1322" s="15">
        <f t="shared" si="145"/>
        <v>12.011152416356879</v>
      </c>
      <c r="T1322" s="20" t="str">
        <f t="shared" si="146"/>
        <v>High</v>
      </c>
    </row>
    <row r="1323" spans="1:20" x14ac:dyDescent="0.3">
      <c r="A1323" s="15" t="s">
        <v>1396</v>
      </c>
      <c r="B1323" s="16">
        <v>45051</v>
      </c>
      <c r="C1323" s="15" t="s">
        <v>14</v>
      </c>
      <c r="D1323" s="15" t="s">
        <v>56</v>
      </c>
      <c r="E1323" s="15" t="s">
        <v>32</v>
      </c>
      <c r="F1323" s="15" t="s">
        <v>33</v>
      </c>
      <c r="G1323" s="15" t="s">
        <v>83</v>
      </c>
      <c r="H1323" s="15">
        <v>4</v>
      </c>
      <c r="I1323" s="15">
        <v>71280</v>
      </c>
      <c r="J1323" s="17">
        <v>0.1</v>
      </c>
      <c r="K1323" s="15">
        <v>256608</v>
      </c>
      <c r="L1323" s="15">
        <v>215699.65</v>
      </c>
      <c r="M1323" s="15" t="s">
        <v>19</v>
      </c>
      <c r="N1323" s="18" t="str">
        <f t="shared" si="140"/>
        <v>May</v>
      </c>
      <c r="O1323" s="15">
        <f t="shared" si="141"/>
        <v>2</v>
      </c>
      <c r="P1323" s="19">
        <f t="shared" si="142"/>
        <v>25660.800000000003</v>
      </c>
      <c r="Q1323" s="19">
        <f t="shared" si="143"/>
        <v>230947.20000000001</v>
      </c>
      <c r="R1323" s="15">
        <f t="shared" si="144"/>
        <v>40908.350000000006</v>
      </c>
      <c r="S1323" s="15">
        <f t="shared" si="145"/>
        <v>15.941962058860209</v>
      </c>
      <c r="T1323" s="20" t="str">
        <f t="shared" si="146"/>
        <v>High</v>
      </c>
    </row>
    <row r="1324" spans="1:20" x14ac:dyDescent="0.3">
      <c r="A1324" s="15" t="s">
        <v>1397</v>
      </c>
      <c r="B1324" s="16">
        <v>45599</v>
      </c>
      <c r="C1324" s="15" t="s">
        <v>21</v>
      </c>
      <c r="D1324" s="15" t="s">
        <v>73</v>
      </c>
      <c r="E1324" s="15" t="s">
        <v>32</v>
      </c>
      <c r="F1324" s="15" t="s">
        <v>43</v>
      </c>
      <c r="G1324" s="15" t="s">
        <v>66</v>
      </c>
      <c r="H1324" s="15">
        <v>1</v>
      </c>
      <c r="I1324" s="15">
        <v>14055</v>
      </c>
      <c r="J1324" s="17">
        <v>0.1</v>
      </c>
      <c r="K1324" s="15">
        <v>12649.5</v>
      </c>
      <c r="L1324" s="15">
        <v>10118.540000000001</v>
      </c>
      <c r="M1324" s="15" t="s">
        <v>35</v>
      </c>
      <c r="N1324" s="18" t="str">
        <f t="shared" si="140"/>
        <v>November</v>
      </c>
      <c r="O1324" s="15">
        <f t="shared" si="141"/>
        <v>4</v>
      </c>
      <c r="P1324" s="19">
        <f t="shared" si="142"/>
        <v>1264.95</v>
      </c>
      <c r="Q1324" s="19">
        <f t="shared" si="143"/>
        <v>11384.55</v>
      </c>
      <c r="R1324" s="15">
        <f t="shared" si="144"/>
        <v>2530.9599999999991</v>
      </c>
      <c r="S1324" s="15">
        <f t="shared" si="145"/>
        <v>20.008379777856824</v>
      </c>
      <c r="T1324" s="20" t="str">
        <f t="shared" si="146"/>
        <v>Medium</v>
      </c>
    </row>
    <row r="1325" spans="1:20" x14ac:dyDescent="0.3">
      <c r="A1325" s="15" t="s">
        <v>1398</v>
      </c>
      <c r="B1325" s="16">
        <v>45569</v>
      </c>
      <c r="C1325" s="15" t="s">
        <v>37</v>
      </c>
      <c r="D1325" s="15" t="s">
        <v>63</v>
      </c>
      <c r="E1325" s="15" t="s">
        <v>16</v>
      </c>
      <c r="F1325" s="15" t="s">
        <v>39</v>
      </c>
      <c r="G1325" s="15" t="s">
        <v>40</v>
      </c>
      <c r="H1325" s="15">
        <v>1</v>
      </c>
      <c r="I1325" s="15">
        <v>79333</v>
      </c>
      <c r="J1325" s="17">
        <v>0.05</v>
      </c>
      <c r="K1325" s="15">
        <v>75366.350000000006</v>
      </c>
      <c r="L1325" s="15">
        <v>62940.92</v>
      </c>
      <c r="M1325" s="15" t="s">
        <v>19</v>
      </c>
      <c r="N1325" s="18" t="str">
        <f t="shared" si="140"/>
        <v>October</v>
      </c>
      <c r="O1325" s="15">
        <f t="shared" si="141"/>
        <v>4</v>
      </c>
      <c r="P1325" s="19">
        <f t="shared" si="142"/>
        <v>3768.3175000000006</v>
      </c>
      <c r="Q1325" s="19">
        <f t="shared" si="143"/>
        <v>71598.032500000001</v>
      </c>
      <c r="R1325" s="15">
        <f t="shared" si="144"/>
        <v>12425.430000000008</v>
      </c>
      <c r="S1325" s="15">
        <f t="shared" si="145"/>
        <v>16.486707927344241</v>
      </c>
      <c r="T1325" s="20" t="str">
        <f t="shared" si="146"/>
        <v>High</v>
      </c>
    </row>
    <row r="1326" spans="1:20" x14ac:dyDescent="0.3">
      <c r="A1326" s="15" t="s">
        <v>1399</v>
      </c>
      <c r="B1326" s="16">
        <v>45431</v>
      </c>
      <c r="C1326" s="15" t="s">
        <v>14</v>
      </c>
      <c r="D1326" s="15" t="s">
        <v>42</v>
      </c>
      <c r="E1326" s="15" t="s">
        <v>32</v>
      </c>
      <c r="F1326" s="15" t="s">
        <v>33</v>
      </c>
      <c r="G1326" s="15" t="s">
        <v>83</v>
      </c>
      <c r="H1326" s="15">
        <v>3</v>
      </c>
      <c r="I1326" s="15">
        <v>64939</v>
      </c>
      <c r="J1326" s="17">
        <v>0</v>
      </c>
      <c r="K1326" s="15">
        <v>194817</v>
      </c>
      <c r="L1326" s="15">
        <v>169765.03</v>
      </c>
      <c r="M1326" s="15" t="s">
        <v>51</v>
      </c>
      <c r="N1326" s="18" t="str">
        <f t="shared" si="140"/>
        <v>May</v>
      </c>
      <c r="O1326" s="15">
        <f t="shared" si="141"/>
        <v>2</v>
      </c>
      <c r="P1326" s="19">
        <f t="shared" si="142"/>
        <v>0</v>
      </c>
      <c r="Q1326" s="19">
        <f t="shared" si="143"/>
        <v>194817</v>
      </c>
      <c r="R1326" s="15">
        <f t="shared" si="144"/>
        <v>25051.97</v>
      </c>
      <c r="S1326" s="15">
        <f t="shared" si="145"/>
        <v>12.859231997207637</v>
      </c>
      <c r="T1326" s="20" t="str">
        <f t="shared" si="146"/>
        <v>High</v>
      </c>
    </row>
    <row r="1327" spans="1:20" x14ac:dyDescent="0.3">
      <c r="A1327" s="15" t="s">
        <v>1400</v>
      </c>
      <c r="B1327" s="16">
        <v>45226</v>
      </c>
      <c r="C1327" s="15" t="s">
        <v>21</v>
      </c>
      <c r="D1327" s="15" t="s">
        <v>15</v>
      </c>
      <c r="E1327" s="15" t="s">
        <v>23</v>
      </c>
      <c r="F1327" s="15" t="s">
        <v>49</v>
      </c>
      <c r="G1327" s="15" t="s">
        <v>71</v>
      </c>
      <c r="H1327" s="15">
        <v>5</v>
      </c>
      <c r="I1327" s="15">
        <v>79042</v>
      </c>
      <c r="J1327" s="17">
        <v>0.12</v>
      </c>
      <c r="K1327" s="15">
        <v>347784.8</v>
      </c>
      <c r="L1327" s="15">
        <v>268381.23</v>
      </c>
      <c r="M1327" s="15" t="s">
        <v>35</v>
      </c>
      <c r="N1327" s="18" t="str">
        <f t="shared" si="140"/>
        <v>October</v>
      </c>
      <c r="O1327" s="15">
        <f t="shared" si="141"/>
        <v>4</v>
      </c>
      <c r="P1327" s="19">
        <f t="shared" si="142"/>
        <v>41734.175999999999</v>
      </c>
      <c r="Q1327" s="19">
        <f t="shared" si="143"/>
        <v>306050.62400000001</v>
      </c>
      <c r="R1327" s="15">
        <f t="shared" si="144"/>
        <v>79403.570000000007</v>
      </c>
      <c r="S1327" s="15">
        <f t="shared" si="145"/>
        <v>22.831236442765761</v>
      </c>
      <c r="T1327" s="20" t="str">
        <f t="shared" si="146"/>
        <v>High</v>
      </c>
    </row>
    <row r="1328" spans="1:20" x14ac:dyDescent="0.3">
      <c r="A1328" s="15" t="s">
        <v>1401</v>
      </c>
      <c r="B1328" s="16">
        <v>45257</v>
      </c>
      <c r="C1328" s="15" t="s">
        <v>27</v>
      </c>
      <c r="D1328" s="15" t="s">
        <v>42</v>
      </c>
      <c r="E1328" s="15" t="s">
        <v>23</v>
      </c>
      <c r="F1328" s="15" t="s">
        <v>24</v>
      </c>
      <c r="G1328" s="15" t="s">
        <v>75</v>
      </c>
      <c r="H1328" s="15">
        <v>5</v>
      </c>
      <c r="I1328" s="15">
        <v>49533</v>
      </c>
      <c r="J1328" s="17">
        <v>0.05</v>
      </c>
      <c r="K1328" s="15">
        <v>235281.75</v>
      </c>
      <c r="L1328" s="15">
        <v>182500.98</v>
      </c>
      <c r="M1328" s="15" t="s">
        <v>51</v>
      </c>
      <c r="N1328" s="18" t="str">
        <f t="shared" si="140"/>
        <v>November</v>
      </c>
      <c r="O1328" s="15">
        <f t="shared" si="141"/>
        <v>4</v>
      </c>
      <c r="P1328" s="19">
        <f t="shared" si="142"/>
        <v>11764.087500000001</v>
      </c>
      <c r="Q1328" s="19">
        <f t="shared" si="143"/>
        <v>223517.66250000001</v>
      </c>
      <c r="R1328" s="15">
        <f t="shared" si="144"/>
        <v>52780.76999999999</v>
      </c>
      <c r="S1328" s="15">
        <f t="shared" si="145"/>
        <v>22.433006384898103</v>
      </c>
      <c r="T1328" s="20" t="str">
        <f t="shared" si="146"/>
        <v>High</v>
      </c>
    </row>
    <row r="1329" spans="1:20" x14ac:dyDescent="0.3">
      <c r="A1329" s="15" t="s">
        <v>1402</v>
      </c>
      <c r="B1329" s="16">
        <v>45241</v>
      </c>
      <c r="C1329" s="15" t="s">
        <v>27</v>
      </c>
      <c r="D1329" s="15" t="s">
        <v>56</v>
      </c>
      <c r="E1329" s="15" t="s">
        <v>16</v>
      </c>
      <c r="F1329" s="15" t="s">
        <v>39</v>
      </c>
      <c r="G1329" s="15" t="s">
        <v>85</v>
      </c>
      <c r="H1329" s="15">
        <v>5</v>
      </c>
      <c r="I1329" s="15">
        <v>71083</v>
      </c>
      <c r="J1329" s="17">
        <v>0.08</v>
      </c>
      <c r="K1329" s="15">
        <v>326981.8</v>
      </c>
      <c r="L1329" s="15">
        <v>259112.52</v>
      </c>
      <c r="M1329" s="15" t="s">
        <v>19</v>
      </c>
      <c r="N1329" s="18" t="str">
        <f t="shared" si="140"/>
        <v>November</v>
      </c>
      <c r="O1329" s="15">
        <f t="shared" si="141"/>
        <v>4</v>
      </c>
      <c r="P1329" s="19">
        <f t="shared" si="142"/>
        <v>26158.543999999998</v>
      </c>
      <c r="Q1329" s="19">
        <f t="shared" si="143"/>
        <v>300823.25599999999</v>
      </c>
      <c r="R1329" s="15">
        <f t="shared" si="144"/>
        <v>67869.279999999999</v>
      </c>
      <c r="S1329" s="15">
        <f t="shared" si="145"/>
        <v>20.756286741341569</v>
      </c>
      <c r="T1329" s="20" t="str">
        <f t="shared" si="146"/>
        <v>High</v>
      </c>
    </row>
    <row r="1330" spans="1:20" x14ac:dyDescent="0.3">
      <c r="A1330" s="15" t="s">
        <v>1403</v>
      </c>
      <c r="B1330" s="16">
        <v>45390</v>
      </c>
      <c r="C1330" s="15" t="s">
        <v>27</v>
      </c>
      <c r="D1330" s="15" t="s">
        <v>46</v>
      </c>
      <c r="E1330" s="15" t="s">
        <v>32</v>
      </c>
      <c r="F1330" s="15" t="s">
        <v>43</v>
      </c>
      <c r="G1330" s="15" t="s">
        <v>66</v>
      </c>
      <c r="H1330" s="15">
        <v>2</v>
      </c>
      <c r="I1330" s="15">
        <v>77123</v>
      </c>
      <c r="J1330" s="17">
        <v>0</v>
      </c>
      <c r="K1330" s="15">
        <v>154246</v>
      </c>
      <c r="L1330" s="15">
        <v>129137.09</v>
      </c>
      <c r="M1330" s="15" t="s">
        <v>51</v>
      </c>
      <c r="N1330" s="18" t="str">
        <f t="shared" si="140"/>
        <v>April</v>
      </c>
      <c r="O1330" s="15">
        <f t="shared" si="141"/>
        <v>2</v>
      </c>
      <c r="P1330" s="19">
        <f t="shared" si="142"/>
        <v>0</v>
      </c>
      <c r="Q1330" s="19">
        <f t="shared" si="143"/>
        <v>154246</v>
      </c>
      <c r="R1330" s="15">
        <f t="shared" si="144"/>
        <v>25108.910000000003</v>
      </c>
      <c r="S1330" s="15">
        <f t="shared" si="145"/>
        <v>16.278483720809618</v>
      </c>
      <c r="T1330" s="20" t="str">
        <f t="shared" si="146"/>
        <v>High</v>
      </c>
    </row>
    <row r="1331" spans="1:20" x14ac:dyDescent="0.3">
      <c r="A1331" s="15" t="s">
        <v>1404</v>
      </c>
      <c r="B1331" s="16">
        <v>44961</v>
      </c>
      <c r="C1331" s="15" t="s">
        <v>37</v>
      </c>
      <c r="D1331" s="15" t="s">
        <v>15</v>
      </c>
      <c r="E1331" s="15" t="s">
        <v>23</v>
      </c>
      <c r="F1331" s="15" t="s">
        <v>53</v>
      </c>
      <c r="G1331" s="15" t="s">
        <v>133</v>
      </c>
      <c r="H1331" s="15">
        <v>2</v>
      </c>
      <c r="I1331" s="15">
        <v>35139</v>
      </c>
      <c r="J1331" s="17">
        <v>0.05</v>
      </c>
      <c r="K1331" s="15">
        <v>66764.100000000006</v>
      </c>
      <c r="L1331" s="15">
        <v>58404.13</v>
      </c>
      <c r="M1331" s="15" t="s">
        <v>35</v>
      </c>
      <c r="N1331" s="18" t="str">
        <f t="shared" si="140"/>
        <v>February</v>
      </c>
      <c r="O1331" s="15">
        <f t="shared" si="141"/>
        <v>1</v>
      </c>
      <c r="P1331" s="19">
        <f t="shared" si="142"/>
        <v>3338.2050000000004</v>
      </c>
      <c r="Q1331" s="19">
        <f t="shared" si="143"/>
        <v>63425.895000000004</v>
      </c>
      <c r="R1331" s="15">
        <f t="shared" si="144"/>
        <v>8359.9700000000084</v>
      </c>
      <c r="S1331" s="15">
        <f t="shared" si="145"/>
        <v>12.521654601799481</v>
      </c>
      <c r="T1331" s="20" t="str">
        <f t="shared" si="146"/>
        <v>High</v>
      </c>
    </row>
    <row r="1332" spans="1:20" x14ac:dyDescent="0.3">
      <c r="A1332" s="15" t="s">
        <v>1405</v>
      </c>
      <c r="B1332" s="16">
        <v>45536</v>
      </c>
      <c r="C1332" s="15" t="s">
        <v>21</v>
      </c>
      <c r="D1332" s="15" t="s">
        <v>15</v>
      </c>
      <c r="E1332" s="15" t="s">
        <v>16</v>
      </c>
      <c r="F1332" s="15" t="s">
        <v>39</v>
      </c>
      <c r="G1332" s="15" t="s">
        <v>165</v>
      </c>
      <c r="H1332" s="15">
        <v>4</v>
      </c>
      <c r="I1332" s="15">
        <v>48647</v>
      </c>
      <c r="J1332" s="17">
        <v>0.08</v>
      </c>
      <c r="K1332" s="15">
        <v>179020.96</v>
      </c>
      <c r="L1332" s="15">
        <v>139714.53</v>
      </c>
      <c r="M1332" s="15" t="s">
        <v>35</v>
      </c>
      <c r="N1332" s="18" t="str">
        <f t="shared" si="140"/>
        <v>September</v>
      </c>
      <c r="O1332" s="15">
        <f t="shared" si="141"/>
        <v>3</v>
      </c>
      <c r="P1332" s="19">
        <f t="shared" si="142"/>
        <v>14321.676799999999</v>
      </c>
      <c r="Q1332" s="19">
        <f t="shared" si="143"/>
        <v>164699.28320000001</v>
      </c>
      <c r="R1332" s="15">
        <f t="shared" si="144"/>
        <v>39306.429999999993</v>
      </c>
      <c r="S1332" s="15">
        <f t="shared" si="145"/>
        <v>21.956328465672399</v>
      </c>
      <c r="T1332" s="20" t="str">
        <f t="shared" si="146"/>
        <v>High</v>
      </c>
    </row>
    <row r="1333" spans="1:20" x14ac:dyDescent="0.3">
      <c r="A1333" s="15" t="s">
        <v>1406</v>
      </c>
      <c r="B1333" s="16">
        <v>45261</v>
      </c>
      <c r="C1333" s="15" t="s">
        <v>27</v>
      </c>
      <c r="D1333" s="15" t="s">
        <v>38</v>
      </c>
      <c r="E1333" s="15" t="s">
        <v>16</v>
      </c>
      <c r="F1333" s="15" t="s">
        <v>17</v>
      </c>
      <c r="G1333" s="15" t="s">
        <v>93</v>
      </c>
      <c r="H1333" s="15">
        <v>4</v>
      </c>
      <c r="I1333" s="15">
        <v>28308</v>
      </c>
      <c r="J1333" s="17">
        <v>0.1</v>
      </c>
      <c r="K1333" s="15">
        <v>101908.8</v>
      </c>
      <c r="L1333" s="15">
        <v>85346.6</v>
      </c>
      <c r="M1333" s="15" t="s">
        <v>19</v>
      </c>
      <c r="N1333" s="18" t="str">
        <f t="shared" si="140"/>
        <v>December</v>
      </c>
      <c r="O1333" s="15">
        <f t="shared" si="141"/>
        <v>4</v>
      </c>
      <c r="P1333" s="19">
        <f t="shared" si="142"/>
        <v>10190.880000000001</v>
      </c>
      <c r="Q1333" s="19">
        <f t="shared" si="143"/>
        <v>91717.92</v>
      </c>
      <c r="R1333" s="15">
        <f t="shared" si="144"/>
        <v>16562.199999999997</v>
      </c>
      <c r="S1333" s="15">
        <f t="shared" si="145"/>
        <v>16.251982164445071</v>
      </c>
      <c r="T1333" s="20" t="str">
        <f t="shared" si="146"/>
        <v>High</v>
      </c>
    </row>
    <row r="1334" spans="1:20" x14ac:dyDescent="0.3">
      <c r="A1334" s="15" t="s">
        <v>1407</v>
      </c>
      <c r="B1334" s="16">
        <v>45301</v>
      </c>
      <c r="C1334" s="15" t="s">
        <v>37</v>
      </c>
      <c r="D1334" s="15" t="s">
        <v>70</v>
      </c>
      <c r="E1334" s="15" t="s">
        <v>23</v>
      </c>
      <c r="F1334" s="15" t="s">
        <v>49</v>
      </c>
      <c r="G1334" s="15" t="s">
        <v>50</v>
      </c>
      <c r="H1334" s="15">
        <v>5</v>
      </c>
      <c r="I1334" s="15">
        <v>1718</v>
      </c>
      <c r="J1334" s="17">
        <v>0.05</v>
      </c>
      <c r="K1334" s="15">
        <v>8160.5</v>
      </c>
      <c r="L1334" s="15">
        <v>6523.16</v>
      </c>
      <c r="M1334" s="15" t="s">
        <v>35</v>
      </c>
      <c r="N1334" s="18" t="str">
        <f t="shared" si="140"/>
        <v>January</v>
      </c>
      <c r="O1334" s="15">
        <f t="shared" si="141"/>
        <v>1</v>
      </c>
      <c r="P1334" s="19">
        <f t="shared" si="142"/>
        <v>408.02500000000003</v>
      </c>
      <c r="Q1334" s="19">
        <f t="shared" si="143"/>
        <v>7752.4750000000004</v>
      </c>
      <c r="R1334" s="15">
        <f t="shared" si="144"/>
        <v>1637.3400000000001</v>
      </c>
      <c r="S1334" s="15">
        <f t="shared" si="145"/>
        <v>20.064211751730902</v>
      </c>
      <c r="T1334" s="20" t="str">
        <f t="shared" si="146"/>
        <v>Low</v>
      </c>
    </row>
    <row r="1335" spans="1:20" x14ac:dyDescent="0.3">
      <c r="A1335" s="15" t="s">
        <v>1408</v>
      </c>
      <c r="B1335" s="16">
        <v>45264</v>
      </c>
      <c r="C1335" s="15" t="s">
        <v>14</v>
      </c>
      <c r="D1335" s="15" t="s">
        <v>70</v>
      </c>
      <c r="E1335" s="15" t="s">
        <v>23</v>
      </c>
      <c r="F1335" s="15" t="s">
        <v>49</v>
      </c>
      <c r="G1335" s="15" t="s">
        <v>71</v>
      </c>
      <c r="H1335" s="15">
        <v>3</v>
      </c>
      <c r="I1335" s="15">
        <v>47491</v>
      </c>
      <c r="J1335" s="17">
        <v>0.1</v>
      </c>
      <c r="K1335" s="15">
        <v>128225.7</v>
      </c>
      <c r="L1335" s="15">
        <v>96193.62</v>
      </c>
      <c r="M1335" s="15" t="s">
        <v>51</v>
      </c>
      <c r="N1335" s="18" t="str">
        <f t="shared" si="140"/>
        <v>December</v>
      </c>
      <c r="O1335" s="15">
        <f t="shared" si="141"/>
        <v>4</v>
      </c>
      <c r="P1335" s="19">
        <f t="shared" si="142"/>
        <v>12822.57</v>
      </c>
      <c r="Q1335" s="19">
        <f t="shared" si="143"/>
        <v>115403.13</v>
      </c>
      <c r="R1335" s="15">
        <f t="shared" si="144"/>
        <v>32032.080000000002</v>
      </c>
      <c r="S1335" s="15">
        <f t="shared" si="145"/>
        <v>24.981013946502145</v>
      </c>
      <c r="T1335" s="20" t="str">
        <f t="shared" si="146"/>
        <v>High</v>
      </c>
    </row>
    <row r="1336" spans="1:20" x14ac:dyDescent="0.3">
      <c r="A1336" s="15" t="s">
        <v>1409</v>
      </c>
      <c r="B1336" s="16">
        <v>45307</v>
      </c>
      <c r="C1336" s="15" t="s">
        <v>37</v>
      </c>
      <c r="D1336" s="15" t="s">
        <v>68</v>
      </c>
      <c r="E1336" s="15" t="s">
        <v>16</v>
      </c>
      <c r="F1336" s="15" t="s">
        <v>17</v>
      </c>
      <c r="G1336" s="15" t="s">
        <v>97</v>
      </c>
      <c r="H1336" s="15">
        <v>5</v>
      </c>
      <c r="I1336" s="15">
        <v>11368</v>
      </c>
      <c r="J1336" s="17">
        <v>0.05</v>
      </c>
      <c r="K1336" s="15">
        <v>53998</v>
      </c>
      <c r="L1336" s="15">
        <v>44604.959999999999</v>
      </c>
      <c r="M1336" s="15" t="s">
        <v>19</v>
      </c>
      <c r="N1336" s="18" t="str">
        <f t="shared" si="140"/>
        <v>January</v>
      </c>
      <c r="O1336" s="15">
        <f t="shared" si="141"/>
        <v>1</v>
      </c>
      <c r="P1336" s="19">
        <f t="shared" si="142"/>
        <v>2699.9</v>
      </c>
      <c r="Q1336" s="19">
        <f t="shared" si="143"/>
        <v>51298.1</v>
      </c>
      <c r="R1336" s="15">
        <f t="shared" si="144"/>
        <v>9393.0400000000009</v>
      </c>
      <c r="S1336" s="15">
        <f t="shared" si="145"/>
        <v>17.395162783806807</v>
      </c>
      <c r="T1336" s="20" t="str">
        <f t="shared" si="146"/>
        <v>High</v>
      </c>
    </row>
    <row r="1337" spans="1:20" x14ac:dyDescent="0.3">
      <c r="A1337" s="15" t="s">
        <v>1410</v>
      </c>
      <c r="B1337" s="16">
        <v>45562</v>
      </c>
      <c r="C1337" s="15" t="s">
        <v>14</v>
      </c>
      <c r="D1337" s="15" t="s">
        <v>65</v>
      </c>
      <c r="E1337" s="15" t="s">
        <v>16</v>
      </c>
      <c r="F1337" s="15" t="s">
        <v>39</v>
      </c>
      <c r="G1337" s="15" t="s">
        <v>165</v>
      </c>
      <c r="H1337" s="15">
        <v>4</v>
      </c>
      <c r="I1337" s="15">
        <v>86475</v>
      </c>
      <c r="J1337" s="17">
        <v>0</v>
      </c>
      <c r="K1337" s="15">
        <v>345900</v>
      </c>
      <c r="L1337" s="15">
        <v>299099.40999999997</v>
      </c>
      <c r="M1337" s="15" t="s">
        <v>19</v>
      </c>
      <c r="N1337" s="18" t="str">
        <f t="shared" si="140"/>
        <v>September</v>
      </c>
      <c r="O1337" s="15">
        <f t="shared" si="141"/>
        <v>3</v>
      </c>
      <c r="P1337" s="19">
        <f t="shared" si="142"/>
        <v>0</v>
      </c>
      <c r="Q1337" s="19">
        <f t="shared" si="143"/>
        <v>345900</v>
      </c>
      <c r="R1337" s="15">
        <f t="shared" si="144"/>
        <v>46800.590000000026</v>
      </c>
      <c r="S1337" s="15">
        <f t="shared" si="145"/>
        <v>13.530092512286796</v>
      </c>
      <c r="T1337" s="20" t="str">
        <f t="shared" si="146"/>
        <v>High</v>
      </c>
    </row>
    <row r="1338" spans="1:20" x14ac:dyDescent="0.3">
      <c r="A1338" s="15" t="s">
        <v>1411</v>
      </c>
      <c r="B1338" s="16">
        <v>44965</v>
      </c>
      <c r="C1338" s="15" t="s">
        <v>14</v>
      </c>
      <c r="D1338" s="15" t="s">
        <v>68</v>
      </c>
      <c r="E1338" s="15" t="s">
        <v>16</v>
      </c>
      <c r="F1338" s="15" t="s">
        <v>39</v>
      </c>
      <c r="G1338" s="15" t="s">
        <v>85</v>
      </c>
      <c r="H1338" s="15">
        <v>5</v>
      </c>
      <c r="I1338" s="15">
        <v>5050</v>
      </c>
      <c r="J1338" s="17">
        <v>0.05</v>
      </c>
      <c r="K1338" s="15">
        <v>23987.5</v>
      </c>
      <c r="L1338" s="15">
        <v>18879.78</v>
      </c>
      <c r="M1338" s="15" t="s">
        <v>35</v>
      </c>
      <c r="N1338" s="18" t="str">
        <f t="shared" si="140"/>
        <v>February</v>
      </c>
      <c r="O1338" s="15">
        <f t="shared" si="141"/>
        <v>1</v>
      </c>
      <c r="P1338" s="19">
        <f t="shared" si="142"/>
        <v>1199.375</v>
      </c>
      <c r="Q1338" s="19">
        <f t="shared" si="143"/>
        <v>22788.125</v>
      </c>
      <c r="R1338" s="15">
        <f t="shared" si="144"/>
        <v>5107.7200000000012</v>
      </c>
      <c r="S1338" s="15">
        <f t="shared" si="145"/>
        <v>21.293256904637836</v>
      </c>
      <c r="T1338" s="20" t="str">
        <f t="shared" si="146"/>
        <v>Medium</v>
      </c>
    </row>
    <row r="1339" spans="1:20" x14ac:dyDescent="0.3">
      <c r="A1339" s="15" t="s">
        <v>1412</v>
      </c>
      <c r="B1339" s="16">
        <v>45628</v>
      </c>
      <c r="C1339" s="15" t="s">
        <v>14</v>
      </c>
      <c r="D1339" s="15" t="s">
        <v>22</v>
      </c>
      <c r="E1339" s="15" t="s">
        <v>32</v>
      </c>
      <c r="F1339" s="15" t="s">
        <v>33</v>
      </c>
      <c r="G1339" s="15" t="s">
        <v>83</v>
      </c>
      <c r="H1339" s="15">
        <v>4</v>
      </c>
      <c r="I1339" s="15">
        <v>16790</v>
      </c>
      <c r="J1339" s="17">
        <v>0.15</v>
      </c>
      <c r="K1339" s="15">
        <v>57086</v>
      </c>
      <c r="L1339" s="15">
        <v>51331.48</v>
      </c>
      <c r="M1339" s="15" t="s">
        <v>35</v>
      </c>
      <c r="N1339" s="18" t="str">
        <f t="shared" si="140"/>
        <v>December</v>
      </c>
      <c r="O1339" s="15">
        <f t="shared" si="141"/>
        <v>4</v>
      </c>
      <c r="P1339" s="19">
        <f t="shared" si="142"/>
        <v>8562.9</v>
      </c>
      <c r="Q1339" s="19">
        <f t="shared" si="143"/>
        <v>48523.1</v>
      </c>
      <c r="R1339" s="15">
        <f t="shared" si="144"/>
        <v>5754.5199999999968</v>
      </c>
      <c r="S1339" s="15">
        <f t="shared" si="145"/>
        <v>10.080440037837644</v>
      </c>
      <c r="T1339" s="20" t="str">
        <f t="shared" si="146"/>
        <v>High</v>
      </c>
    </row>
    <row r="1340" spans="1:20" x14ac:dyDescent="0.3">
      <c r="A1340" s="15" t="s">
        <v>1413</v>
      </c>
      <c r="B1340" s="16">
        <v>45209</v>
      </c>
      <c r="C1340" s="15" t="s">
        <v>14</v>
      </c>
      <c r="D1340" s="15" t="s">
        <v>63</v>
      </c>
      <c r="E1340" s="15" t="s">
        <v>23</v>
      </c>
      <c r="F1340" s="15" t="s">
        <v>53</v>
      </c>
      <c r="G1340" s="15" t="s">
        <v>133</v>
      </c>
      <c r="H1340" s="15">
        <v>1</v>
      </c>
      <c r="I1340" s="15">
        <v>42409</v>
      </c>
      <c r="J1340" s="17">
        <v>0.1</v>
      </c>
      <c r="K1340" s="15">
        <v>38168.1</v>
      </c>
      <c r="L1340" s="15">
        <v>32166.5</v>
      </c>
      <c r="M1340" s="15" t="s">
        <v>19</v>
      </c>
      <c r="N1340" s="18" t="str">
        <f t="shared" si="140"/>
        <v>October</v>
      </c>
      <c r="O1340" s="15">
        <f t="shared" si="141"/>
        <v>4</v>
      </c>
      <c r="P1340" s="19">
        <f t="shared" si="142"/>
        <v>3816.81</v>
      </c>
      <c r="Q1340" s="19">
        <f t="shared" si="143"/>
        <v>34351.29</v>
      </c>
      <c r="R1340" s="15">
        <f t="shared" si="144"/>
        <v>6001.5999999999985</v>
      </c>
      <c r="S1340" s="15">
        <f t="shared" si="145"/>
        <v>15.72412564418978</v>
      </c>
      <c r="T1340" s="20" t="str">
        <f t="shared" si="146"/>
        <v>High</v>
      </c>
    </row>
    <row r="1341" spans="1:20" x14ac:dyDescent="0.3">
      <c r="A1341" s="15" t="s">
        <v>1414</v>
      </c>
      <c r="B1341" s="16">
        <v>45180</v>
      </c>
      <c r="C1341" s="15" t="s">
        <v>21</v>
      </c>
      <c r="D1341" s="15" t="s">
        <v>73</v>
      </c>
      <c r="E1341" s="15" t="s">
        <v>16</v>
      </c>
      <c r="F1341" s="15" t="s">
        <v>39</v>
      </c>
      <c r="G1341" s="15" t="s">
        <v>85</v>
      </c>
      <c r="H1341" s="15">
        <v>1</v>
      </c>
      <c r="I1341" s="15">
        <v>74410</v>
      </c>
      <c r="J1341" s="17">
        <v>0.12</v>
      </c>
      <c r="K1341" s="15">
        <v>65480.800000000003</v>
      </c>
      <c r="L1341" s="15">
        <v>58560.59</v>
      </c>
      <c r="M1341" s="15" t="s">
        <v>35</v>
      </c>
      <c r="N1341" s="18" t="str">
        <f t="shared" si="140"/>
        <v>September</v>
      </c>
      <c r="O1341" s="15">
        <f t="shared" si="141"/>
        <v>3</v>
      </c>
      <c r="P1341" s="19">
        <f t="shared" si="142"/>
        <v>7857.6959999999999</v>
      </c>
      <c r="Q1341" s="19">
        <f t="shared" si="143"/>
        <v>57623.104000000007</v>
      </c>
      <c r="R1341" s="15">
        <f t="shared" si="144"/>
        <v>6920.2100000000064</v>
      </c>
      <c r="S1341" s="15">
        <f t="shared" si="145"/>
        <v>10.568303991399015</v>
      </c>
      <c r="T1341" s="20" t="str">
        <f t="shared" si="146"/>
        <v>High</v>
      </c>
    </row>
    <row r="1342" spans="1:20" x14ac:dyDescent="0.3">
      <c r="A1342" s="15" t="s">
        <v>1415</v>
      </c>
      <c r="B1342" s="16">
        <v>45632</v>
      </c>
      <c r="C1342" s="15" t="s">
        <v>27</v>
      </c>
      <c r="D1342" s="15" t="s">
        <v>48</v>
      </c>
      <c r="E1342" s="15" t="s">
        <v>32</v>
      </c>
      <c r="F1342" s="15" t="s">
        <v>33</v>
      </c>
      <c r="G1342" s="15" t="s">
        <v>83</v>
      </c>
      <c r="H1342" s="15">
        <v>1</v>
      </c>
      <c r="I1342" s="15">
        <v>70398</v>
      </c>
      <c r="J1342" s="17">
        <v>0.15</v>
      </c>
      <c r="K1342" s="15">
        <v>59838.3</v>
      </c>
      <c r="L1342" s="15">
        <v>48584.34</v>
      </c>
      <c r="M1342" s="15" t="s">
        <v>19</v>
      </c>
      <c r="N1342" s="18" t="str">
        <f t="shared" si="140"/>
        <v>December</v>
      </c>
      <c r="O1342" s="15">
        <f t="shared" si="141"/>
        <v>4</v>
      </c>
      <c r="P1342" s="19">
        <f t="shared" si="142"/>
        <v>8975.7450000000008</v>
      </c>
      <c r="Q1342" s="19">
        <f t="shared" si="143"/>
        <v>50862.555</v>
      </c>
      <c r="R1342" s="15">
        <f t="shared" si="144"/>
        <v>11253.960000000006</v>
      </c>
      <c r="S1342" s="15">
        <f t="shared" si="145"/>
        <v>18.80728563478576</v>
      </c>
      <c r="T1342" s="20" t="str">
        <f t="shared" si="146"/>
        <v>High</v>
      </c>
    </row>
    <row r="1343" spans="1:20" x14ac:dyDescent="0.3">
      <c r="A1343" s="15" t="s">
        <v>1416</v>
      </c>
      <c r="B1343" s="16">
        <v>45433</v>
      </c>
      <c r="C1343" s="15" t="s">
        <v>14</v>
      </c>
      <c r="D1343" s="15" t="s">
        <v>65</v>
      </c>
      <c r="E1343" s="15" t="s">
        <v>32</v>
      </c>
      <c r="F1343" s="15" t="s">
        <v>33</v>
      </c>
      <c r="G1343" s="15" t="s">
        <v>34</v>
      </c>
      <c r="H1343" s="15">
        <v>5</v>
      </c>
      <c r="I1343" s="15">
        <v>29685</v>
      </c>
      <c r="J1343" s="17">
        <v>0.05</v>
      </c>
      <c r="K1343" s="15">
        <v>141003.75</v>
      </c>
      <c r="L1343" s="15">
        <v>117887.52</v>
      </c>
      <c r="M1343" s="15" t="s">
        <v>19</v>
      </c>
      <c r="N1343" s="18" t="str">
        <f t="shared" si="140"/>
        <v>May</v>
      </c>
      <c r="O1343" s="15">
        <f t="shared" si="141"/>
        <v>2</v>
      </c>
      <c r="P1343" s="19">
        <f t="shared" si="142"/>
        <v>7050.1875</v>
      </c>
      <c r="Q1343" s="19">
        <f t="shared" si="143"/>
        <v>133953.5625</v>
      </c>
      <c r="R1343" s="15">
        <f t="shared" si="144"/>
        <v>23116.229999999996</v>
      </c>
      <c r="S1343" s="15">
        <f t="shared" si="145"/>
        <v>16.394053349644953</v>
      </c>
      <c r="T1343" s="20" t="str">
        <f t="shared" si="146"/>
        <v>High</v>
      </c>
    </row>
    <row r="1344" spans="1:20" x14ac:dyDescent="0.3">
      <c r="A1344" s="15" t="s">
        <v>1417</v>
      </c>
      <c r="B1344" s="16">
        <v>45070</v>
      </c>
      <c r="C1344" s="15" t="s">
        <v>14</v>
      </c>
      <c r="D1344" s="15" t="s">
        <v>42</v>
      </c>
      <c r="E1344" s="15" t="s">
        <v>32</v>
      </c>
      <c r="F1344" s="15" t="s">
        <v>60</v>
      </c>
      <c r="G1344" s="15" t="s">
        <v>61</v>
      </c>
      <c r="H1344" s="15">
        <v>4</v>
      </c>
      <c r="I1344" s="15">
        <v>4191</v>
      </c>
      <c r="J1344" s="17">
        <v>0.1</v>
      </c>
      <c r="K1344" s="15">
        <v>15087.6</v>
      </c>
      <c r="L1344" s="15">
        <v>11718.98</v>
      </c>
      <c r="M1344" s="15" t="s">
        <v>35</v>
      </c>
      <c r="N1344" s="18" t="str">
        <f t="shared" si="140"/>
        <v>May</v>
      </c>
      <c r="O1344" s="15">
        <f t="shared" si="141"/>
        <v>2</v>
      </c>
      <c r="P1344" s="19">
        <f t="shared" si="142"/>
        <v>1508.7600000000002</v>
      </c>
      <c r="Q1344" s="19">
        <f t="shared" si="143"/>
        <v>13578.84</v>
      </c>
      <c r="R1344" s="15">
        <f t="shared" si="144"/>
        <v>3368.6200000000008</v>
      </c>
      <c r="S1344" s="15">
        <f t="shared" si="145"/>
        <v>22.32707653967497</v>
      </c>
      <c r="T1344" s="20" t="str">
        <f t="shared" si="146"/>
        <v>Medium</v>
      </c>
    </row>
    <row r="1345" spans="1:20" x14ac:dyDescent="0.3">
      <c r="A1345" s="15" t="s">
        <v>1418</v>
      </c>
      <c r="B1345" s="16">
        <v>44999</v>
      </c>
      <c r="C1345" s="15" t="s">
        <v>37</v>
      </c>
      <c r="D1345" s="15" t="s">
        <v>70</v>
      </c>
      <c r="E1345" s="15" t="s">
        <v>23</v>
      </c>
      <c r="F1345" s="15" t="s">
        <v>49</v>
      </c>
      <c r="G1345" s="15" t="s">
        <v>71</v>
      </c>
      <c r="H1345" s="15">
        <v>5</v>
      </c>
      <c r="I1345" s="15">
        <v>23355</v>
      </c>
      <c r="J1345" s="17">
        <v>0.1</v>
      </c>
      <c r="K1345" s="15">
        <v>105097.5</v>
      </c>
      <c r="L1345" s="15">
        <v>85328.960000000006</v>
      </c>
      <c r="M1345" s="15" t="s">
        <v>19</v>
      </c>
      <c r="N1345" s="18" t="str">
        <f t="shared" si="140"/>
        <v>March</v>
      </c>
      <c r="O1345" s="15">
        <f t="shared" si="141"/>
        <v>1</v>
      </c>
      <c r="P1345" s="19">
        <f t="shared" si="142"/>
        <v>10509.75</v>
      </c>
      <c r="Q1345" s="19">
        <f t="shared" si="143"/>
        <v>94587.75</v>
      </c>
      <c r="R1345" s="15">
        <f t="shared" si="144"/>
        <v>19768.539999999994</v>
      </c>
      <c r="S1345" s="15">
        <f t="shared" si="145"/>
        <v>18.80971478864863</v>
      </c>
      <c r="T1345" s="20" t="str">
        <f t="shared" si="146"/>
        <v>High</v>
      </c>
    </row>
    <row r="1346" spans="1:20" x14ac:dyDescent="0.3">
      <c r="A1346" s="15" t="s">
        <v>1419</v>
      </c>
      <c r="B1346" s="16">
        <v>45650</v>
      </c>
      <c r="C1346" s="15" t="s">
        <v>37</v>
      </c>
      <c r="D1346" s="15" t="s">
        <v>109</v>
      </c>
      <c r="E1346" s="15" t="s">
        <v>32</v>
      </c>
      <c r="F1346" s="15" t="s">
        <v>60</v>
      </c>
      <c r="G1346" s="15" t="s">
        <v>61</v>
      </c>
      <c r="H1346" s="15">
        <v>4</v>
      </c>
      <c r="I1346" s="15">
        <v>23250</v>
      </c>
      <c r="J1346" s="17">
        <v>0.05</v>
      </c>
      <c r="K1346" s="15">
        <v>88350</v>
      </c>
      <c r="L1346" s="15">
        <v>78737.62</v>
      </c>
      <c r="M1346" s="15" t="s">
        <v>35</v>
      </c>
      <c r="N1346" s="18" t="str">
        <f t="shared" si="140"/>
        <v>December</v>
      </c>
      <c r="O1346" s="15">
        <f t="shared" si="141"/>
        <v>4</v>
      </c>
      <c r="P1346" s="19">
        <f t="shared" si="142"/>
        <v>4417.5</v>
      </c>
      <c r="Q1346" s="19">
        <f t="shared" si="143"/>
        <v>83932.5</v>
      </c>
      <c r="R1346" s="15">
        <f t="shared" si="144"/>
        <v>9612.3800000000047</v>
      </c>
      <c r="S1346" s="15">
        <f t="shared" si="145"/>
        <v>10.879886813808721</v>
      </c>
      <c r="T1346" s="20" t="str">
        <f t="shared" si="146"/>
        <v>High</v>
      </c>
    </row>
    <row r="1347" spans="1:20" x14ac:dyDescent="0.3">
      <c r="A1347" s="15" t="s">
        <v>1420</v>
      </c>
      <c r="B1347" s="16">
        <v>44994</v>
      </c>
      <c r="C1347" s="15" t="s">
        <v>37</v>
      </c>
      <c r="D1347" s="15" t="s">
        <v>70</v>
      </c>
      <c r="E1347" s="15" t="s">
        <v>32</v>
      </c>
      <c r="F1347" s="15" t="s">
        <v>60</v>
      </c>
      <c r="G1347" s="15" t="s">
        <v>61</v>
      </c>
      <c r="H1347" s="15">
        <v>3</v>
      </c>
      <c r="I1347" s="15">
        <v>68290</v>
      </c>
      <c r="J1347" s="17">
        <v>0.12</v>
      </c>
      <c r="K1347" s="15">
        <v>180285.6</v>
      </c>
      <c r="L1347" s="15">
        <v>157410.44</v>
      </c>
      <c r="M1347" s="15" t="s">
        <v>19</v>
      </c>
      <c r="N1347" s="18" t="str">
        <f t="shared" ref="N1347:N1410" si="147">TEXT(B1347,"mmmm")</f>
        <v>March</v>
      </c>
      <c r="O1347" s="15">
        <f t="shared" ref="O1347:O1410" si="148">ROUNDUP(MONTH(B1347)/3,0)</f>
        <v>1</v>
      </c>
      <c r="P1347" s="19">
        <f t="shared" ref="P1347:P1410" si="149">K1347*J1347</f>
        <v>21634.272000000001</v>
      </c>
      <c r="Q1347" s="19">
        <f t="shared" ref="Q1347:Q1410" si="150">K1347-P1347</f>
        <v>158651.32800000001</v>
      </c>
      <c r="R1347" s="15">
        <f t="shared" ref="R1347:R1410" si="151">K1347-L1347</f>
        <v>22875.160000000003</v>
      </c>
      <c r="S1347" s="15">
        <f t="shared" ref="S1347:S1410" si="152">R1347/K1347*100</f>
        <v>12.688290135207694</v>
      </c>
      <c r="T1347" s="20" t="str">
        <f t="shared" ref="T1347:T1410" si="153">IF(K1347&gt;30000,"High",IF(K1347&gt;10000,"Medium","Low"))</f>
        <v>High</v>
      </c>
    </row>
    <row r="1348" spans="1:20" x14ac:dyDescent="0.3">
      <c r="A1348" s="15" t="s">
        <v>1421</v>
      </c>
      <c r="B1348" s="16">
        <v>45143</v>
      </c>
      <c r="C1348" s="15" t="s">
        <v>37</v>
      </c>
      <c r="D1348" s="15" t="s">
        <v>73</v>
      </c>
      <c r="E1348" s="15" t="s">
        <v>32</v>
      </c>
      <c r="F1348" s="15" t="s">
        <v>43</v>
      </c>
      <c r="G1348" s="15" t="s">
        <v>44</v>
      </c>
      <c r="H1348" s="15">
        <v>3</v>
      </c>
      <c r="I1348" s="15">
        <v>11805</v>
      </c>
      <c r="J1348" s="17">
        <v>0.1</v>
      </c>
      <c r="K1348" s="15">
        <v>31873.5</v>
      </c>
      <c r="L1348" s="15">
        <v>25749.439999999999</v>
      </c>
      <c r="M1348" s="15" t="s">
        <v>19</v>
      </c>
      <c r="N1348" s="18" t="str">
        <f t="shared" si="147"/>
        <v>August</v>
      </c>
      <c r="O1348" s="15">
        <f t="shared" si="148"/>
        <v>3</v>
      </c>
      <c r="P1348" s="19">
        <f t="shared" si="149"/>
        <v>3187.3500000000004</v>
      </c>
      <c r="Q1348" s="19">
        <f t="shared" si="150"/>
        <v>28686.15</v>
      </c>
      <c r="R1348" s="15">
        <f t="shared" si="151"/>
        <v>6124.0600000000013</v>
      </c>
      <c r="S1348" s="15">
        <f t="shared" si="152"/>
        <v>19.213641426263202</v>
      </c>
      <c r="T1348" s="20" t="str">
        <f t="shared" si="153"/>
        <v>High</v>
      </c>
    </row>
    <row r="1349" spans="1:20" x14ac:dyDescent="0.3">
      <c r="A1349" s="15" t="s">
        <v>1422</v>
      </c>
      <c r="B1349" s="16">
        <v>45370</v>
      </c>
      <c r="C1349" s="15" t="s">
        <v>14</v>
      </c>
      <c r="D1349" s="15" t="s">
        <v>42</v>
      </c>
      <c r="E1349" s="15" t="s">
        <v>23</v>
      </c>
      <c r="F1349" s="15" t="s">
        <v>24</v>
      </c>
      <c r="G1349" s="15" t="s">
        <v>75</v>
      </c>
      <c r="H1349" s="15">
        <v>3</v>
      </c>
      <c r="I1349" s="15">
        <v>1023</v>
      </c>
      <c r="J1349" s="17">
        <v>0</v>
      </c>
      <c r="K1349" s="15">
        <v>3069</v>
      </c>
      <c r="L1349" s="15">
        <v>2361.5700000000002</v>
      </c>
      <c r="M1349" s="15" t="s">
        <v>35</v>
      </c>
      <c r="N1349" s="18" t="str">
        <f t="shared" si="147"/>
        <v>March</v>
      </c>
      <c r="O1349" s="15">
        <f t="shared" si="148"/>
        <v>1</v>
      </c>
      <c r="P1349" s="19">
        <f t="shared" si="149"/>
        <v>0</v>
      </c>
      <c r="Q1349" s="19">
        <f t="shared" si="150"/>
        <v>3069</v>
      </c>
      <c r="R1349" s="15">
        <f t="shared" si="151"/>
        <v>707.42999999999984</v>
      </c>
      <c r="S1349" s="15">
        <f t="shared" si="152"/>
        <v>23.05083088954056</v>
      </c>
      <c r="T1349" s="20" t="str">
        <f t="shared" si="153"/>
        <v>Low</v>
      </c>
    </row>
    <row r="1350" spans="1:20" x14ac:dyDescent="0.3">
      <c r="A1350" s="15" t="s">
        <v>1423</v>
      </c>
      <c r="B1350" s="16">
        <v>45372</v>
      </c>
      <c r="C1350" s="15" t="s">
        <v>14</v>
      </c>
      <c r="D1350" s="15" t="s">
        <v>38</v>
      </c>
      <c r="E1350" s="15" t="s">
        <v>16</v>
      </c>
      <c r="F1350" s="15" t="s">
        <v>29</v>
      </c>
      <c r="G1350" s="15" t="s">
        <v>57</v>
      </c>
      <c r="H1350" s="15">
        <v>5</v>
      </c>
      <c r="I1350" s="15">
        <v>86888</v>
      </c>
      <c r="J1350" s="17">
        <v>0</v>
      </c>
      <c r="K1350" s="15">
        <v>434440</v>
      </c>
      <c r="L1350" s="15">
        <v>367550.1</v>
      </c>
      <c r="M1350" s="15" t="s">
        <v>51</v>
      </c>
      <c r="N1350" s="18" t="str">
        <f t="shared" si="147"/>
        <v>March</v>
      </c>
      <c r="O1350" s="15">
        <f t="shared" si="148"/>
        <v>1</v>
      </c>
      <c r="P1350" s="19">
        <f t="shared" si="149"/>
        <v>0</v>
      </c>
      <c r="Q1350" s="19">
        <f t="shared" si="150"/>
        <v>434440</v>
      </c>
      <c r="R1350" s="15">
        <f t="shared" si="151"/>
        <v>66889.900000000023</v>
      </c>
      <c r="S1350" s="15">
        <f t="shared" si="152"/>
        <v>15.396809686032601</v>
      </c>
      <c r="T1350" s="20" t="str">
        <f t="shared" si="153"/>
        <v>High</v>
      </c>
    </row>
    <row r="1351" spans="1:20" x14ac:dyDescent="0.3">
      <c r="A1351" s="15" t="s">
        <v>1424</v>
      </c>
      <c r="B1351" s="16">
        <v>44928</v>
      </c>
      <c r="C1351" s="15" t="s">
        <v>21</v>
      </c>
      <c r="D1351" s="15" t="s">
        <v>28</v>
      </c>
      <c r="E1351" s="15" t="s">
        <v>23</v>
      </c>
      <c r="F1351" s="15" t="s">
        <v>24</v>
      </c>
      <c r="G1351" s="15" t="s">
        <v>75</v>
      </c>
      <c r="H1351" s="15">
        <v>3</v>
      </c>
      <c r="I1351" s="15">
        <v>80749</v>
      </c>
      <c r="J1351" s="17">
        <v>0.1</v>
      </c>
      <c r="K1351" s="15">
        <v>218022.3</v>
      </c>
      <c r="L1351" s="15">
        <v>168948.53</v>
      </c>
      <c r="M1351" s="15" t="s">
        <v>19</v>
      </c>
      <c r="N1351" s="18" t="str">
        <f t="shared" si="147"/>
        <v>January</v>
      </c>
      <c r="O1351" s="15">
        <f t="shared" si="148"/>
        <v>1</v>
      </c>
      <c r="P1351" s="19">
        <f t="shared" si="149"/>
        <v>21802.23</v>
      </c>
      <c r="Q1351" s="19">
        <f t="shared" si="150"/>
        <v>196220.06999999998</v>
      </c>
      <c r="R1351" s="15">
        <f t="shared" si="151"/>
        <v>49073.76999999999</v>
      </c>
      <c r="S1351" s="15">
        <f t="shared" si="152"/>
        <v>22.508601184374257</v>
      </c>
      <c r="T1351" s="20" t="str">
        <f t="shared" si="153"/>
        <v>High</v>
      </c>
    </row>
    <row r="1352" spans="1:20" x14ac:dyDescent="0.3">
      <c r="A1352" s="15" t="s">
        <v>1425</v>
      </c>
      <c r="B1352" s="16">
        <v>44951</v>
      </c>
      <c r="C1352" s="15" t="s">
        <v>14</v>
      </c>
      <c r="D1352" s="15" t="s">
        <v>68</v>
      </c>
      <c r="E1352" s="15" t="s">
        <v>32</v>
      </c>
      <c r="F1352" s="15" t="s">
        <v>90</v>
      </c>
      <c r="G1352" s="15" t="s">
        <v>91</v>
      </c>
      <c r="H1352" s="15">
        <v>2</v>
      </c>
      <c r="I1352" s="15">
        <v>54700</v>
      </c>
      <c r="J1352" s="17">
        <v>0.12</v>
      </c>
      <c r="K1352" s="15">
        <v>96272</v>
      </c>
      <c r="L1352" s="15">
        <v>80460.86</v>
      </c>
      <c r="M1352" s="15" t="s">
        <v>51</v>
      </c>
      <c r="N1352" s="18" t="str">
        <f t="shared" si="147"/>
        <v>January</v>
      </c>
      <c r="O1352" s="15">
        <f t="shared" si="148"/>
        <v>1</v>
      </c>
      <c r="P1352" s="19">
        <f t="shared" si="149"/>
        <v>11552.64</v>
      </c>
      <c r="Q1352" s="19">
        <f t="shared" si="150"/>
        <v>84719.360000000001</v>
      </c>
      <c r="R1352" s="15">
        <f t="shared" si="151"/>
        <v>15811.14</v>
      </c>
      <c r="S1352" s="15">
        <f t="shared" si="152"/>
        <v>16.423404520525178</v>
      </c>
      <c r="T1352" s="20" t="str">
        <f t="shared" si="153"/>
        <v>High</v>
      </c>
    </row>
    <row r="1353" spans="1:20" x14ac:dyDescent="0.3">
      <c r="A1353" s="15" t="s">
        <v>1426</v>
      </c>
      <c r="B1353" s="16">
        <v>45454</v>
      </c>
      <c r="C1353" s="15" t="s">
        <v>27</v>
      </c>
      <c r="D1353" s="15" t="s">
        <v>42</v>
      </c>
      <c r="E1353" s="15" t="s">
        <v>16</v>
      </c>
      <c r="F1353" s="15" t="s">
        <v>29</v>
      </c>
      <c r="G1353" s="15" t="s">
        <v>79</v>
      </c>
      <c r="H1353" s="15">
        <v>5</v>
      </c>
      <c r="I1353" s="15">
        <v>26892</v>
      </c>
      <c r="J1353" s="17">
        <v>0.08</v>
      </c>
      <c r="K1353" s="15">
        <v>123703.2</v>
      </c>
      <c r="L1353" s="15">
        <v>97973.68</v>
      </c>
      <c r="M1353" s="15" t="s">
        <v>19</v>
      </c>
      <c r="N1353" s="18" t="str">
        <f t="shared" si="147"/>
        <v>June</v>
      </c>
      <c r="O1353" s="15">
        <f t="shared" si="148"/>
        <v>2</v>
      </c>
      <c r="P1353" s="19">
        <f t="shared" si="149"/>
        <v>9896.2559999999994</v>
      </c>
      <c r="Q1353" s="19">
        <f t="shared" si="150"/>
        <v>113806.944</v>
      </c>
      <c r="R1353" s="15">
        <f t="shared" si="151"/>
        <v>25729.520000000004</v>
      </c>
      <c r="S1353" s="15">
        <f t="shared" si="152"/>
        <v>20.799397267006839</v>
      </c>
      <c r="T1353" s="20" t="str">
        <f t="shared" si="153"/>
        <v>High</v>
      </c>
    </row>
    <row r="1354" spans="1:20" x14ac:dyDescent="0.3">
      <c r="A1354" s="15" t="s">
        <v>1427</v>
      </c>
      <c r="B1354" s="16">
        <v>45495</v>
      </c>
      <c r="C1354" s="15" t="s">
        <v>21</v>
      </c>
      <c r="D1354" s="15" t="s">
        <v>73</v>
      </c>
      <c r="E1354" s="15" t="s">
        <v>23</v>
      </c>
      <c r="F1354" s="15" t="s">
        <v>53</v>
      </c>
      <c r="G1354" s="15" t="s">
        <v>54</v>
      </c>
      <c r="H1354" s="15">
        <v>1</v>
      </c>
      <c r="I1354" s="15">
        <v>19724</v>
      </c>
      <c r="J1354" s="17">
        <v>0.08</v>
      </c>
      <c r="K1354" s="15">
        <v>18146.080000000002</v>
      </c>
      <c r="L1354" s="15">
        <v>15568.27</v>
      </c>
      <c r="M1354" s="15" t="s">
        <v>51</v>
      </c>
      <c r="N1354" s="18" t="str">
        <f t="shared" si="147"/>
        <v>July</v>
      </c>
      <c r="O1354" s="15">
        <f t="shared" si="148"/>
        <v>3</v>
      </c>
      <c r="P1354" s="19">
        <f t="shared" si="149"/>
        <v>1451.6864000000003</v>
      </c>
      <c r="Q1354" s="19">
        <f t="shared" si="150"/>
        <v>16694.393600000003</v>
      </c>
      <c r="R1354" s="15">
        <f t="shared" si="151"/>
        <v>2577.8100000000013</v>
      </c>
      <c r="S1354" s="15">
        <f t="shared" si="152"/>
        <v>14.205878073942147</v>
      </c>
      <c r="T1354" s="20" t="str">
        <f t="shared" si="153"/>
        <v>Medium</v>
      </c>
    </row>
    <row r="1355" spans="1:20" x14ac:dyDescent="0.3">
      <c r="A1355" s="15" t="s">
        <v>1428</v>
      </c>
      <c r="B1355" s="16">
        <v>45335</v>
      </c>
      <c r="C1355" s="15" t="s">
        <v>21</v>
      </c>
      <c r="D1355" s="15" t="s">
        <v>46</v>
      </c>
      <c r="E1355" s="15" t="s">
        <v>23</v>
      </c>
      <c r="F1355" s="15" t="s">
        <v>24</v>
      </c>
      <c r="G1355" s="15" t="s">
        <v>75</v>
      </c>
      <c r="H1355" s="15">
        <v>4</v>
      </c>
      <c r="I1355" s="15">
        <v>16851</v>
      </c>
      <c r="J1355" s="17">
        <v>0.05</v>
      </c>
      <c r="K1355" s="15">
        <v>64033.8</v>
      </c>
      <c r="L1355" s="15">
        <v>52788.51</v>
      </c>
      <c r="M1355" s="15" t="s">
        <v>35</v>
      </c>
      <c r="N1355" s="18" t="str">
        <f t="shared" si="147"/>
        <v>February</v>
      </c>
      <c r="O1355" s="15">
        <f t="shared" si="148"/>
        <v>1</v>
      </c>
      <c r="P1355" s="19">
        <f t="shared" si="149"/>
        <v>3201.6900000000005</v>
      </c>
      <c r="Q1355" s="19">
        <f t="shared" si="150"/>
        <v>60832.11</v>
      </c>
      <c r="R1355" s="15">
        <f t="shared" si="151"/>
        <v>11245.29</v>
      </c>
      <c r="S1355" s="15">
        <f t="shared" si="152"/>
        <v>17.561490962585385</v>
      </c>
      <c r="T1355" s="20" t="str">
        <f t="shared" si="153"/>
        <v>High</v>
      </c>
    </row>
    <row r="1356" spans="1:20" x14ac:dyDescent="0.3">
      <c r="A1356" s="15" t="s">
        <v>1429</v>
      </c>
      <c r="B1356" s="16">
        <v>44949</v>
      </c>
      <c r="C1356" s="15" t="s">
        <v>21</v>
      </c>
      <c r="D1356" s="15" t="s">
        <v>48</v>
      </c>
      <c r="E1356" s="15" t="s">
        <v>32</v>
      </c>
      <c r="F1356" s="15" t="s">
        <v>43</v>
      </c>
      <c r="G1356" s="15" t="s">
        <v>66</v>
      </c>
      <c r="H1356" s="15">
        <v>3</v>
      </c>
      <c r="I1356" s="15">
        <v>53398</v>
      </c>
      <c r="J1356" s="17">
        <v>0.15</v>
      </c>
      <c r="K1356" s="15">
        <v>136164.9</v>
      </c>
      <c r="L1356" s="15">
        <v>114704.03</v>
      </c>
      <c r="M1356" s="15" t="s">
        <v>51</v>
      </c>
      <c r="N1356" s="18" t="str">
        <f t="shared" si="147"/>
        <v>January</v>
      </c>
      <c r="O1356" s="15">
        <f t="shared" si="148"/>
        <v>1</v>
      </c>
      <c r="P1356" s="19">
        <f t="shared" si="149"/>
        <v>20424.734999999997</v>
      </c>
      <c r="Q1356" s="19">
        <f t="shared" si="150"/>
        <v>115740.16499999999</v>
      </c>
      <c r="R1356" s="15">
        <f t="shared" si="151"/>
        <v>21460.869999999995</v>
      </c>
      <c r="S1356" s="15">
        <f t="shared" si="152"/>
        <v>15.760941329226547</v>
      </c>
      <c r="T1356" s="20" t="str">
        <f t="shared" si="153"/>
        <v>High</v>
      </c>
    </row>
    <row r="1357" spans="1:20" x14ac:dyDescent="0.3">
      <c r="A1357" s="15" t="s">
        <v>1430</v>
      </c>
      <c r="B1357" s="16">
        <v>45311</v>
      </c>
      <c r="C1357" s="15" t="s">
        <v>21</v>
      </c>
      <c r="D1357" s="15" t="s">
        <v>70</v>
      </c>
      <c r="E1357" s="15" t="s">
        <v>32</v>
      </c>
      <c r="F1357" s="15" t="s">
        <v>90</v>
      </c>
      <c r="G1357" s="15" t="s">
        <v>91</v>
      </c>
      <c r="H1357" s="15">
        <v>1</v>
      </c>
      <c r="I1357" s="15">
        <v>77075</v>
      </c>
      <c r="J1357" s="17">
        <v>0.08</v>
      </c>
      <c r="K1357" s="15">
        <v>70909</v>
      </c>
      <c r="L1357" s="15">
        <v>57183.05</v>
      </c>
      <c r="M1357" s="15" t="s">
        <v>35</v>
      </c>
      <c r="N1357" s="18" t="str">
        <f t="shared" si="147"/>
        <v>January</v>
      </c>
      <c r="O1357" s="15">
        <f t="shared" si="148"/>
        <v>1</v>
      </c>
      <c r="P1357" s="19">
        <f t="shared" si="149"/>
        <v>5672.72</v>
      </c>
      <c r="Q1357" s="19">
        <f t="shared" si="150"/>
        <v>65236.28</v>
      </c>
      <c r="R1357" s="15">
        <f t="shared" si="151"/>
        <v>13725.949999999997</v>
      </c>
      <c r="S1357" s="15">
        <f t="shared" si="152"/>
        <v>19.357133791197164</v>
      </c>
      <c r="T1357" s="20" t="str">
        <f t="shared" si="153"/>
        <v>High</v>
      </c>
    </row>
    <row r="1358" spans="1:20" x14ac:dyDescent="0.3">
      <c r="A1358" s="15" t="s">
        <v>1431</v>
      </c>
      <c r="B1358" s="16">
        <v>45228</v>
      </c>
      <c r="C1358" s="15" t="s">
        <v>21</v>
      </c>
      <c r="D1358" s="15" t="s">
        <v>22</v>
      </c>
      <c r="E1358" s="15" t="s">
        <v>23</v>
      </c>
      <c r="F1358" s="15" t="s">
        <v>49</v>
      </c>
      <c r="G1358" s="15" t="s">
        <v>95</v>
      </c>
      <c r="H1358" s="15">
        <v>1</v>
      </c>
      <c r="I1358" s="15">
        <v>14235</v>
      </c>
      <c r="J1358" s="17">
        <v>0.1</v>
      </c>
      <c r="K1358" s="15">
        <v>12811.5</v>
      </c>
      <c r="L1358" s="15">
        <v>11054.63</v>
      </c>
      <c r="M1358" s="15" t="s">
        <v>51</v>
      </c>
      <c r="N1358" s="18" t="str">
        <f t="shared" si="147"/>
        <v>October</v>
      </c>
      <c r="O1358" s="15">
        <f t="shared" si="148"/>
        <v>4</v>
      </c>
      <c r="P1358" s="19">
        <f t="shared" si="149"/>
        <v>1281.1500000000001</v>
      </c>
      <c r="Q1358" s="19">
        <f t="shared" si="150"/>
        <v>11530.35</v>
      </c>
      <c r="R1358" s="15">
        <f t="shared" si="151"/>
        <v>1756.8700000000008</v>
      </c>
      <c r="S1358" s="15">
        <f t="shared" si="152"/>
        <v>13.713226398157911</v>
      </c>
      <c r="T1358" s="20" t="str">
        <f t="shared" si="153"/>
        <v>Medium</v>
      </c>
    </row>
    <row r="1359" spans="1:20" x14ac:dyDescent="0.3">
      <c r="A1359" s="15" t="s">
        <v>1432</v>
      </c>
      <c r="B1359" s="16">
        <v>45356</v>
      </c>
      <c r="C1359" s="15" t="s">
        <v>27</v>
      </c>
      <c r="D1359" s="15" t="s">
        <v>48</v>
      </c>
      <c r="E1359" s="15" t="s">
        <v>32</v>
      </c>
      <c r="F1359" s="15" t="s">
        <v>90</v>
      </c>
      <c r="G1359" s="15" t="s">
        <v>113</v>
      </c>
      <c r="H1359" s="15">
        <v>2</v>
      </c>
      <c r="I1359" s="15">
        <v>39237</v>
      </c>
      <c r="J1359" s="17">
        <v>0.08</v>
      </c>
      <c r="K1359" s="15">
        <v>72196.08</v>
      </c>
      <c r="L1359" s="15">
        <v>54214</v>
      </c>
      <c r="M1359" s="15" t="s">
        <v>35</v>
      </c>
      <c r="N1359" s="18" t="str">
        <f t="shared" si="147"/>
        <v>March</v>
      </c>
      <c r="O1359" s="15">
        <f t="shared" si="148"/>
        <v>1</v>
      </c>
      <c r="P1359" s="19">
        <f t="shared" si="149"/>
        <v>5775.6864000000005</v>
      </c>
      <c r="Q1359" s="19">
        <f t="shared" si="150"/>
        <v>66420.393599999996</v>
      </c>
      <c r="R1359" s="15">
        <f t="shared" si="151"/>
        <v>17982.080000000002</v>
      </c>
      <c r="S1359" s="15">
        <f t="shared" si="152"/>
        <v>24.907280284469742</v>
      </c>
      <c r="T1359" s="20" t="str">
        <f t="shared" si="153"/>
        <v>High</v>
      </c>
    </row>
    <row r="1360" spans="1:20" x14ac:dyDescent="0.3">
      <c r="A1360" s="15" t="s">
        <v>1433</v>
      </c>
      <c r="B1360" s="16">
        <v>45498</v>
      </c>
      <c r="C1360" s="15" t="s">
        <v>27</v>
      </c>
      <c r="D1360" s="15" t="s">
        <v>73</v>
      </c>
      <c r="E1360" s="15" t="s">
        <v>16</v>
      </c>
      <c r="F1360" s="15" t="s">
        <v>17</v>
      </c>
      <c r="G1360" s="15" t="s">
        <v>18</v>
      </c>
      <c r="H1360" s="15">
        <v>3</v>
      </c>
      <c r="I1360" s="15">
        <v>13370</v>
      </c>
      <c r="J1360" s="17">
        <v>0.15</v>
      </c>
      <c r="K1360" s="15">
        <v>34093.5</v>
      </c>
      <c r="L1360" s="15">
        <v>26745.18</v>
      </c>
      <c r="M1360" s="15" t="s">
        <v>19</v>
      </c>
      <c r="N1360" s="18" t="str">
        <f t="shared" si="147"/>
        <v>July</v>
      </c>
      <c r="O1360" s="15">
        <f t="shared" si="148"/>
        <v>3</v>
      </c>
      <c r="P1360" s="19">
        <f t="shared" si="149"/>
        <v>5114.0249999999996</v>
      </c>
      <c r="Q1360" s="19">
        <f t="shared" si="150"/>
        <v>28979.474999999999</v>
      </c>
      <c r="R1360" s="15">
        <f t="shared" si="151"/>
        <v>7348.32</v>
      </c>
      <c r="S1360" s="15">
        <f t="shared" si="152"/>
        <v>21.553433939020632</v>
      </c>
      <c r="T1360" s="20" t="str">
        <f t="shared" si="153"/>
        <v>High</v>
      </c>
    </row>
    <row r="1361" spans="1:20" x14ac:dyDescent="0.3">
      <c r="A1361" s="15" t="s">
        <v>1434</v>
      </c>
      <c r="B1361" s="16">
        <v>45578</v>
      </c>
      <c r="C1361" s="15" t="s">
        <v>14</v>
      </c>
      <c r="D1361" s="15" t="s">
        <v>56</v>
      </c>
      <c r="E1361" s="15" t="s">
        <v>23</v>
      </c>
      <c r="F1361" s="15" t="s">
        <v>53</v>
      </c>
      <c r="G1361" s="15" t="s">
        <v>81</v>
      </c>
      <c r="H1361" s="15">
        <v>3</v>
      </c>
      <c r="I1361" s="15">
        <v>43779</v>
      </c>
      <c r="J1361" s="17">
        <v>0.08</v>
      </c>
      <c r="K1361" s="15">
        <v>120830.04</v>
      </c>
      <c r="L1361" s="15">
        <v>101294.38</v>
      </c>
      <c r="M1361" s="15" t="s">
        <v>19</v>
      </c>
      <c r="N1361" s="18" t="str">
        <f t="shared" si="147"/>
        <v>October</v>
      </c>
      <c r="O1361" s="15">
        <f t="shared" si="148"/>
        <v>4</v>
      </c>
      <c r="P1361" s="19">
        <f t="shared" si="149"/>
        <v>9666.4031999999988</v>
      </c>
      <c r="Q1361" s="19">
        <f t="shared" si="150"/>
        <v>111163.63679999999</v>
      </c>
      <c r="R1361" s="15">
        <f t="shared" si="151"/>
        <v>19535.659999999989</v>
      </c>
      <c r="S1361" s="15">
        <f t="shared" si="152"/>
        <v>16.167883417070779</v>
      </c>
      <c r="T1361" s="20" t="str">
        <f t="shared" si="153"/>
        <v>High</v>
      </c>
    </row>
    <row r="1362" spans="1:20" x14ac:dyDescent="0.3">
      <c r="A1362" s="15" t="s">
        <v>1435</v>
      </c>
      <c r="B1362" s="16">
        <v>45553</v>
      </c>
      <c r="C1362" s="15" t="s">
        <v>21</v>
      </c>
      <c r="D1362" s="15" t="s">
        <v>22</v>
      </c>
      <c r="E1362" s="15" t="s">
        <v>16</v>
      </c>
      <c r="F1362" s="15" t="s">
        <v>39</v>
      </c>
      <c r="G1362" s="15" t="s">
        <v>40</v>
      </c>
      <c r="H1362" s="15">
        <v>3</v>
      </c>
      <c r="I1362" s="15">
        <v>79966</v>
      </c>
      <c r="J1362" s="17">
        <v>0.1</v>
      </c>
      <c r="K1362" s="15">
        <v>215908.2</v>
      </c>
      <c r="L1362" s="15">
        <v>175960.37</v>
      </c>
      <c r="M1362" s="15" t="s">
        <v>51</v>
      </c>
      <c r="N1362" s="18" t="str">
        <f t="shared" si="147"/>
        <v>September</v>
      </c>
      <c r="O1362" s="15">
        <f t="shared" si="148"/>
        <v>3</v>
      </c>
      <c r="P1362" s="19">
        <f t="shared" si="149"/>
        <v>21590.820000000003</v>
      </c>
      <c r="Q1362" s="19">
        <f t="shared" si="150"/>
        <v>194317.38</v>
      </c>
      <c r="R1362" s="15">
        <f t="shared" si="151"/>
        <v>39947.830000000016</v>
      </c>
      <c r="S1362" s="15">
        <f t="shared" si="152"/>
        <v>18.502229188145709</v>
      </c>
      <c r="T1362" s="20" t="str">
        <f t="shared" si="153"/>
        <v>High</v>
      </c>
    </row>
    <row r="1363" spans="1:20" x14ac:dyDescent="0.3">
      <c r="A1363" s="15" t="s">
        <v>1436</v>
      </c>
      <c r="B1363" s="16">
        <v>45354</v>
      </c>
      <c r="C1363" s="15" t="s">
        <v>21</v>
      </c>
      <c r="D1363" s="15" t="s">
        <v>109</v>
      </c>
      <c r="E1363" s="15" t="s">
        <v>32</v>
      </c>
      <c r="F1363" s="15" t="s">
        <v>90</v>
      </c>
      <c r="G1363" s="15" t="s">
        <v>91</v>
      </c>
      <c r="H1363" s="15">
        <v>2</v>
      </c>
      <c r="I1363" s="15">
        <v>36640</v>
      </c>
      <c r="J1363" s="17">
        <v>0.15</v>
      </c>
      <c r="K1363" s="15">
        <v>62288</v>
      </c>
      <c r="L1363" s="15">
        <v>47575.86</v>
      </c>
      <c r="M1363" s="15" t="s">
        <v>35</v>
      </c>
      <c r="N1363" s="18" t="str">
        <f t="shared" si="147"/>
        <v>March</v>
      </c>
      <c r="O1363" s="15">
        <f t="shared" si="148"/>
        <v>1</v>
      </c>
      <c r="P1363" s="19">
        <f t="shared" si="149"/>
        <v>9343.1999999999989</v>
      </c>
      <c r="Q1363" s="19">
        <f t="shared" si="150"/>
        <v>52944.800000000003</v>
      </c>
      <c r="R1363" s="15">
        <f t="shared" si="151"/>
        <v>14712.14</v>
      </c>
      <c r="S1363" s="15">
        <f t="shared" si="152"/>
        <v>23.619541484716155</v>
      </c>
      <c r="T1363" s="20" t="str">
        <f t="shared" si="153"/>
        <v>High</v>
      </c>
    </row>
    <row r="1364" spans="1:20" x14ac:dyDescent="0.3">
      <c r="A1364" s="15" t="s">
        <v>1437</v>
      </c>
      <c r="B1364" s="16">
        <v>45013</v>
      </c>
      <c r="C1364" s="15" t="s">
        <v>37</v>
      </c>
      <c r="D1364" s="15" t="s">
        <v>109</v>
      </c>
      <c r="E1364" s="15" t="s">
        <v>23</v>
      </c>
      <c r="F1364" s="15" t="s">
        <v>49</v>
      </c>
      <c r="G1364" s="15" t="s">
        <v>50</v>
      </c>
      <c r="H1364" s="15">
        <v>3</v>
      </c>
      <c r="I1364" s="15">
        <v>55886</v>
      </c>
      <c r="J1364" s="17">
        <v>0</v>
      </c>
      <c r="K1364" s="15">
        <v>167658</v>
      </c>
      <c r="L1364" s="15">
        <v>135360.99</v>
      </c>
      <c r="M1364" s="15" t="s">
        <v>35</v>
      </c>
      <c r="N1364" s="18" t="str">
        <f t="shared" si="147"/>
        <v>March</v>
      </c>
      <c r="O1364" s="15">
        <f t="shared" si="148"/>
        <v>1</v>
      </c>
      <c r="P1364" s="19">
        <f t="shared" si="149"/>
        <v>0</v>
      </c>
      <c r="Q1364" s="19">
        <f t="shared" si="150"/>
        <v>167658</v>
      </c>
      <c r="R1364" s="15">
        <f t="shared" si="151"/>
        <v>32297.010000000009</v>
      </c>
      <c r="S1364" s="15">
        <f t="shared" si="152"/>
        <v>19.263625952832559</v>
      </c>
      <c r="T1364" s="20" t="str">
        <f t="shared" si="153"/>
        <v>High</v>
      </c>
    </row>
    <row r="1365" spans="1:20" x14ac:dyDescent="0.3">
      <c r="A1365" s="15" t="s">
        <v>1438</v>
      </c>
      <c r="B1365" s="16">
        <v>45419</v>
      </c>
      <c r="C1365" s="15" t="s">
        <v>27</v>
      </c>
      <c r="D1365" s="15" t="s">
        <v>28</v>
      </c>
      <c r="E1365" s="15" t="s">
        <v>32</v>
      </c>
      <c r="F1365" s="15" t="s">
        <v>60</v>
      </c>
      <c r="G1365" s="15" t="s">
        <v>61</v>
      </c>
      <c r="H1365" s="15">
        <v>5</v>
      </c>
      <c r="I1365" s="15">
        <v>85748</v>
      </c>
      <c r="J1365" s="17">
        <v>0.15</v>
      </c>
      <c r="K1365" s="15">
        <v>364429</v>
      </c>
      <c r="L1365" s="15">
        <v>275658.05</v>
      </c>
      <c r="M1365" s="15" t="s">
        <v>51</v>
      </c>
      <c r="N1365" s="18" t="str">
        <f t="shared" si="147"/>
        <v>May</v>
      </c>
      <c r="O1365" s="15">
        <f t="shared" si="148"/>
        <v>2</v>
      </c>
      <c r="P1365" s="19">
        <f t="shared" si="149"/>
        <v>54664.35</v>
      </c>
      <c r="Q1365" s="19">
        <f t="shared" si="150"/>
        <v>309764.65000000002</v>
      </c>
      <c r="R1365" s="15">
        <f t="shared" si="151"/>
        <v>88770.950000000012</v>
      </c>
      <c r="S1365" s="15">
        <f t="shared" si="152"/>
        <v>24.358914905235316</v>
      </c>
      <c r="T1365" s="20" t="str">
        <f t="shared" si="153"/>
        <v>High</v>
      </c>
    </row>
    <row r="1366" spans="1:20" x14ac:dyDescent="0.3">
      <c r="A1366" s="15" t="s">
        <v>1439</v>
      </c>
      <c r="B1366" s="16">
        <v>45602</v>
      </c>
      <c r="C1366" s="15" t="s">
        <v>37</v>
      </c>
      <c r="D1366" s="15" t="s">
        <v>68</v>
      </c>
      <c r="E1366" s="15" t="s">
        <v>32</v>
      </c>
      <c r="F1366" s="15" t="s">
        <v>60</v>
      </c>
      <c r="G1366" s="15" t="s">
        <v>102</v>
      </c>
      <c r="H1366" s="15">
        <v>5</v>
      </c>
      <c r="I1366" s="15">
        <v>71916</v>
      </c>
      <c r="J1366" s="17">
        <v>0.1</v>
      </c>
      <c r="K1366" s="15">
        <v>323622</v>
      </c>
      <c r="L1366" s="15">
        <v>249985.6</v>
      </c>
      <c r="M1366" s="15" t="s">
        <v>35</v>
      </c>
      <c r="N1366" s="18" t="str">
        <f t="shared" si="147"/>
        <v>November</v>
      </c>
      <c r="O1366" s="15">
        <f t="shared" si="148"/>
        <v>4</v>
      </c>
      <c r="P1366" s="19">
        <f t="shared" si="149"/>
        <v>32362.2</v>
      </c>
      <c r="Q1366" s="19">
        <f t="shared" si="150"/>
        <v>291259.8</v>
      </c>
      <c r="R1366" s="15">
        <f t="shared" si="151"/>
        <v>73636.399999999994</v>
      </c>
      <c r="S1366" s="15">
        <f t="shared" si="152"/>
        <v>22.753830085717286</v>
      </c>
      <c r="T1366" s="20" t="str">
        <f t="shared" si="153"/>
        <v>High</v>
      </c>
    </row>
    <row r="1367" spans="1:20" x14ac:dyDescent="0.3">
      <c r="A1367" s="15" t="s">
        <v>1440</v>
      </c>
      <c r="B1367" s="16">
        <v>44989</v>
      </c>
      <c r="C1367" s="15" t="s">
        <v>27</v>
      </c>
      <c r="D1367" s="15" t="s">
        <v>46</v>
      </c>
      <c r="E1367" s="15" t="s">
        <v>32</v>
      </c>
      <c r="F1367" s="15" t="s">
        <v>33</v>
      </c>
      <c r="G1367" s="15" t="s">
        <v>34</v>
      </c>
      <c r="H1367" s="15">
        <v>4</v>
      </c>
      <c r="I1367" s="15">
        <v>30592</v>
      </c>
      <c r="J1367" s="17">
        <v>0.15</v>
      </c>
      <c r="K1367" s="15">
        <v>104012.8</v>
      </c>
      <c r="L1367" s="15">
        <v>82438.27</v>
      </c>
      <c r="M1367" s="15" t="s">
        <v>51</v>
      </c>
      <c r="N1367" s="18" t="str">
        <f t="shared" si="147"/>
        <v>March</v>
      </c>
      <c r="O1367" s="15">
        <f t="shared" si="148"/>
        <v>1</v>
      </c>
      <c r="P1367" s="19">
        <f t="shared" si="149"/>
        <v>15601.92</v>
      </c>
      <c r="Q1367" s="19">
        <f t="shared" si="150"/>
        <v>88410.880000000005</v>
      </c>
      <c r="R1367" s="15">
        <f t="shared" si="151"/>
        <v>21574.53</v>
      </c>
      <c r="S1367" s="15">
        <f t="shared" si="152"/>
        <v>20.742187499999996</v>
      </c>
      <c r="T1367" s="20" t="str">
        <f t="shared" si="153"/>
        <v>High</v>
      </c>
    </row>
    <row r="1368" spans="1:20" x14ac:dyDescent="0.3">
      <c r="A1368" s="15" t="s">
        <v>1441</v>
      </c>
      <c r="B1368" s="16">
        <v>45323</v>
      </c>
      <c r="C1368" s="15" t="s">
        <v>37</v>
      </c>
      <c r="D1368" s="15" t="s">
        <v>109</v>
      </c>
      <c r="E1368" s="15" t="s">
        <v>23</v>
      </c>
      <c r="F1368" s="15" t="s">
        <v>24</v>
      </c>
      <c r="G1368" s="15" t="s">
        <v>25</v>
      </c>
      <c r="H1368" s="15">
        <v>2</v>
      </c>
      <c r="I1368" s="15">
        <v>88420</v>
      </c>
      <c r="J1368" s="17">
        <v>0.15</v>
      </c>
      <c r="K1368" s="15">
        <v>150314</v>
      </c>
      <c r="L1368" s="15">
        <v>114312.78</v>
      </c>
      <c r="M1368" s="15" t="s">
        <v>35</v>
      </c>
      <c r="N1368" s="18" t="str">
        <f t="shared" si="147"/>
        <v>February</v>
      </c>
      <c r="O1368" s="15">
        <f t="shared" si="148"/>
        <v>1</v>
      </c>
      <c r="P1368" s="19">
        <f t="shared" si="149"/>
        <v>22547.1</v>
      </c>
      <c r="Q1368" s="19">
        <f t="shared" si="150"/>
        <v>127766.9</v>
      </c>
      <c r="R1368" s="15">
        <f t="shared" si="151"/>
        <v>36001.22</v>
      </c>
      <c r="S1368" s="15">
        <f t="shared" si="152"/>
        <v>23.950676583684821</v>
      </c>
      <c r="T1368" s="20" t="str">
        <f t="shared" si="153"/>
        <v>High</v>
      </c>
    </row>
    <row r="1369" spans="1:20" x14ac:dyDescent="0.3">
      <c r="A1369" s="15" t="s">
        <v>1442</v>
      </c>
      <c r="B1369" s="16">
        <v>45092</v>
      </c>
      <c r="C1369" s="15" t="s">
        <v>21</v>
      </c>
      <c r="D1369" s="15" t="s">
        <v>63</v>
      </c>
      <c r="E1369" s="15" t="s">
        <v>16</v>
      </c>
      <c r="F1369" s="15" t="s">
        <v>29</v>
      </c>
      <c r="G1369" s="15" t="s">
        <v>77</v>
      </c>
      <c r="H1369" s="15">
        <v>3</v>
      </c>
      <c r="I1369" s="15">
        <v>24489</v>
      </c>
      <c r="J1369" s="17">
        <v>0.12</v>
      </c>
      <c r="K1369" s="15">
        <v>64650.96</v>
      </c>
      <c r="L1369" s="15">
        <v>54190.78</v>
      </c>
      <c r="M1369" s="15" t="s">
        <v>35</v>
      </c>
      <c r="N1369" s="18" t="str">
        <f t="shared" si="147"/>
        <v>June</v>
      </c>
      <c r="O1369" s="15">
        <f t="shared" si="148"/>
        <v>2</v>
      </c>
      <c r="P1369" s="19">
        <f t="shared" si="149"/>
        <v>7758.1151999999993</v>
      </c>
      <c r="Q1369" s="19">
        <f t="shared" si="150"/>
        <v>56892.844799999999</v>
      </c>
      <c r="R1369" s="15">
        <f t="shared" si="151"/>
        <v>10460.18</v>
      </c>
      <c r="S1369" s="15">
        <f t="shared" si="152"/>
        <v>16.179465857892907</v>
      </c>
      <c r="T1369" s="20" t="str">
        <f t="shared" si="153"/>
        <v>High</v>
      </c>
    </row>
    <row r="1370" spans="1:20" x14ac:dyDescent="0.3">
      <c r="A1370" s="15" t="s">
        <v>1443</v>
      </c>
      <c r="B1370" s="16">
        <v>45432</v>
      </c>
      <c r="C1370" s="15" t="s">
        <v>27</v>
      </c>
      <c r="D1370" s="15" t="s">
        <v>46</v>
      </c>
      <c r="E1370" s="15" t="s">
        <v>23</v>
      </c>
      <c r="F1370" s="15" t="s">
        <v>53</v>
      </c>
      <c r="G1370" s="15" t="s">
        <v>133</v>
      </c>
      <c r="H1370" s="15">
        <v>2</v>
      </c>
      <c r="I1370" s="15">
        <v>44571</v>
      </c>
      <c r="J1370" s="17">
        <v>0</v>
      </c>
      <c r="K1370" s="15">
        <v>89142</v>
      </c>
      <c r="L1370" s="15">
        <v>72442.94</v>
      </c>
      <c r="M1370" s="15" t="s">
        <v>35</v>
      </c>
      <c r="N1370" s="18" t="str">
        <f t="shared" si="147"/>
        <v>May</v>
      </c>
      <c r="O1370" s="15">
        <f t="shared" si="148"/>
        <v>2</v>
      </c>
      <c r="P1370" s="19">
        <f t="shared" si="149"/>
        <v>0</v>
      </c>
      <c r="Q1370" s="19">
        <f t="shared" si="150"/>
        <v>89142</v>
      </c>
      <c r="R1370" s="15">
        <f t="shared" si="151"/>
        <v>16699.059999999998</v>
      </c>
      <c r="S1370" s="15">
        <f t="shared" si="152"/>
        <v>18.733099997756387</v>
      </c>
      <c r="T1370" s="20" t="str">
        <f t="shared" si="153"/>
        <v>High</v>
      </c>
    </row>
    <row r="1371" spans="1:20" x14ac:dyDescent="0.3">
      <c r="A1371" s="15" t="s">
        <v>1444</v>
      </c>
      <c r="B1371" s="16">
        <v>45250</v>
      </c>
      <c r="C1371" s="15" t="s">
        <v>27</v>
      </c>
      <c r="D1371" s="15" t="s">
        <v>70</v>
      </c>
      <c r="E1371" s="15" t="s">
        <v>32</v>
      </c>
      <c r="F1371" s="15" t="s">
        <v>60</v>
      </c>
      <c r="G1371" s="15" t="s">
        <v>61</v>
      </c>
      <c r="H1371" s="15">
        <v>1</v>
      </c>
      <c r="I1371" s="15">
        <v>45986</v>
      </c>
      <c r="J1371" s="17">
        <v>0</v>
      </c>
      <c r="K1371" s="15">
        <v>45986</v>
      </c>
      <c r="L1371" s="15">
        <v>37541.9</v>
      </c>
      <c r="M1371" s="15" t="s">
        <v>35</v>
      </c>
      <c r="N1371" s="18" t="str">
        <f t="shared" si="147"/>
        <v>November</v>
      </c>
      <c r="O1371" s="15">
        <f t="shared" si="148"/>
        <v>4</v>
      </c>
      <c r="P1371" s="19">
        <f t="shared" si="149"/>
        <v>0</v>
      </c>
      <c r="Q1371" s="19">
        <f t="shared" si="150"/>
        <v>45986</v>
      </c>
      <c r="R1371" s="15">
        <f t="shared" si="151"/>
        <v>8444.0999999999985</v>
      </c>
      <c r="S1371" s="15">
        <f t="shared" si="152"/>
        <v>18.3623276649415</v>
      </c>
      <c r="T1371" s="20" t="str">
        <f t="shared" si="153"/>
        <v>High</v>
      </c>
    </row>
    <row r="1372" spans="1:20" x14ac:dyDescent="0.3">
      <c r="A1372" s="15" t="s">
        <v>1445</v>
      </c>
      <c r="B1372" s="16">
        <v>45034</v>
      </c>
      <c r="C1372" s="15" t="s">
        <v>21</v>
      </c>
      <c r="D1372" s="15" t="s">
        <v>48</v>
      </c>
      <c r="E1372" s="15" t="s">
        <v>16</v>
      </c>
      <c r="F1372" s="15" t="s">
        <v>17</v>
      </c>
      <c r="G1372" s="15" t="s">
        <v>97</v>
      </c>
      <c r="H1372" s="15">
        <v>5</v>
      </c>
      <c r="I1372" s="15">
        <v>57319</v>
      </c>
      <c r="J1372" s="17">
        <v>0.12</v>
      </c>
      <c r="K1372" s="15">
        <v>252203.6</v>
      </c>
      <c r="L1372" s="15">
        <v>200654.6</v>
      </c>
      <c r="M1372" s="15" t="s">
        <v>51</v>
      </c>
      <c r="N1372" s="18" t="str">
        <f t="shared" si="147"/>
        <v>April</v>
      </c>
      <c r="O1372" s="15">
        <f t="shared" si="148"/>
        <v>2</v>
      </c>
      <c r="P1372" s="19">
        <f t="shared" si="149"/>
        <v>30264.432000000001</v>
      </c>
      <c r="Q1372" s="19">
        <f t="shared" si="150"/>
        <v>221939.16800000001</v>
      </c>
      <c r="R1372" s="15">
        <f t="shared" si="151"/>
        <v>51549</v>
      </c>
      <c r="S1372" s="15">
        <f t="shared" si="152"/>
        <v>20.439438612295781</v>
      </c>
      <c r="T1372" s="20" t="str">
        <f t="shared" si="153"/>
        <v>High</v>
      </c>
    </row>
    <row r="1373" spans="1:20" x14ac:dyDescent="0.3">
      <c r="A1373" s="15" t="s">
        <v>1446</v>
      </c>
      <c r="B1373" s="16">
        <v>45645</v>
      </c>
      <c r="C1373" s="15" t="s">
        <v>21</v>
      </c>
      <c r="D1373" s="15" t="s">
        <v>48</v>
      </c>
      <c r="E1373" s="15" t="s">
        <v>23</v>
      </c>
      <c r="F1373" s="15" t="s">
        <v>24</v>
      </c>
      <c r="G1373" s="15" t="s">
        <v>75</v>
      </c>
      <c r="H1373" s="15">
        <v>2</v>
      </c>
      <c r="I1373" s="15">
        <v>20331</v>
      </c>
      <c r="J1373" s="17">
        <v>0.15</v>
      </c>
      <c r="K1373" s="15">
        <v>34562.699999999997</v>
      </c>
      <c r="L1373" s="15">
        <v>27298.31</v>
      </c>
      <c r="M1373" s="15" t="s">
        <v>35</v>
      </c>
      <c r="N1373" s="18" t="str">
        <f t="shared" si="147"/>
        <v>December</v>
      </c>
      <c r="O1373" s="15">
        <f t="shared" si="148"/>
        <v>4</v>
      </c>
      <c r="P1373" s="19">
        <f t="shared" si="149"/>
        <v>5184.4049999999997</v>
      </c>
      <c r="Q1373" s="19">
        <f t="shared" si="150"/>
        <v>29378.294999999998</v>
      </c>
      <c r="R1373" s="15">
        <f t="shared" si="151"/>
        <v>7264.3899999999958</v>
      </c>
      <c r="S1373" s="15">
        <f t="shared" si="152"/>
        <v>21.018004959103301</v>
      </c>
      <c r="T1373" s="20" t="str">
        <f t="shared" si="153"/>
        <v>High</v>
      </c>
    </row>
    <row r="1374" spans="1:20" x14ac:dyDescent="0.3">
      <c r="A1374" s="15" t="s">
        <v>1447</v>
      </c>
      <c r="B1374" s="16">
        <v>45509</v>
      </c>
      <c r="C1374" s="15" t="s">
        <v>21</v>
      </c>
      <c r="D1374" s="15" t="s">
        <v>42</v>
      </c>
      <c r="E1374" s="15" t="s">
        <v>23</v>
      </c>
      <c r="F1374" s="15" t="s">
        <v>53</v>
      </c>
      <c r="G1374" s="15" t="s">
        <v>133</v>
      </c>
      <c r="H1374" s="15">
        <v>2</v>
      </c>
      <c r="I1374" s="15">
        <v>53599</v>
      </c>
      <c r="J1374" s="17">
        <v>0.15</v>
      </c>
      <c r="K1374" s="15">
        <v>91118.3</v>
      </c>
      <c r="L1374" s="15">
        <v>73307.95</v>
      </c>
      <c r="M1374" s="15" t="s">
        <v>19</v>
      </c>
      <c r="N1374" s="18" t="str">
        <f t="shared" si="147"/>
        <v>August</v>
      </c>
      <c r="O1374" s="15">
        <f t="shared" si="148"/>
        <v>3</v>
      </c>
      <c r="P1374" s="19">
        <f t="shared" si="149"/>
        <v>13667.745000000001</v>
      </c>
      <c r="Q1374" s="19">
        <f t="shared" si="150"/>
        <v>77450.555000000008</v>
      </c>
      <c r="R1374" s="15">
        <f t="shared" si="151"/>
        <v>17810.350000000006</v>
      </c>
      <c r="S1374" s="15">
        <f t="shared" si="152"/>
        <v>19.546402863091174</v>
      </c>
      <c r="T1374" s="20" t="str">
        <f t="shared" si="153"/>
        <v>High</v>
      </c>
    </row>
    <row r="1375" spans="1:20" x14ac:dyDescent="0.3">
      <c r="A1375" s="15" t="s">
        <v>1448</v>
      </c>
      <c r="B1375" s="16">
        <v>45488</v>
      </c>
      <c r="C1375" s="15" t="s">
        <v>27</v>
      </c>
      <c r="D1375" s="15" t="s">
        <v>70</v>
      </c>
      <c r="E1375" s="15" t="s">
        <v>32</v>
      </c>
      <c r="F1375" s="15" t="s">
        <v>90</v>
      </c>
      <c r="G1375" s="15" t="s">
        <v>91</v>
      </c>
      <c r="H1375" s="15">
        <v>2</v>
      </c>
      <c r="I1375" s="15">
        <v>73163</v>
      </c>
      <c r="J1375" s="17">
        <v>0.08</v>
      </c>
      <c r="K1375" s="15">
        <v>134619.92000000001</v>
      </c>
      <c r="L1375" s="15">
        <v>104606.39</v>
      </c>
      <c r="M1375" s="15" t="s">
        <v>51</v>
      </c>
      <c r="N1375" s="18" t="str">
        <f t="shared" si="147"/>
        <v>July</v>
      </c>
      <c r="O1375" s="15">
        <f t="shared" si="148"/>
        <v>3</v>
      </c>
      <c r="P1375" s="19">
        <f t="shared" si="149"/>
        <v>10769.593600000002</v>
      </c>
      <c r="Q1375" s="19">
        <f t="shared" si="150"/>
        <v>123850.32640000001</v>
      </c>
      <c r="R1375" s="15">
        <f t="shared" si="151"/>
        <v>30013.530000000013</v>
      </c>
      <c r="S1375" s="15">
        <f t="shared" si="152"/>
        <v>22.295013991985741</v>
      </c>
      <c r="T1375" s="20" t="str">
        <f t="shared" si="153"/>
        <v>High</v>
      </c>
    </row>
    <row r="1376" spans="1:20" x14ac:dyDescent="0.3">
      <c r="A1376" s="15" t="s">
        <v>1449</v>
      </c>
      <c r="B1376" s="16">
        <v>45110</v>
      </c>
      <c r="C1376" s="15" t="s">
        <v>21</v>
      </c>
      <c r="D1376" s="15" t="s">
        <v>38</v>
      </c>
      <c r="E1376" s="15" t="s">
        <v>23</v>
      </c>
      <c r="F1376" s="15" t="s">
        <v>53</v>
      </c>
      <c r="G1376" s="15" t="s">
        <v>54</v>
      </c>
      <c r="H1376" s="15">
        <v>5</v>
      </c>
      <c r="I1376" s="15">
        <v>65464</v>
      </c>
      <c r="J1376" s="17">
        <v>0</v>
      </c>
      <c r="K1376" s="15">
        <v>327320</v>
      </c>
      <c r="L1376" s="15">
        <v>260826.34</v>
      </c>
      <c r="M1376" s="15" t="s">
        <v>19</v>
      </c>
      <c r="N1376" s="18" t="str">
        <f t="shared" si="147"/>
        <v>July</v>
      </c>
      <c r="O1376" s="15">
        <f t="shared" si="148"/>
        <v>3</v>
      </c>
      <c r="P1376" s="19">
        <f t="shared" si="149"/>
        <v>0</v>
      </c>
      <c r="Q1376" s="19">
        <f t="shared" si="150"/>
        <v>327320</v>
      </c>
      <c r="R1376" s="15">
        <f t="shared" si="151"/>
        <v>66493.66</v>
      </c>
      <c r="S1376" s="15">
        <f t="shared" si="152"/>
        <v>20.314572895026277</v>
      </c>
      <c r="T1376" s="20" t="str">
        <f t="shared" si="153"/>
        <v>High</v>
      </c>
    </row>
    <row r="1377" spans="1:20" x14ac:dyDescent="0.3">
      <c r="A1377" s="15" t="s">
        <v>1450</v>
      </c>
      <c r="B1377" s="16">
        <v>45074</v>
      </c>
      <c r="C1377" s="15" t="s">
        <v>14</v>
      </c>
      <c r="D1377" s="15" t="s">
        <v>22</v>
      </c>
      <c r="E1377" s="15" t="s">
        <v>23</v>
      </c>
      <c r="F1377" s="15" t="s">
        <v>53</v>
      </c>
      <c r="G1377" s="15" t="s">
        <v>81</v>
      </c>
      <c r="H1377" s="15">
        <v>3</v>
      </c>
      <c r="I1377" s="15">
        <v>78526</v>
      </c>
      <c r="J1377" s="17">
        <v>0.1</v>
      </c>
      <c r="K1377" s="15">
        <v>212020.2</v>
      </c>
      <c r="L1377" s="15">
        <v>178230.43</v>
      </c>
      <c r="M1377" s="15" t="s">
        <v>35</v>
      </c>
      <c r="N1377" s="18" t="str">
        <f t="shared" si="147"/>
        <v>May</v>
      </c>
      <c r="O1377" s="15">
        <f t="shared" si="148"/>
        <v>2</v>
      </c>
      <c r="P1377" s="19">
        <f t="shared" si="149"/>
        <v>21202.020000000004</v>
      </c>
      <c r="Q1377" s="19">
        <f t="shared" si="150"/>
        <v>190818.18</v>
      </c>
      <c r="R1377" s="15">
        <f t="shared" si="151"/>
        <v>33789.770000000019</v>
      </c>
      <c r="S1377" s="15">
        <f t="shared" si="152"/>
        <v>15.937052224269205</v>
      </c>
      <c r="T1377" s="20" t="str">
        <f t="shared" si="153"/>
        <v>High</v>
      </c>
    </row>
    <row r="1378" spans="1:20" x14ac:dyDescent="0.3">
      <c r="A1378" s="15" t="s">
        <v>1451</v>
      </c>
      <c r="B1378" s="16">
        <v>45025</v>
      </c>
      <c r="C1378" s="15" t="s">
        <v>21</v>
      </c>
      <c r="D1378" s="15" t="s">
        <v>42</v>
      </c>
      <c r="E1378" s="15" t="s">
        <v>23</v>
      </c>
      <c r="F1378" s="15" t="s">
        <v>24</v>
      </c>
      <c r="G1378" s="15" t="s">
        <v>75</v>
      </c>
      <c r="H1378" s="15">
        <v>3</v>
      </c>
      <c r="I1378" s="15">
        <v>29422</v>
      </c>
      <c r="J1378" s="17">
        <v>0</v>
      </c>
      <c r="K1378" s="15">
        <v>88266</v>
      </c>
      <c r="L1378" s="15">
        <v>70720.39</v>
      </c>
      <c r="M1378" s="15" t="s">
        <v>19</v>
      </c>
      <c r="N1378" s="18" t="str">
        <f t="shared" si="147"/>
        <v>April</v>
      </c>
      <c r="O1378" s="15">
        <f t="shared" si="148"/>
        <v>2</v>
      </c>
      <c r="P1378" s="19">
        <f t="shared" si="149"/>
        <v>0</v>
      </c>
      <c r="Q1378" s="19">
        <f t="shared" si="150"/>
        <v>88266</v>
      </c>
      <c r="R1378" s="15">
        <f t="shared" si="151"/>
        <v>17545.61</v>
      </c>
      <c r="S1378" s="15">
        <f t="shared" si="152"/>
        <v>19.878107085400949</v>
      </c>
      <c r="T1378" s="20" t="str">
        <f t="shared" si="153"/>
        <v>High</v>
      </c>
    </row>
    <row r="1379" spans="1:20" x14ac:dyDescent="0.3">
      <c r="A1379" s="15" t="s">
        <v>1452</v>
      </c>
      <c r="B1379" s="16">
        <v>45231</v>
      </c>
      <c r="C1379" s="15" t="s">
        <v>37</v>
      </c>
      <c r="D1379" s="15" t="s">
        <v>109</v>
      </c>
      <c r="E1379" s="15" t="s">
        <v>32</v>
      </c>
      <c r="F1379" s="15" t="s">
        <v>60</v>
      </c>
      <c r="G1379" s="15" t="s">
        <v>102</v>
      </c>
      <c r="H1379" s="15">
        <v>3</v>
      </c>
      <c r="I1379" s="15">
        <v>66450</v>
      </c>
      <c r="J1379" s="17">
        <v>0.08</v>
      </c>
      <c r="K1379" s="15">
        <v>183402</v>
      </c>
      <c r="L1379" s="15">
        <v>145649.10999999999</v>
      </c>
      <c r="M1379" s="15" t="s">
        <v>51</v>
      </c>
      <c r="N1379" s="18" t="str">
        <f t="shared" si="147"/>
        <v>November</v>
      </c>
      <c r="O1379" s="15">
        <f t="shared" si="148"/>
        <v>4</v>
      </c>
      <c r="P1379" s="19">
        <f t="shared" si="149"/>
        <v>14672.16</v>
      </c>
      <c r="Q1379" s="19">
        <f t="shared" si="150"/>
        <v>168729.84</v>
      </c>
      <c r="R1379" s="15">
        <f t="shared" si="151"/>
        <v>37752.890000000014</v>
      </c>
      <c r="S1379" s="15">
        <f t="shared" si="152"/>
        <v>20.584775520441443</v>
      </c>
      <c r="T1379" s="20" t="str">
        <f t="shared" si="153"/>
        <v>High</v>
      </c>
    </row>
    <row r="1380" spans="1:20" x14ac:dyDescent="0.3">
      <c r="A1380" s="15" t="s">
        <v>1453</v>
      </c>
      <c r="B1380" s="16">
        <v>45293</v>
      </c>
      <c r="C1380" s="15" t="s">
        <v>37</v>
      </c>
      <c r="D1380" s="15" t="s">
        <v>22</v>
      </c>
      <c r="E1380" s="15" t="s">
        <v>23</v>
      </c>
      <c r="F1380" s="15" t="s">
        <v>24</v>
      </c>
      <c r="G1380" s="15" t="s">
        <v>25</v>
      </c>
      <c r="H1380" s="15">
        <v>1</v>
      </c>
      <c r="I1380" s="15">
        <v>21416</v>
      </c>
      <c r="J1380" s="17">
        <v>0.15</v>
      </c>
      <c r="K1380" s="15">
        <v>18203.599999999999</v>
      </c>
      <c r="L1380" s="15">
        <v>16256.3</v>
      </c>
      <c r="M1380" s="15" t="s">
        <v>51</v>
      </c>
      <c r="N1380" s="18" t="str">
        <f t="shared" si="147"/>
        <v>January</v>
      </c>
      <c r="O1380" s="15">
        <f t="shared" si="148"/>
        <v>1</v>
      </c>
      <c r="P1380" s="19">
        <f t="shared" si="149"/>
        <v>2730.5399999999995</v>
      </c>
      <c r="Q1380" s="19">
        <f t="shared" si="150"/>
        <v>15473.06</v>
      </c>
      <c r="R1380" s="15">
        <f t="shared" si="151"/>
        <v>1947.2999999999993</v>
      </c>
      <c r="S1380" s="15">
        <f t="shared" si="152"/>
        <v>10.697334593157395</v>
      </c>
      <c r="T1380" s="20" t="str">
        <f t="shared" si="153"/>
        <v>Medium</v>
      </c>
    </row>
    <row r="1381" spans="1:20" x14ac:dyDescent="0.3">
      <c r="A1381" s="15" t="s">
        <v>1454</v>
      </c>
      <c r="B1381" s="16">
        <v>45516</v>
      </c>
      <c r="C1381" s="15" t="s">
        <v>14</v>
      </c>
      <c r="D1381" s="15" t="s">
        <v>48</v>
      </c>
      <c r="E1381" s="15" t="s">
        <v>32</v>
      </c>
      <c r="F1381" s="15" t="s">
        <v>90</v>
      </c>
      <c r="G1381" s="15" t="s">
        <v>113</v>
      </c>
      <c r="H1381" s="15">
        <v>1</v>
      </c>
      <c r="I1381" s="15">
        <v>54421</v>
      </c>
      <c r="J1381" s="17">
        <v>0</v>
      </c>
      <c r="K1381" s="15">
        <v>54421</v>
      </c>
      <c r="L1381" s="15">
        <v>46960.59</v>
      </c>
      <c r="M1381" s="15" t="s">
        <v>35</v>
      </c>
      <c r="N1381" s="18" t="str">
        <f t="shared" si="147"/>
        <v>August</v>
      </c>
      <c r="O1381" s="15">
        <f t="shared" si="148"/>
        <v>3</v>
      </c>
      <c r="P1381" s="19">
        <f t="shared" si="149"/>
        <v>0</v>
      </c>
      <c r="Q1381" s="19">
        <f t="shared" si="150"/>
        <v>54421</v>
      </c>
      <c r="R1381" s="15">
        <f t="shared" si="151"/>
        <v>7460.4100000000035</v>
      </c>
      <c r="S1381" s="15">
        <f t="shared" si="152"/>
        <v>13.708697010345277</v>
      </c>
      <c r="T1381" s="20" t="str">
        <f t="shared" si="153"/>
        <v>High</v>
      </c>
    </row>
    <row r="1382" spans="1:20" x14ac:dyDescent="0.3">
      <c r="A1382" s="15" t="s">
        <v>1455</v>
      </c>
      <c r="B1382" s="16">
        <v>45199</v>
      </c>
      <c r="C1382" s="15" t="s">
        <v>14</v>
      </c>
      <c r="D1382" s="15" t="s">
        <v>109</v>
      </c>
      <c r="E1382" s="15" t="s">
        <v>23</v>
      </c>
      <c r="F1382" s="15" t="s">
        <v>53</v>
      </c>
      <c r="G1382" s="15" t="s">
        <v>81</v>
      </c>
      <c r="H1382" s="15">
        <v>5</v>
      </c>
      <c r="I1382" s="15">
        <v>60557</v>
      </c>
      <c r="J1382" s="17">
        <v>0.12</v>
      </c>
      <c r="K1382" s="15">
        <v>266450.8</v>
      </c>
      <c r="L1382" s="15">
        <v>238045.34</v>
      </c>
      <c r="M1382" s="15" t="s">
        <v>51</v>
      </c>
      <c r="N1382" s="18" t="str">
        <f t="shared" si="147"/>
        <v>September</v>
      </c>
      <c r="O1382" s="15">
        <f t="shared" si="148"/>
        <v>3</v>
      </c>
      <c r="P1382" s="19">
        <f t="shared" si="149"/>
        <v>31974.095999999998</v>
      </c>
      <c r="Q1382" s="19">
        <f t="shared" si="150"/>
        <v>234476.704</v>
      </c>
      <c r="R1382" s="15">
        <f t="shared" si="151"/>
        <v>28405.459999999992</v>
      </c>
      <c r="S1382" s="15">
        <f t="shared" si="152"/>
        <v>10.660677318289153</v>
      </c>
      <c r="T1382" s="20" t="str">
        <f t="shared" si="153"/>
        <v>High</v>
      </c>
    </row>
    <row r="1383" spans="1:20" x14ac:dyDescent="0.3">
      <c r="A1383" s="15" t="s">
        <v>1456</v>
      </c>
      <c r="B1383" s="16">
        <v>45610</v>
      </c>
      <c r="C1383" s="15" t="s">
        <v>14</v>
      </c>
      <c r="D1383" s="15" t="s">
        <v>15</v>
      </c>
      <c r="E1383" s="15" t="s">
        <v>23</v>
      </c>
      <c r="F1383" s="15" t="s">
        <v>49</v>
      </c>
      <c r="G1383" s="15" t="s">
        <v>95</v>
      </c>
      <c r="H1383" s="15">
        <v>5</v>
      </c>
      <c r="I1383" s="15">
        <v>9733</v>
      </c>
      <c r="J1383" s="17">
        <v>0.1</v>
      </c>
      <c r="K1383" s="15">
        <v>43798.5</v>
      </c>
      <c r="L1383" s="15">
        <v>38393.86</v>
      </c>
      <c r="M1383" s="15" t="s">
        <v>51</v>
      </c>
      <c r="N1383" s="18" t="str">
        <f t="shared" si="147"/>
        <v>November</v>
      </c>
      <c r="O1383" s="15">
        <f t="shared" si="148"/>
        <v>4</v>
      </c>
      <c r="P1383" s="19">
        <f t="shared" si="149"/>
        <v>4379.8500000000004</v>
      </c>
      <c r="Q1383" s="19">
        <f t="shared" si="150"/>
        <v>39418.65</v>
      </c>
      <c r="R1383" s="15">
        <f t="shared" si="151"/>
        <v>5404.6399999999994</v>
      </c>
      <c r="S1383" s="15">
        <f t="shared" si="152"/>
        <v>12.339783325912986</v>
      </c>
      <c r="T1383" s="20" t="str">
        <f t="shared" si="153"/>
        <v>High</v>
      </c>
    </row>
    <row r="1384" spans="1:20" x14ac:dyDescent="0.3">
      <c r="A1384" s="15" t="s">
        <v>1457</v>
      </c>
      <c r="B1384" s="16">
        <v>44982</v>
      </c>
      <c r="C1384" s="15" t="s">
        <v>27</v>
      </c>
      <c r="D1384" s="15" t="s">
        <v>56</v>
      </c>
      <c r="E1384" s="15" t="s">
        <v>23</v>
      </c>
      <c r="F1384" s="15" t="s">
        <v>49</v>
      </c>
      <c r="G1384" s="15" t="s">
        <v>50</v>
      </c>
      <c r="H1384" s="15">
        <v>5</v>
      </c>
      <c r="I1384" s="15">
        <v>48400</v>
      </c>
      <c r="J1384" s="17">
        <v>0</v>
      </c>
      <c r="K1384" s="15">
        <v>242000</v>
      </c>
      <c r="L1384" s="15">
        <v>217253.28</v>
      </c>
      <c r="M1384" s="15" t="s">
        <v>35</v>
      </c>
      <c r="N1384" s="18" t="str">
        <f t="shared" si="147"/>
        <v>February</v>
      </c>
      <c r="O1384" s="15">
        <f t="shared" si="148"/>
        <v>1</v>
      </c>
      <c r="P1384" s="19">
        <f t="shared" si="149"/>
        <v>0</v>
      </c>
      <c r="Q1384" s="19">
        <f t="shared" si="150"/>
        <v>242000</v>
      </c>
      <c r="R1384" s="15">
        <f t="shared" si="151"/>
        <v>24746.720000000001</v>
      </c>
      <c r="S1384" s="15">
        <f t="shared" si="152"/>
        <v>10.225917355371902</v>
      </c>
      <c r="T1384" s="20" t="str">
        <f t="shared" si="153"/>
        <v>High</v>
      </c>
    </row>
    <row r="1385" spans="1:20" x14ac:dyDescent="0.3">
      <c r="A1385" s="15" t="s">
        <v>1458</v>
      </c>
      <c r="B1385" s="16">
        <v>45286</v>
      </c>
      <c r="C1385" s="15" t="s">
        <v>37</v>
      </c>
      <c r="D1385" s="15" t="s">
        <v>38</v>
      </c>
      <c r="E1385" s="15" t="s">
        <v>16</v>
      </c>
      <c r="F1385" s="15" t="s">
        <v>29</v>
      </c>
      <c r="G1385" s="15" t="s">
        <v>105</v>
      </c>
      <c r="H1385" s="15">
        <v>4</v>
      </c>
      <c r="I1385" s="15">
        <v>20479</v>
      </c>
      <c r="J1385" s="17">
        <v>0.1</v>
      </c>
      <c r="K1385" s="15">
        <v>73724.399999999994</v>
      </c>
      <c r="L1385" s="15">
        <v>60087.81</v>
      </c>
      <c r="M1385" s="15" t="s">
        <v>19</v>
      </c>
      <c r="N1385" s="18" t="str">
        <f t="shared" si="147"/>
        <v>December</v>
      </c>
      <c r="O1385" s="15">
        <f t="shared" si="148"/>
        <v>4</v>
      </c>
      <c r="P1385" s="19">
        <f t="shared" si="149"/>
        <v>7372.44</v>
      </c>
      <c r="Q1385" s="19">
        <f t="shared" si="150"/>
        <v>66351.959999999992</v>
      </c>
      <c r="R1385" s="15">
        <f t="shared" si="151"/>
        <v>13636.589999999997</v>
      </c>
      <c r="S1385" s="15">
        <f t="shared" si="152"/>
        <v>18.496712079040314</v>
      </c>
      <c r="T1385" s="20" t="str">
        <f t="shared" si="153"/>
        <v>High</v>
      </c>
    </row>
    <row r="1386" spans="1:20" x14ac:dyDescent="0.3">
      <c r="A1386" s="15" t="s">
        <v>1459</v>
      </c>
      <c r="B1386" s="16">
        <v>45508</v>
      </c>
      <c r="C1386" s="15" t="s">
        <v>27</v>
      </c>
      <c r="D1386" s="15" t="s">
        <v>22</v>
      </c>
      <c r="E1386" s="15" t="s">
        <v>16</v>
      </c>
      <c r="F1386" s="15" t="s">
        <v>39</v>
      </c>
      <c r="G1386" s="15" t="s">
        <v>40</v>
      </c>
      <c r="H1386" s="15">
        <v>5</v>
      </c>
      <c r="I1386" s="15">
        <v>3498</v>
      </c>
      <c r="J1386" s="17">
        <v>0.15</v>
      </c>
      <c r="K1386" s="15">
        <v>14866.5</v>
      </c>
      <c r="L1386" s="15">
        <v>11918.53</v>
      </c>
      <c r="M1386" s="15" t="s">
        <v>51</v>
      </c>
      <c r="N1386" s="18" t="str">
        <f t="shared" si="147"/>
        <v>August</v>
      </c>
      <c r="O1386" s="15">
        <f t="shared" si="148"/>
        <v>3</v>
      </c>
      <c r="P1386" s="19">
        <f t="shared" si="149"/>
        <v>2229.9749999999999</v>
      </c>
      <c r="Q1386" s="19">
        <f t="shared" si="150"/>
        <v>12636.525</v>
      </c>
      <c r="R1386" s="15">
        <f t="shared" si="151"/>
        <v>2947.9699999999993</v>
      </c>
      <c r="S1386" s="15">
        <f t="shared" si="152"/>
        <v>19.829616923956543</v>
      </c>
      <c r="T1386" s="20" t="str">
        <f t="shared" si="153"/>
        <v>Medium</v>
      </c>
    </row>
    <row r="1387" spans="1:20" x14ac:dyDescent="0.3">
      <c r="A1387" s="15" t="s">
        <v>1460</v>
      </c>
      <c r="B1387" s="16">
        <v>45401</v>
      </c>
      <c r="C1387" s="15" t="s">
        <v>21</v>
      </c>
      <c r="D1387" s="15" t="s">
        <v>22</v>
      </c>
      <c r="E1387" s="15" t="s">
        <v>32</v>
      </c>
      <c r="F1387" s="15" t="s">
        <v>60</v>
      </c>
      <c r="G1387" s="15" t="s">
        <v>102</v>
      </c>
      <c r="H1387" s="15">
        <v>5</v>
      </c>
      <c r="I1387" s="15">
        <v>61572</v>
      </c>
      <c r="J1387" s="17">
        <v>0</v>
      </c>
      <c r="K1387" s="15">
        <v>307860</v>
      </c>
      <c r="L1387" s="15">
        <v>267698.86</v>
      </c>
      <c r="M1387" s="15" t="s">
        <v>19</v>
      </c>
      <c r="N1387" s="18" t="str">
        <f t="shared" si="147"/>
        <v>April</v>
      </c>
      <c r="O1387" s="15">
        <f t="shared" si="148"/>
        <v>2</v>
      </c>
      <c r="P1387" s="19">
        <f t="shared" si="149"/>
        <v>0</v>
      </c>
      <c r="Q1387" s="19">
        <f t="shared" si="150"/>
        <v>307860</v>
      </c>
      <c r="R1387" s="15">
        <f t="shared" si="151"/>
        <v>40161.140000000014</v>
      </c>
      <c r="S1387" s="15">
        <f t="shared" si="152"/>
        <v>13.045260832846104</v>
      </c>
      <c r="T1387" s="20" t="str">
        <f t="shared" si="153"/>
        <v>High</v>
      </c>
    </row>
    <row r="1388" spans="1:20" x14ac:dyDescent="0.3">
      <c r="A1388" s="15" t="s">
        <v>1461</v>
      </c>
      <c r="B1388" s="16">
        <v>45427</v>
      </c>
      <c r="C1388" s="15" t="s">
        <v>21</v>
      </c>
      <c r="D1388" s="15" t="s">
        <v>63</v>
      </c>
      <c r="E1388" s="15" t="s">
        <v>32</v>
      </c>
      <c r="F1388" s="15" t="s">
        <v>43</v>
      </c>
      <c r="G1388" s="15" t="s">
        <v>44</v>
      </c>
      <c r="H1388" s="15">
        <v>2</v>
      </c>
      <c r="I1388" s="15">
        <v>23689</v>
      </c>
      <c r="J1388" s="17">
        <v>0</v>
      </c>
      <c r="K1388" s="15">
        <v>47378</v>
      </c>
      <c r="L1388" s="15">
        <v>39409.11</v>
      </c>
      <c r="M1388" s="15" t="s">
        <v>35</v>
      </c>
      <c r="N1388" s="18" t="str">
        <f t="shared" si="147"/>
        <v>May</v>
      </c>
      <c r="O1388" s="15">
        <f t="shared" si="148"/>
        <v>2</v>
      </c>
      <c r="P1388" s="19">
        <f t="shared" si="149"/>
        <v>0</v>
      </c>
      <c r="Q1388" s="19">
        <f t="shared" si="150"/>
        <v>47378</v>
      </c>
      <c r="R1388" s="15">
        <f t="shared" si="151"/>
        <v>7968.8899999999994</v>
      </c>
      <c r="S1388" s="15">
        <f t="shared" si="152"/>
        <v>16.819810882688166</v>
      </c>
      <c r="T1388" s="20" t="str">
        <f t="shared" si="153"/>
        <v>High</v>
      </c>
    </row>
    <row r="1389" spans="1:20" x14ac:dyDescent="0.3">
      <c r="A1389" s="15" t="s">
        <v>1462</v>
      </c>
      <c r="B1389" s="16">
        <v>45031</v>
      </c>
      <c r="C1389" s="15" t="s">
        <v>14</v>
      </c>
      <c r="D1389" s="15" t="s">
        <v>38</v>
      </c>
      <c r="E1389" s="15" t="s">
        <v>23</v>
      </c>
      <c r="F1389" s="15" t="s">
        <v>24</v>
      </c>
      <c r="G1389" s="15" t="s">
        <v>75</v>
      </c>
      <c r="H1389" s="15">
        <v>5</v>
      </c>
      <c r="I1389" s="15">
        <v>51045</v>
      </c>
      <c r="J1389" s="17">
        <v>0</v>
      </c>
      <c r="K1389" s="15">
        <v>255225</v>
      </c>
      <c r="L1389" s="15">
        <v>226553.54</v>
      </c>
      <c r="M1389" s="15" t="s">
        <v>19</v>
      </c>
      <c r="N1389" s="18" t="str">
        <f t="shared" si="147"/>
        <v>April</v>
      </c>
      <c r="O1389" s="15">
        <f t="shared" si="148"/>
        <v>2</v>
      </c>
      <c r="P1389" s="19">
        <f t="shared" si="149"/>
        <v>0</v>
      </c>
      <c r="Q1389" s="19">
        <f t="shared" si="150"/>
        <v>255225</v>
      </c>
      <c r="R1389" s="15">
        <f t="shared" si="151"/>
        <v>28671.459999999992</v>
      </c>
      <c r="S1389" s="15">
        <f t="shared" si="152"/>
        <v>11.233797629542558</v>
      </c>
      <c r="T1389" s="20" t="str">
        <f t="shared" si="153"/>
        <v>High</v>
      </c>
    </row>
    <row r="1390" spans="1:20" x14ac:dyDescent="0.3">
      <c r="A1390" s="15" t="s">
        <v>1463</v>
      </c>
      <c r="B1390" s="16">
        <v>44996</v>
      </c>
      <c r="C1390" s="15" t="s">
        <v>21</v>
      </c>
      <c r="D1390" s="15" t="s">
        <v>22</v>
      </c>
      <c r="E1390" s="15" t="s">
        <v>23</v>
      </c>
      <c r="F1390" s="15" t="s">
        <v>49</v>
      </c>
      <c r="G1390" s="15" t="s">
        <v>95</v>
      </c>
      <c r="H1390" s="15">
        <v>2</v>
      </c>
      <c r="I1390" s="15">
        <v>23608</v>
      </c>
      <c r="J1390" s="17">
        <v>0.08</v>
      </c>
      <c r="K1390" s="15">
        <v>43438.720000000001</v>
      </c>
      <c r="L1390" s="15">
        <v>38595.94</v>
      </c>
      <c r="M1390" s="15" t="s">
        <v>19</v>
      </c>
      <c r="N1390" s="18" t="str">
        <f t="shared" si="147"/>
        <v>March</v>
      </c>
      <c r="O1390" s="15">
        <f t="shared" si="148"/>
        <v>1</v>
      </c>
      <c r="P1390" s="19">
        <f t="shared" si="149"/>
        <v>3475.0976000000001</v>
      </c>
      <c r="Q1390" s="19">
        <f t="shared" si="150"/>
        <v>39963.6224</v>
      </c>
      <c r="R1390" s="15">
        <f t="shared" si="151"/>
        <v>4842.7799999999988</v>
      </c>
      <c r="S1390" s="15">
        <f t="shared" si="152"/>
        <v>11.148532921780381</v>
      </c>
      <c r="T1390" s="20" t="str">
        <f t="shared" si="153"/>
        <v>High</v>
      </c>
    </row>
    <row r="1391" spans="1:20" x14ac:dyDescent="0.3">
      <c r="A1391" s="15" t="s">
        <v>1464</v>
      </c>
      <c r="B1391" s="16">
        <v>45444</v>
      </c>
      <c r="C1391" s="15" t="s">
        <v>21</v>
      </c>
      <c r="D1391" s="15" t="s">
        <v>73</v>
      </c>
      <c r="E1391" s="15" t="s">
        <v>16</v>
      </c>
      <c r="F1391" s="15" t="s">
        <v>29</v>
      </c>
      <c r="G1391" s="15" t="s">
        <v>105</v>
      </c>
      <c r="H1391" s="15">
        <v>4</v>
      </c>
      <c r="I1391" s="15">
        <v>66127</v>
      </c>
      <c r="J1391" s="17">
        <v>0.1</v>
      </c>
      <c r="K1391" s="15">
        <v>238057.2</v>
      </c>
      <c r="L1391" s="15">
        <v>194475.77</v>
      </c>
      <c r="M1391" s="15" t="s">
        <v>19</v>
      </c>
      <c r="N1391" s="18" t="str">
        <f t="shared" si="147"/>
        <v>June</v>
      </c>
      <c r="O1391" s="15">
        <f t="shared" si="148"/>
        <v>2</v>
      </c>
      <c r="P1391" s="19">
        <f t="shared" si="149"/>
        <v>23805.72</v>
      </c>
      <c r="Q1391" s="19">
        <f t="shared" si="150"/>
        <v>214251.48</v>
      </c>
      <c r="R1391" s="15">
        <f t="shared" si="151"/>
        <v>43581.430000000022</v>
      </c>
      <c r="S1391" s="15">
        <f t="shared" si="152"/>
        <v>18.307125346345341</v>
      </c>
      <c r="T1391" s="20" t="str">
        <f t="shared" si="153"/>
        <v>High</v>
      </c>
    </row>
    <row r="1392" spans="1:20" x14ac:dyDescent="0.3">
      <c r="A1392" s="15" t="s">
        <v>1465</v>
      </c>
      <c r="B1392" s="16">
        <v>45058</v>
      </c>
      <c r="C1392" s="15" t="s">
        <v>14</v>
      </c>
      <c r="D1392" s="15" t="s">
        <v>70</v>
      </c>
      <c r="E1392" s="15" t="s">
        <v>16</v>
      </c>
      <c r="F1392" s="15" t="s">
        <v>39</v>
      </c>
      <c r="G1392" s="15" t="s">
        <v>40</v>
      </c>
      <c r="H1392" s="15">
        <v>3</v>
      </c>
      <c r="I1392" s="15">
        <v>47539</v>
      </c>
      <c r="J1392" s="17">
        <v>0.05</v>
      </c>
      <c r="K1392" s="15">
        <v>135486.15</v>
      </c>
      <c r="L1392" s="15">
        <v>118242.76</v>
      </c>
      <c r="M1392" s="15" t="s">
        <v>19</v>
      </c>
      <c r="N1392" s="18" t="str">
        <f t="shared" si="147"/>
        <v>May</v>
      </c>
      <c r="O1392" s="15">
        <f t="shared" si="148"/>
        <v>2</v>
      </c>
      <c r="P1392" s="19">
        <f t="shared" si="149"/>
        <v>6774.3074999999999</v>
      </c>
      <c r="Q1392" s="19">
        <f t="shared" si="150"/>
        <v>128711.8425</v>
      </c>
      <c r="R1392" s="15">
        <f t="shared" si="151"/>
        <v>17243.39</v>
      </c>
      <c r="S1392" s="15">
        <f t="shared" si="152"/>
        <v>12.727049960457212</v>
      </c>
      <c r="T1392" s="20" t="str">
        <f t="shared" si="153"/>
        <v>High</v>
      </c>
    </row>
    <row r="1393" spans="1:20" x14ac:dyDescent="0.3">
      <c r="A1393" s="15" t="s">
        <v>1466</v>
      </c>
      <c r="B1393" s="16">
        <v>44941</v>
      </c>
      <c r="C1393" s="15" t="s">
        <v>21</v>
      </c>
      <c r="D1393" s="15" t="s">
        <v>46</v>
      </c>
      <c r="E1393" s="15" t="s">
        <v>32</v>
      </c>
      <c r="F1393" s="15" t="s">
        <v>33</v>
      </c>
      <c r="G1393" s="15" t="s">
        <v>83</v>
      </c>
      <c r="H1393" s="15">
        <v>2</v>
      </c>
      <c r="I1393" s="15">
        <v>65130</v>
      </c>
      <c r="J1393" s="17">
        <v>0.1</v>
      </c>
      <c r="K1393" s="15">
        <v>117234</v>
      </c>
      <c r="L1393" s="15">
        <v>101277.27</v>
      </c>
      <c r="M1393" s="15" t="s">
        <v>19</v>
      </c>
      <c r="N1393" s="18" t="str">
        <f t="shared" si="147"/>
        <v>January</v>
      </c>
      <c r="O1393" s="15">
        <f t="shared" si="148"/>
        <v>1</v>
      </c>
      <c r="P1393" s="19">
        <f t="shared" si="149"/>
        <v>11723.400000000001</v>
      </c>
      <c r="Q1393" s="19">
        <f t="shared" si="150"/>
        <v>105510.6</v>
      </c>
      <c r="R1393" s="15">
        <f t="shared" si="151"/>
        <v>15956.729999999996</v>
      </c>
      <c r="S1393" s="15">
        <f t="shared" si="152"/>
        <v>13.61100875172731</v>
      </c>
      <c r="T1393" s="20" t="str">
        <f t="shared" si="153"/>
        <v>High</v>
      </c>
    </row>
    <row r="1394" spans="1:20" x14ac:dyDescent="0.3">
      <c r="A1394" s="15" t="s">
        <v>1467</v>
      </c>
      <c r="B1394" s="16">
        <v>45361</v>
      </c>
      <c r="C1394" s="15" t="s">
        <v>27</v>
      </c>
      <c r="D1394" s="15" t="s">
        <v>28</v>
      </c>
      <c r="E1394" s="15" t="s">
        <v>23</v>
      </c>
      <c r="F1394" s="15" t="s">
        <v>53</v>
      </c>
      <c r="G1394" s="15" t="s">
        <v>54</v>
      </c>
      <c r="H1394" s="15">
        <v>1</v>
      </c>
      <c r="I1394" s="15">
        <v>24681</v>
      </c>
      <c r="J1394" s="17">
        <v>0</v>
      </c>
      <c r="K1394" s="15">
        <v>24681</v>
      </c>
      <c r="L1394" s="15">
        <v>21790.55</v>
      </c>
      <c r="M1394" s="15" t="s">
        <v>51</v>
      </c>
      <c r="N1394" s="18" t="str">
        <f t="shared" si="147"/>
        <v>March</v>
      </c>
      <c r="O1394" s="15">
        <f t="shared" si="148"/>
        <v>1</v>
      </c>
      <c r="P1394" s="19">
        <f t="shared" si="149"/>
        <v>0</v>
      </c>
      <c r="Q1394" s="19">
        <f t="shared" si="150"/>
        <v>24681</v>
      </c>
      <c r="R1394" s="15">
        <f t="shared" si="151"/>
        <v>2890.4500000000007</v>
      </c>
      <c r="S1394" s="15">
        <f t="shared" si="152"/>
        <v>11.711235363234881</v>
      </c>
      <c r="T1394" s="20" t="str">
        <f t="shared" si="153"/>
        <v>Medium</v>
      </c>
    </row>
    <row r="1395" spans="1:20" x14ac:dyDescent="0.3">
      <c r="A1395" s="15" t="s">
        <v>1468</v>
      </c>
      <c r="B1395" s="16">
        <v>45185</v>
      </c>
      <c r="C1395" s="15" t="s">
        <v>37</v>
      </c>
      <c r="D1395" s="15" t="s">
        <v>42</v>
      </c>
      <c r="E1395" s="15" t="s">
        <v>32</v>
      </c>
      <c r="F1395" s="15" t="s">
        <v>90</v>
      </c>
      <c r="G1395" s="15" t="s">
        <v>113</v>
      </c>
      <c r="H1395" s="15">
        <v>5</v>
      </c>
      <c r="I1395" s="15">
        <v>6434</v>
      </c>
      <c r="J1395" s="17">
        <v>0.12</v>
      </c>
      <c r="K1395" s="15">
        <v>28309.599999999999</v>
      </c>
      <c r="L1395" s="15">
        <v>21886.34</v>
      </c>
      <c r="M1395" s="15" t="s">
        <v>19</v>
      </c>
      <c r="N1395" s="18" t="str">
        <f t="shared" si="147"/>
        <v>September</v>
      </c>
      <c r="O1395" s="15">
        <f t="shared" si="148"/>
        <v>3</v>
      </c>
      <c r="P1395" s="19">
        <f t="shared" si="149"/>
        <v>3397.1519999999996</v>
      </c>
      <c r="Q1395" s="19">
        <f t="shared" si="150"/>
        <v>24912.448</v>
      </c>
      <c r="R1395" s="15">
        <f t="shared" si="151"/>
        <v>6423.2599999999984</v>
      </c>
      <c r="S1395" s="15">
        <f t="shared" si="152"/>
        <v>22.689335066549859</v>
      </c>
      <c r="T1395" s="20" t="str">
        <f t="shared" si="153"/>
        <v>Medium</v>
      </c>
    </row>
    <row r="1396" spans="1:20" x14ac:dyDescent="0.3">
      <c r="A1396" s="15" t="s">
        <v>1469</v>
      </c>
      <c r="B1396" s="16">
        <v>45086</v>
      </c>
      <c r="C1396" s="15" t="s">
        <v>27</v>
      </c>
      <c r="D1396" s="15" t="s">
        <v>70</v>
      </c>
      <c r="E1396" s="15" t="s">
        <v>16</v>
      </c>
      <c r="F1396" s="15" t="s">
        <v>17</v>
      </c>
      <c r="G1396" s="15" t="s">
        <v>93</v>
      </c>
      <c r="H1396" s="15">
        <v>3</v>
      </c>
      <c r="I1396" s="15">
        <v>1770</v>
      </c>
      <c r="J1396" s="17">
        <v>0.12</v>
      </c>
      <c r="K1396" s="15">
        <v>4672.8</v>
      </c>
      <c r="L1396" s="15">
        <v>3911.26</v>
      </c>
      <c r="M1396" s="15" t="s">
        <v>35</v>
      </c>
      <c r="N1396" s="18" t="str">
        <f t="shared" si="147"/>
        <v>June</v>
      </c>
      <c r="O1396" s="15">
        <f t="shared" si="148"/>
        <v>2</v>
      </c>
      <c r="P1396" s="19">
        <f t="shared" si="149"/>
        <v>560.73599999999999</v>
      </c>
      <c r="Q1396" s="19">
        <f t="shared" si="150"/>
        <v>4112.0640000000003</v>
      </c>
      <c r="R1396" s="15">
        <f t="shared" si="151"/>
        <v>761.54</v>
      </c>
      <c r="S1396" s="15">
        <f t="shared" si="152"/>
        <v>16.297294983735661</v>
      </c>
      <c r="T1396" s="20" t="str">
        <f t="shared" si="153"/>
        <v>Low</v>
      </c>
    </row>
    <row r="1397" spans="1:20" x14ac:dyDescent="0.3">
      <c r="A1397" s="15" t="s">
        <v>1470</v>
      </c>
      <c r="B1397" s="16">
        <v>45453</v>
      </c>
      <c r="C1397" s="15" t="s">
        <v>37</v>
      </c>
      <c r="D1397" s="15" t="s">
        <v>42</v>
      </c>
      <c r="E1397" s="15" t="s">
        <v>16</v>
      </c>
      <c r="F1397" s="15" t="s">
        <v>17</v>
      </c>
      <c r="G1397" s="15" t="s">
        <v>18</v>
      </c>
      <c r="H1397" s="15">
        <v>4</v>
      </c>
      <c r="I1397" s="15">
        <v>63439</v>
      </c>
      <c r="J1397" s="17">
        <v>0.05</v>
      </c>
      <c r="K1397" s="15">
        <v>241068.2</v>
      </c>
      <c r="L1397" s="15">
        <v>192123</v>
      </c>
      <c r="M1397" s="15" t="s">
        <v>19</v>
      </c>
      <c r="N1397" s="18" t="str">
        <f t="shared" si="147"/>
        <v>June</v>
      </c>
      <c r="O1397" s="15">
        <f t="shared" si="148"/>
        <v>2</v>
      </c>
      <c r="P1397" s="19">
        <f t="shared" si="149"/>
        <v>12053.410000000002</v>
      </c>
      <c r="Q1397" s="19">
        <f t="shared" si="150"/>
        <v>229014.79</v>
      </c>
      <c r="R1397" s="15">
        <f t="shared" si="151"/>
        <v>48945.200000000012</v>
      </c>
      <c r="S1397" s="15">
        <f t="shared" si="152"/>
        <v>20.303465990122302</v>
      </c>
      <c r="T1397" s="20" t="str">
        <f t="shared" si="153"/>
        <v>High</v>
      </c>
    </row>
    <row r="1398" spans="1:20" x14ac:dyDescent="0.3">
      <c r="A1398" s="15" t="s">
        <v>1471</v>
      </c>
      <c r="B1398" s="16">
        <v>45188</v>
      </c>
      <c r="C1398" s="15" t="s">
        <v>37</v>
      </c>
      <c r="D1398" s="15" t="s">
        <v>22</v>
      </c>
      <c r="E1398" s="15" t="s">
        <v>32</v>
      </c>
      <c r="F1398" s="15" t="s">
        <v>33</v>
      </c>
      <c r="G1398" s="15" t="s">
        <v>83</v>
      </c>
      <c r="H1398" s="15">
        <v>5</v>
      </c>
      <c r="I1398" s="15">
        <v>88309</v>
      </c>
      <c r="J1398" s="17">
        <v>0.1</v>
      </c>
      <c r="K1398" s="15">
        <v>397390.5</v>
      </c>
      <c r="L1398" s="15">
        <v>317908.59999999998</v>
      </c>
      <c r="M1398" s="15" t="s">
        <v>35</v>
      </c>
      <c r="N1398" s="18" t="str">
        <f t="shared" si="147"/>
        <v>September</v>
      </c>
      <c r="O1398" s="15">
        <f t="shared" si="148"/>
        <v>3</v>
      </c>
      <c r="P1398" s="19">
        <f t="shared" si="149"/>
        <v>39739.050000000003</v>
      </c>
      <c r="Q1398" s="19">
        <f t="shared" si="150"/>
        <v>357651.45</v>
      </c>
      <c r="R1398" s="15">
        <f t="shared" si="151"/>
        <v>79481.900000000023</v>
      </c>
      <c r="S1398" s="15">
        <f t="shared" si="152"/>
        <v>20.000956238259352</v>
      </c>
      <c r="T1398" s="20" t="str">
        <f t="shared" si="153"/>
        <v>High</v>
      </c>
    </row>
    <row r="1399" spans="1:20" x14ac:dyDescent="0.3">
      <c r="A1399" s="15" t="s">
        <v>1472</v>
      </c>
      <c r="B1399" s="16">
        <v>45237</v>
      </c>
      <c r="C1399" s="15" t="s">
        <v>14</v>
      </c>
      <c r="D1399" s="15" t="s">
        <v>46</v>
      </c>
      <c r="E1399" s="15" t="s">
        <v>16</v>
      </c>
      <c r="F1399" s="15" t="s">
        <v>39</v>
      </c>
      <c r="G1399" s="15" t="s">
        <v>40</v>
      </c>
      <c r="H1399" s="15">
        <v>5</v>
      </c>
      <c r="I1399" s="15">
        <v>17408</v>
      </c>
      <c r="J1399" s="17">
        <v>0.08</v>
      </c>
      <c r="K1399" s="15">
        <v>80076.800000000003</v>
      </c>
      <c r="L1399" s="15">
        <v>62612.26</v>
      </c>
      <c r="M1399" s="15" t="s">
        <v>51</v>
      </c>
      <c r="N1399" s="18" t="str">
        <f t="shared" si="147"/>
        <v>November</v>
      </c>
      <c r="O1399" s="15">
        <f t="shared" si="148"/>
        <v>4</v>
      </c>
      <c r="P1399" s="19">
        <f t="shared" si="149"/>
        <v>6406.1440000000002</v>
      </c>
      <c r="Q1399" s="19">
        <f t="shared" si="150"/>
        <v>73670.656000000003</v>
      </c>
      <c r="R1399" s="15">
        <f t="shared" si="151"/>
        <v>17464.54</v>
      </c>
      <c r="S1399" s="15">
        <f t="shared" si="152"/>
        <v>21.809737651854221</v>
      </c>
      <c r="T1399" s="20" t="str">
        <f t="shared" si="153"/>
        <v>High</v>
      </c>
    </row>
    <row r="1400" spans="1:20" x14ac:dyDescent="0.3">
      <c r="A1400" s="15" t="s">
        <v>1473</v>
      </c>
      <c r="B1400" s="16">
        <v>45424</v>
      </c>
      <c r="C1400" s="15" t="s">
        <v>27</v>
      </c>
      <c r="D1400" s="15" t="s">
        <v>73</v>
      </c>
      <c r="E1400" s="15" t="s">
        <v>32</v>
      </c>
      <c r="F1400" s="15" t="s">
        <v>90</v>
      </c>
      <c r="G1400" s="15" t="s">
        <v>113</v>
      </c>
      <c r="H1400" s="15">
        <v>5</v>
      </c>
      <c r="I1400" s="15">
        <v>9218</v>
      </c>
      <c r="J1400" s="17">
        <v>0.05</v>
      </c>
      <c r="K1400" s="15">
        <v>43785.5</v>
      </c>
      <c r="L1400" s="15">
        <v>38221.94</v>
      </c>
      <c r="M1400" s="15" t="s">
        <v>19</v>
      </c>
      <c r="N1400" s="18" t="str">
        <f t="shared" si="147"/>
        <v>May</v>
      </c>
      <c r="O1400" s="15">
        <f t="shared" si="148"/>
        <v>2</v>
      </c>
      <c r="P1400" s="19">
        <f t="shared" si="149"/>
        <v>2189.2750000000001</v>
      </c>
      <c r="Q1400" s="19">
        <f t="shared" si="150"/>
        <v>41596.224999999999</v>
      </c>
      <c r="R1400" s="15">
        <f t="shared" si="151"/>
        <v>5563.5599999999977</v>
      </c>
      <c r="S1400" s="15">
        <f t="shared" si="152"/>
        <v>12.706398236859229</v>
      </c>
      <c r="T1400" s="20" t="str">
        <f t="shared" si="153"/>
        <v>High</v>
      </c>
    </row>
    <row r="1401" spans="1:20" x14ac:dyDescent="0.3">
      <c r="A1401" s="15" t="s">
        <v>1474</v>
      </c>
      <c r="B1401" s="16">
        <v>45074</v>
      </c>
      <c r="C1401" s="15" t="s">
        <v>14</v>
      </c>
      <c r="D1401" s="15" t="s">
        <v>56</v>
      </c>
      <c r="E1401" s="15" t="s">
        <v>23</v>
      </c>
      <c r="F1401" s="15" t="s">
        <v>49</v>
      </c>
      <c r="G1401" s="15" t="s">
        <v>50</v>
      </c>
      <c r="H1401" s="15">
        <v>3</v>
      </c>
      <c r="I1401" s="15">
        <v>37073</v>
      </c>
      <c r="J1401" s="17">
        <v>0.15</v>
      </c>
      <c r="K1401" s="15">
        <v>94536.15</v>
      </c>
      <c r="L1401" s="15">
        <v>73548.88</v>
      </c>
      <c r="M1401" s="15" t="s">
        <v>35</v>
      </c>
      <c r="N1401" s="18" t="str">
        <f t="shared" si="147"/>
        <v>May</v>
      </c>
      <c r="O1401" s="15">
        <f t="shared" si="148"/>
        <v>2</v>
      </c>
      <c r="P1401" s="19">
        <f t="shared" si="149"/>
        <v>14180.422499999999</v>
      </c>
      <c r="Q1401" s="19">
        <f t="shared" si="150"/>
        <v>80355.727499999994</v>
      </c>
      <c r="R1401" s="15">
        <f t="shared" si="151"/>
        <v>20987.26999999999</v>
      </c>
      <c r="S1401" s="15">
        <f t="shared" si="152"/>
        <v>22.200258842781299</v>
      </c>
      <c r="T1401" s="20" t="str">
        <f t="shared" si="153"/>
        <v>High</v>
      </c>
    </row>
    <row r="1402" spans="1:20" x14ac:dyDescent="0.3">
      <c r="A1402" s="15" t="s">
        <v>1475</v>
      </c>
      <c r="B1402" s="16">
        <v>45048</v>
      </c>
      <c r="C1402" s="15" t="s">
        <v>14</v>
      </c>
      <c r="D1402" s="15" t="s">
        <v>28</v>
      </c>
      <c r="E1402" s="15" t="s">
        <v>16</v>
      </c>
      <c r="F1402" s="15" t="s">
        <v>17</v>
      </c>
      <c r="G1402" s="15" t="s">
        <v>156</v>
      </c>
      <c r="H1402" s="15">
        <v>2</v>
      </c>
      <c r="I1402" s="15">
        <v>38774</v>
      </c>
      <c r="J1402" s="17">
        <v>0.15</v>
      </c>
      <c r="K1402" s="15">
        <v>65915.8</v>
      </c>
      <c r="L1402" s="15">
        <v>58541.11</v>
      </c>
      <c r="M1402" s="15" t="s">
        <v>51</v>
      </c>
      <c r="N1402" s="18" t="str">
        <f t="shared" si="147"/>
        <v>May</v>
      </c>
      <c r="O1402" s="15">
        <f t="shared" si="148"/>
        <v>2</v>
      </c>
      <c r="P1402" s="19">
        <f t="shared" si="149"/>
        <v>9887.3700000000008</v>
      </c>
      <c r="Q1402" s="19">
        <f t="shared" si="150"/>
        <v>56028.43</v>
      </c>
      <c r="R1402" s="15">
        <f t="shared" si="151"/>
        <v>7374.6900000000023</v>
      </c>
      <c r="S1402" s="15">
        <f t="shared" si="152"/>
        <v>11.18804596166625</v>
      </c>
      <c r="T1402" s="20" t="str">
        <f t="shared" si="153"/>
        <v>High</v>
      </c>
    </row>
    <row r="1403" spans="1:20" x14ac:dyDescent="0.3">
      <c r="A1403" s="15" t="s">
        <v>1476</v>
      </c>
      <c r="B1403" s="16">
        <v>45106</v>
      </c>
      <c r="C1403" s="15" t="s">
        <v>37</v>
      </c>
      <c r="D1403" s="15" t="s">
        <v>15</v>
      </c>
      <c r="E1403" s="15" t="s">
        <v>23</v>
      </c>
      <c r="F1403" s="15" t="s">
        <v>49</v>
      </c>
      <c r="G1403" s="15" t="s">
        <v>50</v>
      </c>
      <c r="H1403" s="15">
        <v>4</v>
      </c>
      <c r="I1403" s="15">
        <v>71625</v>
      </c>
      <c r="J1403" s="17">
        <v>0</v>
      </c>
      <c r="K1403" s="15">
        <v>286500</v>
      </c>
      <c r="L1403" s="15">
        <v>253342.41</v>
      </c>
      <c r="M1403" s="15" t="s">
        <v>35</v>
      </c>
      <c r="N1403" s="18" t="str">
        <f t="shared" si="147"/>
        <v>June</v>
      </c>
      <c r="O1403" s="15">
        <f t="shared" si="148"/>
        <v>2</v>
      </c>
      <c r="P1403" s="19">
        <f t="shared" si="149"/>
        <v>0</v>
      </c>
      <c r="Q1403" s="19">
        <f t="shared" si="150"/>
        <v>286500</v>
      </c>
      <c r="R1403" s="15">
        <f t="shared" si="151"/>
        <v>33157.589999999997</v>
      </c>
      <c r="S1403" s="15">
        <f t="shared" si="152"/>
        <v>11.573329842931935</v>
      </c>
      <c r="T1403" s="20" t="str">
        <f t="shared" si="153"/>
        <v>High</v>
      </c>
    </row>
    <row r="1404" spans="1:20" x14ac:dyDescent="0.3">
      <c r="A1404" s="15" t="s">
        <v>1477</v>
      </c>
      <c r="B1404" s="16">
        <v>45115</v>
      </c>
      <c r="C1404" s="15" t="s">
        <v>21</v>
      </c>
      <c r="D1404" s="15" t="s">
        <v>15</v>
      </c>
      <c r="E1404" s="15" t="s">
        <v>23</v>
      </c>
      <c r="F1404" s="15" t="s">
        <v>53</v>
      </c>
      <c r="G1404" s="15" t="s">
        <v>54</v>
      </c>
      <c r="H1404" s="15">
        <v>5</v>
      </c>
      <c r="I1404" s="15">
        <v>4876</v>
      </c>
      <c r="J1404" s="17">
        <v>0</v>
      </c>
      <c r="K1404" s="15">
        <v>24380</v>
      </c>
      <c r="L1404" s="15">
        <v>19499.060000000001</v>
      </c>
      <c r="M1404" s="15" t="s">
        <v>19</v>
      </c>
      <c r="N1404" s="18" t="str">
        <f t="shared" si="147"/>
        <v>July</v>
      </c>
      <c r="O1404" s="15">
        <f t="shared" si="148"/>
        <v>3</v>
      </c>
      <c r="P1404" s="19">
        <f t="shared" si="149"/>
        <v>0</v>
      </c>
      <c r="Q1404" s="19">
        <f t="shared" si="150"/>
        <v>24380</v>
      </c>
      <c r="R1404" s="15">
        <f t="shared" si="151"/>
        <v>4880.9399999999987</v>
      </c>
      <c r="S1404" s="15">
        <f t="shared" si="152"/>
        <v>20.020262510254302</v>
      </c>
      <c r="T1404" s="20" t="str">
        <f t="shared" si="153"/>
        <v>Medium</v>
      </c>
    </row>
    <row r="1405" spans="1:20" x14ac:dyDescent="0.3">
      <c r="A1405" s="15" t="s">
        <v>1478</v>
      </c>
      <c r="B1405" s="16">
        <v>44947</v>
      </c>
      <c r="C1405" s="15" t="s">
        <v>14</v>
      </c>
      <c r="D1405" s="15" t="s">
        <v>46</v>
      </c>
      <c r="E1405" s="15" t="s">
        <v>16</v>
      </c>
      <c r="F1405" s="15" t="s">
        <v>29</v>
      </c>
      <c r="G1405" s="15" t="s">
        <v>30</v>
      </c>
      <c r="H1405" s="15">
        <v>1</v>
      </c>
      <c r="I1405" s="15">
        <v>10847</v>
      </c>
      <c r="J1405" s="17">
        <v>0.08</v>
      </c>
      <c r="K1405" s="15">
        <v>9979.24</v>
      </c>
      <c r="L1405" s="15">
        <v>8653.75</v>
      </c>
      <c r="M1405" s="15" t="s">
        <v>35</v>
      </c>
      <c r="N1405" s="18" t="str">
        <f t="shared" si="147"/>
        <v>January</v>
      </c>
      <c r="O1405" s="15">
        <f t="shared" si="148"/>
        <v>1</v>
      </c>
      <c r="P1405" s="19">
        <f t="shared" si="149"/>
        <v>798.33920000000001</v>
      </c>
      <c r="Q1405" s="19">
        <f t="shared" si="150"/>
        <v>9180.9007999999994</v>
      </c>
      <c r="R1405" s="15">
        <f t="shared" si="151"/>
        <v>1325.4899999999998</v>
      </c>
      <c r="S1405" s="15">
        <f t="shared" si="152"/>
        <v>13.282474416889462</v>
      </c>
      <c r="T1405" s="20" t="str">
        <f t="shared" si="153"/>
        <v>Low</v>
      </c>
    </row>
    <row r="1406" spans="1:20" x14ac:dyDescent="0.3">
      <c r="A1406" s="15" t="s">
        <v>1479</v>
      </c>
      <c r="B1406" s="16">
        <v>45306</v>
      </c>
      <c r="C1406" s="15" t="s">
        <v>21</v>
      </c>
      <c r="D1406" s="15" t="s">
        <v>38</v>
      </c>
      <c r="E1406" s="15" t="s">
        <v>23</v>
      </c>
      <c r="F1406" s="15" t="s">
        <v>49</v>
      </c>
      <c r="G1406" s="15" t="s">
        <v>50</v>
      </c>
      <c r="H1406" s="15">
        <v>2</v>
      </c>
      <c r="I1406" s="15">
        <v>14251</v>
      </c>
      <c r="J1406" s="17">
        <v>0.12</v>
      </c>
      <c r="K1406" s="15">
        <v>25081.759999999998</v>
      </c>
      <c r="L1406" s="15">
        <v>22302.71</v>
      </c>
      <c r="M1406" s="15" t="s">
        <v>35</v>
      </c>
      <c r="N1406" s="18" t="str">
        <f t="shared" si="147"/>
        <v>January</v>
      </c>
      <c r="O1406" s="15">
        <f t="shared" si="148"/>
        <v>1</v>
      </c>
      <c r="P1406" s="19">
        <f t="shared" si="149"/>
        <v>3009.8111999999996</v>
      </c>
      <c r="Q1406" s="19">
        <f t="shared" si="150"/>
        <v>22071.948799999998</v>
      </c>
      <c r="R1406" s="15">
        <f t="shared" si="151"/>
        <v>2779.0499999999993</v>
      </c>
      <c r="S1406" s="15">
        <f t="shared" si="152"/>
        <v>11.079964085454925</v>
      </c>
      <c r="T1406" s="20" t="str">
        <f t="shared" si="153"/>
        <v>Medium</v>
      </c>
    </row>
    <row r="1407" spans="1:20" x14ac:dyDescent="0.3">
      <c r="A1407" s="15" t="s">
        <v>1480</v>
      </c>
      <c r="B1407" s="16">
        <v>45129</v>
      </c>
      <c r="C1407" s="15" t="s">
        <v>37</v>
      </c>
      <c r="D1407" s="15" t="s">
        <v>28</v>
      </c>
      <c r="E1407" s="15" t="s">
        <v>16</v>
      </c>
      <c r="F1407" s="15" t="s">
        <v>29</v>
      </c>
      <c r="G1407" s="15" t="s">
        <v>30</v>
      </c>
      <c r="H1407" s="15">
        <v>4</v>
      </c>
      <c r="I1407" s="15">
        <v>39379</v>
      </c>
      <c r="J1407" s="17">
        <v>0.1</v>
      </c>
      <c r="K1407" s="15">
        <v>141764.4</v>
      </c>
      <c r="L1407" s="15">
        <v>113264.82</v>
      </c>
      <c r="M1407" s="15" t="s">
        <v>51</v>
      </c>
      <c r="N1407" s="18" t="str">
        <f t="shared" si="147"/>
        <v>July</v>
      </c>
      <c r="O1407" s="15">
        <f t="shared" si="148"/>
        <v>3</v>
      </c>
      <c r="P1407" s="19">
        <f t="shared" si="149"/>
        <v>14176.44</v>
      </c>
      <c r="Q1407" s="19">
        <f t="shared" si="150"/>
        <v>127587.95999999999</v>
      </c>
      <c r="R1407" s="15">
        <f t="shared" si="151"/>
        <v>28499.579999999987</v>
      </c>
      <c r="S1407" s="15">
        <f t="shared" si="152"/>
        <v>20.103481551080517</v>
      </c>
      <c r="T1407" s="20" t="str">
        <f t="shared" si="153"/>
        <v>High</v>
      </c>
    </row>
    <row r="1408" spans="1:20" x14ac:dyDescent="0.3">
      <c r="A1408" s="15" t="s">
        <v>1481</v>
      </c>
      <c r="B1408" s="16">
        <v>45547</v>
      </c>
      <c r="C1408" s="15" t="s">
        <v>14</v>
      </c>
      <c r="D1408" s="15" t="s">
        <v>70</v>
      </c>
      <c r="E1408" s="15" t="s">
        <v>32</v>
      </c>
      <c r="F1408" s="15" t="s">
        <v>33</v>
      </c>
      <c r="G1408" s="15" t="s">
        <v>34</v>
      </c>
      <c r="H1408" s="15">
        <v>5</v>
      </c>
      <c r="I1408" s="15">
        <v>12019</v>
      </c>
      <c r="J1408" s="17">
        <v>0</v>
      </c>
      <c r="K1408" s="15">
        <v>60095</v>
      </c>
      <c r="L1408" s="15">
        <v>49040.18</v>
      </c>
      <c r="M1408" s="15" t="s">
        <v>35</v>
      </c>
      <c r="N1408" s="18" t="str">
        <f t="shared" si="147"/>
        <v>September</v>
      </c>
      <c r="O1408" s="15">
        <f t="shared" si="148"/>
        <v>3</v>
      </c>
      <c r="P1408" s="19">
        <f t="shared" si="149"/>
        <v>0</v>
      </c>
      <c r="Q1408" s="19">
        <f t="shared" si="150"/>
        <v>60095</v>
      </c>
      <c r="R1408" s="15">
        <f t="shared" si="151"/>
        <v>11054.82</v>
      </c>
      <c r="S1408" s="15">
        <f t="shared" si="152"/>
        <v>18.39557367501456</v>
      </c>
      <c r="T1408" s="20" t="str">
        <f t="shared" si="153"/>
        <v>High</v>
      </c>
    </row>
    <row r="1409" spans="1:20" x14ac:dyDescent="0.3">
      <c r="A1409" s="15" t="s">
        <v>1482</v>
      </c>
      <c r="B1409" s="16">
        <v>45385</v>
      </c>
      <c r="C1409" s="15" t="s">
        <v>27</v>
      </c>
      <c r="D1409" s="15" t="s">
        <v>46</v>
      </c>
      <c r="E1409" s="15" t="s">
        <v>32</v>
      </c>
      <c r="F1409" s="15" t="s">
        <v>60</v>
      </c>
      <c r="G1409" s="15" t="s">
        <v>102</v>
      </c>
      <c r="H1409" s="15">
        <v>5</v>
      </c>
      <c r="I1409" s="15">
        <v>84878</v>
      </c>
      <c r="J1409" s="17">
        <v>0.05</v>
      </c>
      <c r="K1409" s="15">
        <v>403170.5</v>
      </c>
      <c r="L1409" s="15">
        <v>305625.40999999997</v>
      </c>
      <c r="M1409" s="15" t="s">
        <v>19</v>
      </c>
      <c r="N1409" s="18" t="str">
        <f t="shared" si="147"/>
        <v>April</v>
      </c>
      <c r="O1409" s="15">
        <f t="shared" si="148"/>
        <v>2</v>
      </c>
      <c r="P1409" s="19">
        <f t="shared" si="149"/>
        <v>20158.525000000001</v>
      </c>
      <c r="Q1409" s="19">
        <f t="shared" si="150"/>
        <v>383011.97499999998</v>
      </c>
      <c r="R1409" s="15">
        <f t="shared" si="151"/>
        <v>97545.090000000026</v>
      </c>
      <c r="S1409" s="15">
        <f t="shared" si="152"/>
        <v>24.19450083773491</v>
      </c>
      <c r="T1409" s="20" t="str">
        <f t="shared" si="153"/>
        <v>High</v>
      </c>
    </row>
    <row r="1410" spans="1:20" x14ac:dyDescent="0.3">
      <c r="A1410" s="15" t="s">
        <v>1483</v>
      </c>
      <c r="B1410" s="16">
        <v>45083</v>
      </c>
      <c r="C1410" s="15" t="s">
        <v>21</v>
      </c>
      <c r="D1410" s="15" t="s">
        <v>73</v>
      </c>
      <c r="E1410" s="15" t="s">
        <v>16</v>
      </c>
      <c r="F1410" s="15" t="s">
        <v>39</v>
      </c>
      <c r="G1410" s="15" t="s">
        <v>165</v>
      </c>
      <c r="H1410" s="15">
        <v>5</v>
      </c>
      <c r="I1410" s="15">
        <v>30949</v>
      </c>
      <c r="J1410" s="17">
        <v>0.08</v>
      </c>
      <c r="K1410" s="15">
        <v>142365.4</v>
      </c>
      <c r="L1410" s="15">
        <v>108473.41</v>
      </c>
      <c r="M1410" s="15" t="s">
        <v>35</v>
      </c>
      <c r="N1410" s="18" t="str">
        <f t="shared" si="147"/>
        <v>June</v>
      </c>
      <c r="O1410" s="15">
        <f t="shared" si="148"/>
        <v>2</v>
      </c>
      <c r="P1410" s="19">
        <f t="shared" si="149"/>
        <v>11389.232</v>
      </c>
      <c r="Q1410" s="19">
        <f t="shared" si="150"/>
        <v>130976.16799999999</v>
      </c>
      <c r="R1410" s="15">
        <f t="shared" si="151"/>
        <v>33891.989999999991</v>
      </c>
      <c r="S1410" s="15">
        <f t="shared" si="152"/>
        <v>23.806339180727896</v>
      </c>
      <c r="T1410" s="20" t="str">
        <f t="shared" si="153"/>
        <v>High</v>
      </c>
    </row>
    <row r="1411" spans="1:20" x14ac:dyDescent="0.3">
      <c r="A1411" s="15" t="s">
        <v>1484</v>
      </c>
      <c r="B1411" s="16">
        <v>45508</v>
      </c>
      <c r="C1411" s="15" t="s">
        <v>37</v>
      </c>
      <c r="D1411" s="15" t="s">
        <v>65</v>
      </c>
      <c r="E1411" s="15" t="s">
        <v>32</v>
      </c>
      <c r="F1411" s="15" t="s">
        <v>60</v>
      </c>
      <c r="G1411" s="15" t="s">
        <v>102</v>
      </c>
      <c r="H1411" s="15">
        <v>2</v>
      </c>
      <c r="I1411" s="15">
        <v>75854</v>
      </c>
      <c r="J1411" s="17">
        <v>0.12</v>
      </c>
      <c r="K1411" s="15">
        <v>133503.04000000001</v>
      </c>
      <c r="L1411" s="15">
        <v>103940.05</v>
      </c>
      <c r="M1411" s="15" t="s">
        <v>35</v>
      </c>
      <c r="N1411" s="18" t="str">
        <f t="shared" ref="N1411:N1474" si="154">TEXT(B1411,"mmmm")</f>
        <v>August</v>
      </c>
      <c r="O1411" s="15">
        <f t="shared" ref="O1411:O1474" si="155">ROUNDUP(MONTH(B1411)/3,0)</f>
        <v>3</v>
      </c>
      <c r="P1411" s="19">
        <f t="shared" ref="P1411:P1474" si="156">K1411*J1411</f>
        <v>16020.364800000001</v>
      </c>
      <c r="Q1411" s="19">
        <f t="shared" ref="Q1411:Q1474" si="157">K1411-P1411</f>
        <v>117482.67520000001</v>
      </c>
      <c r="R1411" s="15">
        <f t="shared" ref="R1411:R1474" si="158">K1411-L1411</f>
        <v>29562.990000000005</v>
      </c>
      <c r="S1411" s="15">
        <f t="shared" ref="S1411:S1474" si="159">R1411/K1411*100</f>
        <v>22.144057543558564</v>
      </c>
      <c r="T1411" s="20" t="str">
        <f t="shared" ref="T1411:T1474" si="160">IF(K1411&gt;30000,"High",IF(K1411&gt;10000,"Medium","Low"))</f>
        <v>High</v>
      </c>
    </row>
    <row r="1412" spans="1:20" x14ac:dyDescent="0.3">
      <c r="A1412" s="15" t="s">
        <v>1485</v>
      </c>
      <c r="B1412" s="16">
        <v>45004</v>
      </c>
      <c r="C1412" s="15" t="s">
        <v>14</v>
      </c>
      <c r="D1412" s="15" t="s">
        <v>68</v>
      </c>
      <c r="E1412" s="15" t="s">
        <v>32</v>
      </c>
      <c r="F1412" s="15" t="s">
        <v>60</v>
      </c>
      <c r="G1412" s="15" t="s">
        <v>102</v>
      </c>
      <c r="H1412" s="15">
        <v>1</v>
      </c>
      <c r="I1412" s="15">
        <v>88780</v>
      </c>
      <c r="J1412" s="17">
        <v>0.15</v>
      </c>
      <c r="K1412" s="15">
        <v>75463</v>
      </c>
      <c r="L1412" s="15">
        <v>60357.51</v>
      </c>
      <c r="M1412" s="15" t="s">
        <v>19</v>
      </c>
      <c r="N1412" s="18" t="str">
        <f t="shared" si="154"/>
        <v>March</v>
      </c>
      <c r="O1412" s="15">
        <f t="shared" si="155"/>
        <v>1</v>
      </c>
      <c r="P1412" s="19">
        <f t="shared" si="156"/>
        <v>11319.449999999999</v>
      </c>
      <c r="Q1412" s="19">
        <f t="shared" si="157"/>
        <v>64143.55</v>
      </c>
      <c r="R1412" s="15">
        <f t="shared" si="158"/>
        <v>15105.489999999998</v>
      </c>
      <c r="S1412" s="15">
        <f t="shared" si="159"/>
        <v>20.017081218610443</v>
      </c>
      <c r="T1412" s="20" t="str">
        <f t="shared" si="160"/>
        <v>High</v>
      </c>
    </row>
    <row r="1413" spans="1:20" x14ac:dyDescent="0.3">
      <c r="A1413" s="15" t="s">
        <v>1486</v>
      </c>
      <c r="B1413" s="16">
        <v>45521</v>
      </c>
      <c r="C1413" s="15" t="s">
        <v>37</v>
      </c>
      <c r="D1413" s="15" t="s">
        <v>48</v>
      </c>
      <c r="E1413" s="15" t="s">
        <v>32</v>
      </c>
      <c r="F1413" s="15" t="s">
        <v>43</v>
      </c>
      <c r="G1413" s="15" t="s">
        <v>44</v>
      </c>
      <c r="H1413" s="15">
        <v>1</v>
      </c>
      <c r="I1413" s="15">
        <v>27047</v>
      </c>
      <c r="J1413" s="17">
        <v>0.05</v>
      </c>
      <c r="K1413" s="15">
        <v>25694.65</v>
      </c>
      <c r="L1413" s="15">
        <v>20193.96</v>
      </c>
      <c r="M1413" s="15" t="s">
        <v>51</v>
      </c>
      <c r="N1413" s="18" t="str">
        <f t="shared" si="154"/>
        <v>August</v>
      </c>
      <c r="O1413" s="15">
        <f t="shared" si="155"/>
        <v>3</v>
      </c>
      <c r="P1413" s="19">
        <f t="shared" si="156"/>
        <v>1284.7325000000001</v>
      </c>
      <c r="Q1413" s="19">
        <f t="shared" si="157"/>
        <v>24409.917500000003</v>
      </c>
      <c r="R1413" s="15">
        <f t="shared" si="158"/>
        <v>5500.6900000000023</v>
      </c>
      <c r="S1413" s="15">
        <f t="shared" si="159"/>
        <v>21.407919547454441</v>
      </c>
      <c r="T1413" s="20" t="str">
        <f t="shared" si="160"/>
        <v>Medium</v>
      </c>
    </row>
    <row r="1414" spans="1:20" x14ac:dyDescent="0.3">
      <c r="A1414" s="15" t="s">
        <v>1487</v>
      </c>
      <c r="B1414" s="16">
        <v>45034</v>
      </c>
      <c r="C1414" s="15" t="s">
        <v>21</v>
      </c>
      <c r="D1414" s="15" t="s">
        <v>65</v>
      </c>
      <c r="E1414" s="15" t="s">
        <v>23</v>
      </c>
      <c r="F1414" s="15" t="s">
        <v>24</v>
      </c>
      <c r="G1414" s="15" t="s">
        <v>75</v>
      </c>
      <c r="H1414" s="15">
        <v>5</v>
      </c>
      <c r="I1414" s="15">
        <v>47147</v>
      </c>
      <c r="J1414" s="17">
        <v>0.1</v>
      </c>
      <c r="K1414" s="15">
        <v>212161.5</v>
      </c>
      <c r="L1414" s="15">
        <v>171983.1</v>
      </c>
      <c r="M1414" s="15" t="s">
        <v>19</v>
      </c>
      <c r="N1414" s="18" t="str">
        <f t="shared" si="154"/>
        <v>April</v>
      </c>
      <c r="O1414" s="15">
        <f t="shared" si="155"/>
        <v>2</v>
      </c>
      <c r="P1414" s="19">
        <f t="shared" si="156"/>
        <v>21216.15</v>
      </c>
      <c r="Q1414" s="19">
        <f t="shared" si="157"/>
        <v>190945.35</v>
      </c>
      <c r="R1414" s="15">
        <f t="shared" si="158"/>
        <v>40178.399999999994</v>
      </c>
      <c r="S1414" s="15">
        <f t="shared" si="159"/>
        <v>18.937648913681322</v>
      </c>
      <c r="T1414" s="20" t="str">
        <f t="shared" si="160"/>
        <v>High</v>
      </c>
    </row>
    <row r="1415" spans="1:20" x14ac:dyDescent="0.3">
      <c r="A1415" s="15" t="s">
        <v>1488</v>
      </c>
      <c r="B1415" s="16">
        <v>45224</v>
      </c>
      <c r="C1415" s="15" t="s">
        <v>21</v>
      </c>
      <c r="D1415" s="15" t="s">
        <v>65</v>
      </c>
      <c r="E1415" s="15" t="s">
        <v>32</v>
      </c>
      <c r="F1415" s="15" t="s">
        <v>60</v>
      </c>
      <c r="G1415" s="15" t="s">
        <v>61</v>
      </c>
      <c r="H1415" s="15">
        <v>2</v>
      </c>
      <c r="I1415" s="15">
        <v>65833</v>
      </c>
      <c r="J1415" s="17">
        <v>0</v>
      </c>
      <c r="K1415" s="15">
        <v>131666</v>
      </c>
      <c r="L1415" s="15">
        <v>102551.24</v>
      </c>
      <c r="M1415" s="15" t="s">
        <v>19</v>
      </c>
      <c r="N1415" s="18" t="str">
        <f t="shared" si="154"/>
        <v>October</v>
      </c>
      <c r="O1415" s="15">
        <f t="shared" si="155"/>
        <v>4</v>
      </c>
      <c r="P1415" s="19">
        <f t="shared" si="156"/>
        <v>0</v>
      </c>
      <c r="Q1415" s="19">
        <f t="shared" si="157"/>
        <v>131666</v>
      </c>
      <c r="R1415" s="15">
        <f t="shared" si="158"/>
        <v>29114.759999999995</v>
      </c>
      <c r="S1415" s="15">
        <f t="shared" si="159"/>
        <v>22.112587911837526</v>
      </c>
      <c r="T1415" s="20" t="str">
        <f t="shared" si="160"/>
        <v>High</v>
      </c>
    </row>
    <row r="1416" spans="1:20" x14ac:dyDescent="0.3">
      <c r="A1416" s="15" t="s">
        <v>1489</v>
      </c>
      <c r="B1416" s="16">
        <v>45277</v>
      </c>
      <c r="C1416" s="15" t="s">
        <v>21</v>
      </c>
      <c r="D1416" s="15" t="s">
        <v>28</v>
      </c>
      <c r="E1416" s="15" t="s">
        <v>16</v>
      </c>
      <c r="F1416" s="15" t="s">
        <v>29</v>
      </c>
      <c r="G1416" s="15" t="s">
        <v>105</v>
      </c>
      <c r="H1416" s="15">
        <v>3</v>
      </c>
      <c r="I1416" s="15">
        <v>61930</v>
      </c>
      <c r="J1416" s="17">
        <v>0.08</v>
      </c>
      <c r="K1416" s="15">
        <v>170926.8</v>
      </c>
      <c r="L1416" s="15">
        <v>135470.34</v>
      </c>
      <c r="M1416" s="15" t="s">
        <v>35</v>
      </c>
      <c r="N1416" s="18" t="str">
        <f t="shared" si="154"/>
        <v>December</v>
      </c>
      <c r="O1416" s="15">
        <f t="shared" si="155"/>
        <v>4</v>
      </c>
      <c r="P1416" s="19">
        <f t="shared" si="156"/>
        <v>13674.144</v>
      </c>
      <c r="Q1416" s="19">
        <f t="shared" si="157"/>
        <v>157252.65599999999</v>
      </c>
      <c r="R1416" s="15">
        <f t="shared" si="158"/>
        <v>35456.459999999992</v>
      </c>
      <c r="S1416" s="15">
        <f t="shared" si="159"/>
        <v>20.7436516684335</v>
      </c>
      <c r="T1416" s="20" t="str">
        <f t="shared" si="160"/>
        <v>High</v>
      </c>
    </row>
    <row r="1417" spans="1:20" x14ac:dyDescent="0.3">
      <c r="A1417" s="15" t="s">
        <v>1490</v>
      </c>
      <c r="B1417" s="16">
        <v>45301</v>
      </c>
      <c r="C1417" s="15" t="s">
        <v>14</v>
      </c>
      <c r="D1417" s="15" t="s">
        <v>28</v>
      </c>
      <c r="E1417" s="15" t="s">
        <v>16</v>
      </c>
      <c r="F1417" s="15" t="s">
        <v>29</v>
      </c>
      <c r="G1417" s="15" t="s">
        <v>105</v>
      </c>
      <c r="H1417" s="15">
        <v>3</v>
      </c>
      <c r="I1417" s="15">
        <v>78292</v>
      </c>
      <c r="J1417" s="17">
        <v>0</v>
      </c>
      <c r="K1417" s="15">
        <v>234876</v>
      </c>
      <c r="L1417" s="15">
        <v>201644.63</v>
      </c>
      <c r="M1417" s="15" t="s">
        <v>19</v>
      </c>
      <c r="N1417" s="18" t="str">
        <f t="shared" si="154"/>
        <v>January</v>
      </c>
      <c r="O1417" s="15">
        <f t="shared" si="155"/>
        <v>1</v>
      </c>
      <c r="P1417" s="19">
        <f t="shared" si="156"/>
        <v>0</v>
      </c>
      <c r="Q1417" s="19">
        <f t="shared" si="157"/>
        <v>234876</v>
      </c>
      <c r="R1417" s="15">
        <f t="shared" si="158"/>
        <v>33231.369999999995</v>
      </c>
      <c r="S1417" s="15">
        <f t="shared" si="159"/>
        <v>14.148474088455181</v>
      </c>
      <c r="T1417" s="20" t="str">
        <f t="shared" si="160"/>
        <v>High</v>
      </c>
    </row>
    <row r="1418" spans="1:20" x14ac:dyDescent="0.3">
      <c r="A1418" s="15" t="s">
        <v>1491</v>
      </c>
      <c r="B1418" s="16">
        <v>45364</v>
      </c>
      <c r="C1418" s="15" t="s">
        <v>14</v>
      </c>
      <c r="D1418" s="15" t="s">
        <v>22</v>
      </c>
      <c r="E1418" s="15" t="s">
        <v>32</v>
      </c>
      <c r="F1418" s="15" t="s">
        <v>43</v>
      </c>
      <c r="G1418" s="15" t="s">
        <v>44</v>
      </c>
      <c r="H1418" s="15">
        <v>4</v>
      </c>
      <c r="I1418" s="15">
        <v>35817</v>
      </c>
      <c r="J1418" s="17">
        <v>0.15</v>
      </c>
      <c r="K1418" s="15">
        <v>121777.8</v>
      </c>
      <c r="L1418" s="15">
        <v>104108.34</v>
      </c>
      <c r="M1418" s="15" t="s">
        <v>51</v>
      </c>
      <c r="N1418" s="18" t="str">
        <f t="shared" si="154"/>
        <v>March</v>
      </c>
      <c r="O1418" s="15">
        <f t="shared" si="155"/>
        <v>1</v>
      </c>
      <c r="P1418" s="19">
        <f t="shared" si="156"/>
        <v>18266.669999999998</v>
      </c>
      <c r="Q1418" s="19">
        <f t="shared" si="157"/>
        <v>103511.13</v>
      </c>
      <c r="R1418" s="15">
        <f t="shared" si="158"/>
        <v>17669.460000000006</v>
      </c>
      <c r="S1418" s="15">
        <f t="shared" si="159"/>
        <v>14.509590417957957</v>
      </c>
      <c r="T1418" s="20" t="str">
        <f t="shared" si="160"/>
        <v>High</v>
      </c>
    </row>
    <row r="1419" spans="1:20" x14ac:dyDescent="0.3">
      <c r="A1419" s="15" t="s">
        <v>1492</v>
      </c>
      <c r="B1419" s="16">
        <v>45267</v>
      </c>
      <c r="C1419" s="15" t="s">
        <v>27</v>
      </c>
      <c r="D1419" s="15" t="s">
        <v>48</v>
      </c>
      <c r="E1419" s="15" t="s">
        <v>23</v>
      </c>
      <c r="F1419" s="15" t="s">
        <v>53</v>
      </c>
      <c r="G1419" s="15" t="s">
        <v>81</v>
      </c>
      <c r="H1419" s="15">
        <v>3</v>
      </c>
      <c r="I1419" s="15">
        <v>1611</v>
      </c>
      <c r="J1419" s="17">
        <v>0.12</v>
      </c>
      <c r="K1419" s="15">
        <v>4253.04</v>
      </c>
      <c r="L1419" s="15">
        <v>3656.34</v>
      </c>
      <c r="M1419" s="15" t="s">
        <v>35</v>
      </c>
      <c r="N1419" s="18" t="str">
        <f t="shared" si="154"/>
        <v>December</v>
      </c>
      <c r="O1419" s="15">
        <f t="shared" si="155"/>
        <v>4</v>
      </c>
      <c r="P1419" s="19">
        <f t="shared" si="156"/>
        <v>510.3648</v>
      </c>
      <c r="Q1419" s="19">
        <f t="shared" si="157"/>
        <v>3742.6752000000001</v>
      </c>
      <c r="R1419" s="15">
        <f t="shared" si="158"/>
        <v>596.69999999999982</v>
      </c>
      <c r="S1419" s="15">
        <f t="shared" si="159"/>
        <v>14.029964448958859</v>
      </c>
      <c r="T1419" s="20" t="str">
        <f t="shared" si="160"/>
        <v>Low</v>
      </c>
    </row>
    <row r="1420" spans="1:20" x14ac:dyDescent="0.3">
      <c r="A1420" s="15" t="s">
        <v>1493</v>
      </c>
      <c r="B1420" s="16">
        <v>45535</v>
      </c>
      <c r="C1420" s="15" t="s">
        <v>14</v>
      </c>
      <c r="D1420" s="15" t="s">
        <v>70</v>
      </c>
      <c r="E1420" s="15" t="s">
        <v>16</v>
      </c>
      <c r="F1420" s="15" t="s">
        <v>39</v>
      </c>
      <c r="G1420" s="15" t="s">
        <v>85</v>
      </c>
      <c r="H1420" s="15">
        <v>3</v>
      </c>
      <c r="I1420" s="15">
        <v>68288</v>
      </c>
      <c r="J1420" s="17">
        <v>0.08</v>
      </c>
      <c r="K1420" s="15">
        <v>188474.88</v>
      </c>
      <c r="L1420" s="15">
        <v>147374.78</v>
      </c>
      <c r="M1420" s="15" t="s">
        <v>51</v>
      </c>
      <c r="N1420" s="18" t="str">
        <f t="shared" si="154"/>
        <v>August</v>
      </c>
      <c r="O1420" s="15">
        <f t="shared" si="155"/>
        <v>3</v>
      </c>
      <c r="P1420" s="19">
        <f t="shared" si="156"/>
        <v>15077.990400000001</v>
      </c>
      <c r="Q1420" s="19">
        <f t="shared" si="157"/>
        <v>173396.88959999999</v>
      </c>
      <c r="R1420" s="15">
        <f t="shared" si="158"/>
        <v>41100.100000000006</v>
      </c>
      <c r="S1420" s="15">
        <f t="shared" si="159"/>
        <v>21.806672592124745</v>
      </c>
      <c r="T1420" s="20" t="str">
        <f t="shared" si="160"/>
        <v>High</v>
      </c>
    </row>
    <row r="1421" spans="1:20" x14ac:dyDescent="0.3">
      <c r="A1421" s="15" t="s">
        <v>1494</v>
      </c>
      <c r="B1421" s="16">
        <v>45235</v>
      </c>
      <c r="C1421" s="15" t="s">
        <v>21</v>
      </c>
      <c r="D1421" s="15" t="s">
        <v>109</v>
      </c>
      <c r="E1421" s="15" t="s">
        <v>32</v>
      </c>
      <c r="F1421" s="15" t="s">
        <v>43</v>
      </c>
      <c r="G1421" s="15" t="s">
        <v>44</v>
      </c>
      <c r="H1421" s="15">
        <v>2</v>
      </c>
      <c r="I1421" s="15">
        <v>36794</v>
      </c>
      <c r="J1421" s="17">
        <v>0.05</v>
      </c>
      <c r="K1421" s="15">
        <v>69908.600000000006</v>
      </c>
      <c r="L1421" s="15">
        <v>55050.55</v>
      </c>
      <c r="M1421" s="15" t="s">
        <v>51</v>
      </c>
      <c r="N1421" s="18" t="str">
        <f t="shared" si="154"/>
        <v>November</v>
      </c>
      <c r="O1421" s="15">
        <f t="shared" si="155"/>
        <v>4</v>
      </c>
      <c r="P1421" s="19">
        <f t="shared" si="156"/>
        <v>3495.4300000000003</v>
      </c>
      <c r="Q1421" s="19">
        <f t="shared" si="157"/>
        <v>66413.170000000013</v>
      </c>
      <c r="R1421" s="15">
        <f t="shared" si="158"/>
        <v>14858.050000000003</v>
      </c>
      <c r="S1421" s="15">
        <f t="shared" si="159"/>
        <v>21.253536760856321</v>
      </c>
      <c r="T1421" s="20" t="str">
        <f t="shared" si="160"/>
        <v>High</v>
      </c>
    </row>
    <row r="1422" spans="1:20" x14ac:dyDescent="0.3">
      <c r="A1422" s="15" t="s">
        <v>1495</v>
      </c>
      <c r="B1422" s="16">
        <v>45255</v>
      </c>
      <c r="C1422" s="15" t="s">
        <v>21</v>
      </c>
      <c r="D1422" s="15" t="s">
        <v>42</v>
      </c>
      <c r="E1422" s="15" t="s">
        <v>16</v>
      </c>
      <c r="F1422" s="15" t="s">
        <v>29</v>
      </c>
      <c r="G1422" s="15" t="s">
        <v>30</v>
      </c>
      <c r="H1422" s="15">
        <v>1</v>
      </c>
      <c r="I1422" s="15">
        <v>76604</v>
      </c>
      <c r="J1422" s="17">
        <v>0.05</v>
      </c>
      <c r="K1422" s="15">
        <v>72773.8</v>
      </c>
      <c r="L1422" s="15">
        <v>64841.26</v>
      </c>
      <c r="M1422" s="15" t="s">
        <v>35</v>
      </c>
      <c r="N1422" s="18" t="str">
        <f t="shared" si="154"/>
        <v>November</v>
      </c>
      <c r="O1422" s="15">
        <f t="shared" si="155"/>
        <v>4</v>
      </c>
      <c r="P1422" s="19">
        <f t="shared" si="156"/>
        <v>3638.6900000000005</v>
      </c>
      <c r="Q1422" s="19">
        <f t="shared" si="157"/>
        <v>69135.11</v>
      </c>
      <c r="R1422" s="15">
        <f t="shared" si="158"/>
        <v>7932.5400000000009</v>
      </c>
      <c r="S1422" s="15">
        <f t="shared" si="159"/>
        <v>10.900269052873425</v>
      </c>
      <c r="T1422" s="20" t="str">
        <f t="shared" si="160"/>
        <v>High</v>
      </c>
    </row>
    <row r="1423" spans="1:20" x14ac:dyDescent="0.3">
      <c r="A1423" s="15" t="s">
        <v>1496</v>
      </c>
      <c r="B1423" s="16">
        <v>45088</v>
      </c>
      <c r="C1423" s="15" t="s">
        <v>27</v>
      </c>
      <c r="D1423" s="15" t="s">
        <v>109</v>
      </c>
      <c r="E1423" s="15" t="s">
        <v>16</v>
      </c>
      <c r="F1423" s="15" t="s">
        <v>17</v>
      </c>
      <c r="G1423" s="15" t="s">
        <v>18</v>
      </c>
      <c r="H1423" s="15">
        <v>2</v>
      </c>
      <c r="I1423" s="15">
        <v>47574</v>
      </c>
      <c r="J1423" s="17">
        <v>0.1</v>
      </c>
      <c r="K1423" s="15">
        <v>85633.2</v>
      </c>
      <c r="L1423" s="15">
        <v>68484.97</v>
      </c>
      <c r="M1423" s="15" t="s">
        <v>19</v>
      </c>
      <c r="N1423" s="18" t="str">
        <f t="shared" si="154"/>
        <v>June</v>
      </c>
      <c r="O1423" s="15">
        <f t="shared" si="155"/>
        <v>2</v>
      </c>
      <c r="P1423" s="19">
        <f t="shared" si="156"/>
        <v>8563.32</v>
      </c>
      <c r="Q1423" s="19">
        <f t="shared" si="157"/>
        <v>77069.88</v>
      </c>
      <c r="R1423" s="15">
        <f t="shared" si="158"/>
        <v>17148.229999999996</v>
      </c>
      <c r="S1423" s="15">
        <f t="shared" si="159"/>
        <v>20.025212184059448</v>
      </c>
      <c r="T1423" s="20" t="str">
        <f t="shared" si="160"/>
        <v>High</v>
      </c>
    </row>
    <row r="1424" spans="1:20" x14ac:dyDescent="0.3">
      <c r="A1424" s="15" t="s">
        <v>1497</v>
      </c>
      <c r="B1424" s="16">
        <v>45116</v>
      </c>
      <c r="C1424" s="15" t="s">
        <v>21</v>
      </c>
      <c r="D1424" s="15" t="s">
        <v>22</v>
      </c>
      <c r="E1424" s="15" t="s">
        <v>32</v>
      </c>
      <c r="F1424" s="15" t="s">
        <v>33</v>
      </c>
      <c r="G1424" s="15" t="s">
        <v>34</v>
      </c>
      <c r="H1424" s="15">
        <v>2</v>
      </c>
      <c r="I1424" s="15">
        <v>27246</v>
      </c>
      <c r="J1424" s="17">
        <v>0.15</v>
      </c>
      <c r="K1424" s="15">
        <v>46318.2</v>
      </c>
      <c r="L1424" s="15">
        <v>37967.550000000003</v>
      </c>
      <c r="M1424" s="15" t="s">
        <v>51</v>
      </c>
      <c r="N1424" s="18" t="str">
        <f t="shared" si="154"/>
        <v>July</v>
      </c>
      <c r="O1424" s="15">
        <f t="shared" si="155"/>
        <v>3</v>
      </c>
      <c r="P1424" s="19">
        <f t="shared" si="156"/>
        <v>6947.73</v>
      </c>
      <c r="Q1424" s="19">
        <f t="shared" si="157"/>
        <v>39370.47</v>
      </c>
      <c r="R1424" s="15">
        <f t="shared" si="158"/>
        <v>8350.6499999999942</v>
      </c>
      <c r="S1424" s="15">
        <f t="shared" si="159"/>
        <v>18.028874179048398</v>
      </c>
      <c r="T1424" s="20" t="str">
        <f t="shared" si="160"/>
        <v>High</v>
      </c>
    </row>
    <row r="1425" spans="1:20" x14ac:dyDescent="0.3">
      <c r="A1425" s="15" t="s">
        <v>1498</v>
      </c>
      <c r="B1425" s="16">
        <v>45146</v>
      </c>
      <c r="C1425" s="15" t="s">
        <v>21</v>
      </c>
      <c r="D1425" s="15" t="s">
        <v>109</v>
      </c>
      <c r="E1425" s="15" t="s">
        <v>16</v>
      </c>
      <c r="F1425" s="15" t="s">
        <v>29</v>
      </c>
      <c r="G1425" s="15" t="s">
        <v>79</v>
      </c>
      <c r="H1425" s="15">
        <v>2</v>
      </c>
      <c r="I1425" s="15">
        <v>8924</v>
      </c>
      <c r="J1425" s="17">
        <v>0.12</v>
      </c>
      <c r="K1425" s="15">
        <v>15706.24</v>
      </c>
      <c r="L1425" s="15">
        <v>12257.07</v>
      </c>
      <c r="M1425" s="15" t="s">
        <v>19</v>
      </c>
      <c r="N1425" s="18" t="str">
        <f t="shared" si="154"/>
        <v>August</v>
      </c>
      <c r="O1425" s="15">
        <f t="shared" si="155"/>
        <v>3</v>
      </c>
      <c r="P1425" s="19">
        <f t="shared" si="156"/>
        <v>1884.7487999999998</v>
      </c>
      <c r="Q1425" s="19">
        <f t="shared" si="157"/>
        <v>13821.4912</v>
      </c>
      <c r="R1425" s="15">
        <f t="shared" si="158"/>
        <v>3449.17</v>
      </c>
      <c r="S1425" s="15">
        <f t="shared" si="159"/>
        <v>21.960507416160713</v>
      </c>
      <c r="T1425" s="20" t="str">
        <f t="shared" si="160"/>
        <v>Medium</v>
      </c>
    </row>
    <row r="1426" spans="1:20" x14ac:dyDescent="0.3">
      <c r="A1426" s="15" t="s">
        <v>1499</v>
      </c>
      <c r="B1426" s="16">
        <v>45295</v>
      </c>
      <c r="C1426" s="15" t="s">
        <v>21</v>
      </c>
      <c r="D1426" s="15" t="s">
        <v>15</v>
      </c>
      <c r="E1426" s="15" t="s">
        <v>16</v>
      </c>
      <c r="F1426" s="15" t="s">
        <v>29</v>
      </c>
      <c r="G1426" s="15" t="s">
        <v>77</v>
      </c>
      <c r="H1426" s="15">
        <v>5</v>
      </c>
      <c r="I1426" s="15">
        <v>9640</v>
      </c>
      <c r="J1426" s="17">
        <v>0.1</v>
      </c>
      <c r="K1426" s="15">
        <v>43380</v>
      </c>
      <c r="L1426" s="15">
        <v>36382.25</v>
      </c>
      <c r="M1426" s="15" t="s">
        <v>19</v>
      </c>
      <c r="N1426" s="18" t="str">
        <f t="shared" si="154"/>
        <v>January</v>
      </c>
      <c r="O1426" s="15">
        <f t="shared" si="155"/>
        <v>1</v>
      </c>
      <c r="P1426" s="19">
        <f t="shared" si="156"/>
        <v>4338</v>
      </c>
      <c r="Q1426" s="19">
        <f t="shared" si="157"/>
        <v>39042</v>
      </c>
      <c r="R1426" s="15">
        <f t="shared" si="158"/>
        <v>6997.75</v>
      </c>
      <c r="S1426" s="15">
        <f t="shared" si="159"/>
        <v>16.131281696634396</v>
      </c>
      <c r="T1426" s="20" t="str">
        <f t="shared" si="160"/>
        <v>High</v>
      </c>
    </row>
    <row r="1427" spans="1:20" x14ac:dyDescent="0.3">
      <c r="A1427" s="15" t="s">
        <v>1500</v>
      </c>
      <c r="B1427" s="16">
        <v>45077</v>
      </c>
      <c r="C1427" s="15" t="s">
        <v>27</v>
      </c>
      <c r="D1427" s="15" t="s">
        <v>63</v>
      </c>
      <c r="E1427" s="15" t="s">
        <v>32</v>
      </c>
      <c r="F1427" s="15" t="s">
        <v>60</v>
      </c>
      <c r="G1427" s="15" t="s">
        <v>102</v>
      </c>
      <c r="H1427" s="15">
        <v>1</v>
      </c>
      <c r="I1427" s="15">
        <v>85448</v>
      </c>
      <c r="J1427" s="17">
        <v>0.1</v>
      </c>
      <c r="K1427" s="15">
        <v>76903.199999999997</v>
      </c>
      <c r="L1427" s="15">
        <v>62059.360000000001</v>
      </c>
      <c r="M1427" s="15" t="s">
        <v>19</v>
      </c>
      <c r="N1427" s="18" t="str">
        <f t="shared" si="154"/>
        <v>May</v>
      </c>
      <c r="O1427" s="15">
        <f t="shared" si="155"/>
        <v>2</v>
      </c>
      <c r="P1427" s="19">
        <f t="shared" si="156"/>
        <v>7690.32</v>
      </c>
      <c r="Q1427" s="19">
        <f t="shared" si="157"/>
        <v>69212.88</v>
      </c>
      <c r="R1427" s="15">
        <f t="shared" si="158"/>
        <v>14843.839999999997</v>
      </c>
      <c r="S1427" s="15">
        <f t="shared" si="159"/>
        <v>19.301979631536785</v>
      </c>
      <c r="T1427" s="20" t="str">
        <f t="shared" si="160"/>
        <v>High</v>
      </c>
    </row>
    <row r="1428" spans="1:20" x14ac:dyDescent="0.3">
      <c r="A1428" s="15" t="s">
        <v>1501</v>
      </c>
      <c r="B1428" s="16">
        <v>45450</v>
      </c>
      <c r="C1428" s="15" t="s">
        <v>14</v>
      </c>
      <c r="D1428" s="15" t="s">
        <v>73</v>
      </c>
      <c r="E1428" s="15" t="s">
        <v>23</v>
      </c>
      <c r="F1428" s="15" t="s">
        <v>53</v>
      </c>
      <c r="G1428" s="15" t="s">
        <v>81</v>
      </c>
      <c r="H1428" s="15">
        <v>1</v>
      </c>
      <c r="I1428" s="15">
        <v>82260</v>
      </c>
      <c r="J1428" s="17">
        <v>0.05</v>
      </c>
      <c r="K1428" s="15">
        <v>78147</v>
      </c>
      <c r="L1428" s="15">
        <v>62517.54</v>
      </c>
      <c r="M1428" s="15" t="s">
        <v>35</v>
      </c>
      <c r="N1428" s="18" t="str">
        <f t="shared" si="154"/>
        <v>June</v>
      </c>
      <c r="O1428" s="15">
        <f t="shared" si="155"/>
        <v>2</v>
      </c>
      <c r="P1428" s="19">
        <f t="shared" si="156"/>
        <v>3907.3500000000004</v>
      </c>
      <c r="Q1428" s="19">
        <f t="shared" si="157"/>
        <v>74239.649999999994</v>
      </c>
      <c r="R1428" s="15">
        <f t="shared" si="158"/>
        <v>15629.46</v>
      </c>
      <c r="S1428" s="15">
        <f t="shared" si="159"/>
        <v>20.00007677837921</v>
      </c>
      <c r="T1428" s="20" t="str">
        <f t="shared" si="160"/>
        <v>High</v>
      </c>
    </row>
    <row r="1429" spans="1:20" x14ac:dyDescent="0.3">
      <c r="A1429" s="15" t="s">
        <v>1502</v>
      </c>
      <c r="B1429" s="16">
        <v>45001</v>
      </c>
      <c r="C1429" s="15" t="s">
        <v>37</v>
      </c>
      <c r="D1429" s="15" t="s">
        <v>28</v>
      </c>
      <c r="E1429" s="15" t="s">
        <v>32</v>
      </c>
      <c r="F1429" s="15" t="s">
        <v>60</v>
      </c>
      <c r="G1429" s="15" t="s">
        <v>102</v>
      </c>
      <c r="H1429" s="15">
        <v>3</v>
      </c>
      <c r="I1429" s="15">
        <v>33287</v>
      </c>
      <c r="J1429" s="17">
        <v>0.1</v>
      </c>
      <c r="K1429" s="15">
        <v>89874.9</v>
      </c>
      <c r="L1429" s="15">
        <v>71334.960000000006</v>
      </c>
      <c r="M1429" s="15" t="s">
        <v>35</v>
      </c>
      <c r="N1429" s="18" t="str">
        <f t="shared" si="154"/>
        <v>March</v>
      </c>
      <c r="O1429" s="15">
        <f t="shared" si="155"/>
        <v>1</v>
      </c>
      <c r="P1429" s="19">
        <f t="shared" si="156"/>
        <v>8987.49</v>
      </c>
      <c r="Q1429" s="19">
        <f t="shared" si="157"/>
        <v>80887.409999999989</v>
      </c>
      <c r="R1429" s="15">
        <f t="shared" si="158"/>
        <v>18539.939999999988</v>
      </c>
      <c r="S1429" s="15">
        <f t="shared" si="159"/>
        <v>20.628607097198426</v>
      </c>
      <c r="T1429" s="20" t="str">
        <f t="shared" si="160"/>
        <v>High</v>
      </c>
    </row>
    <row r="1430" spans="1:20" x14ac:dyDescent="0.3">
      <c r="A1430" s="15" t="s">
        <v>1503</v>
      </c>
      <c r="B1430" s="16">
        <v>45067</v>
      </c>
      <c r="C1430" s="15" t="s">
        <v>27</v>
      </c>
      <c r="D1430" s="15" t="s">
        <v>46</v>
      </c>
      <c r="E1430" s="15" t="s">
        <v>23</v>
      </c>
      <c r="F1430" s="15" t="s">
        <v>53</v>
      </c>
      <c r="G1430" s="15" t="s">
        <v>133</v>
      </c>
      <c r="H1430" s="15">
        <v>4</v>
      </c>
      <c r="I1430" s="15">
        <v>63004</v>
      </c>
      <c r="J1430" s="17">
        <v>0.05</v>
      </c>
      <c r="K1430" s="15">
        <v>239415.2</v>
      </c>
      <c r="L1430" s="15">
        <v>191364.11</v>
      </c>
      <c r="M1430" s="15" t="s">
        <v>51</v>
      </c>
      <c r="N1430" s="18" t="str">
        <f t="shared" si="154"/>
        <v>May</v>
      </c>
      <c r="O1430" s="15">
        <f t="shared" si="155"/>
        <v>2</v>
      </c>
      <c r="P1430" s="19">
        <f t="shared" si="156"/>
        <v>11970.760000000002</v>
      </c>
      <c r="Q1430" s="19">
        <f t="shared" si="157"/>
        <v>227444.44</v>
      </c>
      <c r="R1430" s="15">
        <f t="shared" si="158"/>
        <v>48051.090000000026</v>
      </c>
      <c r="S1430" s="15">
        <f t="shared" si="159"/>
        <v>20.070191867517192</v>
      </c>
      <c r="T1430" s="20" t="str">
        <f t="shared" si="160"/>
        <v>High</v>
      </c>
    </row>
    <row r="1431" spans="1:20" x14ac:dyDescent="0.3">
      <c r="A1431" s="15" t="s">
        <v>1504</v>
      </c>
      <c r="B1431" s="16">
        <v>45004</v>
      </c>
      <c r="C1431" s="15" t="s">
        <v>14</v>
      </c>
      <c r="D1431" s="15" t="s">
        <v>15</v>
      </c>
      <c r="E1431" s="15" t="s">
        <v>16</v>
      </c>
      <c r="F1431" s="15" t="s">
        <v>39</v>
      </c>
      <c r="G1431" s="15" t="s">
        <v>85</v>
      </c>
      <c r="H1431" s="15">
        <v>1</v>
      </c>
      <c r="I1431" s="15">
        <v>15913</v>
      </c>
      <c r="J1431" s="17">
        <v>0.05</v>
      </c>
      <c r="K1431" s="15">
        <v>15117.35</v>
      </c>
      <c r="L1431" s="15">
        <v>12500.62</v>
      </c>
      <c r="M1431" s="15" t="s">
        <v>51</v>
      </c>
      <c r="N1431" s="18" t="str">
        <f t="shared" si="154"/>
        <v>March</v>
      </c>
      <c r="O1431" s="15">
        <f t="shared" si="155"/>
        <v>1</v>
      </c>
      <c r="P1431" s="19">
        <f t="shared" si="156"/>
        <v>755.86750000000006</v>
      </c>
      <c r="Q1431" s="19">
        <f t="shared" si="157"/>
        <v>14361.4825</v>
      </c>
      <c r="R1431" s="15">
        <f t="shared" si="158"/>
        <v>2616.7299999999996</v>
      </c>
      <c r="S1431" s="15">
        <f t="shared" si="159"/>
        <v>17.309449076723098</v>
      </c>
      <c r="T1431" s="20" t="str">
        <f t="shared" si="160"/>
        <v>Medium</v>
      </c>
    </row>
    <row r="1432" spans="1:20" x14ac:dyDescent="0.3">
      <c r="A1432" s="15" t="s">
        <v>1505</v>
      </c>
      <c r="B1432" s="16">
        <v>45643</v>
      </c>
      <c r="C1432" s="15" t="s">
        <v>21</v>
      </c>
      <c r="D1432" s="15" t="s">
        <v>63</v>
      </c>
      <c r="E1432" s="15" t="s">
        <v>23</v>
      </c>
      <c r="F1432" s="15" t="s">
        <v>49</v>
      </c>
      <c r="G1432" s="15" t="s">
        <v>95</v>
      </c>
      <c r="H1432" s="15">
        <v>3</v>
      </c>
      <c r="I1432" s="15">
        <v>40824</v>
      </c>
      <c r="J1432" s="17">
        <v>0.05</v>
      </c>
      <c r="K1432" s="15">
        <v>116348.4</v>
      </c>
      <c r="L1432" s="15">
        <v>91737.49</v>
      </c>
      <c r="M1432" s="15" t="s">
        <v>51</v>
      </c>
      <c r="N1432" s="18" t="str">
        <f t="shared" si="154"/>
        <v>December</v>
      </c>
      <c r="O1432" s="15">
        <f t="shared" si="155"/>
        <v>4</v>
      </c>
      <c r="P1432" s="19">
        <f t="shared" si="156"/>
        <v>5817.42</v>
      </c>
      <c r="Q1432" s="19">
        <f t="shared" si="157"/>
        <v>110530.98</v>
      </c>
      <c r="R1432" s="15">
        <f t="shared" si="158"/>
        <v>24610.909999999989</v>
      </c>
      <c r="S1432" s="15">
        <f t="shared" si="159"/>
        <v>21.152770472133685</v>
      </c>
      <c r="T1432" s="20" t="str">
        <f t="shared" si="160"/>
        <v>High</v>
      </c>
    </row>
    <row r="1433" spans="1:20" x14ac:dyDescent="0.3">
      <c r="A1433" s="15" t="s">
        <v>1506</v>
      </c>
      <c r="B1433" s="16">
        <v>45329</v>
      </c>
      <c r="C1433" s="15" t="s">
        <v>14</v>
      </c>
      <c r="D1433" s="15" t="s">
        <v>48</v>
      </c>
      <c r="E1433" s="15" t="s">
        <v>23</v>
      </c>
      <c r="F1433" s="15" t="s">
        <v>53</v>
      </c>
      <c r="G1433" s="15" t="s">
        <v>81</v>
      </c>
      <c r="H1433" s="15">
        <v>4</v>
      </c>
      <c r="I1433" s="15">
        <v>82614</v>
      </c>
      <c r="J1433" s="17">
        <v>0</v>
      </c>
      <c r="K1433" s="15">
        <v>330456</v>
      </c>
      <c r="L1433" s="15">
        <v>272454.76</v>
      </c>
      <c r="M1433" s="15" t="s">
        <v>51</v>
      </c>
      <c r="N1433" s="18" t="str">
        <f t="shared" si="154"/>
        <v>February</v>
      </c>
      <c r="O1433" s="15">
        <f t="shared" si="155"/>
        <v>1</v>
      </c>
      <c r="P1433" s="19">
        <f t="shared" si="156"/>
        <v>0</v>
      </c>
      <c r="Q1433" s="19">
        <f t="shared" si="157"/>
        <v>330456</v>
      </c>
      <c r="R1433" s="15">
        <f t="shared" si="158"/>
        <v>58001.239999999991</v>
      </c>
      <c r="S1433" s="15">
        <f t="shared" si="159"/>
        <v>17.551879826663757</v>
      </c>
      <c r="T1433" s="20" t="str">
        <f t="shared" si="160"/>
        <v>High</v>
      </c>
    </row>
    <row r="1434" spans="1:20" x14ac:dyDescent="0.3">
      <c r="A1434" s="15" t="s">
        <v>1507</v>
      </c>
      <c r="B1434" s="16">
        <v>45596</v>
      </c>
      <c r="C1434" s="15" t="s">
        <v>27</v>
      </c>
      <c r="D1434" s="15" t="s">
        <v>46</v>
      </c>
      <c r="E1434" s="15" t="s">
        <v>23</v>
      </c>
      <c r="F1434" s="15" t="s">
        <v>24</v>
      </c>
      <c r="G1434" s="15" t="s">
        <v>75</v>
      </c>
      <c r="H1434" s="15">
        <v>1</v>
      </c>
      <c r="I1434" s="15">
        <v>51611</v>
      </c>
      <c r="J1434" s="17">
        <v>0</v>
      </c>
      <c r="K1434" s="15">
        <v>51611</v>
      </c>
      <c r="L1434" s="15">
        <v>43431.1</v>
      </c>
      <c r="M1434" s="15" t="s">
        <v>51</v>
      </c>
      <c r="N1434" s="18" t="str">
        <f t="shared" si="154"/>
        <v>October</v>
      </c>
      <c r="O1434" s="15">
        <f t="shared" si="155"/>
        <v>4</v>
      </c>
      <c r="P1434" s="19">
        <f t="shared" si="156"/>
        <v>0</v>
      </c>
      <c r="Q1434" s="19">
        <f t="shared" si="157"/>
        <v>51611</v>
      </c>
      <c r="R1434" s="15">
        <f t="shared" si="158"/>
        <v>8179.9000000000015</v>
      </c>
      <c r="S1434" s="15">
        <f t="shared" si="159"/>
        <v>15.849140687062837</v>
      </c>
      <c r="T1434" s="20" t="str">
        <f t="shared" si="160"/>
        <v>High</v>
      </c>
    </row>
    <row r="1435" spans="1:20" x14ac:dyDescent="0.3">
      <c r="A1435" s="15" t="s">
        <v>1508</v>
      </c>
      <c r="B1435" s="16">
        <v>45024</v>
      </c>
      <c r="C1435" s="15" t="s">
        <v>14</v>
      </c>
      <c r="D1435" s="15" t="s">
        <v>109</v>
      </c>
      <c r="E1435" s="15" t="s">
        <v>16</v>
      </c>
      <c r="F1435" s="15" t="s">
        <v>39</v>
      </c>
      <c r="G1435" s="15" t="s">
        <v>85</v>
      </c>
      <c r="H1435" s="15">
        <v>2</v>
      </c>
      <c r="I1435" s="15">
        <v>49019</v>
      </c>
      <c r="J1435" s="17">
        <v>0.08</v>
      </c>
      <c r="K1435" s="15">
        <v>90194.96</v>
      </c>
      <c r="L1435" s="15">
        <v>80989.19</v>
      </c>
      <c r="M1435" s="15" t="s">
        <v>35</v>
      </c>
      <c r="N1435" s="18" t="str">
        <f t="shared" si="154"/>
        <v>April</v>
      </c>
      <c r="O1435" s="15">
        <f t="shared" si="155"/>
        <v>2</v>
      </c>
      <c r="P1435" s="19">
        <f t="shared" si="156"/>
        <v>7215.5968000000003</v>
      </c>
      <c r="Q1435" s="19">
        <f t="shared" si="157"/>
        <v>82979.363200000007</v>
      </c>
      <c r="R1435" s="15">
        <f t="shared" si="158"/>
        <v>9205.7700000000041</v>
      </c>
      <c r="S1435" s="15">
        <f t="shared" si="159"/>
        <v>10.206523734807359</v>
      </c>
      <c r="T1435" s="20" t="str">
        <f t="shared" si="160"/>
        <v>High</v>
      </c>
    </row>
    <row r="1436" spans="1:20" x14ac:dyDescent="0.3">
      <c r="A1436" s="15" t="s">
        <v>1509</v>
      </c>
      <c r="B1436" s="16">
        <v>45557</v>
      </c>
      <c r="C1436" s="15" t="s">
        <v>21</v>
      </c>
      <c r="D1436" s="15" t="s">
        <v>22</v>
      </c>
      <c r="E1436" s="15" t="s">
        <v>23</v>
      </c>
      <c r="F1436" s="15" t="s">
        <v>49</v>
      </c>
      <c r="G1436" s="15" t="s">
        <v>71</v>
      </c>
      <c r="H1436" s="15">
        <v>4</v>
      </c>
      <c r="I1436" s="15">
        <v>76846</v>
      </c>
      <c r="J1436" s="17">
        <v>0.12</v>
      </c>
      <c r="K1436" s="15">
        <v>270497.91999999998</v>
      </c>
      <c r="L1436" s="15">
        <v>235169.82</v>
      </c>
      <c r="M1436" s="15" t="s">
        <v>51</v>
      </c>
      <c r="N1436" s="18" t="str">
        <f t="shared" si="154"/>
        <v>September</v>
      </c>
      <c r="O1436" s="15">
        <f t="shared" si="155"/>
        <v>3</v>
      </c>
      <c r="P1436" s="19">
        <f t="shared" si="156"/>
        <v>32459.750399999997</v>
      </c>
      <c r="Q1436" s="19">
        <f t="shared" si="157"/>
        <v>238038.16959999999</v>
      </c>
      <c r="R1436" s="15">
        <f t="shared" si="158"/>
        <v>35328.099999999977</v>
      </c>
      <c r="S1436" s="15">
        <f t="shared" si="159"/>
        <v>13.060396176059314</v>
      </c>
      <c r="T1436" s="20" t="str">
        <f t="shared" si="160"/>
        <v>High</v>
      </c>
    </row>
    <row r="1437" spans="1:20" x14ac:dyDescent="0.3">
      <c r="A1437" s="15" t="s">
        <v>1510</v>
      </c>
      <c r="B1437" s="16">
        <v>45148</v>
      </c>
      <c r="C1437" s="15" t="s">
        <v>21</v>
      </c>
      <c r="D1437" s="15" t="s">
        <v>48</v>
      </c>
      <c r="E1437" s="15" t="s">
        <v>32</v>
      </c>
      <c r="F1437" s="15" t="s">
        <v>60</v>
      </c>
      <c r="G1437" s="15" t="s">
        <v>102</v>
      </c>
      <c r="H1437" s="15">
        <v>2</v>
      </c>
      <c r="I1437" s="15">
        <v>44037</v>
      </c>
      <c r="J1437" s="17">
        <v>0</v>
      </c>
      <c r="K1437" s="15">
        <v>88074</v>
      </c>
      <c r="L1437" s="15">
        <v>73683.570000000007</v>
      </c>
      <c r="M1437" s="15" t="s">
        <v>35</v>
      </c>
      <c r="N1437" s="18" t="str">
        <f t="shared" si="154"/>
        <v>August</v>
      </c>
      <c r="O1437" s="15">
        <f t="shared" si="155"/>
        <v>3</v>
      </c>
      <c r="P1437" s="19">
        <f t="shared" si="156"/>
        <v>0</v>
      </c>
      <c r="Q1437" s="19">
        <f t="shared" si="157"/>
        <v>88074</v>
      </c>
      <c r="R1437" s="15">
        <f t="shared" si="158"/>
        <v>14390.429999999993</v>
      </c>
      <c r="S1437" s="15">
        <f t="shared" si="159"/>
        <v>16.339021731725587</v>
      </c>
      <c r="T1437" s="20" t="str">
        <f t="shared" si="160"/>
        <v>High</v>
      </c>
    </row>
    <row r="1438" spans="1:20" x14ac:dyDescent="0.3">
      <c r="A1438" s="15" t="s">
        <v>1511</v>
      </c>
      <c r="B1438" s="16">
        <v>45407</v>
      </c>
      <c r="C1438" s="15" t="s">
        <v>14</v>
      </c>
      <c r="D1438" s="15" t="s">
        <v>38</v>
      </c>
      <c r="E1438" s="15" t="s">
        <v>32</v>
      </c>
      <c r="F1438" s="15" t="s">
        <v>33</v>
      </c>
      <c r="G1438" s="15" t="s">
        <v>34</v>
      </c>
      <c r="H1438" s="15">
        <v>1</v>
      </c>
      <c r="I1438" s="15">
        <v>26745</v>
      </c>
      <c r="J1438" s="17">
        <v>0</v>
      </c>
      <c r="K1438" s="15">
        <v>26745</v>
      </c>
      <c r="L1438" s="15">
        <v>23348.33</v>
      </c>
      <c r="M1438" s="15" t="s">
        <v>51</v>
      </c>
      <c r="N1438" s="18" t="str">
        <f t="shared" si="154"/>
        <v>April</v>
      </c>
      <c r="O1438" s="15">
        <f t="shared" si="155"/>
        <v>2</v>
      </c>
      <c r="P1438" s="19">
        <f t="shared" si="156"/>
        <v>0</v>
      </c>
      <c r="Q1438" s="19">
        <f t="shared" si="157"/>
        <v>26745</v>
      </c>
      <c r="R1438" s="15">
        <f t="shared" si="158"/>
        <v>3396.6699999999983</v>
      </c>
      <c r="S1438" s="15">
        <f t="shared" si="159"/>
        <v>12.700205645915119</v>
      </c>
      <c r="T1438" s="20" t="str">
        <f t="shared" si="160"/>
        <v>Medium</v>
      </c>
    </row>
    <row r="1439" spans="1:20" x14ac:dyDescent="0.3">
      <c r="A1439" s="15" t="s">
        <v>1512</v>
      </c>
      <c r="B1439" s="16">
        <v>45396</v>
      </c>
      <c r="C1439" s="15" t="s">
        <v>14</v>
      </c>
      <c r="D1439" s="15" t="s">
        <v>28</v>
      </c>
      <c r="E1439" s="15" t="s">
        <v>23</v>
      </c>
      <c r="F1439" s="15" t="s">
        <v>53</v>
      </c>
      <c r="G1439" s="15" t="s">
        <v>133</v>
      </c>
      <c r="H1439" s="15">
        <v>2</v>
      </c>
      <c r="I1439" s="15">
        <v>14980</v>
      </c>
      <c r="J1439" s="17">
        <v>0.1</v>
      </c>
      <c r="K1439" s="15">
        <v>26964</v>
      </c>
      <c r="L1439" s="15">
        <v>20355.78</v>
      </c>
      <c r="M1439" s="15" t="s">
        <v>51</v>
      </c>
      <c r="N1439" s="18" t="str">
        <f t="shared" si="154"/>
        <v>April</v>
      </c>
      <c r="O1439" s="15">
        <f t="shared" si="155"/>
        <v>2</v>
      </c>
      <c r="P1439" s="19">
        <f t="shared" si="156"/>
        <v>2696.4</v>
      </c>
      <c r="Q1439" s="19">
        <f t="shared" si="157"/>
        <v>24267.599999999999</v>
      </c>
      <c r="R1439" s="15">
        <f t="shared" si="158"/>
        <v>6608.2200000000012</v>
      </c>
      <c r="S1439" s="15">
        <f t="shared" si="159"/>
        <v>24.507565643079666</v>
      </c>
      <c r="T1439" s="20" t="str">
        <f t="shared" si="160"/>
        <v>Medium</v>
      </c>
    </row>
    <row r="1440" spans="1:20" x14ac:dyDescent="0.3">
      <c r="A1440" s="15" t="s">
        <v>1513</v>
      </c>
      <c r="B1440" s="16">
        <v>45132</v>
      </c>
      <c r="C1440" s="15" t="s">
        <v>27</v>
      </c>
      <c r="D1440" s="15" t="s">
        <v>15</v>
      </c>
      <c r="E1440" s="15" t="s">
        <v>32</v>
      </c>
      <c r="F1440" s="15" t="s">
        <v>90</v>
      </c>
      <c r="G1440" s="15" t="s">
        <v>91</v>
      </c>
      <c r="H1440" s="15">
        <v>4</v>
      </c>
      <c r="I1440" s="15">
        <v>30931</v>
      </c>
      <c r="J1440" s="17">
        <v>0.05</v>
      </c>
      <c r="K1440" s="15">
        <v>117537.8</v>
      </c>
      <c r="L1440" s="15">
        <v>101223.02</v>
      </c>
      <c r="M1440" s="15" t="s">
        <v>35</v>
      </c>
      <c r="N1440" s="18" t="str">
        <f t="shared" si="154"/>
        <v>July</v>
      </c>
      <c r="O1440" s="15">
        <f t="shared" si="155"/>
        <v>3</v>
      </c>
      <c r="P1440" s="19">
        <f t="shared" si="156"/>
        <v>5876.89</v>
      </c>
      <c r="Q1440" s="19">
        <f t="shared" si="157"/>
        <v>111660.91</v>
      </c>
      <c r="R1440" s="15">
        <f t="shared" si="158"/>
        <v>16314.779999999999</v>
      </c>
      <c r="S1440" s="15">
        <f t="shared" si="159"/>
        <v>13.880453777423091</v>
      </c>
      <c r="T1440" s="20" t="str">
        <f t="shared" si="160"/>
        <v>High</v>
      </c>
    </row>
    <row r="1441" spans="1:20" x14ac:dyDescent="0.3">
      <c r="A1441" s="15" t="s">
        <v>1514</v>
      </c>
      <c r="B1441" s="16">
        <v>45576</v>
      </c>
      <c r="C1441" s="15" t="s">
        <v>21</v>
      </c>
      <c r="D1441" s="15" t="s">
        <v>63</v>
      </c>
      <c r="E1441" s="15" t="s">
        <v>23</v>
      </c>
      <c r="F1441" s="15" t="s">
        <v>53</v>
      </c>
      <c r="G1441" s="15" t="s">
        <v>81</v>
      </c>
      <c r="H1441" s="15">
        <v>1</v>
      </c>
      <c r="I1441" s="15">
        <v>66326</v>
      </c>
      <c r="J1441" s="17">
        <v>0.15</v>
      </c>
      <c r="K1441" s="15">
        <v>56377.1</v>
      </c>
      <c r="L1441" s="15">
        <v>42512.82</v>
      </c>
      <c r="M1441" s="15" t="s">
        <v>19</v>
      </c>
      <c r="N1441" s="18" t="str">
        <f t="shared" si="154"/>
        <v>October</v>
      </c>
      <c r="O1441" s="15">
        <f t="shared" si="155"/>
        <v>4</v>
      </c>
      <c r="P1441" s="19">
        <f t="shared" si="156"/>
        <v>8456.5649999999987</v>
      </c>
      <c r="Q1441" s="19">
        <f t="shared" si="157"/>
        <v>47920.535000000003</v>
      </c>
      <c r="R1441" s="15">
        <f t="shared" si="158"/>
        <v>13864.279999999999</v>
      </c>
      <c r="S1441" s="15">
        <f t="shared" si="159"/>
        <v>24.592041804207735</v>
      </c>
      <c r="T1441" s="20" t="str">
        <f t="shared" si="160"/>
        <v>High</v>
      </c>
    </row>
    <row r="1442" spans="1:20" x14ac:dyDescent="0.3">
      <c r="A1442" s="15" t="s">
        <v>1515</v>
      </c>
      <c r="B1442" s="16">
        <v>45021</v>
      </c>
      <c r="C1442" s="15" t="s">
        <v>27</v>
      </c>
      <c r="D1442" s="15" t="s">
        <v>56</v>
      </c>
      <c r="E1442" s="15" t="s">
        <v>16</v>
      </c>
      <c r="F1442" s="15" t="s">
        <v>29</v>
      </c>
      <c r="G1442" s="15" t="s">
        <v>30</v>
      </c>
      <c r="H1442" s="15">
        <v>1</v>
      </c>
      <c r="I1442" s="15">
        <v>8225</v>
      </c>
      <c r="J1442" s="17">
        <v>0.12</v>
      </c>
      <c r="K1442" s="15">
        <v>7238</v>
      </c>
      <c r="L1442" s="15">
        <v>5464.25</v>
      </c>
      <c r="M1442" s="15" t="s">
        <v>51</v>
      </c>
      <c r="N1442" s="18" t="str">
        <f t="shared" si="154"/>
        <v>April</v>
      </c>
      <c r="O1442" s="15">
        <f t="shared" si="155"/>
        <v>2</v>
      </c>
      <c r="P1442" s="19">
        <f t="shared" si="156"/>
        <v>868.56</v>
      </c>
      <c r="Q1442" s="19">
        <f t="shared" si="157"/>
        <v>6369.4400000000005</v>
      </c>
      <c r="R1442" s="15">
        <f t="shared" si="158"/>
        <v>1773.75</v>
      </c>
      <c r="S1442" s="15">
        <f t="shared" si="159"/>
        <v>24.506079027355625</v>
      </c>
      <c r="T1442" s="20" t="str">
        <f t="shared" si="160"/>
        <v>Low</v>
      </c>
    </row>
    <row r="1443" spans="1:20" x14ac:dyDescent="0.3">
      <c r="A1443" s="15" t="s">
        <v>1516</v>
      </c>
      <c r="B1443" s="16">
        <v>45516</v>
      </c>
      <c r="C1443" s="15" t="s">
        <v>27</v>
      </c>
      <c r="D1443" s="15" t="s">
        <v>70</v>
      </c>
      <c r="E1443" s="15" t="s">
        <v>16</v>
      </c>
      <c r="F1443" s="15" t="s">
        <v>29</v>
      </c>
      <c r="G1443" s="15" t="s">
        <v>79</v>
      </c>
      <c r="H1443" s="15">
        <v>5</v>
      </c>
      <c r="I1443" s="15">
        <v>50759</v>
      </c>
      <c r="J1443" s="17">
        <v>0.08</v>
      </c>
      <c r="K1443" s="15">
        <v>233491.4</v>
      </c>
      <c r="L1443" s="15">
        <v>207502.16</v>
      </c>
      <c r="M1443" s="15" t="s">
        <v>35</v>
      </c>
      <c r="N1443" s="18" t="str">
        <f t="shared" si="154"/>
        <v>August</v>
      </c>
      <c r="O1443" s="15">
        <f t="shared" si="155"/>
        <v>3</v>
      </c>
      <c r="P1443" s="19">
        <f t="shared" si="156"/>
        <v>18679.312000000002</v>
      </c>
      <c r="Q1443" s="19">
        <f t="shared" si="157"/>
        <v>214812.08799999999</v>
      </c>
      <c r="R1443" s="15">
        <f t="shared" si="158"/>
        <v>25989.239999999991</v>
      </c>
      <c r="S1443" s="15">
        <f t="shared" si="159"/>
        <v>11.130705456389396</v>
      </c>
      <c r="T1443" s="20" t="str">
        <f t="shared" si="160"/>
        <v>High</v>
      </c>
    </row>
    <row r="1444" spans="1:20" x14ac:dyDescent="0.3">
      <c r="A1444" s="15" t="s">
        <v>1517</v>
      </c>
      <c r="B1444" s="16">
        <v>45325</v>
      </c>
      <c r="C1444" s="15" t="s">
        <v>14</v>
      </c>
      <c r="D1444" s="15" t="s">
        <v>46</v>
      </c>
      <c r="E1444" s="15" t="s">
        <v>23</v>
      </c>
      <c r="F1444" s="15" t="s">
        <v>49</v>
      </c>
      <c r="G1444" s="15" t="s">
        <v>50</v>
      </c>
      <c r="H1444" s="15">
        <v>2</v>
      </c>
      <c r="I1444" s="15">
        <v>49362</v>
      </c>
      <c r="J1444" s="17">
        <v>0.05</v>
      </c>
      <c r="K1444" s="15">
        <v>93787.8</v>
      </c>
      <c r="L1444" s="15">
        <v>72558.53</v>
      </c>
      <c r="M1444" s="15" t="s">
        <v>51</v>
      </c>
      <c r="N1444" s="18" t="str">
        <f t="shared" si="154"/>
        <v>February</v>
      </c>
      <c r="O1444" s="15">
        <f t="shared" si="155"/>
        <v>1</v>
      </c>
      <c r="P1444" s="19">
        <f t="shared" si="156"/>
        <v>4689.3900000000003</v>
      </c>
      <c r="Q1444" s="19">
        <f t="shared" si="157"/>
        <v>89098.41</v>
      </c>
      <c r="R1444" s="15">
        <f t="shared" si="158"/>
        <v>21229.270000000004</v>
      </c>
      <c r="S1444" s="15">
        <f t="shared" si="159"/>
        <v>22.635428062072044</v>
      </c>
      <c r="T1444" s="20" t="str">
        <f t="shared" si="160"/>
        <v>High</v>
      </c>
    </row>
    <row r="1445" spans="1:20" x14ac:dyDescent="0.3">
      <c r="A1445" s="15" t="s">
        <v>1518</v>
      </c>
      <c r="B1445" s="16">
        <v>45081</v>
      </c>
      <c r="C1445" s="15" t="s">
        <v>21</v>
      </c>
      <c r="D1445" s="15" t="s">
        <v>56</v>
      </c>
      <c r="E1445" s="15" t="s">
        <v>16</v>
      </c>
      <c r="F1445" s="15" t="s">
        <v>17</v>
      </c>
      <c r="G1445" s="15" t="s">
        <v>97</v>
      </c>
      <c r="H1445" s="15">
        <v>4</v>
      </c>
      <c r="I1445" s="15">
        <v>72407</v>
      </c>
      <c r="J1445" s="17">
        <v>0.08</v>
      </c>
      <c r="K1445" s="15">
        <v>266457.76</v>
      </c>
      <c r="L1445" s="15">
        <v>224443</v>
      </c>
      <c r="M1445" s="15" t="s">
        <v>35</v>
      </c>
      <c r="N1445" s="18" t="str">
        <f t="shared" si="154"/>
        <v>June</v>
      </c>
      <c r="O1445" s="15">
        <f t="shared" si="155"/>
        <v>2</v>
      </c>
      <c r="P1445" s="19">
        <f t="shared" si="156"/>
        <v>21316.620800000001</v>
      </c>
      <c r="Q1445" s="19">
        <f t="shared" si="157"/>
        <v>245141.13920000001</v>
      </c>
      <c r="R1445" s="15">
        <f t="shared" si="158"/>
        <v>42014.760000000009</v>
      </c>
      <c r="S1445" s="15">
        <f t="shared" si="159"/>
        <v>15.767887563116947</v>
      </c>
      <c r="T1445" s="20" t="str">
        <f t="shared" si="160"/>
        <v>High</v>
      </c>
    </row>
    <row r="1446" spans="1:20" x14ac:dyDescent="0.3">
      <c r="A1446" s="15" t="s">
        <v>1519</v>
      </c>
      <c r="B1446" s="16">
        <v>45385</v>
      </c>
      <c r="C1446" s="15" t="s">
        <v>21</v>
      </c>
      <c r="D1446" s="15" t="s">
        <v>48</v>
      </c>
      <c r="E1446" s="15" t="s">
        <v>32</v>
      </c>
      <c r="F1446" s="15" t="s">
        <v>43</v>
      </c>
      <c r="G1446" s="15" t="s">
        <v>66</v>
      </c>
      <c r="H1446" s="15">
        <v>3</v>
      </c>
      <c r="I1446" s="15">
        <v>48458</v>
      </c>
      <c r="J1446" s="17">
        <v>0.1</v>
      </c>
      <c r="K1446" s="15">
        <v>130836.6</v>
      </c>
      <c r="L1446" s="15">
        <v>117088.48</v>
      </c>
      <c r="M1446" s="15" t="s">
        <v>19</v>
      </c>
      <c r="N1446" s="18" t="str">
        <f t="shared" si="154"/>
        <v>April</v>
      </c>
      <c r="O1446" s="15">
        <f t="shared" si="155"/>
        <v>2</v>
      </c>
      <c r="P1446" s="19">
        <f t="shared" si="156"/>
        <v>13083.660000000002</v>
      </c>
      <c r="Q1446" s="19">
        <f t="shared" si="157"/>
        <v>117752.94</v>
      </c>
      <c r="R1446" s="15">
        <f t="shared" si="158"/>
        <v>13748.12000000001</v>
      </c>
      <c r="S1446" s="15">
        <f t="shared" si="159"/>
        <v>10.507854835726402</v>
      </c>
      <c r="T1446" s="20" t="str">
        <f t="shared" si="160"/>
        <v>High</v>
      </c>
    </row>
    <row r="1447" spans="1:20" x14ac:dyDescent="0.3">
      <c r="A1447" s="15" t="s">
        <v>1520</v>
      </c>
      <c r="B1447" s="16">
        <v>45491</v>
      </c>
      <c r="C1447" s="15" t="s">
        <v>14</v>
      </c>
      <c r="D1447" s="15" t="s">
        <v>109</v>
      </c>
      <c r="E1447" s="15" t="s">
        <v>32</v>
      </c>
      <c r="F1447" s="15" t="s">
        <v>33</v>
      </c>
      <c r="G1447" s="15" t="s">
        <v>34</v>
      </c>
      <c r="H1447" s="15">
        <v>3</v>
      </c>
      <c r="I1447" s="15">
        <v>53205</v>
      </c>
      <c r="J1447" s="17">
        <v>0.08</v>
      </c>
      <c r="K1447" s="15">
        <v>146845.79999999999</v>
      </c>
      <c r="L1447" s="15">
        <v>121714.79</v>
      </c>
      <c r="M1447" s="15" t="s">
        <v>51</v>
      </c>
      <c r="N1447" s="18" t="str">
        <f t="shared" si="154"/>
        <v>July</v>
      </c>
      <c r="O1447" s="15">
        <f t="shared" si="155"/>
        <v>3</v>
      </c>
      <c r="P1447" s="19">
        <f t="shared" si="156"/>
        <v>11747.663999999999</v>
      </c>
      <c r="Q1447" s="19">
        <f t="shared" si="157"/>
        <v>135098.136</v>
      </c>
      <c r="R1447" s="15">
        <f t="shared" si="158"/>
        <v>25131.009999999995</v>
      </c>
      <c r="S1447" s="15">
        <f t="shared" si="159"/>
        <v>17.113877278069918</v>
      </c>
      <c r="T1447" s="20" t="str">
        <f t="shared" si="160"/>
        <v>High</v>
      </c>
    </row>
    <row r="1448" spans="1:20" x14ac:dyDescent="0.3">
      <c r="A1448" s="15" t="s">
        <v>1521</v>
      </c>
      <c r="B1448" s="16">
        <v>45124</v>
      </c>
      <c r="C1448" s="15" t="s">
        <v>21</v>
      </c>
      <c r="D1448" s="15" t="s">
        <v>15</v>
      </c>
      <c r="E1448" s="15" t="s">
        <v>16</v>
      </c>
      <c r="F1448" s="15" t="s">
        <v>29</v>
      </c>
      <c r="G1448" s="15" t="s">
        <v>57</v>
      </c>
      <c r="H1448" s="15">
        <v>5</v>
      </c>
      <c r="I1448" s="15">
        <v>63658</v>
      </c>
      <c r="J1448" s="17">
        <v>0.08</v>
      </c>
      <c r="K1448" s="15">
        <v>292826.8</v>
      </c>
      <c r="L1448" s="15">
        <v>249239.95</v>
      </c>
      <c r="M1448" s="15" t="s">
        <v>35</v>
      </c>
      <c r="N1448" s="18" t="str">
        <f t="shared" si="154"/>
        <v>July</v>
      </c>
      <c r="O1448" s="15">
        <f t="shared" si="155"/>
        <v>3</v>
      </c>
      <c r="P1448" s="19">
        <f t="shared" si="156"/>
        <v>23426.144</v>
      </c>
      <c r="Q1448" s="19">
        <f t="shared" si="157"/>
        <v>269400.65599999996</v>
      </c>
      <c r="R1448" s="15">
        <f t="shared" si="158"/>
        <v>43586.849999999977</v>
      </c>
      <c r="S1448" s="15">
        <f t="shared" si="159"/>
        <v>14.884856850534165</v>
      </c>
      <c r="T1448" s="20" t="str">
        <f t="shared" si="160"/>
        <v>High</v>
      </c>
    </row>
    <row r="1449" spans="1:20" x14ac:dyDescent="0.3">
      <c r="A1449" s="15" t="s">
        <v>1522</v>
      </c>
      <c r="B1449" s="16">
        <v>44931</v>
      </c>
      <c r="C1449" s="15" t="s">
        <v>21</v>
      </c>
      <c r="D1449" s="15" t="s">
        <v>70</v>
      </c>
      <c r="E1449" s="15" t="s">
        <v>16</v>
      </c>
      <c r="F1449" s="15" t="s">
        <v>39</v>
      </c>
      <c r="G1449" s="15" t="s">
        <v>40</v>
      </c>
      <c r="H1449" s="15">
        <v>4</v>
      </c>
      <c r="I1449" s="15">
        <v>6081</v>
      </c>
      <c r="J1449" s="17">
        <v>0.15</v>
      </c>
      <c r="K1449" s="15">
        <v>20675.400000000001</v>
      </c>
      <c r="L1449" s="15">
        <v>16598.16</v>
      </c>
      <c r="M1449" s="15" t="s">
        <v>51</v>
      </c>
      <c r="N1449" s="18" t="str">
        <f t="shared" si="154"/>
        <v>January</v>
      </c>
      <c r="O1449" s="15">
        <f t="shared" si="155"/>
        <v>1</v>
      </c>
      <c r="P1449" s="19">
        <f t="shared" si="156"/>
        <v>3101.31</v>
      </c>
      <c r="Q1449" s="19">
        <f t="shared" si="157"/>
        <v>17574.09</v>
      </c>
      <c r="R1449" s="15">
        <f t="shared" si="158"/>
        <v>4077.2400000000016</v>
      </c>
      <c r="S1449" s="15">
        <f t="shared" si="159"/>
        <v>19.720247250355502</v>
      </c>
      <c r="T1449" s="20" t="str">
        <f t="shared" si="160"/>
        <v>Medium</v>
      </c>
    </row>
    <row r="1450" spans="1:20" x14ac:dyDescent="0.3">
      <c r="A1450" s="15" t="s">
        <v>1523</v>
      </c>
      <c r="B1450" s="16">
        <v>45651</v>
      </c>
      <c r="C1450" s="15" t="s">
        <v>27</v>
      </c>
      <c r="D1450" s="15" t="s">
        <v>70</v>
      </c>
      <c r="E1450" s="15" t="s">
        <v>16</v>
      </c>
      <c r="F1450" s="15" t="s">
        <v>29</v>
      </c>
      <c r="G1450" s="15" t="s">
        <v>77</v>
      </c>
      <c r="H1450" s="15">
        <v>3</v>
      </c>
      <c r="I1450" s="15">
        <v>32378</v>
      </c>
      <c r="J1450" s="17">
        <v>0.12</v>
      </c>
      <c r="K1450" s="15">
        <v>85477.92</v>
      </c>
      <c r="L1450" s="15">
        <v>64718.95</v>
      </c>
      <c r="M1450" s="15" t="s">
        <v>19</v>
      </c>
      <c r="N1450" s="18" t="str">
        <f t="shared" si="154"/>
        <v>December</v>
      </c>
      <c r="O1450" s="15">
        <f t="shared" si="155"/>
        <v>4</v>
      </c>
      <c r="P1450" s="19">
        <f t="shared" si="156"/>
        <v>10257.350399999999</v>
      </c>
      <c r="Q1450" s="19">
        <f t="shared" si="157"/>
        <v>75220.569600000003</v>
      </c>
      <c r="R1450" s="15">
        <f t="shared" si="158"/>
        <v>20758.97</v>
      </c>
      <c r="S1450" s="15">
        <f t="shared" si="159"/>
        <v>24.285768769291533</v>
      </c>
      <c r="T1450" s="20" t="str">
        <f t="shared" si="160"/>
        <v>High</v>
      </c>
    </row>
    <row r="1451" spans="1:20" x14ac:dyDescent="0.3">
      <c r="A1451" s="15" t="s">
        <v>1524</v>
      </c>
      <c r="B1451" s="16">
        <v>44966</v>
      </c>
      <c r="C1451" s="15" t="s">
        <v>37</v>
      </c>
      <c r="D1451" s="15" t="s">
        <v>28</v>
      </c>
      <c r="E1451" s="15" t="s">
        <v>32</v>
      </c>
      <c r="F1451" s="15" t="s">
        <v>43</v>
      </c>
      <c r="G1451" s="15" t="s">
        <v>66</v>
      </c>
      <c r="H1451" s="15">
        <v>1</v>
      </c>
      <c r="I1451" s="15">
        <v>4522</v>
      </c>
      <c r="J1451" s="17">
        <v>0.1</v>
      </c>
      <c r="K1451" s="15">
        <v>4069.8</v>
      </c>
      <c r="L1451" s="15">
        <v>3561.93</v>
      </c>
      <c r="M1451" s="15" t="s">
        <v>35</v>
      </c>
      <c r="N1451" s="18" t="str">
        <f t="shared" si="154"/>
        <v>February</v>
      </c>
      <c r="O1451" s="15">
        <f t="shared" si="155"/>
        <v>1</v>
      </c>
      <c r="P1451" s="19">
        <f t="shared" si="156"/>
        <v>406.98</v>
      </c>
      <c r="Q1451" s="19">
        <f t="shared" si="157"/>
        <v>3662.82</v>
      </c>
      <c r="R1451" s="15">
        <f t="shared" si="158"/>
        <v>507.87000000000035</v>
      </c>
      <c r="S1451" s="15">
        <f t="shared" si="159"/>
        <v>12.478991596638664</v>
      </c>
      <c r="T1451" s="20" t="str">
        <f t="shared" si="160"/>
        <v>Low</v>
      </c>
    </row>
    <row r="1452" spans="1:20" x14ac:dyDescent="0.3">
      <c r="A1452" s="15" t="s">
        <v>1525</v>
      </c>
      <c r="B1452" s="16">
        <v>45160</v>
      </c>
      <c r="C1452" s="15" t="s">
        <v>21</v>
      </c>
      <c r="D1452" s="15" t="s">
        <v>15</v>
      </c>
      <c r="E1452" s="15" t="s">
        <v>23</v>
      </c>
      <c r="F1452" s="15" t="s">
        <v>24</v>
      </c>
      <c r="G1452" s="15" t="s">
        <v>75</v>
      </c>
      <c r="H1452" s="15">
        <v>2</v>
      </c>
      <c r="I1452" s="15">
        <v>48548</v>
      </c>
      <c r="J1452" s="17">
        <v>0.08</v>
      </c>
      <c r="K1452" s="15">
        <v>89328.320000000007</v>
      </c>
      <c r="L1452" s="15">
        <v>78438</v>
      </c>
      <c r="M1452" s="15" t="s">
        <v>19</v>
      </c>
      <c r="N1452" s="18" t="str">
        <f t="shared" si="154"/>
        <v>August</v>
      </c>
      <c r="O1452" s="15">
        <f t="shared" si="155"/>
        <v>3</v>
      </c>
      <c r="P1452" s="19">
        <f t="shared" si="156"/>
        <v>7146.2656000000006</v>
      </c>
      <c r="Q1452" s="19">
        <f t="shared" si="157"/>
        <v>82182.054400000008</v>
      </c>
      <c r="R1452" s="15">
        <f t="shared" si="158"/>
        <v>10890.320000000007</v>
      </c>
      <c r="S1452" s="15">
        <f t="shared" si="159"/>
        <v>12.191340887190094</v>
      </c>
      <c r="T1452" s="20" t="str">
        <f t="shared" si="160"/>
        <v>High</v>
      </c>
    </row>
    <row r="1453" spans="1:20" x14ac:dyDescent="0.3">
      <c r="A1453" s="15" t="s">
        <v>1526</v>
      </c>
      <c r="B1453" s="16">
        <v>45526</v>
      </c>
      <c r="C1453" s="15" t="s">
        <v>21</v>
      </c>
      <c r="D1453" s="15" t="s">
        <v>15</v>
      </c>
      <c r="E1453" s="15" t="s">
        <v>32</v>
      </c>
      <c r="F1453" s="15" t="s">
        <v>60</v>
      </c>
      <c r="G1453" s="15" t="s">
        <v>61</v>
      </c>
      <c r="H1453" s="15">
        <v>1</v>
      </c>
      <c r="I1453" s="15">
        <v>53810</v>
      </c>
      <c r="J1453" s="17">
        <v>0</v>
      </c>
      <c r="K1453" s="15">
        <v>53810</v>
      </c>
      <c r="L1453" s="15">
        <v>44426.1</v>
      </c>
      <c r="M1453" s="15" t="s">
        <v>19</v>
      </c>
      <c r="N1453" s="18" t="str">
        <f t="shared" si="154"/>
        <v>August</v>
      </c>
      <c r="O1453" s="15">
        <f t="shared" si="155"/>
        <v>3</v>
      </c>
      <c r="P1453" s="19">
        <f t="shared" si="156"/>
        <v>0</v>
      </c>
      <c r="Q1453" s="19">
        <f t="shared" si="157"/>
        <v>53810</v>
      </c>
      <c r="R1453" s="15">
        <f t="shared" si="158"/>
        <v>9383.9000000000015</v>
      </c>
      <c r="S1453" s="15">
        <f t="shared" si="159"/>
        <v>17.43895186768259</v>
      </c>
      <c r="T1453" s="20" t="str">
        <f t="shared" si="160"/>
        <v>High</v>
      </c>
    </row>
    <row r="1454" spans="1:20" x14ac:dyDescent="0.3">
      <c r="A1454" s="15" t="s">
        <v>1527</v>
      </c>
      <c r="B1454" s="16">
        <v>44958</v>
      </c>
      <c r="C1454" s="15" t="s">
        <v>21</v>
      </c>
      <c r="D1454" s="15" t="s">
        <v>48</v>
      </c>
      <c r="E1454" s="15" t="s">
        <v>23</v>
      </c>
      <c r="F1454" s="15" t="s">
        <v>24</v>
      </c>
      <c r="G1454" s="15" t="s">
        <v>75</v>
      </c>
      <c r="H1454" s="15">
        <v>1</v>
      </c>
      <c r="I1454" s="15">
        <v>15686</v>
      </c>
      <c r="J1454" s="17">
        <v>0.15</v>
      </c>
      <c r="K1454" s="15">
        <v>13333.1</v>
      </c>
      <c r="L1454" s="15">
        <v>11428.85</v>
      </c>
      <c r="M1454" s="15" t="s">
        <v>19</v>
      </c>
      <c r="N1454" s="18" t="str">
        <f t="shared" si="154"/>
        <v>February</v>
      </c>
      <c r="O1454" s="15">
        <f t="shared" si="155"/>
        <v>1</v>
      </c>
      <c r="P1454" s="19">
        <f t="shared" si="156"/>
        <v>1999.9649999999999</v>
      </c>
      <c r="Q1454" s="19">
        <f t="shared" si="157"/>
        <v>11333.135</v>
      </c>
      <c r="R1454" s="15">
        <f t="shared" si="158"/>
        <v>1904.25</v>
      </c>
      <c r="S1454" s="15">
        <f t="shared" si="159"/>
        <v>14.282124937186399</v>
      </c>
      <c r="T1454" s="20" t="str">
        <f t="shared" si="160"/>
        <v>Medium</v>
      </c>
    </row>
    <row r="1455" spans="1:20" x14ac:dyDescent="0.3">
      <c r="A1455" s="15" t="s">
        <v>1528</v>
      </c>
      <c r="B1455" s="16">
        <v>45085</v>
      </c>
      <c r="C1455" s="15" t="s">
        <v>37</v>
      </c>
      <c r="D1455" s="15" t="s">
        <v>109</v>
      </c>
      <c r="E1455" s="15" t="s">
        <v>32</v>
      </c>
      <c r="F1455" s="15" t="s">
        <v>90</v>
      </c>
      <c r="G1455" s="15" t="s">
        <v>113</v>
      </c>
      <c r="H1455" s="15">
        <v>3</v>
      </c>
      <c r="I1455" s="15">
        <v>14022</v>
      </c>
      <c r="J1455" s="17">
        <v>0.12</v>
      </c>
      <c r="K1455" s="15">
        <v>37018.080000000002</v>
      </c>
      <c r="L1455" s="15">
        <v>30387.34</v>
      </c>
      <c r="M1455" s="15" t="s">
        <v>35</v>
      </c>
      <c r="N1455" s="18" t="str">
        <f t="shared" si="154"/>
        <v>June</v>
      </c>
      <c r="O1455" s="15">
        <f t="shared" si="155"/>
        <v>2</v>
      </c>
      <c r="P1455" s="19">
        <f t="shared" si="156"/>
        <v>4442.1696000000002</v>
      </c>
      <c r="Q1455" s="19">
        <f t="shared" si="157"/>
        <v>32575.910400000001</v>
      </c>
      <c r="R1455" s="15">
        <f t="shared" si="158"/>
        <v>6630.7400000000016</v>
      </c>
      <c r="S1455" s="15">
        <f t="shared" si="159"/>
        <v>17.912166163128941</v>
      </c>
      <c r="T1455" s="20" t="str">
        <f t="shared" si="160"/>
        <v>High</v>
      </c>
    </row>
    <row r="1456" spans="1:20" x14ac:dyDescent="0.3">
      <c r="A1456" s="15" t="s">
        <v>1529</v>
      </c>
      <c r="B1456" s="16">
        <v>45404</v>
      </c>
      <c r="C1456" s="15" t="s">
        <v>37</v>
      </c>
      <c r="D1456" s="15" t="s">
        <v>63</v>
      </c>
      <c r="E1456" s="15" t="s">
        <v>32</v>
      </c>
      <c r="F1456" s="15" t="s">
        <v>90</v>
      </c>
      <c r="G1456" s="15" t="s">
        <v>113</v>
      </c>
      <c r="H1456" s="15">
        <v>1</v>
      </c>
      <c r="I1456" s="15">
        <v>86029</v>
      </c>
      <c r="J1456" s="17">
        <v>0.1</v>
      </c>
      <c r="K1456" s="15">
        <v>77426.100000000006</v>
      </c>
      <c r="L1456" s="15">
        <v>58861.05</v>
      </c>
      <c r="M1456" s="15" t="s">
        <v>51</v>
      </c>
      <c r="N1456" s="18" t="str">
        <f t="shared" si="154"/>
        <v>April</v>
      </c>
      <c r="O1456" s="15">
        <f t="shared" si="155"/>
        <v>2</v>
      </c>
      <c r="P1456" s="19">
        <f t="shared" si="156"/>
        <v>7742.6100000000006</v>
      </c>
      <c r="Q1456" s="19">
        <f t="shared" si="157"/>
        <v>69683.490000000005</v>
      </c>
      <c r="R1456" s="15">
        <f t="shared" si="158"/>
        <v>18565.050000000003</v>
      </c>
      <c r="S1456" s="15">
        <f t="shared" si="159"/>
        <v>23.977767187033834</v>
      </c>
      <c r="T1456" s="20" t="str">
        <f t="shared" si="160"/>
        <v>High</v>
      </c>
    </row>
    <row r="1457" spans="1:20" x14ac:dyDescent="0.3">
      <c r="A1457" s="15" t="s">
        <v>1530</v>
      </c>
      <c r="B1457" s="16">
        <v>45075</v>
      </c>
      <c r="C1457" s="15" t="s">
        <v>14</v>
      </c>
      <c r="D1457" s="15" t="s">
        <v>38</v>
      </c>
      <c r="E1457" s="15" t="s">
        <v>16</v>
      </c>
      <c r="F1457" s="15" t="s">
        <v>17</v>
      </c>
      <c r="G1457" s="15" t="s">
        <v>156</v>
      </c>
      <c r="H1457" s="15">
        <v>4</v>
      </c>
      <c r="I1457" s="15">
        <v>29308</v>
      </c>
      <c r="J1457" s="17">
        <v>0</v>
      </c>
      <c r="K1457" s="15">
        <v>117232</v>
      </c>
      <c r="L1457" s="15">
        <v>105071.09</v>
      </c>
      <c r="M1457" s="15" t="s">
        <v>35</v>
      </c>
      <c r="N1457" s="18" t="str">
        <f t="shared" si="154"/>
        <v>May</v>
      </c>
      <c r="O1457" s="15">
        <f t="shared" si="155"/>
        <v>2</v>
      </c>
      <c r="P1457" s="19">
        <f t="shared" si="156"/>
        <v>0</v>
      </c>
      <c r="Q1457" s="19">
        <f t="shared" si="157"/>
        <v>117232</v>
      </c>
      <c r="R1457" s="15">
        <f t="shared" si="158"/>
        <v>12160.910000000003</v>
      </c>
      <c r="S1457" s="15">
        <f t="shared" si="159"/>
        <v>10.373370752013106</v>
      </c>
      <c r="T1457" s="20" t="str">
        <f t="shared" si="160"/>
        <v>High</v>
      </c>
    </row>
    <row r="1458" spans="1:20" x14ac:dyDescent="0.3">
      <c r="A1458" s="15" t="s">
        <v>1531</v>
      </c>
      <c r="B1458" s="16">
        <v>45541</v>
      </c>
      <c r="C1458" s="15" t="s">
        <v>21</v>
      </c>
      <c r="D1458" s="15" t="s">
        <v>22</v>
      </c>
      <c r="E1458" s="15" t="s">
        <v>32</v>
      </c>
      <c r="F1458" s="15" t="s">
        <v>90</v>
      </c>
      <c r="G1458" s="15" t="s">
        <v>113</v>
      </c>
      <c r="H1458" s="15">
        <v>1</v>
      </c>
      <c r="I1458" s="15">
        <v>4937</v>
      </c>
      <c r="J1458" s="17">
        <v>0.05</v>
      </c>
      <c r="K1458" s="15">
        <v>4690.1499999999996</v>
      </c>
      <c r="L1458" s="15">
        <v>3591.7</v>
      </c>
      <c r="M1458" s="15" t="s">
        <v>19</v>
      </c>
      <c r="N1458" s="18" t="str">
        <f t="shared" si="154"/>
        <v>September</v>
      </c>
      <c r="O1458" s="15">
        <f t="shared" si="155"/>
        <v>3</v>
      </c>
      <c r="P1458" s="19">
        <f t="shared" si="156"/>
        <v>234.50749999999999</v>
      </c>
      <c r="Q1458" s="19">
        <f t="shared" si="157"/>
        <v>4455.6424999999999</v>
      </c>
      <c r="R1458" s="15">
        <f t="shared" si="158"/>
        <v>1098.4499999999998</v>
      </c>
      <c r="S1458" s="15">
        <f t="shared" si="159"/>
        <v>23.42035968998859</v>
      </c>
      <c r="T1458" s="20" t="str">
        <f t="shared" si="160"/>
        <v>Low</v>
      </c>
    </row>
    <row r="1459" spans="1:20" x14ac:dyDescent="0.3">
      <c r="A1459" s="15" t="s">
        <v>1532</v>
      </c>
      <c r="B1459" s="16">
        <v>44970</v>
      </c>
      <c r="C1459" s="15" t="s">
        <v>37</v>
      </c>
      <c r="D1459" s="15" t="s">
        <v>70</v>
      </c>
      <c r="E1459" s="15" t="s">
        <v>32</v>
      </c>
      <c r="F1459" s="15" t="s">
        <v>90</v>
      </c>
      <c r="G1459" s="15" t="s">
        <v>113</v>
      </c>
      <c r="H1459" s="15">
        <v>1</v>
      </c>
      <c r="I1459" s="15">
        <v>79420</v>
      </c>
      <c r="J1459" s="17">
        <v>0.15</v>
      </c>
      <c r="K1459" s="15">
        <v>67507</v>
      </c>
      <c r="L1459" s="15">
        <v>51462.63</v>
      </c>
      <c r="M1459" s="15" t="s">
        <v>19</v>
      </c>
      <c r="N1459" s="18" t="str">
        <f t="shared" si="154"/>
        <v>February</v>
      </c>
      <c r="O1459" s="15">
        <f t="shared" si="155"/>
        <v>1</v>
      </c>
      <c r="P1459" s="19">
        <f t="shared" si="156"/>
        <v>10126.049999999999</v>
      </c>
      <c r="Q1459" s="19">
        <f t="shared" si="157"/>
        <v>57380.95</v>
      </c>
      <c r="R1459" s="15">
        <f t="shared" si="158"/>
        <v>16044.370000000003</v>
      </c>
      <c r="S1459" s="15">
        <f t="shared" si="159"/>
        <v>23.766972313982258</v>
      </c>
      <c r="T1459" s="20" t="str">
        <f t="shared" si="160"/>
        <v>High</v>
      </c>
    </row>
    <row r="1460" spans="1:20" x14ac:dyDescent="0.3">
      <c r="A1460" s="15" t="s">
        <v>1533</v>
      </c>
      <c r="B1460" s="16">
        <v>44947</v>
      </c>
      <c r="C1460" s="15" t="s">
        <v>14</v>
      </c>
      <c r="D1460" s="15" t="s">
        <v>46</v>
      </c>
      <c r="E1460" s="15" t="s">
        <v>16</v>
      </c>
      <c r="F1460" s="15" t="s">
        <v>17</v>
      </c>
      <c r="G1460" s="15" t="s">
        <v>97</v>
      </c>
      <c r="H1460" s="15">
        <v>4</v>
      </c>
      <c r="I1460" s="15">
        <v>80368</v>
      </c>
      <c r="J1460" s="17">
        <v>0.08</v>
      </c>
      <c r="K1460" s="15">
        <v>295754.23999999999</v>
      </c>
      <c r="L1460" s="15">
        <v>231130.69</v>
      </c>
      <c r="M1460" s="15" t="s">
        <v>35</v>
      </c>
      <c r="N1460" s="18" t="str">
        <f t="shared" si="154"/>
        <v>January</v>
      </c>
      <c r="O1460" s="15">
        <f t="shared" si="155"/>
        <v>1</v>
      </c>
      <c r="P1460" s="19">
        <f t="shared" si="156"/>
        <v>23660.339199999999</v>
      </c>
      <c r="Q1460" s="19">
        <f t="shared" si="157"/>
        <v>272093.9008</v>
      </c>
      <c r="R1460" s="15">
        <f t="shared" si="158"/>
        <v>64623.549999999988</v>
      </c>
      <c r="S1460" s="15">
        <f t="shared" si="159"/>
        <v>21.8504221613188</v>
      </c>
      <c r="T1460" s="20" t="str">
        <f t="shared" si="160"/>
        <v>High</v>
      </c>
    </row>
    <row r="1461" spans="1:20" x14ac:dyDescent="0.3">
      <c r="A1461" s="15" t="s">
        <v>1534</v>
      </c>
      <c r="B1461" s="16">
        <v>44948</v>
      </c>
      <c r="C1461" s="15" t="s">
        <v>37</v>
      </c>
      <c r="D1461" s="15" t="s">
        <v>46</v>
      </c>
      <c r="E1461" s="15" t="s">
        <v>23</v>
      </c>
      <c r="F1461" s="15" t="s">
        <v>24</v>
      </c>
      <c r="G1461" s="15" t="s">
        <v>75</v>
      </c>
      <c r="H1461" s="15">
        <v>3</v>
      </c>
      <c r="I1461" s="15">
        <v>18696</v>
      </c>
      <c r="J1461" s="17">
        <v>0.12</v>
      </c>
      <c r="K1461" s="15">
        <v>49357.440000000002</v>
      </c>
      <c r="L1461" s="15">
        <v>38942.1</v>
      </c>
      <c r="M1461" s="15" t="s">
        <v>19</v>
      </c>
      <c r="N1461" s="18" t="str">
        <f t="shared" si="154"/>
        <v>January</v>
      </c>
      <c r="O1461" s="15">
        <f t="shared" si="155"/>
        <v>1</v>
      </c>
      <c r="P1461" s="19">
        <f t="shared" si="156"/>
        <v>5922.8927999999996</v>
      </c>
      <c r="Q1461" s="19">
        <f t="shared" si="157"/>
        <v>43434.547200000001</v>
      </c>
      <c r="R1461" s="15">
        <f t="shared" si="158"/>
        <v>10415.340000000004</v>
      </c>
      <c r="S1461" s="15">
        <f t="shared" si="159"/>
        <v>21.101864278212169</v>
      </c>
      <c r="T1461" s="20" t="str">
        <f t="shared" si="160"/>
        <v>High</v>
      </c>
    </row>
    <row r="1462" spans="1:20" x14ac:dyDescent="0.3">
      <c r="A1462" s="15" t="s">
        <v>1535</v>
      </c>
      <c r="B1462" s="16">
        <v>45198</v>
      </c>
      <c r="C1462" s="15" t="s">
        <v>37</v>
      </c>
      <c r="D1462" s="15" t="s">
        <v>63</v>
      </c>
      <c r="E1462" s="15" t="s">
        <v>23</v>
      </c>
      <c r="F1462" s="15" t="s">
        <v>53</v>
      </c>
      <c r="G1462" s="15" t="s">
        <v>133</v>
      </c>
      <c r="H1462" s="15">
        <v>2</v>
      </c>
      <c r="I1462" s="15">
        <v>17183</v>
      </c>
      <c r="J1462" s="17">
        <v>0.12</v>
      </c>
      <c r="K1462" s="15">
        <v>30242.080000000002</v>
      </c>
      <c r="L1462" s="15">
        <v>26219.65</v>
      </c>
      <c r="M1462" s="15" t="s">
        <v>51</v>
      </c>
      <c r="N1462" s="18" t="str">
        <f t="shared" si="154"/>
        <v>September</v>
      </c>
      <c r="O1462" s="15">
        <f t="shared" si="155"/>
        <v>3</v>
      </c>
      <c r="P1462" s="19">
        <f t="shared" si="156"/>
        <v>3629.0496000000003</v>
      </c>
      <c r="Q1462" s="19">
        <f t="shared" si="157"/>
        <v>26613.030400000003</v>
      </c>
      <c r="R1462" s="15">
        <f t="shared" si="158"/>
        <v>4022.4300000000003</v>
      </c>
      <c r="S1462" s="15">
        <f t="shared" si="159"/>
        <v>13.300771640045921</v>
      </c>
      <c r="T1462" s="20" t="str">
        <f t="shared" si="160"/>
        <v>High</v>
      </c>
    </row>
    <row r="1463" spans="1:20" x14ac:dyDescent="0.3">
      <c r="A1463" s="15" t="s">
        <v>1536</v>
      </c>
      <c r="B1463" s="16">
        <v>45150</v>
      </c>
      <c r="C1463" s="15" t="s">
        <v>27</v>
      </c>
      <c r="D1463" s="15" t="s">
        <v>46</v>
      </c>
      <c r="E1463" s="15" t="s">
        <v>23</v>
      </c>
      <c r="F1463" s="15" t="s">
        <v>49</v>
      </c>
      <c r="G1463" s="15" t="s">
        <v>95</v>
      </c>
      <c r="H1463" s="15">
        <v>1</v>
      </c>
      <c r="I1463" s="15">
        <v>75537</v>
      </c>
      <c r="J1463" s="17">
        <v>0.1</v>
      </c>
      <c r="K1463" s="15">
        <v>67983.3</v>
      </c>
      <c r="L1463" s="15">
        <v>57099.18</v>
      </c>
      <c r="M1463" s="15" t="s">
        <v>51</v>
      </c>
      <c r="N1463" s="18" t="str">
        <f t="shared" si="154"/>
        <v>August</v>
      </c>
      <c r="O1463" s="15">
        <f t="shared" si="155"/>
        <v>3</v>
      </c>
      <c r="P1463" s="19">
        <f t="shared" si="156"/>
        <v>6798.3300000000008</v>
      </c>
      <c r="Q1463" s="19">
        <f t="shared" si="157"/>
        <v>61184.97</v>
      </c>
      <c r="R1463" s="15">
        <f t="shared" si="158"/>
        <v>10884.120000000003</v>
      </c>
      <c r="S1463" s="15">
        <f t="shared" si="159"/>
        <v>16.009990688889776</v>
      </c>
      <c r="T1463" s="20" t="str">
        <f t="shared" si="160"/>
        <v>High</v>
      </c>
    </row>
    <row r="1464" spans="1:20" x14ac:dyDescent="0.3">
      <c r="A1464" s="15" t="s">
        <v>1537</v>
      </c>
      <c r="B1464" s="16">
        <v>45322</v>
      </c>
      <c r="C1464" s="15" t="s">
        <v>21</v>
      </c>
      <c r="D1464" s="15" t="s">
        <v>68</v>
      </c>
      <c r="E1464" s="15" t="s">
        <v>16</v>
      </c>
      <c r="F1464" s="15" t="s">
        <v>29</v>
      </c>
      <c r="G1464" s="15" t="s">
        <v>77</v>
      </c>
      <c r="H1464" s="15">
        <v>4</v>
      </c>
      <c r="I1464" s="15">
        <v>25153</v>
      </c>
      <c r="J1464" s="17">
        <v>0.1</v>
      </c>
      <c r="K1464" s="15">
        <v>90550.8</v>
      </c>
      <c r="L1464" s="15">
        <v>74258.11</v>
      </c>
      <c r="M1464" s="15" t="s">
        <v>51</v>
      </c>
      <c r="N1464" s="18" t="str">
        <f t="shared" si="154"/>
        <v>January</v>
      </c>
      <c r="O1464" s="15">
        <f t="shared" si="155"/>
        <v>1</v>
      </c>
      <c r="P1464" s="19">
        <f t="shared" si="156"/>
        <v>9055.08</v>
      </c>
      <c r="Q1464" s="19">
        <f t="shared" si="157"/>
        <v>81495.72</v>
      </c>
      <c r="R1464" s="15">
        <f t="shared" si="158"/>
        <v>16292.690000000002</v>
      </c>
      <c r="S1464" s="15">
        <f t="shared" si="159"/>
        <v>17.992872509132997</v>
      </c>
      <c r="T1464" s="20" t="str">
        <f t="shared" si="160"/>
        <v>High</v>
      </c>
    </row>
    <row r="1465" spans="1:20" x14ac:dyDescent="0.3">
      <c r="A1465" s="15" t="s">
        <v>1538</v>
      </c>
      <c r="B1465" s="16">
        <v>44978</v>
      </c>
      <c r="C1465" s="15" t="s">
        <v>21</v>
      </c>
      <c r="D1465" s="15" t="s">
        <v>38</v>
      </c>
      <c r="E1465" s="15" t="s">
        <v>16</v>
      </c>
      <c r="F1465" s="15" t="s">
        <v>29</v>
      </c>
      <c r="G1465" s="15" t="s">
        <v>79</v>
      </c>
      <c r="H1465" s="15">
        <v>2</v>
      </c>
      <c r="I1465" s="15">
        <v>84377</v>
      </c>
      <c r="J1465" s="17">
        <v>0.15</v>
      </c>
      <c r="K1465" s="15">
        <v>143440.9</v>
      </c>
      <c r="L1465" s="15">
        <v>107908.34</v>
      </c>
      <c r="M1465" s="15" t="s">
        <v>35</v>
      </c>
      <c r="N1465" s="18" t="str">
        <f t="shared" si="154"/>
        <v>February</v>
      </c>
      <c r="O1465" s="15">
        <f t="shared" si="155"/>
        <v>1</v>
      </c>
      <c r="P1465" s="19">
        <f t="shared" si="156"/>
        <v>21516.134999999998</v>
      </c>
      <c r="Q1465" s="19">
        <f t="shared" si="157"/>
        <v>121924.765</v>
      </c>
      <c r="R1465" s="15">
        <f t="shared" si="158"/>
        <v>35532.559999999998</v>
      </c>
      <c r="S1465" s="15">
        <f t="shared" si="159"/>
        <v>24.771567941918939</v>
      </c>
      <c r="T1465" s="20" t="str">
        <f t="shared" si="160"/>
        <v>High</v>
      </c>
    </row>
    <row r="1466" spans="1:20" x14ac:dyDescent="0.3">
      <c r="A1466" s="15" t="s">
        <v>1539</v>
      </c>
      <c r="B1466" s="16">
        <v>45332</v>
      </c>
      <c r="C1466" s="15" t="s">
        <v>37</v>
      </c>
      <c r="D1466" s="15" t="s">
        <v>65</v>
      </c>
      <c r="E1466" s="15" t="s">
        <v>16</v>
      </c>
      <c r="F1466" s="15" t="s">
        <v>29</v>
      </c>
      <c r="G1466" s="15" t="s">
        <v>79</v>
      </c>
      <c r="H1466" s="15">
        <v>3</v>
      </c>
      <c r="I1466" s="15">
        <v>87232</v>
      </c>
      <c r="J1466" s="17">
        <v>0</v>
      </c>
      <c r="K1466" s="15">
        <v>261696</v>
      </c>
      <c r="L1466" s="15">
        <v>206576.6</v>
      </c>
      <c r="M1466" s="15" t="s">
        <v>19</v>
      </c>
      <c r="N1466" s="18" t="str">
        <f t="shared" si="154"/>
        <v>February</v>
      </c>
      <c r="O1466" s="15">
        <f t="shared" si="155"/>
        <v>1</v>
      </c>
      <c r="P1466" s="19">
        <f t="shared" si="156"/>
        <v>0</v>
      </c>
      <c r="Q1466" s="19">
        <f t="shared" si="157"/>
        <v>261696</v>
      </c>
      <c r="R1466" s="15">
        <f t="shared" si="158"/>
        <v>55119.399999999994</v>
      </c>
      <c r="S1466" s="15">
        <f t="shared" si="159"/>
        <v>21.06237772071411</v>
      </c>
      <c r="T1466" s="20" t="str">
        <f t="shared" si="160"/>
        <v>High</v>
      </c>
    </row>
    <row r="1467" spans="1:20" x14ac:dyDescent="0.3">
      <c r="A1467" s="15" t="s">
        <v>1540</v>
      </c>
      <c r="B1467" s="16">
        <v>44964</v>
      </c>
      <c r="C1467" s="15" t="s">
        <v>27</v>
      </c>
      <c r="D1467" s="15" t="s">
        <v>68</v>
      </c>
      <c r="E1467" s="15" t="s">
        <v>23</v>
      </c>
      <c r="F1467" s="15" t="s">
        <v>49</v>
      </c>
      <c r="G1467" s="15" t="s">
        <v>71</v>
      </c>
      <c r="H1467" s="15">
        <v>4</v>
      </c>
      <c r="I1467" s="15">
        <v>26322</v>
      </c>
      <c r="J1467" s="17">
        <v>0.15</v>
      </c>
      <c r="K1467" s="15">
        <v>89494.8</v>
      </c>
      <c r="L1467" s="15">
        <v>67719.100000000006</v>
      </c>
      <c r="M1467" s="15" t="s">
        <v>19</v>
      </c>
      <c r="N1467" s="18" t="str">
        <f t="shared" si="154"/>
        <v>February</v>
      </c>
      <c r="O1467" s="15">
        <f t="shared" si="155"/>
        <v>1</v>
      </c>
      <c r="P1467" s="19">
        <f t="shared" si="156"/>
        <v>13424.22</v>
      </c>
      <c r="Q1467" s="19">
        <f t="shared" si="157"/>
        <v>76070.58</v>
      </c>
      <c r="R1467" s="15">
        <f t="shared" si="158"/>
        <v>21775.699999999997</v>
      </c>
      <c r="S1467" s="15">
        <f t="shared" si="159"/>
        <v>24.331804752901839</v>
      </c>
      <c r="T1467" s="20" t="str">
        <f t="shared" si="160"/>
        <v>High</v>
      </c>
    </row>
    <row r="1468" spans="1:20" x14ac:dyDescent="0.3">
      <c r="A1468" s="15" t="s">
        <v>1541</v>
      </c>
      <c r="B1468" s="16">
        <v>45331</v>
      </c>
      <c r="C1468" s="15" t="s">
        <v>21</v>
      </c>
      <c r="D1468" s="15" t="s">
        <v>109</v>
      </c>
      <c r="E1468" s="15" t="s">
        <v>23</v>
      </c>
      <c r="F1468" s="15" t="s">
        <v>24</v>
      </c>
      <c r="G1468" s="15" t="s">
        <v>75</v>
      </c>
      <c r="H1468" s="15">
        <v>1</v>
      </c>
      <c r="I1468" s="15">
        <v>4732</v>
      </c>
      <c r="J1468" s="17">
        <v>0</v>
      </c>
      <c r="K1468" s="15">
        <v>4732</v>
      </c>
      <c r="L1468" s="15">
        <v>3608.22</v>
      </c>
      <c r="M1468" s="15" t="s">
        <v>19</v>
      </c>
      <c r="N1468" s="18" t="str">
        <f t="shared" si="154"/>
        <v>February</v>
      </c>
      <c r="O1468" s="15">
        <f t="shared" si="155"/>
        <v>1</v>
      </c>
      <c r="P1468" s="19">
        <f t="shared" si="156"/>
        <v>0</v>
      </c>
      <c r="Q1468" s="19">
        <f t="shared" si="157"/>
        <v>4732</v>
      </c>
      <c r="R1468" s="15">
        <f t="shared" si="158"/>
        <v>1123.7800000000002</v>
      </c>
      <c r="S1468" s="15">
        <f t="shared" si="159"/>
        <v>23.748520710059175</v>
      </c>
      <c r="T1468" s="20" t="str">
        <f t="shared" si="160"/>
        <v>Low</v>
      </c>
    </row>
    <row r="1469" spans="1:20" x14ac:dyDescent="0.3">
      <c r="A1469" s="15" t="s">
        <v>1542</v>
      </c>
      <c r="B1469" s="16">
        <v>45266</v>
      </c>
      <c r="C1469" s="15" t="s">
        <v>27</v>
      </c>
      <c r="D1469" s="15" t="s">
        <v>73</v>
      </c>
      <c r="E1469" s="15" t="s">
        <v>32</v>
      </c>
      <c r="F1469" s="15" t="s">
        <v>33</v>
      </c>
      <c r="G1469" s="15" t="s">
        <v>34</v>
      </c>
      <c r="H1469" s="15">
        <v>1</v>
      </c>
      <c r="I1469" s="15">
        <v>65460</v>
      </c>
      <c r="J1469" s="17">
        <v>0.08</v>
      </c>
      <c r="K1469" s="15">
        <v>60223.199999999997</v>
      </c>
      <c r="L1469" s="15">
        <v>47811.62</v>
      </c>
      <c r="M1469" s="15" t="s">
        <v>35</v>
      </c>
      <c r="N1469" s="18" t="str">
        <f t="shared" si="154"/>
        <v>December</v>
      </c>
      <c r="O1469" s="15">
        <f t="shared" si="155"/>
        <v>4</v>
      </c>
      <c r="P1469" s="19">
        <f t="shared" si="156"/>
        <v>4817.8559999999998</v>
      </c>
      <c r="Q1469" s="19">
        <f t="shared" si="157"/>
        <v>55405.343999999997</v>
      </c>
      <c r="R1469" s="15">
        <f t="shared" si="158"/>
        <v>12411.579999999994</v>
      </c>
      <c r="S1469" s="15">
        <f t="shared" si="159"/>
        <v>20.609300070404753</v>
      </c>
      <c r="T1469" s="20" t="str">
        <f t="shared" si="160"/>
        <v>High</v>
      </c>
    </row>
    <row r="1470" spans="1:20" x14ac:dyDescent="0.3">
      <c r="A1470" s="15" t="s">
        <v>1543</v>
      </c>
      <c r="B1470" s="16">
        <v>45202</v>
      </c>
      <c r="C1470" s="15" t="s">
        <v>27</v>
      </c>
      <c r="D1470" s="15" t="s">
        <v>68</v>
      </c>
      <c r="E1470" s="15" t="s">
        <v>32</v>
      </c>
      <c r="F1470" s="15" t="s">
        <v>90</v>
      </c>
      <c r="G1470" s="15" t="s">
        <v>91</v>
      </c>
      <c r="H1470" s="15">
        <v>4</v>
      </c>
      <c r="I1470" s="15">
        <v>64818</v>
      </c>
      <c r="J1470" s="17">
        <v>0</v>
      </c>
      <c r="K1470" s="15">
        <v>259272</v>
      </c>
      <c r="L1470" s="15">
        <v>220549.71</v>
      </c>
      <c r="M1470" s="15" t="s">
        <v>19</v>
      </c>
      <c r="N1470" s="18" t="str">
        <f t="shared" si="154"/>
        <v>October</v>
      </c>
      <c r="O1470" s="15">
        <f t="shared" si="155"/>
        <v>4</v>
      </c>
      <c r="P1470" s="19">
        <f t="shared" si="156"/>
        <v>0</v>
      </c>
      <c r="Q1470" s="19">
        <f t="shared" si="157"/>
        <v>259272</v>
      </c>
      <c r="R1470" s="15">
        <f t="shared" si="158"/>
        <v>38722.290000000008</v>
      </c>
      <c r="S1470" s="15">
        <f t="shared" si="159"/>
        <v>14.935006479681572</v>
      </c>
      <c r="T1470" s="20" t="str">
        <f t="shared" si="160"/>
        <v>High</v>
      </c>
    </row>
    <row r="1471" spans="1:20" x14ac:dyDescent="0.3">
      <c r="A1471" s="15" t="s">
        <v>1544</v>
      </c>
      <c r="B1471" s="16">
        <v>45279</v>
      </c>
      <c r="C1471" s="15" t="s">
        <v>27</v>
      </c>
      <c r="D1471" s="15" t="s">
        <v>56</v>
      </c>
      <c r="E1471" s="15" t="s">
        <v>32</v>
      </c>
      <c r="F1471" s="15" t="s">
        <v>60</v>
      </c>
      <c r="G1471" s="15" t="s">
        <v>61</v>
      </c>
      <c r="H1471" s="15">
        <v>1</v>
      </c>
      <c r="I1471" s="15">
        <v>45475</v>
      </c>
      <c r="J1471" s="17">
        <v>0.08</v>
      </c>
      <c r="K1471" s="15">
        <v>41837</v>
      </c>
      <c r="L1471" s="15">
        <v>35885.25</v>
      </c>
      <c r="M1471" s="15" t="s">
        <v>19</v>
      </c>
      <c r="N1471" s="18" t="str">
        <f t="shared" si="154"/>
        <v>December</v>
      </c>
      <c r="O1471" s="15">
        <f t="shared" si="155"/>
        <v>4</v>
      </c>
      <c r="P1471" s="19">
        <f t="shared" si="156"/>
        <v>3346.96</v>
      </c>
      <c r="Q1471" s="19">
        <f t="shared" si="157"/>
        <v>38490.04</v>
      </c>
      <c r="R1471" s="15">
        <f t="shared" si="158"/>
        <v>5951.75</v>
      </c>
      <c r="S1471" s="15">
        <f t="shared" si="159"/>
        <v>14.22604393240433</v>
      </c>
      <c r="T1471" s="20" t="str">
        <f t="shared" si="160"/>
        <v>High</v>
      </c>
    </row>
    <row r="1472" spans="1:20" x14ac:dyDescent="0.3">
      <c r="A1472" s="15" t="s">
        <v>1545</v>
      </c>
      <c r="B1472" s="16">
        <v>44932</v>
      </c>
      <c r="C1472" s="15" t="s">
        <v>37</v>
      </c>
      <c r="D1472" s="15" t="s">
        <v>28</v>
      </c>
      <c r="E1472" s="15" t="s">
        <v>23</v>
      </c>
      <c r="F1472" s="15" t="s">
        <v>49</v>
      </c>
      <c r="G1472" s="15" t="s">
        <v>95</v>
      </c>
      <c r="H1472" s="15">
        <v>3</v>
      </c>
      <c r="I1472" s="15">
        <v>89455</v>
      </c>
      <c r="J1472" s="17">
        <v>0.05</v>
      </c>
      <c r="K1472" s="15">
        <v>254946.75</v>
      </c>
      <c r="L1472" s="15">
        <v>225387.32</v>
      </c>
      <c r="M1472" s="15" t="s">
        <v>19</v>
      </c>
      <c r="N1472" s="18" t="str">
        <f t="shared" si="154"/>
        <v>January</v>
      </c>
      <c r="O1472" s="15">
        <f t="shared" si="155"/>
        <v>1</v>
      </c>
      <c r="P1472" s="19">
        <f t="shared" si="156"/>
        <v>12747.337500000001</v>
      </c>
      <c r="Q1472" s="19">
        <f t="shared" si="157"/>
        <v>242199.41250000001</v>
      </c>
      <c r="R1472" s="15">
        <f t="shared" si="158"/>
        <v>29559.429999999993</v>
      </c>
      <c r="S1472" s="15">
        <f t="shared" si="159"/>
        <v>11.59435450736281</v>
      </c>
      <c r="T1472" s="20" t="str">
        <f t="shared" si="160"/>
        <v>High</v>
      </c>
    </row>
    <row r="1473" spans="1:20" x14ac:dyDescent="0.3">
      <c r="A1473" s="15" t="s">
        <v>1546</v>
      </c>
      <c r="B1473" s="16">
        <v>45011</v>
      </c>
      <c r="C1473" s="15" t="s">
        <v>37</v>
      </c>
      <c r="D1473" s="15" t="s">
        <v>22</v>
      </c>
      <c r="E1473" s="15" t="s">
        <v>23</v>
      </c>
      <c r="F1473" s="15" t="s">
        <v>24</v>
      </c>
      <c r="G1473" s="15" t="s">
        <v>25</v>
      </c>
      <c r="H1473" s="15">
        <v>2</v>
      </c>
      <c r="I1473" s="15">
        <v>15132</v>
      </c>
      <c r="J1473" s="17">
        <v>0.12</v>
      </c>
      <c r="K1473" s="15">
        <v>26632.32</v>
      </c>
      <c r="L1473" s="15">
        <v>21936.81</v>
      </c>
      <c r="M1473" s="15" t="s">
        <v>51</v>
      </c>
      <c r="N1473" s="18" t="str">
        <f t="shared" si="154"/>
        <v>March</v>
      </c>
      <c r="O1473" s="15">
        <f t="shared" si="155"/>
        <v>1</v>
      </c>
      <c r="P1473" s="19">
        <f t="shared" si="156"/>
        <v>3195.8784000000001</v>
      </c>
      <c r="Q1473" s="19">
        <f t="shared" si="157"/>
        <v>23436.441599999998</v>
      </c>
      <c r="R1473" s="15">
        <f t="shared" si="158"/>
        <v>4695.5099999999984</v>
      </c>
      <c r="S1473" s="15">
        <f t="shared" si="159"/>
        <v>17.63087106192776</v>
      </c>
      <c r="T1473" s="20" t="str">
        <f t="shared" si="160"/>
        <v>Medium</v>
      </c>
    </row>
    <row r="1474" spans="1:20" x14ac:dyDescent="0.3">
      <c r="A1474" s="15" t="s">
        <v>1547</v>
      </c>
      <c r="B1474" s="16">
        <v>45494</v>
      </c>
      <c r="C1474" s="15" t="s">
        <v>27</v>
      </c>
      <c r="D1474" s="15" t="s">
        <v>48</v>
      </c>
      <c r="E1474" s="15" t="s">
        <v>23</v>
      </c>
      <c r="F1474" s="15" t="s">
        <v>49</v>
      </c>
      <c r="G1474" s="15" t="s">
        <v>95</v>
      </c>
      <c r="H1474" s="15">
        <v>2</v>
      </c>
      <c r="I1474" s="15">
        <v>56590</v>
      </c>
      <c r="J1474" s="17">
        <v>0.15</v>
      </c>
      <c r="K1474" s="15">
        <v>96203</v>
      </c>
      <c r="L1474" s="15">
        <v>86068.01</v>
      </c>
      <c r="M1474" s="15" t="s">
        <v>51</v>
      </c>
      <c r="N1474" s="18" t="str">
        <f t="shared" si="154"/>
        <v>July</v>
      </c>
      <c r="O1474" s="15">
        <f t="shared" si="155"/>
        <v>3</v>
      </c>
      <c r="P1474" s="19">
        <f t="shared" si="156"/>
        <v>14430.449999999999</v>
      </c>
      <c r="Q1474" s="19">
        <f t="shared" si="157"/>
        <v>81772.55</v>
      </c>
      <c r="R1474" s="15">
        <f t="shared" si="158"/>
        <v>10134.990000000005</v>
      </c>
      <c r="S1474" s="15">
        <f t="shared" si="159"/>
        <v>10.53500410590107</v>
      </c>
      <c r="T1474" s="20" t="str">
        <f t="shared" si="160"/>
        <v>High</v>
      </c>
    </row>
    <row r="1475" spans="1:20" x14ac:dyDescent="0.3">
      <c r="A1475" s="15" t="s">
        <v>1548</v>
      </c>
      <c r="B1475" s="16">
        <v>45055</v>
      </c>
      <c r="C1475" s="15" t="s">
        <v>27</v>
      </c>
      <c r="D1475" s="15" t="s">
        <v>56</v>
      </c>
      <c r="E1475" s="15" t="s">
        <v>23</v>
      </c>
      <c r="F1475" s="15" t="s">
        <v>24</v>
      </c>
      <c r="G1475" s="15" t="s">
        <v>25</v>
      </c>
      <c r="H1475" s="15">
        <v>2</v>
      </c>
      <c r="I1475" s="15">
        <v>5343</v>
      </c>
      <c r="J1475" s="17">
        <v>0.05</v>
      </c>
      <c r="K1475" s="15">
        <v>10151.700000000001</v>
      </c>
      <c r="L1475" s="15">
        <v>8551.81</v>
      </c>
      <c r="M1475" s="15" t="s">
        <v>51</v>
      </c>
      <c r="N1475" s="18" t="str">
        <f t="shared" ref="N1475:N1538" si="161">TEXT(B1475,"mmmm")</f>
        <v>May</v>
      </c>
      <c r="O1475" s="15">
        <f t="shared" ref="O1475:O1538" si="162">ROUNDUP(MONTH(B1475)/3,0)</f>
        <v>2</v>
      </c>
      <c r="P1475" s="19">
        <f t="shared" ref="P1475:P1538" si="163">K1475*J1475</f>
        <v>507.58500000000004</v>
      </c>
      <c r="Q1475" s="19">
        <f t="shared" ref="Q1475:Q1538" si="164">K1475-P1475</f>
        <v>9644.1150000000016</v>
      </c>
      <c r="R1475" s="15">
        <f t="shared" ref="R1475:R1538" si="165">K1475-L1475</f>
        <v>1599.8900000000012</v>
      </c>
      <c r="S1475" s="15">
        <f t="shared" ref="S1475:S1538" si="166">R1475/K1475*100</f>
        <v>15.759823477841161</v>
      </c>
      <c r="T1475" s="20" t="str">
        <f t="shared" ref="T1475:T1538" si="167">IF(K1475&gt;30000,"High",IF(K1475&gt;10000,"Medium","Low"))</f>
        <v>Medium</v>
      </c>
    </row>
    <row r="1476" spans="1:20" x14ac:dyDescent="0.3">
      <c r="A1476" s="15" t="s">
        <v>1549</v>
      </c>
      <c r="B1476" s="16">
        <v>45240</v>
      </c>
      <c r="C1476" s="15" t="s">
        <v>37</v>
      </c>
      <c r="D1476" s="15" t="s">
        <v>65</v>
      </c>
      <c r="E1476" s="15" t="s">
        <v>23</v>
      </c>
      <c r="F1476" s="15" t="s">
        <v>24</v>
      </c>
      <c r="G1476" s="15" t="s">
        <v>25</v>
      </c>
      <c r="H1476" s="15">
        <v>1</v>
      </c>
      <c r="I1476" s="15">
        <v>50385</v>
      </c>
      <c r="J1476" s="17">
        <v>0.15</v>
      </c>
      <c r="K1476" s="15">
        <v>42827.25</v>
      </c>
      <c r="L1476" s="15">
        <v>35596.660000000003</v>
      </c>
      <c r="M1476" s="15" t="s">
        <v>19</v>
      </c>
      <c r="N1476" s="18" t="str">
        <f t="shared" si="161"/>
        <v>November</v>
      </c>
      <c r="O1476" s="15">
        <f t="shared" si="162"/>
        <v>4</v>
      </c>
      <c r="P1476" s="19">
        <f t="shared" si="163"/>
        <v>6424.0874999999996</v>
      </c>
      <c r="Q1476" s="19">
        <f t="shared" si="164"/>
        <v>36403.162499999999</v>
      </c>
      <c r="R1476" s="15">
        <f t="shared" si="165"/>
        <v>7230.5899999999965</v>
      </c>
      <c r="S1476" s="15">
        <f t="shared" si="166"/>
        <v>16.88315266565095</v>
      </c>
      <c r="T1476" s="20" t="str">
        <f t="shared" si="167"/>
        <v>High</v>
      </c>
    </row>
    <row r="1477" spans="1:20" x14ac:dyDescent="0.3">
      <c r="A1477" s="15" t="s">
        <v>1550</v>
      </c>
      <c r="B1477" s="16">
        <v>45167</v>
      </c>
      <c r="C1477" s="15" t="s">
        <v>27</v>
      </c>
      <c r="D1477" s="15" t="s">
        <v>15</v>
      </c>
      <c r="E1477" s="15" t="s">
        <v>23</v>
      </c>
      <c r="F1477" s="15" t="s">
        <v>53</v>
      </c>
      <c r="G1477" s="15" t="s">
        <v>133</v>
      </c>
      <c r="H1477" s="15">
        <v>1</v>
      </c>
      <c r="I1477" s="15">
        <v>67340</v>
      </c>
      <c r="J1477" s="17">
        <v>0.1</v>
      </c>
      <c r="K1477" s="15">
        <v>60606</v>
      </c>
      <c r="L1477" s="15">
        <v>48171.62</v>
      </c>
      <c r="M1477" s="15" t="s">
        <v>35</v>
      </c>
      <c r="N1477" s="18" t="str">
        <f t="shared" si="161"/>
        <v>August</v>
      </c>
      <c r="O1477" s="15">
        <f t="shared" si="162"/>
        <v>3</v>
      </c>
      <c r="P1477" s="19">
        <f t="shared" si="163"/>
        <v>6060.6</v>
      </c>
      <c r="Q1477" s="19">
        <f t="shared" si="164"/>
        <v>54545.4</v>
      </c>
      <c r="R1477" s="15">
        <f t="shared" si="165"/>
        <v>12434.379999999997</v>
      </c>
      <c r="S1477" s="15">
        <f t="shared" si="166"/>
        <v>20.516747516747515</v>
      </c>
      <c r="T1477" s="20" t="str">
        <f t="shared" si="167"/>
        <v>High</v>
      </c>
    </row>
    <row r="1478" spans="1:20" x14ac:dyDescent="0.3">
      <c r="A1478" s="15" t="s">
        <v>1551</v>
      </c>
      <c r="B1478" s="16">
        <v>45206</v>
      </c>
      <c r="C1478" s="15" t="s">
        <v>37</v>
      </c>
      <c r="D1478" s="15" t="s">
        <v>48</v>
      </c>
      <c r="E1478" s="15" t="s">
        <v>32</v>
      </c>
      <c r="F1478" s="15" t="s">
        <v>60</v>
      </c>
      <c r="G1478" s="15" t="s">
        <v>102</v>
      </c>
      <c r="H1478" s="15">
        <v>5</v>
      </c>
      <c r="I1478" s="15">
        <v>12211</v>
      </c>
      <c r="J1478" s="17">
        <v>0.1</v>
      </c>
      <c r="K1478" s="15">
        <v>54949.5</v>
      </c>
      <c r="L1478" s="15">
        <v>43861.58</v>
      </c>
      <c r="M1478" s="15" t="s">
        <v>51</v>
      </c>
      <c r="N1478" s="18" t="str">
        <f t="shared" si="161"/>
        <v>October</v>
      </c>
      <c r="O1478" s="15">
        <f t="shared" si="162"/>
        <v>4</v>
      </c>
      <c r="P1478" s="19">
        <f t="shared" si="163"/>
        <v>5494.9500000000007</v>
      </c>
      <c r="Q1478" s="19">
        <f t="shared" si="164"/>
        <v>49454.55</v>
      </c>
      <c r="R1478" s="15">
        <f t="shared" si="165"/>
        <v>11087.919999999998</v>
      </c>
      <c r="S1478" s="15">
        <f t="shared" si="166"/>
        <v>20.178381968898712</v>
      </c>
      <c r="T1478" s="20" t="str">
        <f t="shared" si="167"/>
        <v>High</v>
      </c>
    </row>
    <row r="1479" spans="1:20" x14ac:dyDescent="0.3">
      <c r="A1479" s="15" t="s">
        <v>1552</v>
      </c>
      <c r="B1479" s="16">
        <v>44942</v>
      </c>
      <c r="C1479" s="15" t="s">
        <v>21</v>
      </c>
      <c r="D1479" s="15" t="s">
        <v>109</v>
      </c>
      <c r="E1479" s="15" t="s">
        <v>23</v>
      </c>
      <c r="F1479" s="15" t="s">
        <v>53</v>
      </c>
      <c r="G1479" s="15" t="s">
        <v>133</v>
      </c>
      <c r="H1479" s="15">
        <v>2</v>
      </c>
      <c r="I1479" s="15">
        <v>80582</v>
      </c>
      <c r="J1479" s="17">
        <v>0.1</v>
      </c>
      <c r="K1479" s="15">
        <v>145047.6</v>
      </c>
      <c r="L1479" s="15">
        <v>120806.88</v>
      </c>
      <c r="M1479" s="15" t="s">
        <v>19</v>
      </c>
      <c r="N1479" s="18" t="str">
        <f t="shared" si="161"/>
        <v>January</v>
      </c>
      <c r="O1479" s="15">
        <f t="shared" si="162"/>
        <v>1</v>
      </c>
      <c r="P1479" s="19">
        <f t="shared" si="163"/>
        <v>14504.760000000002</v>
      </c>
      <c r="Q1479" s="19">
        <f t="shared" si="164"/>
        <v>130542.84</v>
      </c>
      <c r="R1479" s="15">
        <f t="shared" si="165"/>
        <v>24240.720000000001</v>
      </c>
      <c r="S1479" s="15">
        <f t="shared" si="166"/>
        <v>16.712251702199829</v>
      </c>
      <c r="T1479" s="20" t="str">
        <f t="shared" si="167"/>
        <v>High</v>
      </c>
    </row>
    <row r="1480" spans="1:20" x14ac:dyDescent="0.3">
      <c r="A1480" s="15" t="s">
        <v>1553</v>
      </c>
      <c r="B1480" s="16">
        <v>45497</v>
      </c>
      <c r="C1480" s="15" t="s">
        <v>37</v>
      </c>
      <c r="D1480" s="15" t="s">
        <v>22</v>
      </c>
      <c r="E1480" s="15" t="s">
        <v>23</v>
      </c>
      <c r="F1480" s="15" t="s">
        <v>24</v>
      </c>
      <c r="G1480" s="15" t="s">
        <v>75</v>
      </c>
      <c r="H1480" s="15">
        <v>1</v>
      </c>
      <c r="I1480" s="15">
        <v>74134</v>
      </c>
      <c r="J1480" s="17">
        <v>0</v>
      </c>
      <c r="K1480" s="15">
        <v>74134</v>
      </c>
      <c r="L1480" s="15">
        <v>56487.83</v>
      </c>
      <c r="M1480" s="15" t="s">
        <v>51</v>
      </c>
      <c r="N1480" s="18" t="str">
        <f t="shared" si="161"/>
        <v>July</v>
      </c>
      <c r="O1480" s="15">
        <f t="shared" si="162"/>
        <v>3</v>
      </c>
      <c r="P1480" s="19">
        <f t="shared" si="163"/>
        <v>0</v>
      </c>
      <c r="Q1480" s="19">
        <f t="shared" si="164"/>
        <v>74134</v>
      </c>
      <c r="R1480" s="15">
        <f t="shared" si="165"/>
        <v>17646.169999999998</v>
      </c>
      <c r="S1480" s="15">
        <f t="shared" si="166"/>
        <v>23.803072814093397</v>
      </c>
      <c r="T1480" s="20" t="str">
        <f t="shared" si="167"/>
        <v>High</v>
      </c>
    </row>
    <row r="1481" spans="1:20" x14ac:dyDescent="0.3">
      <c r="A1481" s="15" t="s">
        <v>1554</v>
      </c>
      <c r="B1481" s="16">
        <v>45511</v>
      </c>
      <c r="C1481" s="15" t="s">
        <v>14</v>
      </c>
      <c r="D1481" s="15" t="s">
        <v>48</v>
      </c>
      <c r="E1481" s="15" t="s">
        <v>32</v>
      </c>
      <c r="F1481" s="15" t="s">
        <v>43</v>
      </c>
      <c r="G1481" s="15" t="s">
        <v>66</v>
      </c>
      <c r="H1481" s="15">
        <v>5</v>
      </c>
      <c r="I1481" s="15">
        <v>65736</v>
      </c>
      <c r="J1481" s="17">
        <v>0.1</v>
      </c>
      <c r="K1481" s="15">
        <v>295812</v>
      </c>
      <c r="L1481" s="15">
        <v>224153.39</v>
      </c>
      <c r="M1481" s="15" t="s">
        <v>35</v>
      </c>
      <c r="N1481" s="18" t="str">
        <f t="shared" si="161"/>
        <v>August</v>
      </c>
      <c r="O1481" s="15">
        <f t="shared" si="162"/>
        <v>3</v>
      </c>
      <c r="P1481" s="19">
        <f t="shared" si="163"/>
        <v>29581.200000000001</v>
      </c>
      <c r="Q1481" s="19">
        <f t="shared" si="164"/>
        <v>266230.8</v>
      </c>
      <c r="R1481" s="15">
        <f t="shared" si="165"/>
        <v>71658.609999999986</v>
      </c>
      <c r="S1481" s="15">
        <f t="shared" si="166"/>
        <v>24.224375616945892</v>
      </c>
      <c r="T1481" s="20" t="str">
        <f t="shared" si="167"/>
        <v>High</v>
      </c>
    </row>
    <row r="1482" spans="1:20" x14ac:dyDescent="0.3">
      <c r="A1482" s="15" t="s">
        <v>1555</v>
      </c>
      <c r="B1482" s="16">
        <v>45531</v>
      </c>
      <c r="C1482" s="15" t="s">
        <v>21</v>
      </c>
      <c r="D1482" s="15" t="s">
        <v>68</v>
      </c>
      <c r="E1482" s="15" t="s">
        <v>23</v>
      </c>
      <c r="F1482" s="15" t="s">
        <v>24</v>
      </c>
      <c r="G1482" s="15" t="s">
        <v>75</v>
      </c>
      <c r="H1482" s="15">
        <v>1</v>
      </c>
      <c r="I1482" s="15">
        <v>58092</v>
      </c>
      <c r="J1482" s="17">
        <v>0.15</v>
      </c>
      <c r="K1482" s="15">
        <v>49378.2</v>
      </c>
      <c r="L1482" s="15">
        <v>43989.42</v>
      </c>
      <c r="M1482" s="15" t="s">
        <v>51</v>
      </c>
      <c r="N1482" s="18" t="str">
        <f t="shared" si="161"/>
        <v>August</v>
      </c>
      <c r="O1482" s="15">
        <f t="shared" si="162"/>
        <v>3</v>
      </c>
      <c r="P1482" s="19">
        <f t="shared" si="163"/>
        <v>7406.73</v>
      </c>
      <c r="Q1482" s="19">
        <f t="shared" si="164"/>
        <v>41971.47</v>
      </c>
      <c r="R1482" s="15">
        <f t="shared" si="165"/>
        <v>5388.7799999999988</v>
      </c>
      <c r="S1482" s="15">
        <f t="shared" si="166"/>
        <v>10.913277519229132</v>
      </c>
      <c r="T1482" s="20" t="str">
        <f t="shared" si="167"/>
        <v>High</v>
      </c>
    </row>
    <row r="1483" spans="1:20" x14ac:dyDescent="0.3">
      <c r="A1483" s="15" t="s">
        <v>1556</v>
      </c>
      <c r="B1483" s="16">
        <v>45083</v>
      </c>
      <c r="C1483" s="15" t="s">
        <v>37</v>
      </c>
      <c r="D1483" s="15" t="s">
        <v>42</v>
      </c>
      <c r="E1483" s="15" t="s">
        <v>16</v>
      </c>
      <c r="F1483" s="15" t="s">
        <v>39</v>
      </c>
      <c r="G1483" s="15" t="s">
        <v>85</v>
      </c>
      <c r="H1483" s="15">
        <v>5</v>
      </c>
      <c r="I1483" s="15">
        <v>81902</v>
      </c>
      <c r="J1483" s="17">
        <v>0.1</v>
      </c>
      <c r="K1483" s="15">
        <v>368559</v>
      </c>
      <c r="L1483" s="15">
        <v>277654.11</v>
      </c>
      <c r="M1483" s="15" t="s">
        <v>35</v>
      </c>
      <c r="N1483" s="18" t="str">
        <f t="shared" si="161"/>
        <v>June</v>
      </c>
      <c r="O1483" s="15">
        <f t="shared" si="162"/>
        <v>2</v>
      </c>
      <c r="P1483" s="19">
        <f t="shared" si="163"/>
        <v>36855.9</v>
      </c>
      <c r="Q1483" s="19">
        <f t="shared" si="164"/>
        <v>331703.09999999998</v>
      </c>
      <c r="R1483" s="15">
        <f t="shared" si="165"/>
        <v>90904.890000000014</v>
      </c>
      <c r="S1483" s="15">
        <f t="shared" si="166"/>
        <v>24.664949166890516</v>
      </c>
      <c r="T1483" s="20" t="str">
        <f t="shared" si="167"/>
        <v>High</v>
      </c>
    </row>
    <row r="1484" spans="1:20" x14ac:dyDescent="0.3">
      <c r="A1484" s="15" t="s">
        <v>1557</v>
      </c>
      <c r="B1484" s="16">
        <v>45407</v>
      </c>
      <c r="C1484" s="15" t="s">
        <v>27</v>
      </c>
      <c r="D1484" s="15" t="s">
        <v>38</v>
      </c>
      <c r="E1484" s="15" t="s">
        <v>23</v>
      </c>
      <c r="F1484" s="15" t="s">
        <v>24</v>
      </c>
      <c r="G1484" s="15" t="s">
        <v>75</v>
      </c>
      <c r="H1484" s="15">
        <v>2</v>
      </c>
      <c r="I1484" s="15">
        <v>82496</v>
      </c>
      <c r="J1484" s="17">
        <v>0.05</v>
      </c>
      <c r="K1484" s="15">
        <v>156742.39999999999</v>
      </c>
      <c r="L1484" s="15">
        <v>128976.73</v>
      </c>
      <c r="M1484" s="15" t="s">
        <v>19</v>
      </c>
      <c r="N1484" s="18" t="str">
        <f t="shared" si="161"/>
        <v>April</v>
      </c>
      <c r="O1484" s="15">
        <f t="shared" si="162"/>
        <v>2</v>
      </c>
      <c r="P1484" s="19">
        <f t="shared" si="163"/>
        <v>7837.12</v>
      </c>
      <c r="Q1484" s="19">
        <f t="shared" si="164"/>
        <v>148905.28</v>
      </c>
      <c r="R1484" s="15">
        <f t="shared" si="165"/>
        <v>27765.67</v>
      </c>
      <c r="S1484" s="15">
        <f t="shared" si="166"/>
        <v>17.714204963047649</v>
      </c>
      <c r="T1484" s="20" t="str">
        <f t="shared" si="167"/>
        <v>High</v>
      </c>
    </row>
    <row r="1485" spans="1:20" x14ac:dyDescent="0.3">
      <c r="A1485" s="15" t="s">
        <v>1558</v>
      </c>
      <c r="B1485" s="16">
        <v>45137</v>
      </c>
      <c r="C1485" s="15" t="s">
        <v>21</v>
      </c>
      <c r="D1485" s="15" t="s">
        <v>46</v>
      </c>
      <c r="E1485" s="15" t="s">
        <v>16</v>
      </c>
      <c r="F1485" s="15" t="s">
        <v>39</v>
      </c>
      <c r="G1485" s="15" t="s">
        <v>40</v>
      </c>
      <c r="H1485" s="15">
        <v>4</v>
      </c>
      <c r="I1485" s="15">
        <v>85846</v>
      </c>
      <c r="J1485" s="17">
        <v>0.08</v>
      </c>
      <c r="K1485" s="15">
        <v>315913.28000000003</v>
      </c>
      <c r="L1485" s="15">
        <v>254641.12</v>
      </c>
      <c r="M1485" s="15" t="s">
        <v>35</v>
      </c>
      <c r="N1485" s="18" t="str">
        <f t="shared" si="161"/>
        <v>July</v>
      </c>
      <c r="O1485" s="15">
        <f t="shared" si="162"/>
        <v>3</v>
      </c>
      <c r="P1485" s="19">
        <f t="shared" si="163"/>
        <v>25273.062400000003</v>
      </c>
      <c r="Q1485" s="19">
        <f t="shared" si="164"/>
        <v>290640.21760000003</v>
      </c>
      <c r="R1485" s="15">
        <f t="shared" si="165"/>
        <v>61272.160000000033</v>
      </c>
      <c r="S1485" s="15">
        <f t="shared" si="166"/>
        <v>19.395246695548863</v>
      </c>
      <c r="T1485" s="20" t="str">
        <f t="shared" si="167"/>
        <v>High</v>
      </c>
    </row>
    <row r="1486" spans="1:20" x14ac:dyDescent="0.3">
      <c r="A1486" s="15" t="s">
        <v>1559</v>
      </c>
      <c r="B1486" s="16">
        <v>45447</v>
      </c>
      <c r="C1486" s="15" t="s">
        <v>27</v>
      </c>
      <c r="D1486" s="15" t="s">
        <v>65</v>
      </c>
      <c r="E1486" s="15" t="s">
        <v>16</v>
      </c>
      <c r="F1486" s="15" t="s">
        <v>39</v>
      </c>
      <c r="G1486" s="15" t="s">
        <v>85</v>
      </c>
      <c r="H1486" s="15">
        <v>3</v>
      </c>
      <c r="I1486" s="15">
        <v>11451</v>
      </c>
      <c r="J1486" s="17">
        <v>0</v>
      </c>
      <c r="K1486" s="15">
        <v>34353</v>
      </c>
      <c r="L1486" s="15">
        <v>26272.82</v>
      </c>
      <c r="M1486" s="15" t="s">
        <v>51</v>
      </c>
      <c r="N1486" s="18" t="str">
        <f t="shared" si="161"/>
        <v>June</v>
      </c>
      <c r="O1486" s="15">
        <f t="shared" si="162"/>
        <v>2</v>
      </c>
      <c r="P1486" s="19">
        <f t="shared" si="163"/>
        <v>0</v>
      </c>
      <c r="Q1486" s="19">
        <f t="shared" si="164"/>
        <v>34353</v>
      </c>
      <c r="R1486" s="15">
        <f t="shared" si="165"/>
        <v>8080.18</v>
      </c>
      <c r="S1486" s="15">
        <f t="shared" si="166"/>
        <v>23.521031642069108</v>
      </c>
      <c r="T1486" s="20" t="str">
        <f t="shared" si="167"/>
        <v>High</v>
      </c>
    </row>
    <row r="1487" spans="1:20" x14ac:dyDescent="0.3">
      <c r="A1487" s="15" t="s">
        <v>1560</v>
      </c>
      <c r="B1487" s="16">
        <v>45271</v>
      </c>
      <c r="C1487" s="15" t="s">
        <v>21</v>
      </c>
      <c r="D1487" s="15" t="s">
        <v>46</v>
      </c>
      <c r="E1487" s="15" t="s">
        <v>16</v>
      </c>
      <c r="F1487" s="15" t="s">
        <v>17</v>
      </c>
      <c r="G1487" s="15" t="s">
        <v>93</v>
      </c>
      <c r="H1487" s="15">
        <v>5</v>
      </c>
      <c r="I1487" s="15">
        <v>36380</v>
      </c>
      <c r="J1487" s="17">
        <v>0.15</v>
      </c>
      <c r="K1487" s="15">
        <v>154615</v>
      </c>
      <c r="L1487" s="15">
        <v>117330.8</v>
      </c>
      <c r="M1487" s="15" t="s">
        <v>19</v>
      </c>
      <c r="N1487" s="18" t="str">
        <f t="shared" si="161"/>
        <v>December</v>
      </c>
      <c r="O1487" s="15">
        <f t="shared" si="162"/>
        <v>4</v>
      </c>
      <c r="P1487" s="19">
        <f t="shared" si="163"/>
        <v>23192.25</v>
      </c>
      <c r="Q1487" s="19">
        <f t="shared" si="164"/>
        <v>131422.75</v>
      </c>
      <c r="R1487" s="15">
        <f t="shared" si="165"/>
        <v>37284.199999999997</v>
      </c>
      <c r="S1487" s="15">
        <f t="shared" si="166"/>
        <v>24.114219189599972</v>
      </c>
      <c r="T1487" s="20" t="str">
        <f t="shared" si="167"/>
        <v>High</v>
      </c>
    </row>
    <row r="1488" spans="1:20" x14ac:dyDescent="0.3">
      <c r="A1488" s="15" t="s">
        <v>1561</v>
      </c>
      <c r="B1488" s="16">
        <v>45581</v>
      </c>
      <c r="C1488" s="15" t="s">
        <v>21</v>
      </c>
      <c r="D1488" s="15" t="s">
        <v>42</v>
      </c>
      <c r="E1488" s="15" t="s">
        <v>23</v>
      </c>
      <c r="F1488" s="15" t="s">
        <v>53</v>
      </c>
      <c r="G1488" s="15" t="s">
        <v>54</v>
      </c>
      <c r="H1488" s="15">
        <v>5</v>
      </c>
      <c r="I1488" s="15">
        <v>12170</v>
      </c>
      <c r="J1488" s="17">
        <v>0.08</v>
      </c>
      <c r="K1488" s="15">
        <v>55982</v>
      </c>
      <c r="L1488" s="15">
        <v>49096</v>
      </c>
      <c r="M1488" s="15" t="s">
        <v>35</v>
      </c>
      <c r="N1488" s="18" t="str">
        <f t="shared" si="161"/>
        <v>October</v>
      </c>
      <c r="O1488" s="15">
        <f t="shared" si="162"/>
        <v>4</v>
      </c>
      <c r="P1488" s="19">
        <f t="shared" si="163"/>
        <v>4478.5600000000004</v>
      </c>
      <c r="Q1488" s="19">
        <f t="shared" si="164"/>
        <v>51503.44</v>
      </c>
      <c r="R1488" s="15">
        <f t="shared" si="165"/>
        <v>6886</v>
      </c>
      <c r="S1488" s="15">
        <f t="shared" si="166"/>
        <v>12.30038226572827</v>
      </c>
      <c r="T1488" s="20" t="str">
        <f t="shared" si="167"/>
        <v>High</v>
      </c>
    </row>
    <row r="1489" spans="1:20" x14ac:dyDescent="0.3">
      <c r="A1489" s="15" t="s">
        <v>1562</v>
      </c>
      <c r="B1489" s="16">
        <v>45333</v>
      </c>
      <c r="C1489" s="15" t="s">
        <v>37</v>
      </c>
      <c r="D1489" s="15" t="s">
        <v>38</v>
      </c>
      <c r="E1489" s="15" t="s">
        <v>16</v>
      </c>
      <c r="F1489" s="15" t="s">
        <v>39</v>
      </c>
      <c r="G1489" s="15" t="s">
        <v>85</v>
      </c>
      <c r="H1489" s="15">
        <v>4</v>
      </c>
      <c r="I1489" s="15">
        <v>69036</v>
      </c>
      <c r="J1489" s="17">
        <v>0.15</v>
      </c>
      <c r="K1489" s="15">
        <v>234722.4</v>
      </c>
      <c r="L1489" s="15">
        <v>196311.09</v>
      </c>
      <c r="M1489" s="15" t="s">
        <v>35</v>
      </c>
      <c r="N1489" s="18" t="str">
        <f t="shared" si="161"/>
        <v>February</v>
      </c>
      <c r="O1489" s="15">
        <f t="shared" si="162"/>
        <v>1</v>
      </c>
      <c r="P1489" s="19">
        <f t="shared" si="163"/>
        <v>35208.36</v>
      </c>
      <c r="Q1489" s="19">
        <f t="shared" si="164"/>
        <v>199514.03999999998</v>
      </c>
      <c r="R1489" s="15">
        <f t="shared" si="165"/>
        <v>38411.31</v>
      </c>
      <c r="S1489" s="15">
        <f t="shared" si="166"/>
        <v>16.364569380681179</v>
      </c>
      <c r="T1489" s="20" t="str">
        <f t="shared" si="167"/>
        <v>High</v>
      </c>
    </row>
    <row r="1490" spans="1:20" x14ac:dyDescent="0.3">
      <c r="A1490" s="15" t="s">
        <v>1563</v>
      </c>
      <c r="B1490" s="16">
        <v>45044</v>
      </c>
      <c r="C1490" s="15" t="s">
        <v>27</v>
      </c>
      <c r="D1490" s="15" t="s">
        <v>68</v>
      </c>
      <c r="E1490" s="15" t="s">
        <v>16</v>
      </c>
      <c r="F1490" s="15" t="s">
        <v>17</v>
      </c>
      <c r="G1490" s="15" t="s">
        <v>18</v>
      </c>
      <c r="H1490" s="15">
        <v>2</v>
      </c>
      <c r="I1490" s="15">
        <v>17372</v>
      </c>
      <c r="J1490" s="17">
        <v>0.15</v>
      </c>
      <c r="K1490" s="15">
        <v>29532.400000000001</v>
      </c>
      <c r="L1490" s="15">
        <v>25189.35</v>
      </c>
      <c r="M1490" s="15" t="s">
        <v>35</v>
      </c>
      <c r="N1490" s="18" t="str">
        <f t="shared" si="161"/>
        <v>April</v>
      </c>
      <c r="O1490" s="15">
        <f t="shared" si="162"/>
        <v>2</v>
      </c>
      <c r="P1490" s="19">
        <f t="shared" si="163"/>
        <v>4429.8599999999997</v>
      </c>
      <c r="Q1490" s="19">
        <f t="shared" si="164"/>
        <v>25102.54</v>
      </c>
      <c r="R1490" s="15">
        <f t="shared" si="165"/>
        <v>4343.0500000000029</v>
      </c>
      <c r="S1490" s="15">
        <f t="shared" si="166"/>
        <v>14.706051658517433</v>
      </c>
      <c r="T1490" s="20" t="str">
        <f t="shared" si="167"/>
        <v>Medium</v>
      </c>
    </row>
    <row r="1491" spans="1:20" x14ac:dyDescent="0.3">
      <c r="A1491" s="15" t="s">
        <v>1564</v>
      </c>
      <c r="B1491" s="16">
        <v>44966</v>
      </c>
      <c r="C1491" s="15" t="s">
        <v>37</v>
      </c>
      <c r="D1491" s="15" t="s">
        <v>65</v>
      </c>
      <c r="E1491" s="15" t="s">
        <v>23</v>
      </c>
      <c r="F1491" s="15" t="s">
        <v>49</v>
      </c>
      <c r="G1491" s="15" t="s">
        <v>71</v>
      </c>
      <c r="H1491" s="15">
        <v>4</v>
      </c>
      <c r="I1491" s="15">
        <v>15711</v>
      </c>
      <c r="J1491" s="17">
        <v>0.12</v>
      </c>
      <c r="K1491" s="15">
        <v>55302.720000000001</v>
      </c>
      <c r="L1491" s="15">
        <v>48663.360000000001</v>
      </c>
      <c r="M1491" s="15" t="s">
        <v>35</v>
      </c>
      <c r="N1491" s="18" t="str">
        <f t="shared" si="161"/>
        <v>February</v>
      </c>
      <c r="O1491" s="15">
        <f t="shared" si="162"/>
        <v>1</v>
      </c>
      <c r="P1491" s="19">
        <f t="shared" si="163"/>
        <v>6636.3263999999999</v>
      </c>
      <c r="Q1491" s="19">
        <f t="shared" si="164"/>
        <v>48666.393600000003</v>
      </c>
      <c r="R1491" s="15">
        <f t="shared" si="165"/>
        <v>6639.3600000000006</v>
      </c>
      <c r="S1491" s="15">
        <f t="shared" si="166"/>
        <v>12.005485444477234</v>
      </c>
      <c r="T1491" s="20" t="str">
        <f t="shared" si="167"/>
        <v>High</v>
      </c>
    </row>
    <row r="1492" spans="1:20" x14ac:dyDescent="0.3">
      <c r="A1492" s="15" t="s">
        <v>1565</v>
      </c>
      <c r="B1492" s="16">
        <v>45581</v>
      </c>
      <c r="C1492" s="15" t="s">
        <v>27</v>
      </c>
      <c r="D1492" s="15" t="s">
        <v>38</v>
      </c>
      <c r="E1492" s="15" t="s">
        <v>23</v>
      </c>
      <c r="F1492" s="15" t="s">
        <v>49</v>
      </c>
      <c r="G1492" s="15" t="s">
        <v>95</v>
      </c>
      <c r="H1492" s="15">
        <v>2</v>
      </c>
      <c r="I1492" s="15">
        <v>1455</v>
      </c>
      <c r="J1492" s="17">
        <v>0.15</v>
      </c>
      <c r="K1492" s="15">
        <v>2473.5</v>
      </c>
      <c r="L1492" s="15">
        <v>2062.08</v>
      </c>
      <c r="M1492" s="15" t="s">
        <v>19</v>
      </c>
      <c r="N1492" s="18" t="str">
        <f t="shared" si="161"/>
        <v>October</v>
      </c>
      <c r="O1492" s="15">
        <f t="shared" si="162"/>
        <v>4</v>
      </c>
      <c r="P1492" s="19">
        <f t="shared" si="163"/>
        <v>371.02499999999998</v>
      </c>
      <c r="Q1492" s="19">
        <f t="shared" si="164"/>
        <v>2102.4749999999999</v>
      </c>
      <c r="R1492" s="15">
        <f t="shared" si="165"/>
        <v>411.42000000000007</v>
      </c>
      <c r="S1492" s="15">
        <f t="shared" si="166"/>
        <v>16.633110976349304</v>
      </c>
      <c r="T1492" s="20" t="str">
        <f t="shared" si="167"/>
        <v>Low</v>
      </c>
    </row>
    <row r="1493" spans="1:20" x14ac:dyDescent="0.3">
      <c r="A1493" s="15" t="s">
        <v>1566</v>
      </c>
      <c r="B1493" s="16">
        <v>45081</v>
      </c>
      <c r="C1493" s="15" t="s">
        <v>37</v>
      </c>
      <c r="D1493" s="15" t="s">
        <v>65</v>
      </c>
      <c r="E1493" s="15" t="s">
        <v>23</v>
      </c>
      <c r="F1493" s="15" t="s">
        <v>24</v>
      </c>
      <c r="G1493" s="15" t="s">
        <v>75</v>
      </c>
      <c r="H1493" s="15">
        <v>4</v>
      </c>
      <c r="I1493" s="15">
        <v>55809</v>
      </c>
      <c r="J1493" s="17">
        <v>0.1</v>
      </c>
      <c r="K1493" s="15">
        <v>200912.4</v>
      </c>
      <c r="L1493" s="15">
        <v>169248.02</v>
      </c>
      <c r="M1493" s="15" t="s">
        <v>19</v>
      </c>
      <c r="N1493" s="18" t="str">
        <f t="shared" si="161"/>
        <v>June</v>
      </c>
      <c r="O1493" s="15">
        <f t="shared" si="162"/>
        <v>2</v>
      </c>
      <c r="P1493" s="19">
        <f t="shared" si="163"/>
        <v>20091.240000000002</v>
      </c>
      <c r="Q1493" s="19">
        <f t="shared" si="164"/>
        <v>180821.16</v>
      </c>
      <c r="R1493" s="15">
        <f t="shared" si="165"/>
        <v>31664.380000000005</v>
      </c>
      <c r="S1493" s="15">
        <f t="shared" si="166"/>
        <v>15.760291549949134</v>
      </c>
      <c r="T1493" s="20" t="str">
        <f t="shared" si="167"/>
        <v>High</v>
      </c>
    </row>
    <row r="1494" spans="1:20" x14ac:dyDescent="0.3">
      <c r="A1494" s="15" t="s">
        <v>1567</v>
      </c>
      <c r="B1494" s="16">
        <v>45103</v>
      </c>
      <c r="C1494" s="15" t="s">
        <v>37</v>
      </c>
      <c r="D1494" s="15" t="s">
        <v>46</v>
      </c>
      <c r="E1494" s="15" t="s">
        <v>32</v>
      </c>
      <c r="F1494" s="15" t="s">
        <v>43</v>
      </c>
      <c r="G1494" s="15" t="s">
        <v>44</v>
      </c>
      <c r="H1494" s="15">
        <v>5</v>
      </c>
      <c r="I1494" s="15">
        <v>18678</v>
      </c>
      <c r="J1494" s="17">
        <v>0.08</v>
      </c>
      <c r="K1494" s="15">
        <v>85918.8</v>
      </c>
      <c r="L1494" s="15">
        <v>70612.710000000006</v>
      </c>
      <c r="M1494" s="15" t="s">
        <v>51</v>
      </c>
      <c r="N1494" s="18" t="str">
        <f t="shared" si="161"/>
        <v>June</v>
      </c>
      <c r="O1494" s="15">
        <f t="shared" si="162"/>
        <v>2</v>
      </c>
      <c r="P1494" s="19">
        <f t="shared" si="163"/>
        <v>6873.5040000000008</v>
      </c>
      <c r="Q1494" s="19">
        <f t="shared" si="164"/>
        <v>79045.296000000002</v>
      </c>
      <c r="R1494" s="15">
        <f t="shared" si="165"/>
        <v>15306.089999999997</v>
      </c>
      <c r="S1494" s="15">
        <f t="shared" si="166"/>
        <v>17.81459936591293</v>
      </c>
      <c r="T1494" s="20" t="str">
        <f t="shared" si="167"/>
        <v>High</v>
      </c>
    </row>
    <row r="1495" spans="1:20" x14ac:dyDescent="0.3">
      <c r="A1495" s="15" t="s">
        <v>1568</v>
      </c>
      <c r="B1495" s="16">
        <v>45432</v>
      </c>
      <c r="C1495" s="15" t="s">
        <v>14</v>
      </c>
      <c r="D1495" s="15" t="s">
        <v>109</v>
      </c>
      <c r="E1495" s="15" t="s">
        <v>16</v>
      </c>
      <c r="F1495" s="15" t="s">
        <v>17</v>
      </c>
      <c r="G1495" s="15" t="s">
        <v>156</v>
      </c>
      <c r="H1495" s="15">
        <v>5</v>
      </c>
      <c r="I1495" s="15">
        <v>58237</v>
      </c>
      <c r="J1495" s="17">
        <v>0.05</v>
      </c>
      <c r="K1495" s="15">
        <v>276625.75</v>
      </c>
      <c r="L1495" s="15">
        <v>236581.01</v>
      </c>
      <c r="M1495" s="15" t="s">
        <v>19</v>
      </c>
      <c r="N1495" s="18" t="str">
        <f t="shared" si="161"/>
        <v>May</v>
      </c>
      <c r="O1495" s="15">
        <f t="shared" si="162"/>
        <v>2</v>
      </c>
      <c r="P1495" s="19">
        <f t="shared" si="163"/>
        <v>13831.2875</v>
      </c>
      <c r="Q1495" s="19">
        <f t="shared" si="164"/>
        <v>262794.46250000002</v>
      </c>
      <c r="R1495" s="15">
        <f t="shared" si="165"/>
        <v>40044.739999999991</v>
      </c>
      <c r="S1495" s="15">
        <f t="shared" si="166"/>
        <v>14.476143309146018</v>
      </c>
      <c r="T1495" s="20" t="str">
        <f t="shared" si="167"/>
        <v>High</v>
      </c>
    </row>
    <row r="1496" spans="1:20" x14ac:dyDescent="0.3">
      <c r="A1496" s="15" t="s">
        <v>1569</v>
      </c>
      <c r="B1496" s="16">
        <v>45356</v>
      </c>
      <c r="C1496" s="15" t="s">
        <v>27</v>
      </c>
      <c r="D1496" s="15" t="s">
        <v>48</v>
      </c>
      <c r="E1496" s="15" t="s">
        <v>23</v>
      </c>
      <c r="F1496" s="15" t="s">
        <v>53</v>
      </c>
      <c r="G1496" s="15" t="s">
        <v>81</v>
      </c>
      <c r="H1496" s="15">
        <v>2</v>
      </c>
      <c r="I1496" s="15">
        <v>65672</v>
      </c>
      <c r="J1496" s="17">
        <v>0.05</v>
      </c>
      <c r="K1496" s="15">
        <v>124776.8</v>
      </c>
      <c r="L1496" s="15">
        <v>104730.36</v>
      </c>
      <c r="M1496" s="15" t="s">
        <v>35</v>
      </c>
      <c r="N1496" s="18" t="str">
        <f t="shared" si="161"/>
        <v>March</v>
      </c>
      <c r="O1496" s="15">
        <f t="shared" si="162"/>
        <v>1</v>
      </c>
      <c r="P1496" s="19">
        <f t="shared" si="163"/>
        <v>6238.84</v>
      </c>
      <c r="Q1496" s="19">
        <f t="shared" si="164"/>
        <v>118537.96</v>
      </c>
      <c r="R1496" s="15">
        <f t="shared" si="165"/>
        <v>20046.440000000002</v>
      </c>
      <c r="S1496" s="15">
        <f t="shared" si="166"/>
        <v>16.065839162408398</v>
      </c>
      <c r="T1496" s="20" t="str">
        <f t="shared" si="167"/>
        <v>High</v>
      </c>
    </row>
    <row r="1497" spans="1:20" x14ac:dyDescent="0.3">
      <c r="A1497" s="15" t="s">
        <v>1570</v>
      </c>
      <c r="B1497" s="16">
        <v>45352</v>
      </c>
      <c r="C1497" s="15" t="s">
        <v>21</v>
      </c>
      <c r="D1497" s="15" t="s">
        <v>68</v>
      </c>
      <c r="E1497" s="15" t="s">
        <v>32</v>
      </c>
      <c r="F1497" s="15" t="s">
        <v>60</v>
      </c>
      <c r="G1497" s="15" t="s">
        <v>61</v>
      </c>
      <c r="H1497" s="15">
        <v>3</v>
      </c>
      <c r="I1497" s="15">
        <v>53606</v>
      </c>
      <c r="J1497" s="17">
        <v>0.05</v>
      </c>
      <c r="K1497" s="15">
        <v>152777.1</v>
      </c>
      <c r="L1497" s="15">
        <v>123809.92</v>
      </c>
      <c r="M1497" s="15" t="s">
        <v>51</v>
      </c>
      <c r="N1497" s="18" t="str">
        <f t="shared" si="161"/>
        <v>March</v>
      </c>
      <c r="O1497" s="15">
        <f t="shared" si="162"/>
        <v>1</v>
      </c>
      <c r="P1497" s="19">
        <f t="shared" si="163"/>
        <v>7638.8550000000005</v>
      </c>
      <c r="Q1497" s="19">
        <f t="shared" si="164"/>
        <v>145138.245</v>
      </c>
      <c r="R1497" s="15">
        <f t="shared" si="165"/>
        <v>28967.180000000008</v>
      </c>
      <c r="S1497" s="15">
        <f t="shared" si="166"/>
        <v>18.960420115318332</v>
      </c>
      <c r="T1497" s="20" t="str">
        <f t="shared" si="167"/>
        <v>High</v>
      </c>
    </row>
    <row r="1498" spans="1:20" x14ac:dyDescent="0.3">
      <c r="A1498" s="15" t="s">
        <v>1571</v>
      </c>
      <c r="B1498" s="16">
        <v>45559</v>
      </c>
      <c r="C1498" s="15" t="s">
        <v>14</v>
      </c>
      <c r="D1498" s="15" t="s">
        <v>15</v>
      </c>
      <c r="E1498" s="15" t="s">
        <v>32</v>
      </c>
      <c r="F1498" s="15" t="s">
        <v>90</v>
      </c>
      <c r="G1498" s="15" t="s">
        <v>91</v>
      </c>
      <c r="H1498" s="15">
        <v>2</v>
      </c>
      <c r="I1498" s="15">
        <v>69574</v>
      </c>
      <c r="J1498" s="17">
        <v>0.05</v>
      </c>
      <c r="K1498" s="15">
        <v>132190.6</v>
      </c>
      <c r="L1498" s="15">
        <v>104336.11</v>
      </c>
      <c r="M1498" s="15" t="s">
        <v>35</v>
      </c>
      <c r="N1498" s="18" t="str">
        <f t="shared" si="161"/>
        <v>September</v>
      </c>
      <c r="O1498" s="15">
        <f t="shared" si="162"/>
        <v>3</v>
      </c>
      <c r="P1498" s="19">
        <f t="shared" si="163"/>
        <v>6609.5300000000007</v>
      </c>
      <c r="Q1498" s="19">
        <f t="shared" si="164"/>
        <v>125581.07</v>
      </c>
      <c r="R1498" s="15">
        <f t="shared" si="165"/>
        <v>27854.490000000005</v>
      </c>
      <c r="S1498" s="15">
        <f t="shared" si="166"/>
        <v>21.071460451802174</v>
      </c>
      <c r="T1498" s="20" t="str">
        <f t="shared" si="167"/>
        <v>High</v>
      </c>
    </row>
    <row r="1499" spans="1:20" x14ac:dyDescent="0.3">
      <c r="A1499" s="15" t="s">
        <v>1572</v>
      </c>
      <c r="B1499" s="16">
        <v>45627</v>
      </c>
      <c r="C1499" s="15" t="s">
        <v>27</v>
      </c>
      <c r="D1499" s="15" t="s">
        <v>56</v>
      </c>
      <c r="E1499" s="15" t="s">
        <v>32</v>
      </c>
      <c r="F1499" s="15" t="s">
        <v>43</v>
      </c>
      <c r="G1499" s="15" t="s">
        <v>66</v>
      </c>
      <c r="H1499" s="15">
        <v>3</v>
      </c>
      <c r="I1499" s="15">
        <v>55753</v>
      </c>
      <c r="J1499" s="17">
        <v>0.1</v>
      </c>
      <c r="K1499" s="15">
        <v>150533.1</v>
      </c>
      <c r="L1499" s="15">
        <v>128640.73</v>
      </c>
      <c r="M1499" s="15" t="s">
        <v>35</v>
      </c>
      <c r="N1499" s="18" t="str">
        <f t="shared" si="161"/>
        <v>December</v>
      </c>
      <c r="O1499" s="15">
        <f t="shared" si="162"/>
        <v>4</v>
      </c>
      <c r="P1499" s="19">
        <f t="shared" si="163"/>
        <v>15053.310000000001</v>
      </c>
      <c r="Q1499" s="19">
        <f t="shared" si="164"/>
        <v>135479.79</v>
      </c>
      <c r="R1499" s="15">
        <f t="shared" si="165"/>
        <v>21892.37000000001</v>
      </c>
      <c r="S1499" s="15">
        <f t="shared" si="166"/>
        <v>14.54322670562156</v>
      </c>
      <c r="T1499" s="20" t="str">
        <f t="shared" si="167"/>
        <v>High</v>
      </c>
    </row>
    <row r="1500" spans="1:20" x14ac:dyDescent="0.3">
      <c r="A1500" s="15" t="s">
        <v>1573</v>
      </c>
      <c r="B1500" s="16">
        <v>45316</v>
      </c>
      <c r="C1500" s="15" t="s">
        <v>27</v>
      </c>
      <c r="D1500" s="15" t="s">
        <v>68</v>
      </c>
      <c r="E1500" s="15" t="s">
        <v>16</v>
      </c>
      <c r="F1500" s="15" t="s">
        <v>17</v>
      </c>
      <c r="G1500" s="15" t="s">
        <v>97</v>
      </c>
      <c r="H1500" s="15">
        <v>5</v>
      </c>
      <c r="I1500" s="15">
        <v>10942</v>
      </c>
      <c r="J1500" s="17">
        <v>0.08</v>
      </c>
      <c r="K1500" s="15">
        <v>50333.2</v>
      </c>
      <c r="L1500" s="15">
        <v>39207.949999999997</v>
      </c>
      <c r="M1500" s="15" t="s">
        <v>35</v>
      </c>
      <c r="N1500" s="18" t="str">
        <f t="shared" si="161"/>
        <v>January</v>
      </c>
      <c r="O1500" s="15">
        <f t="shared" si="162"/>
        <v>1</v>
      </c>
      <c r="P1500" s="19">
        <f t="shared" si="163"/>
        <v>4026.6559999999999</v>
      </c>
      <c r="Q1500" s="19">
        <f t="shared" si="164"/>
        <v>46306.543999999994</v>
      </c>
      <c r="R1500" s="15">
        <f t="shared" si="165"/>
        <v>11125.25</v>
      </c>
      <c r="S1500" s="15">
        <f t="shared" si="166"/>
        <v>22.10320424689867</v>
      </c>
      <c r="T1500" s="20" t="str">
        <f t="shared" si="167"/>
        <v>High</v>
      </c>
    </row>
    <row r="1501" spans="1:20" x14ac:dyDescent="0.3">
      <c r="A1501" s="15" t="s">
        <v>1574</v>
      </c>
      <c r="B1501" s="16">
        <v>45031</v>
      </c>
      <c r="C1501" s="15" t="s">
        <v>27</v>
      </c>
      <c r="D1501" s="15" t="s">
        <v>48</v>
      </c>
      <c r="E1501" s="15" t="s">
        <v>32</v>
      </c>
      <c r="F1501" s="15" t="s">
        <v>90</v>
      </c>
      <c r="G1501" s="15" t="s">
        <v>91</v>
      </c>
      <c r="H1501" s="15">
        <v>5</v>
      </c>
      <c r="I1501" s="15">
        <v>21638</v>
      </c>
      <c r="J1501" s="17">
        <v>0</v>
      </c>
      <c r="K1501" s="15">
        <v>108190</v>
      </c>
      <c r="L1501" s="15">
        <v>86242.28</v>
      </c>
      <c r="M1501" s="15" t="s">
        <v>51</v>
      </c>
      <c r="N1501" s="18" t="str">
        <f t="shared" si="161"/>
        <v>April</v>
      </c>
      <c r="O1501" s="15">
        <f t="shared" si="162"/>
        <v>2</v>
      </c>
      <c r="P1501" s="19">
        <f t="shared" si="163"/>
        <v>0</v>
      </c>
      <c r="Q1501" s="19">
        <f t="shared" si="164"/>
        <v>108190</v>
      </c>
      <c r="R1501" s="15">
        <f t="shared" si="165"/>
        <v>21947.72</v>
      </c>
      <c r="S1501" s="15">
        <f t="shared" si="166"/>
        <v>20.286274147333398</v>
      </c>
      <c r="T1501" s="20" t="str">
        <f t="shared" si="167"/>
        <v>High</v>
      </c>
    </row>
    <row r="1502" spans="1:20" x14ac:dyDescent="0.3">
      <c r="A1502" s="15" t="s">
        <v>1575</v>
      </c>
      <c r="B1502" s="16">
        <v>45479</v>
      </c>
      <c r="C1502" s="15" t="s">
        <v>27</v>
      </c>
      <c r="D1502" s="15" t="s">
        <v>15</v>
      </c>
      <c r="E1502" s="15" t="s">
        <v>32</v>
      </c>
      <c r="F1502" s="15" t="s">
        <v>60</v>
      </c>
      <c r="G1502" s="15" t="s">
        <v>61</v>
      </c>
      <c r="H1502" s="15">
        <v>5</v>
      </c>
      <c r="I1502" s="15">
        <v>68003</v>
      </c>
      <c r="J1502" s="17">
        <v>0.08</v>
      </c>
      <c r="K1502" s="15">
        <v>312813.8</v>
      </c>
      <c r="L1502" s="15">
        <v>238001.97</v>
      </c>
      <c r="M1502" s="15" t="s">
        <v>35</v>
      </c>
      <c r="N1502" s="18" t="str">
        <f t="shared" si="161"/>
        <v>July</v>
      </c>
      <c r="O1502" s="15">
        <f t="shared" si="162"/>
        <v>3</v>
      </c>
      <c r="P1502" s="19">
        <f t="shared" si="163"/>
        <v>25025.103999999999</v>
      </c>
      <c r="Q1502" s="19">
        <f t="shared" si="164"/>
        <v>287788.696</v>
      </c>
      <c r="R1502" s="15">
        <f t="shared" si="165"/>
        <v>74811.829999999987</v>
      </c>
      <c r="S1502" s="15">
        <f t="shared" si="166"/>
        <v>23.915770340055325</v>
      </c>
      <c r="T1502" s="20" t="str">
        <f t="shared" si="167"/>
        <v>High</v>
      </c>
    </row>
    <row r="1503" spans="1:20" x14ac:dyDescent="0.3">
      <c r="A1503" s="15" t="s">
        <v>1576</v>
      </c>
      <c r="B1503" s="16">
        <v>45330</v>
      </c>
      <c r="C1503" s="15" t="s">
        <v>14</v>
      </c>
      <c r="D1503" s="15" t="s">
        <v>68</v>
      </c>
      <c r="E1503" s="15" t="s">
        <v>32</v>
      </c>
      <c r="F1503" s="15" t="s">
        <v>60</v>
      </c>
      <c r="G1503" s="15" t="s">
        <v>102</v>
      </c>
      <c r="H1503" s="15">
        <v>5</v>
      </c>
      <c r="I1503" s="15">
        <v>81535</v>
      </c>
      <c r="J1503" s="17">
        <v>0.12</v>
      </c>
      <c r="K1503" s="15">
        <v>358754</v>
      </c>
      <c r="L1503" s="15">
        <v>306922.09000000003</v>
      </c>
      <c r="M1503" s="15" t="s">
        <v>51</v>
      </c>
      <c r="N1503" s="18" t="str">
        <f t="shared" si="161"/>
        <v>February</v>
      </c>
      <c r="O1503" s="15">
        <f t="shared" si="162"/>
        <v>1</v>
      </c>
      <c r="P1503" s="19">
        <f t="shared" si="163"/>
        <v>43050.479999999996</v>
      </c>
      <c r="Q1503" s="19">
        <f t="shared" si="164"/>
        <v>315703.52</v>
      </c>
      <c r="R1503" s="15">
        <f t="shared" si="165"/>
        <v>51831.909999999974</v>
      </c>
      <c r="S1503" s="15">
        <f t="shared" si="166"/>
        <v>14.447758073777567</v>
      </c>
      <c r="T1503" s="20" t="str">
        <f t="shared" si="167"/>
        <v>High</v>
      </c>
    </row>
    <row r="1504" spans="1:20" x14ac:dyDescent="0.3">
      <c r="A1504" s="15" t="s">
        <v>1577</v>
      </c>
      <c r="B1504" s="16">
        <v>45222</v>
      </c>
      <c r="C1504" s="15" t="s">
        <v>27</v>
      </c>
      <c r="D1504" s="15" t="s">
        <v>65</v>
      </c>
      <c r="E1504" s="15" t="s">
        <v>16</v>
      </c>
      <c r="F1504" s="15" t="s">
        <v>39</v>
      </c>
      <c r="G1504" s="15" t="s">
        <v>165</v>
      </c>
      <c r="H1504" s="15">
        <v>1</v>
      </c>
      <c r="I1504" s="15">
        <v>40755</v>
      </c>
      <c r="J1504" s="17">
        <v>0.15</v>
      </c>
      <c r="K1504" s="15">
        <v>34641.75</v>
      </c>
      <c r="L1504" s="15">
        <v>29332.9</v>
      </c>
      <c r="M1504" s="15" t="s">
        <v>51</v>
      </c>
      <c r="N1504" s="18" t="str">
        <f t="shared" si="161"/>
        <v>October</v>
      </c>
      <c r="O1504" s="15">
        <f t="shared" si="162"/>
        <v>4</v>
      </c>
      <c r="P1504" s="19">
        <f t="shared" si="163"/>
        <v>5196.2624999999998</v>
      </c>
      <c r="Q1504" s="19">
        <f t="shared" si="164"/>
        <v>29445.487499999999</v>
      </c>
      <c r="R1504" s="15">
        <f t="shared" si="165"/>
        <v>5308.8499999999985</v>
      </c>
      <c r="S1504" s="15">
        <f t="shared" si="166"/>
        <v>15.325005232125971</v>
      </c>
      <c r="T1504" s="20" t="str">
        <f t="shared" si="167"/>
        <v>High</v>
      </c>
    </row>
    <row r="1505" spans="1:20" x14ac:dyDescent="0.3">
      <c r="A1505" s="15" t="s">
        <v>1578</v>
      </c>
      <c r="B1505" s="16">
        <v>45401</v>
      </c>
      <c r="C1505" s="15" t="s">
        <v>27</v>
      </c>
      <c r="D1505" s="15" t="s">
        <v>70</v>
      </c>
      <c r="E1505" s="15" t="s">
        <v>16</v>
      </c>
      <c r="F1505" s="15" t="s">
        <v>17</v>
      </c>
      <c r="G1505" s="15" t="s">
        <v>18</v>
      </c>
      <c r="H1505" s="15">
        <v>2</v>
      </c>
      <c r="I1505" s="15">
        <v>2508</v>
      </c>
      <c r="J1505" s="17">
        <v>0.12</v>
      </c>
      <c r="K1505" s="15">
        <v>4414.08</v>
      </c>
      <c r="L1505" s="15">
        <v>3614.74</v>
      </c>
      <c r="M1505" s="15" t="s">
        <v>35</v>
      </c>
      <c r="N1505" s="18" t="str">
        <f t="shared" si="161"/>
        <v>April</v>
      </c>
      <c r="O1505" s="15">
        <f t="shared" si="162"/>
        <v>2</v>
      </c>
      <c r="P1505" s="19">
        <f t="shared" si="163"/>
        <v>529.68959999999993</v>
      </c>
      <c r="Q1505" s="19">
        <f t="shared" si="164"/>
        <v>3884.3904000000002</v>
      </c>
      <c r="R1505" s="15">
        <f t="shared" si="165"/>
        <v>799.34000000000015</v>
      </c>
      <c r="S1505" s="15">
        <f t="shared" si="166"/>
        <v>18.108869798463104</v>
      </c>
      <c r="T1505" s="20" t="str">
        <f t="shared" si="167"/>
        <v>Low</v>
      </c>
    </row>
    <row r="1506" spans="1:20" x14ac:dyDescent="0.3">
      <c r="A1506" s="15" t="s">
        <v>1579</v>
      </c>
      <c r="B1506" s="16">
        <v>45510</v>
      </c>
      <c r="C1506" s="15" t="s">
        <v>37</v>
      </c>
      <c r="D1506" s="15" t="s">
        <v>63</v>
      </c>
      <c r="E1506" s="15" t="s">
        <v>32</v>
      </c>
      <c r="F1506" s="15" t="s">
        <v>43</v>
      </c>
      <c r="G1506" s="15" t="s">
        <v>66</v>
      </c>
      <c r="H1506" s="15">
        <v>1</v>
      </c>
      <c r="I1506" s="15">
        <v>12254</v>
      </c>
      <c r="J1506" s="17">
        <v>0.1</v>
      </c>
      <c r="K1506" s="15">
        <v>11028.6</v>
      </c>
      <c r="L1506" s="15">
        <v>9373.5300000000007</v>
      </c>
      <c r="M1506" s="15" t="s">
        <v>35</v>
      </c>
      <c r="N1506" s="18" t="str">
        <f t="shared" si="161"/>
        <v>August</v>
      </c>
      <c r="O1506" s="15">
        <f t="shared" si="162"/>
        <v>3</v>
      </c>
      <c r="P1506" s="19">
        <f t="shared" si="163"/>
        <v>1102.8600000000001</v>
      </c>
      <c r="Q1506" s="19">
        <f t="shared" si="164"/>
        <v>9925.74</v>
      </c>
      <c r="R1506" s="15">
        <f t="shared" si="165"/>
        <v>1655.0699999999997</v>
      </c>
      <c r="S1506" s="15">
        <f t="shared" si="166"/>
        <v>15.007072520537509</v>
      </c>
      <c r="T1506" s="20" t="str">
        <f t="shared" si="167"/>
        <v>Medium</v>
      </c>
    </row>
    <row r="1507" spans="1:20" x14ac:dyDescent="0.3">
      <c r="A1507" s="15" t="s">
        <v>1580</v>
      </c>
      <c r="B1507" s="16">
        <v>45264</v>
      </c>
      <c r="C1507" s="15" t="s">
        <v>14</v>
      </c>
      <c r="D1507" s="15" t="s">
        <v>22</v>
      </c>
      <c r="E1507" s="15" t="s">
        <v>23</v>
      </c>
      <c r="F1507" s="15" t="s">
        <v>53</v>
      </c>
      <c r="G1507" s="15" t="s">
        <v>54</v>
      </c>
      <c r="H1507" s="15">
        <v>5</v>
      </c>
      <c r="I1507" s="15">
        <v>63407</v>
      </c>
      <c r="J1507" s="17">
        <v>0</v>
      </c>
      <c r="K1507" s="15">
        <v>317035</v>
      </c>
      <c r="L1507" s="15">
        <v>278624.39</v>
      </c>
      <c r="M1507" s="15" t="s">
        <v>51</v>
      </c>
      <c r="N1507" s="18" t="str">
        <f t="shared" si="161"/>
        <v>December</v>
      </c>
      <c r="O1507" s="15">
        <f t="shared" si="162"/>
        <v>4</v>
      </c>
      <c r="P1507" s="19">
        <f t="shared" si="163"/>
        <v>0</v>
      </c>
      <c r="Q1507" s="19">
        <f t="shared" si="164"/>
        <v>317035</v>
      </c>
      <c r="R1507" s="15">
        <f t="shared" si="165"/>
        <v>38410.609999999986</v>
      </c>
      <c r="S1507" s="15">
        <f t="shared" si="166"/>
        <v>12.115573990253438</v>
      </c>
      <c r="T1507" s="20" t="str">
        <f t="shared" si="167"/>
        <v>High</v>
      </c>
    </row>
    <row r="1508" spans="1:20" x14ac:dyDescent="0.3">
      <c r="A1508" s="15" t="s">
        <v>1581</v>
      </c>
      <c r="B1508" s="16">
        <v>45399</v>
      </c>
      <c r="C1508" s="15" t="s">
        <v>14</v>
      </c>
      <c r="D1508" s="15" t="s">
        <v>15</v>
      </c>
      <c r="E1508" s="15" t="s">
        <v>23</v>
      </c>
      <c r="F1508" s="15" t="s">
        <v>49</v>
      </c>
      <c r="G1508" s="15" t="s">
        <v>95</v>
      </c>
      <c r="H1508" s="15">
        <v>5</v>
      </c>
      <c r="I1508" s="15">
        <v>31489</v>
      </c>
      <c r="J1508" s="17">
        <v>0.12</v>
      </c>
      <c r="K1508" s="15">
        <v>138551.6</v>
      </c>
      <c r="L1508" s="15">
        <v>122086.69</v>
      </c>
      <c r="M1508" s="15" t="s">
        <v>19</v>
      </c>
      <c r="N1508" s="18" t="str">
        <f t="shared" si="161"/>
        <v>April</v>
      </c>
      <c r="O1508" s="15">
        <f t="shared" si="162"/>
        <v>2</v>
      </c>
      <c r="P1508" s="19">
        <f t="shared" si="163"/>
        <v>16626.191999999999</v>
      </c>
      <c r="Q1508" s="19">
        <f t="shared" si="164"/>
        <v>121925.40800000001</v>
      </c>
      <c r="R1508" s="15">
        <f t="shared" si="165"/>
        <v>16464.910000000003</v>
      </c>
      <c r="S1508" s="15">
        <f t="shared" si="166"/>
        <v>11.883594271015276</v>
      </c>
      <c r="T1508" s="20" t="str">
        <f t="shared" si="167"/>
        <v>High</v>
      </c>
    </row>
    <row r="1509" spans="1:20" x14ac:dyDescent="0.3">
      <c r="A1509" s="15" t="s">
        <v>1582</v>
      </c>
      <c r="B1509" s="16">
        <v>44947</v>
      </c>
      <c r="C1509" s="15" t="s">
        <v>21</v>
      </c>
      <c r="D1509" s="15" t="s">
        <v>109</v>
      </c>
      <c r="E1509" s="15" t="s">
        <v>23</v>
      </c>
      <c r="F1509" s="15" t="s">
        <v>53</v>
      </c>
      <c r="G1509" s="15" t="s">
        <v>81</v>
      </c>
      <c r="H1509" s="15">
        <v>3</v>
      </c>
      <c r="I1509" s="15">
        <v>1593</v>
      </c>
      <c r="J1509" s="17">
        <v>0.08</v>
      </c>
      <c r="K1509" s="15">
        <v>4396.68</v>
      </c>
      <c r="L1509" s="15">
        <v>3380.85</v>
      </c>
      <c r="M1509" s="15" t="s">
        <v>35</v>
      </c>
      <c r="N1509" s="18" t="str">
        <f t="shared" si="161"/>
        <v>January</v>
      </c>
      <c r="O1509" s="15">
        <f t="shared" si="162"/>
        <v>1</v>
      </c>
      <c r="P1509" s="19">
        <f t="shared" si="163"/>
        <v>351.73440000000005</v>
      </c>
      <c r="Q1509" s="19">
        <f t="shared" si="164"/>
        <v>4044.9456</v>
      </c>
      <c r="R1509" s="15">
        <f t="shared" si="165"/>
        <v>1015.8300000000004</v>
      </c>
      <c r="S1509" s="15">
        <f t="shared" si="166"/>
        <v>23.104478834029322</v>
      </c>
      <c r="T1509" s="20" t="str">
        <f t="shared" si="167"/>
        <v>Low</v>
      </c>
    </row>
    <row r="1510" spans="1:20" x14ac:dyDescent="0.3">
      <c r="A1510" s="15" t="s">
        <v>1583</v>
      </c>
      <c r="B1510" s="16">
        <v>45107</v>
      </c>
      <c r="C1510" s="15" t="s">
        <v>14</v>
      </c>
      <c r="D1510" s="15" t="s">
        <v>15</v>
      </c>
      <c r="E1510" s="15" t="s">
        <v>32</v>
      </c>
      <c r="F1510" s="15" t="s">
        <v>60</v>
      </c>
      <c r="G1510" s="15" t="s">
        <v>102</v>
      </c>
      <c r="H1510" s="15">
        <v>3</v>
      </c>
      <c r="I1510" s="15">
        <v>88260</v>
      </c>
      <c r="J1510" s="17">
        <v>0.15</v>
      </c>
      <c r="K1510" s="15">
        <v>225063</v>
      </c>
      <c r="L1510" s="15">
        <v>171773.05</v>
      </c>
      <c r="M1510" s="15" t="s">
        <v>51</v>
      </c>
      <c r="N1510" s="18" t="str">
        <f t="shared" si="161"/>
        <v>June</v>
      </c>
      <c r="O1510" s="15">
        <f t="shared" si="162"/>
        <v>2</v>
      </c>
      <c r="P1510" s="19">
        <f t="shared" si="163"/>
        <v>33759.449999999997</v>
      </c>
      <c r="Q1510" s="19">
        <f t="shared" si="164"/>
        <v>191303.55</v>
      </c>
      <c r="R1510" s="15">
        <f t="shared" si="165"/>
        <v>53289.950000000012</v>
      </c>
      <c r="S1510" s="15">
        <f t="shared" si="166"/>
        <v>23.677792440338933</v>
      </c>
      <c r="T1510" s="20" t="str">
        <f t="shared" si="167"/>
        <v>High</v>
      </c>
    </row>
    <row r="1511" spans="1:20" x14ac:dyDescent="0.3">
      <c r="A1511" s="15" t="s">
        <v>1584</v>
      </c>
      <c r="B1511" s="16">
        <v>45628</v>
      </c>
      <c r="C1511" s="15" t="s">
        <v>14</v>
      </c>
      <c r="D1511" s="15" t="s">
        <v>46</v>
      </c>
      <c r="E1511" s="15" t="s">
        <v>16</v>
      </c>
      <c r="F1511" s="15" t="s">
        <v>17</v>
      </c>
      <c r="G1511" s="15" t="s">
        <v>97</v>
      </c>
      <c r="H1511" s="15">
        <v>3</v>
      </c>
      <c r="I1511" s="15">
        <v>25022</v>
      </c>
      <c r="J1511" s="17">
        <v>0.08</v>
      </c>
      <c r="K1511" s="15">
        <v>69060.72</v>
      </c>
      <c r="L1511" s="15">
        <v>55877.39</v>
      </c>
      <c r="M1511" s="15" t="s">
        <v>19</v>
      </c>
      <c r="N1511" s="18" t="str">
        <f t="shared" si="161"/>
        <v>December</v>
      </c>
      <c r="O1511" s="15">
        <f t="shared" si="162"/>
        <v>4</v>
      </c>
      <c r="P1511" s="19">
        <f t="shared" si="163"/>
        <v>5524.8576000000003</v>
      </c>
      <c r="Q1511" s="19">
        <f t="shared" si="164"/>
        <v>63535.862399999998</v>
      </c>
      <c r="R1511" s="15">
        <f t="shared" si="165"/>
        <v>13183.330000000002</v>
      </c>
      <c r="S1511" s="15">
        <f t="shared" si="166"/>
        <v>19.0894766228907</v>
      </c>
      <c r="T1511" s="20" t="str">
        <f t="shared" si="167"/>
        <v>High</v>
      </c>
    </row>
    <row r="1512" spans="1:20" x14ac:dyDescent="0.3">
      <c r="A1512" s="15" t="s">
        <v>1585</v>
      </c>
      <c r="B1512" s="16">
        <v>45036</v>
      </c>
      <c r="C1512" s="15" t="s">
        <v>21</v>
      </c>
      <c r="D1512" s="15" t="s">
        <v>73</v>
      </c>
      <c r="E1512" s="15" t="s">
        <v>32</v>
      </c>
      <c r="F1512" s="15" t="s">
        <v>60</v>
      </c>
      <c r="G1512" s="15" t="s">
        <v>61</v>
      </c>
      <c r="H1512" s="15">
        <v>5</v>
      </c>
      <c r="I1512" s="15">
        <v>39595</v>
      </c>
      <c r="J1512" s="17">
        <v>0.05</v>
      </c>
      <c r="K1512" s="15">
        <v>188076.25</v>
      </c>
      <c r="L1512" s="15">
        <v>150914.74</v>
      </c>
      <c r="M1512" s="15" t="s">
        <v>51</v>
      </c>
      <c r="N1512" s="18" t="str">
        <f t="shared" si="161"/>
        <v>April</v>
      </c>
      <c r="O1512" s="15">
        <f t="shared" si="162"/>
        <v>2</v>
      </c>
      <c r="P1512" s="19">
        <f t="shared" si="163"/>
        <v>9403.8125</v>
      </c>
      <c r="Q1512" s="19">
        <f t="shared" si="164"/>
        <v>178672.4375</v>
      </c>
      <c r="R1512" s="15">
        <f t="shared" si="165"/>
        <v>37161.510000000009</v>
      </c>
      <c r="S1512" s="15">
        <f t="shared" si="166"/>
        <v>19.758746784881136</v>
      </c>
      <c r="T1512" s="20" t="str">
        <f t="shared" si="167"/>
        <v>High</v>
      </c>
    </row>
    <row r="1513" spans="1:20" x14ac:dyDescent="0.3">
      <c r="A1513" s="15" t="s">
        <v>1586</v>
      </c>
      <c r="B1513" s="16">
        <v>45297</v>
      </c>
      <c r="C1513" s="15" t="s">
        <v>27</v>
      </c>
      <c r="D1513" s="15" t="s">
        <v>109</v>
      </c>
      <c r="E1513" s="15" t="s">
        <v>32</v>
      </c>
      <c r="F1513" s="15" t="s">
        <v>90</v>
      </c>
      <c r="G1513" s="15" t="s">
        <v>91</v>
      </c>
      <c r="H1513" s="15">
        <v>2</v>
      </c>
      <c r="I1513" s="15">
        <v>63692</v>
      </c>
      <c r="J1513" s="17">
        <v>0</v>
      </c>
      <c r="K1513" s="15">
        <v>127384</v>
      </c>
      <c r="L1513" s="15">
        <v>102129.36</v>
      </c>
      <c r="M1513" s="15" t="s">
        <v>35</v>
      </c>
      <c r="N1513" s="18" t="str">
        <f t="shared" si="161"/>
        <v>January</v>
      </c>
      <c r="O1513" s="15">
        <f t="shared" si="162"/>
        <v>1</v>
      </c>
      <c r="P1513" s="19">
        <f t="shared" si="163"/>
        <v>0</v>
      </c>
      <c r="Q1513" s="19">
        <f t="shared" si="164"/>
        <v>127384</v>
      </c>
      <c r="R1513" s="15">
        <f t="shared" si="165"/>
        <v>25254.639999999999</v>
      </c>
      <c r="S1513" s="15">
        <f t="shared" si="166"/>
        <v>19.825598191295608</v>
      </c>
      <c r="T1513" s="20" t="str">
        <f t="shared" si="167"/>
        <v>High</v>
      </c>
    </row>
    <row r="1514" spans="1:20" x14ac:dyDescent="0.3">
      <c r="A1514" s="15" t="s">
        <v>1587</v>
      </c>
      <c r="B1514" s="16">
        <v>45653</v>
      </c>
      <c r="C1514" s="15" t="s">
        <v>37</v>
      </c>
      <c r="D1514" s="15" t="s">
        <v>68</v>
      </c>
      <c r="E1514" s="15" t="s">
        <v>23</v>
      </c>
      <c r="F1514" s="15" t="s">
        <v>24</v>
      </c>
      <c r="G1514" s="15" t="s">
        <v>25</v>
      </c>
      <c r="H1514" s="15">
        <v>1</v>
      </c>
      <c r="I1514" s="15">
        <v>87365</v>
      </c>
      <c r="J1514" s="17">
        <v>0.1</v>
      </c>
      <c r="K1514" s="15">
        <v>78628.5</v>
      </c>
      <c r="L1514" s="15">
        <v>62946.12</v>
      </c>
      <c r="M1514" s="15" t="s">
        <v>19</v>
      </c>
      <c r="N1514" s="18" t="str">
        <f t="shared" si="161"/>
        <v>December</v>
      </c>
      <c r="O1514" s="15">
        <f t="shared" si="162"/>
        <v>4</v>
      </c>
      <c r="P1514" s="19">
        <f t="shared" si="163"/>
        <v>7862.85</v>
      </c>
      <c r="Q1514" s="19">
        <f t="shared" si="164"/>
        <v>70765.649999999994</v>
      </c>
      <c r="R1514" s="15">
        <f t="shared" si="165"/>
        <v>15682.379999999997</v>
      </c>
      <c r="S1514" s="15">
        <f t="shared" si="166"/>
        <v>19.944905473206276</v>
      </c>
      <c r="T1514" s="20" t="str">
        <f t="shared" si="167"/>
        <v>High</v>
      </c>
    </row>
    <row r="1515" spans="1:20" x14ac:dyDescent="0.3">
      <c r="A1515" s="15" t="s">
        <v>1588</v>
      </c>
      <c r="B1515" s="16">
        <v>45540</v>
      </c>
      <c r="C1515" s="15" t="s">
        <v>14</v>
      </c>
      <c r="D1515" s="15" t="s">
        <v>68</v>
      </c>
      <c r="E1515" s="15" t="s">
        <v>32</v>
      </c>
      <c r="F1515" s="15" t="s">
        <v>43</v>
      </c>
      <c r="G1515" s="15" t="s">
        <v>66</v>
      </c>
      <c r="H1515" s="15">
        <v>4</v>
      </c>
      <c r="I1515" s="15">
        <v>20985</v>
      </c>
      <c r="J1515" s="17">
        <v>0.12</v>
      </c>
      <c r="K1515" s="15">
        <v>73867.199999999997</v>
      </c>
      <c r="L1515" s="15">
        <v>57959.23</v>
      </c>
      <c r="M1515" s="15" t="s">
        <v>35</v>
      </c>
      <c r="N1515" s="18" t="str">
        <f t="shared" si="161"/>
        <v>September</v>
      </c>
      <c r="O1515" s="15">
        <f t="shared" si="162"/>
        <v>3</v>
      </c>
      <c r="P1515" s="19">
        <f t="shared" si="163"/>
        <v>8864.0639999999985</v>
      </c>
      <c r="Q1515" s="19">
        <f t="shared" si="164"/>
        <v>65003.135999999999</v>
      </c>
      <c r="R1515" s="15">
        <f t="shared" si="165"/>
        <v>15907.969999999994</v>
      </c>
      <c r="S1515" s="15">
        <f t="shared" si="166"/>
        <v>21.535904975415331</v>
      </c>
      <c r="T1515" s="20" t="str">
        <f t="shared" si="167"/>
        <v>High</v>
      </c>
    </row>
    <row r="1516" spans="1:20" x14ac:dyDescent="0.3">
      <c r="A1516" s="15" t="s">
        <v>1589</v>
      </c>
      <c r="B1516" s="16">
        <v>45266</v>
      </c>
      <c r="C1516" s="15" t="s">
        <v>37</v>
      </c>
      <c r="D1516" s="15" t="s">
        <v>28</v>
      </c>
      <c r="E1516" s="15" t="s">
        <v>32</v>
      </c>
      <c r="F1516" s="15" t="s">
        <v>33</v>
      </c>
      <c r="G1516" s="15" t="s">
        <v>83</v>
      </c>
      <c r="H1516" s="15">
        <v>1</v>
      </c>
      <c r="I1516" s="15">
        <v>36799</v>
      </c>
      <c r="J1516" s="17">
        <v>0.15</v>
      </c>
      <c r="K1516" s="15">
        <v>31279.15</v>
      </c>
      <c r="L1516" s="15">
        <v>23896.71</v>
      </c>
      <c r="M1516" s="15" t="s">
        <v>35</v>
      </c>
      <c r="N1516" s="18" t="str">
        <f t="shared" si="161"/>
        <v>December</v>
      </c>
      <c r="O1516" s="15">
        <f t="shared" si="162"/>
        <v>4</v>
      </c>
      <c r="P1516" s="19">
        <f t="shared" si="163"/>
        <v>4691.8725000000004</v>
      </c>
      <c r="Q1516" s="19">
        <f t="shared" si="164"/>
        <v>26587.2775</v>
      </c>
      <c r="R1516" s="15">
        <f t="shared" si="165"/>
        <v>7382.4400000000023</v>
      </c>
      <c r="S1516" s="15">
        <f t="shared" si="166"/>
        <v>23.601792248190893</v>
      </c>
      <c r="T1516" s="20" t="str">
        <f t="shared" si="167"/>
        <v>High</v>
      </c>
    </row>
    <row r="1517" spans="1:20" x14ac:dyDescent="0.3">
      <c r="A1517" s="15" t="s">
        <v>1590</v>
      </c>
      <c r="B1517" s="16">
        <v>45507</v>
      </c>
      <c r="C1517" s="15" t="s">
        <v>21</v>
      </c>
      <c r="D1517" s="15" t="s">
        <v>70</v>
      </c>
      <c r="E1517" s="15" t="s">
        <v>32</v>
      </c>
      <c r="F1517" s="15" t="s">
        <v>60</v>
      </c>
      <c r="G1517" s="15" t="s">
        <v>61</v>
      </c>
      <c r="H1517" s="15">
        <v>1</v>
      </c>
      <c r="I1517" s="15">
        <v>34168</v>
      </c>
      <c r="J1517" s="17">
        <v>0.12</v>
      </c>
      <c r="K1517" s="15">
        <v>30067.84</v>
      </c>
      <c r="L1517" s="15">
        <v>26706.11</v>
      </c>
      <c r="M1517" s="15" t="s">
        <v>35</v>
      </c>
      <c r="N1517" s="18" t="str">
        <f t="shared" si="161"/>
        <v>August</v>
      </c>
      <c r="O1517" s="15">
        <f t="shared" si="162"/>
        <v>3</v>
      </c>
      <c r="P1517" s="19">
        <f t="shared" si="163"/>
        <v>3608.1407999999997</v>
      </c>
      <c r="Q1517" s="19">
        <f t="shared" si="164"/>
        <v>26459.699199999999</v>
      </c>
      <c r="R1517" s="15">
        <f t="shared" si="165"/>
        <v>3361.7299999999996</v>
      </c>
      <c r="S1517" s="15">
        <f t="shared" si="166"/>
        <v>11.180483865818095</v>
      </c>
      <c r="T1517" s="20" t="str">
        <f t="shared" si="167"/>
        <v>High</v>
      </c>
    </row>
    <row r="1518" spans="1:20" x14ac:dyDescent="0.3">
      <c r="A1518" s="15" t="s">
        <v>1591</v>
      </c>
      <c r="B1518" s="16">
        <v>45072</v>
      </c>
      <c r="C1518" s="15" t="s">
        <v>21</v>
      </c>
      <c r="D1518" s="15" t="s">
        <v>65</v>
      </c>
      <c r="E1518" s="15" t="s">
        <v>32</v>
      </c>
      <c r="F1518" s="15" t="s">
        <v>60</v>
      </c>
      <c r="G1518" s="15" t="s">
        <v>102</v>
      </c>
      <c r="H1518" s="15">
        <v>1</v>
      </c>
      <c r="I1518" s="15">
        <v>24142</v>
      </c>
      <c r="J1518" s="17">
        <v>0.12</v>
      </c>
      <c r="K1518" s="15">
        <v>21244.959999999999</v>
      </c>
      <c r="L1518" s="15">
        <v>18702</v>
      </c>
      <c r="M1518" s="15" t="s">
        <v>51</v>
      </c>
      <c r="N1518" s="18" t="str">
        <f t="shared" si="161"/>
        <v>May</v>
      </c>
      <c r="O1518" s="15">
        <f t="shared" si="162"/>
        <v>2</v>
      </c>
      <c r="P1518" s="19">
        <f t="shared" si="163"/>
        <v>2549.3951999999999</v>
      </c>
      <c r="Q1518" s="19">
        <f t="shared" si="164"/>
        <v>18695.5648</v>
      </c>
      <c r="R1518" s="15">
        <f t="shared" si="165"/>
        <v>2542.9599999999991</v>
      </c>
      <c r="S1518" s="15">
        <f t="shared" si="166"/>
        <v>11.969709521693613</v>
      </c>
      <c r="T1518" s="20" t="str">
        <f t="shared" si="167"/>
        <v>Medium</v>
      </c>
    </row>
    <row r="1519" spans="1:20" x14ac:dyDescent="0.3">
      <c r="A1519" s="15" t="s">
        <v>1592</v>
      </c>
      <c r="B1519" s="16">
        <v>45354</v>
      </c>
      <c r="C1519" s="15" t="s">
        <v>37</v>
      </c>
      <c r="D1519" s="15" t="s">
        <v>73</v>
      </c>
      <c r="E1519" s="15" t="s">
        <v>32</v>
      </c>
      <c r="F1519" s="15" t="s">
        <v>60</v>
      </c>
      <c r="G1519" s="15" t="s">
        <v>102</v>
      </c>
      <c r="H1519" s="15">
        <v>1</v>
      </c>
      <c r="I1519" s="15">
        <v>81126</v>
      </c>
      <c r="J1519" s="17">
        <v>0.12</v>
      </c>
      <c r="K1519" s="15">
        <v>71390.880000000005</v>
      </c>
      <c r="L1519" s="15">
        <v>63217.49</v>
      </c>
      <c r="M1519" s="15" t="s">
        <v>19</v>
      </c>
      <c r="N1519" s="18" t="str">
        <f t="shared" si="161"/>
        <v>March</v>
      </c>
      <c r="O1519" s="15">
        <f t="shared" si="162"/>
        <v>1</v>
      </c>
      <c r="P1519" s="19">
        <f t="shared" si="163"/>
        <v>8566.9056</v>
      </c>
      <c r="Q1519" s="19">
        <f t="shared" si="164"/>
        <v>62823.974400000006</v>
      </c>
      <c r="R1519" s="15">
        <f t="shared" si="165"/>
        <v>8173.3900000000067</v>
      </c>
      <c r="S1519" s="15">
        <f t="shared" si="166"/>
        <v>11.448787296080404</v>
      </c>
      <c r="T1519" s="20" t="str">
        <f t="shared" si="167"/>
        <v>High</v>
      </c>
    </row>
    <row r="1520" spans="1:20" x14ac:dyDescent="0.3">
      <c r="A1520" s="15" t="s">
        <v>1593</v>
      </c>
      <c r="B1520" s="16">
        <v>45439</v>
      </c>
      <c r="C1520" s="15" t="s">
        <v>21</v>
      </c>
      <c r="D1520" s="15" t="s">
        <v>68</v>
      </c>
      <c r="E1520" s="15" t="s">
        <v>23</v>
      </c>
      <c r="F1520" s="15" t="s">
        <v>49</v>
      </c>
      <c r="G1520" s="15" t="s">
        <v>95</v>
      </c>
      <c r="H1520" s="15">
        <v>3</v>
      </c>
      <c r="I1520" s="15">
        <v>48820</v>
      </c>
      <c r="J1520" s="17">
        <v>0.1</v>
      </c>
      <c r="K1520" s="15">
        <v>131814</v>
      </c>
      <c r="L1520" s="15">
        <v>113865.72</v>
      </c>
      <c r="M1520" s="15" t="s">
        <v>35</v>
      </c>
      <c r="N1520" s="18" t="str">
        <f t="shared" si="161"/>
        <v>May</v>
      </c>
      <c r="O1520" s="15">
        <f t="shared" si="162"/>
        <v>2</v>
      </c>
      <c r="P1520" s="19">
        <f t="shared" si="163"/>
        <v>13181.400000000001</v>
      </c>
      <c r="Q1520" s="19">
        <f t="shared" si="164"/>
        <v>118632.6</v>
      </c>
      <c r="R1520" s="15">
        <f t="shared" si="165"/>
        <v>17948.28</v>
      </c>
      <c r="S1520" s="15">
        <f t="shared" si="166"/>
        <v>13.616368519277161</v>
      </c>
      <c r="T1520" s="20" t="str">
        <f t="shared" si="167"/>
        <v>High</v>
      </c>
    </row>
    <row r="1521" spans="1:20" x14ac:dyDescent="0.3">
      <c r="A1521" s="15" t="s">
        <v>1594</v>
      </c>
      <c r="B1521" s="16">
        <v>45206</v>
      </c>
      <c r="C1521" s="15" t="s">
        <v>27</v>
      </c>
      <c r="D1521" s="15" t="s">
        <v>56</v>
      </c>
      <c r="E1521" s="15" t="s">
        <v>32</v>
      </c>
      <c r="F1521" s="15" t="s">
        <v>90</v>
      </c>
      <c r="G1521" s="15" t="s">
        <v>113</v>
      </c>
      <c r="H1521" s="15">
        <v>3</v>
      </c>
      <c r="I1521" s="15">
        <v>35693</v>
      </c>
      <c r="J1521" s="17">
        <v>0.08</v>
      </c>
      <c r="K1521" s="15">
        <v>98512.68</v>
      </c>
      <c r="L1521" s="15">
        <v>79271.47</v>
      </c>
      <c r="M1521" s="15" t="s">
        <v>35</v>
      </c>
      <c r="N1521" s="18" t="str">
        <f t="shared" si="161"/>
        <v>October</v>
      </c>
      <c r="O1521" s="15">
        <f t="shared" si="162"/>
        <v>4</v>
      </c>
      <c r="P1521" s="19">
        <f t="shared" si="163"/>
        <v>7881.0144</v>
      </c>
      <c r="Q1521" s="19">
        <f t="shared" si="164"/>
        <v>90631.665599999993</v>
      </c>
      <c r="R1521" s="15">
        <f t="shared" si="165"/>
        <v>19241.209999999992</v>
      </c>
      <c r="S1521" s="15">
        <f t="shared" si="166"/>
        <v>19.531709014514671</v>
      </c>
      <c r="T1521" s="20" t="str">
        <f t="shared" si="167"/>
        <v>High</v>
      </c>
    </row>
    <row r="1522" spans="1:20" x14ac:dyDescent="0.3">
      <c r="A1522" s="15" t="s">
        <v>1595</v>
      </c>
      <c r="B1522" s="16">
        <v>45319</v>
      </c>
      <c r="C1522" s="15" t="s">
        <v>14</v>
      </c>
      <c r="D1522" s="15" t="s">
        <v>70</v>
      </c>
      <c r="E1522" s="15" t="s">
        <v>32</v>
      </c>
      <c r="F1522" s="15" t="s">
        <v>43</v>
      </c>
      <c r="G1522" s="15" t="s">
        <v>44</v>
      </c>
      <c r="H1522" s="15">
        <v>5</v>
      </c>
      <c r="I1522" s="15">
        <v>18440</v>
      </c>
      <c r="J1522" s="17">
        <v>0.08</v>
      </c>
      <c r="K1522" s="15">
        <v>84824</v>
      </c>
      <c r="L1522" s="15">
        <v>74084.320000000007</v>
      </c>
      <c r="M1522" s="15" t="s">
        <v>35</v>
      </c>
      <c r="N1522" s="18" t="str">
        <f t="shared" si="161"/>
        <v>January</v>
      </c>
      <c r="O1522" s="15">
        <f t="shared" si="162"/>
        <v>1</v>
      </c>
      <c r="P1522" s="19">
        <f t="shared" si="163"/>
        <v>6785.92</v>
      </c>
      <c r="Q1522" s="19">
        <f t="shared" si="164"/>
        <v>78038.080000000002</v>
      </c>
      <c r="R1522" s="15">
        <f t="shared" si="165"/>
        <v>10739.679999999993</v>
      </c>
      <c r="S1522" s="15">
        <f t="shared" si="166"/>
        <v>12.661133641422232</v>
      </c>
      <c r="T1522" s="20" t="str">
        <f t="shared" si="167"/>
        <v>High</v>
      </c>
    </row>
    <row r="1523" spans="1:20" x14ac:dyDescent="0.3">
      <c r="A1523" s="15" t="s">
        <v>1596</v>
      </c>
      <c r="B1523" s="16">
        <v>45242</v>
      </c>
      <c r="C1523" s="15" t="s">
        <v>21</v>
      </c>
      <c r="D1523" s="15" t="s">
        <v>70</v>
      </c>
      <c r="E1523" s="15" t="s">
        <v>32</v>
      </c>
      <c r="F1523" s="15" t="s">
        <v>43</v>
      </c>
      <c r="G1523" s="15" t="s">
        <v>44</v>
      </c>
      <c r="H1523" s="15">
        <v>4</v>
      </c>
      <c r="I1523" s="15">
        <v>48773</v>
      </c>
      <c r="J1523" s="17">
        <v>0.08</v>
      </c>
      <c r="K1523" s="15">
        <v>179484.64</v>
      </c>
      <c r="L1523" s="15">
        <v>139742.07</v>
      </c>
      <c r="M1523" s="15" t="s">
        <v>35</v>
      </c>
      <c r="N1523" s="18" t="str">
        <f t="shared" si="161"/>
        <v>November</v>
      </c>
      <c r="O1523" s="15">
        <f t="shared" si="162"/>
        <v>4</v>
      </c>
      <c r="P1523" s="19">
        <f t="shared" si="163"/>
        <v>14358.771200000001</v>
      </c>
      <c r="Q1523" s="19">
        <f t="shared" si="164"/>
        <v>165125.86880000003</v>
      </c>
      <c r="R1523" s="15">
        <f t="shared" si="165"/>
        <v>39742.570000000007</v>
      </c>
      <c r="S1523" s="15">
        <f t="shared" si="166"/>
        <v>22.142602286190062</v>
      </c>
      <c r="T1523" s="20" t="str">
        <f t="shared" si="167"/>
        <v>High</v>
      </c>
    </row>
    <row r="1524" spans="1:20" x14ac:dyDescent="0.3">
      <c r="A1524" s="15" t="s">
        <v>1597</v>
      </c>
      <c r="B1524" s="16">
        <v>45604</v>
      </c>
      <c r="C1524" s="15" t="s">
        <v>37</v>
      </c>
      <c r="D1524" s="15" t="s">
        <v>56</v>
      </c>
      <c r="E1524" s="15" t="s">
        <v>16</v>
      </c>
      <c r="F1524" s="15" t="s">
        <v>39</v>
      </c>
      <c r="G1524" s="15" t="s">
        <v>40</v>
      </c>
      <c r="H1524" s="15">
        <v>4</v>
      </c>
      <c r="I1524" s="15">
        <v>59540</v>
      </c>
      <c r="J1524" s="17">
        <v>0.08</v>
      </c>
      <c r="K1524" s="15">
        <v>219107.20000000001</v>
      </c>
      <c r="L1524" s="15">
        <v>179978.83</v>
      </c>
      <c r="M1524" s="15" t="s">
        <v>19</v>
      </c>
      <c r="N1524" s="18" t="str">
        <f t="shared" si="161"/>
        <v>November</v>
      </c>
      <c r="O1524" s="15">
        <f t="shared" si="162"/>
        <v>4</v>
      </c>
      <c r="P1524" s="19">
        <f t="shared" si="163"/>
        <v>17528.576000000001</v>
      </c>
      <c r="Q1524" s="19">
        <f t="shared" si="164"/>
        <v>201578.62400000001</v>
      </c>
      <c r="R1524" s="15">
        <f t="shared" si="165"/>
        <v>39128.370000000024</v>
      </c>
      <c r="S1524" s="15">
        <f t="shared" si="166"/>
        <v>17.858094120138464</v>
      </c>
      <c r="T1524" s="20" t="str">
        <f t="shared" si="167"/>
        <v>High</v>
      </c>
    </row>
    <row r="1525" spans="1:20" x14ac:dyDescent="0.3">
      <c r="A1525" s="15" t="s">
        <v>1598</v>
      </c>
      <c r="B1525" s="16">
        <v>45049</v>
      </c>
      <c r="C1525" s="15" t="s">
        <v>27</v>
      </c>
      <c r="D1525" s="15" t="s">
        <v>73</v>
      </c>
      <c r="E1525" s="15" t="s">
        <v>23</v>
      </c>
      <c r="F1525" s="15" t="s">
        <v>24</v>
      </c>
      <c r="G1525" s="15" t="s">
        <v>75</v>
      </c>
      <c r="H1525" s="15">
        <v>3</v>
      </c>
      <c r="I1525" s="15">
        <v>59903</v>
      </c>
      <c r="J1525" s="17">
        <v>0.08</v>
      </c>
      <c r="K1525" s="15">
        <v>165332.28</v>
      </c>
      <c r="L1525" s="15">
        <v>140235.22</v>
      </c>
      <c r="M1525" s="15" t="s">
        <v>19</v>
      </c>
      <c r="N1525" s="18" t="str">
        <f t="shared" si="161"/>
        <v>May</v>
      </c>
      <c r="O1525" s="15">
        <f t="shared" si="162"/>
        <v>2</v>
      </c>
      <c r="P1525" s="19">
        <f t="shared" si="163"/>
        <v>13226.582399999999</v>
      </c>
      <c r="Q1525" s="19">
        <f t="shared" si="164"/>
        <v>152105.69760000001</v>
      </c>
      <c r="R1525" s="15">
        <f t="shared" si="165"/>
        <v>25097.059999999998</v>
      </c>
      <c r="S1525" s="15">
        <f t="shared" si="166"/>
        <v>15.17977009692239</v>
      </c>
      <c r="T1525" s="20" t="str">
        <f t="shared" si="167"/>
        <v>High</v>
      </c>
    </row>
    <row r="1526" spans="1:20" x14ac:dyDescent="0.3">
      <c r="A1526" s="15" t="s">
        <v>1599</v>
      </c>
      <c r="B1526" s="16">
        <v>45243</v>
      </c>
      <c r="C1526" s="15" t="s">
        <v>21</v>
      </c>
      <c r="D1526" s="15" t="s">
        <v>70</v>
      </c>
      <c r="E1526" s="15" t="s">
        <v>16</v>
      </c>
      <c r="F1526" s="15" t="s">
        <v>39</v>
      </c>
      <c r="G1526" s="15" t="s">
        <v>40</v>
      </c>
      <c r="H1526" s="15">
        <v>4</v>
      </c>
      <c r="I1526" s="15">
        <v>30159</v>
      </c>
      <c r="J1526" s="17">
        <v>0.08</v>
      </c>
      <c r="K1526" s="15">
        <v>110985.12</v>
      </c>
      <c r="L1526" s="15">
        <v>92814.99</v>
      </c>
      <c r="M1526" s="15" t="s">
        <v>19</v>
      </c>
      <c r="N1526" s="18" t="str">
        <f t="shared" si="161"/>
        <v>November</v>
      </c>
      <c r="O1526" s="15">
        <f t="shared" si="162"/>
        <v>4</v>
      </c>
      <c r="P1526" s="19">
        <f t="shared" si="163"/>
        <v>8878.8096000000005</v>
      </c>
      <c r="Q1526" s="19">
        <f t="shared" si="164"/>
        <v>102106.31039999999</v>
      </c>
      <c r="R1526" s="15">
        <f t="shared" si="165"/>
        <v>18170.12999999999</v>
      </c>
      <c r="S1526" s="15">
        <f t="shared" si="166"/>
        <v>16.3716811767199</v>
      </c>
      <c r="T1526" s="20" t="str">
        <f t="shared" si="167"/>
        <v>High</v>
      </c>
    </row>
    <row r="1527" spans="1:20" x14ac:dyDescent="0.3">
      <c r="A1527" s="15" t="s">
        <v>1600</v>
      </c>
      <c r="B1527" s="16">
        <v>44989</v>
      </c>
      <c r="C1527" s="15" t="s">
        <v>14</v>
      </c>
      <c r="D1527" s="15" t="s">
        <v>48</v>
      </c>
      <c r="E1527" s="15" t="s">
        <v>32</v>
      </c>
      <c r="F1527" s="15" t="s">
        <v>43</v>
      </c>
      <c r="G1527" s="15" t="s">
        <v>44</v>
      </c>
      <c r="H1527" s="15">
        <v>5</v>
      </c>
      <c r="I1527" s="15">
        <v>69869</v>
      </c>
      <c r="J1527" s="17">
        <v>0</v>
      </c>
      <c r="K1527" s="15">
        <v>349345</v>
      </c>
      <c r="L1527" s="15">
        <v>291794.33</v>
      </c>
      <c r="M1527" s="15" t="s">
        <v>35</v>
      </c>
      <c r="N1527" s="18" t="str">
        <f t="shared" si="161"/>
        <v>March</v>
      </c>
      <c r="O1527" s="15">
        <f t="shared" si="162"/>
        <v>1</v>
      </c>
      <c r="P1527" s="19">
        <f t="shared" si="163"/>
        <v>0</v>
      </c>
      <c r="Q1527" s="19">
        <f t="shared" si="164"/>
        <v>349345</v>
      </c>
      <c r="R1527" s="15">
        <f t="shared" si="165"/>
        <v>57550.669999999984</v>
      </c>
      <c r="S1527" s="15">
        <f t="shared" si="166"/>
        <v>16.473878257882603</v>
      </c>
      <c r="T1527" s="20" t="str">
        <f t="shared" si="167"/>
        <v>High</v>
      </c>
    </row>
    <row r="1528" spans="1:20" x14ac:dyDescent="0.3">
      <c r="A1528" s="15" t="s">
        <v>1601</v>
      </c>
      <c r="B1528" s="16">
        <v>45237</v>
      </c>
      <c r="C1528" s="15" t="s">
        <v>37</v>
      </c>
      <c r="D1528" s="15" t="s">
        <v>109</v>
      </c>
      <c r="E1528" s="15" t="s">
        <v>23</v>
      </c>
      <c r="F1528" s="15" t="s">
        <v>53</v>
      </c>
      <c r="G1528" s="15" t="s">
        <v>133</v>
      </c>
      <c r="H1528" s="15">
        <v>3</v>
      </c>
      <c r="I1528" s="15">
        <v>11480</v>
      </c>
      <c r="J1528" s="17">
        <v>0.05</v>
      </c>
      <c r="K1528" s="15">
        <v>32718</v>
      </c>
      <c r="L1528" s="15">
        <v>28237.5</v>
      </c>
      <c r="M1528" s="15" t="s">
        <v>19</v>
      </c>
      <c r="N1528" s="18" t="str">
        <f t="shared" si="161"/>
        <v>November</v>
      </c>
      <c r="O1528" s="15">
        <f t="shared" si="162"/>
        <v>4</v>
      </c>
      <c r="P1528" s="19">
        <f t="shared" si="163"/>
        <v>1635.9</v>
      </c>
      <c r="Q1528" s="19">
        <f t="shared" si="164"/>
        <v>31082.1</v>
      </c>
      <c r="R1528" s="15">
        <f t="shared" si="165"/>
        <v>4480.5</v>
      </c>
      <c r="S1528" s="15">
        <f t="shared" si="166"/>
        <v>13.694296717403265</v>
      </c>
      <c r="T1528" s="20" t="str">
        <f t="shared" si="167"/>
        <v>High</v>
      </c>
    </row>
    <row r="1529" spans="1:20" x14ac:dyDescent="0.3">
      <c r="A1529" s="15" t="s">
        <v>1602</v>
      </c>
      <c r="B1529" s="16">
        <v>45446</v>
      </c>
      <c r="C1529" s="15" t="s">
        <v>37</v>
      </c>
      <c r="D1529" s="15" t="s">
        <v>73</v>
      </c>
      <c r="E1529" s="15" t="s">
        <v>16</v>
      </c>
      <c r="F1529" s="15" t="s">
        <v>29</v>
      </c>
      <c r="G1529" s="15" t="s">
        <v>77</v>
      </c>
      <c r="H1529" s="15">
        <v>2</v>
      </c>
      <c r="I1529" s="15">
        <v>26938</v>
      </c>
      <c r="J1529" s="17">
        <v>0.1</v>
      </c>
      <c r="K1529" s="15">
        <v>48488.4</v>
      </c>
      <c r="L1529" s="15">
        <v>41060.019999999997</v>
      </c>
      <c r="M1529" s="15" t="s">
        <v>19</v>
      </c>
      <c r="N1529" s="18" t="str">
        <f t="shared" si="161"/>
        <v>June</v>
      </c>
      <c r="O1529" s="15">
        <f t="shared" si="162"/>
        <v>2</v>
      </c>
      <c r="P1529" s="19">
        <f t="shared" si="163"/>
        <v>4848.84</v>
      </c>
      <c r="Q1529" s="19">
        <f t="shared" si="164"/>
        <v>43639.56</v>
      </c>
      <c r="R1529" s="15">
        <f t="shared" si="165"/>
        <v>7428.3800000000047</v>
      </c>
      <c r="S1529" s="15">
        <f t="shared" si="166"/>
        <v>15.319911566477765</v>
      </c>
      <c r="T1529" s="20" t="str">
        <f t="shared" si="167"/>
        <v>High</v>
      </c>
    </row>
    <row r="1530" spans="1:20" x14ac:dyDescent="0.3">
      <c r="A1530" s="15" t="s">
        <v>1603</v>
      </c>
      <c r="B1530" s="16">
        <v>45314</v>
      </c>
      <c r="C1530" s="15" t="s">
        <v>37</v>
      </c>
      <c r="D1530" s="15" t="s">
        <v>109</v>
      </c>
      <c r="E1530" s="15" t="s">
        <v>16</v>
      </c>
      <c r="F1530" s="15" t="s">
        <v>39</v>
      </c>
      <c r="G1530" s="15" t="s">
        <v>165</v>
      </c>
      <c r="H1530" s="15">
        <v>2</v>
      </c>
      <c r="I1530" s="15">
        <v>14747</v>
      </c>
      <c r="J1530" s="17">
        <v>0.05</v>
      </c>
      <c r="K1530" s="15">
        <v>28019.3</v>
      </c>
      <c r="L1530" s="15">
        <v>24424.31</v>
      </c>
      <c r="M1530" s="15" t="s">
        <v>19</v>
      </c>
      <c r="N1530" s="18" t="str">
        <f t="shared" si="161"/>
        <v>January</v>
      </c>
      <c r="O1530" s="15">
        <f t="shared" si="162"/>
        <v>1</v>
      </c>
      <c r="P1530" s="19">
        <f t="shared" si="163"/>
        <v>1400.9650000000001</v>
      </c>
      <c r="Q1530" s="19">
        <f t="shared" si="164"/>
        <v>26618.334999999999</v>
      </c>
      <c r="R1530" s="15">
        <f t="shared" si="165"/>
        <v>3594.989999999998</v>
      </c>
      <c r="S1530" s="15">
        <f t="shared" si="166"/>
        <v>12.830406184308666</v>
      </c>
      <c r="T1530" s="20" t="str">
        <f t="shared" si="167"/>
        <v>Medium</v>
      </c>
    </row>
    <row r="1531" spans="1:20" x14ac:dyDescent="0.3">
      <c r="A1531" s="15" t="s">
        <v>1604</v>
      </c>
      <c r="B1531" s="16">
        <v>44937</v>
      </c>
      <c r="C1531" s="15" t="s">
        <v>14</v>
      </c>
      <c r="D1531" s="15" t="s">
        <v>46</v>
      </c>
      <c r="E1531" s="15" t="s">
        <v>16</v>
      </c>
      <c r="F1531" s="15" t="s">
        <v>17</v>
      </c>
      <c r="G1531" s="15" t="s">
        <v>156</v>
      </c>
      <c r="H1531" s="15">
        <v>5</v>
      </c>
      <c r="I1531" s="15">
        <v>70093</v>
      </c>
      <c r="J1531" s="17">
        <v>0.08</v>
      </c>
      <c r="K1531" s="15">
        <v>322427.8</v>
      </c>
      <c r="L1531" s="15">
        <v>245896.83</v>
      </c>
      <c r="M1531" s="15" t="s">
        <v>19</v>
      </c>
      <c r="N1531" s="18" t="str">
        <f t="shared" si="161"/>
        <v>January</v>
      </c>
      <c r="O1531" s="15">
        <f t="shared" si="162"/>
        <v>1</v>
      </c>
      <c r="P1531" s="19">
        <f t="shared" si="163"/>
        <v>25794.223999999998</v>
      </c>
      <c r="Q1531" s="19">
        <f t="shared" si="164"/>
        <v>296633.576</v>
      </c>
      <c r="R1531" s="15">
        <f t="shared" si="165"/>
        <v>76530.97</v>
      </c>
      <c r="S1531" s="15">
        <f t="shared" si="166"/>
        <v>23.735847219129369</v>
      </c>
      <c r="T1531" s="20" t="str">
        <f t="shared" si="167"/>
        <v>High</v>
      </c>
    </row>
    <row r="1532" spans="1:20" x14ac:dyDescent="0.3">
      <c r="A1532" s="15" t="s">
        <v>1605</v>
      </c>
      <c r="B1532" s="16">
        <v>45213</v>
      </c>
      <c r="C1532" s="15" t="s">
        <v>27</v>
      </c>
      <c r="D1532" s="15" t="s">
        <v>73</v>
      </c>
      <c r="E1532" s="15" t="s">
        <v>23</v>
      </c>
      <c r="F1532" s="15" t="s">
        <v>24</v>
      </c>
      <c r="G1532" s="15" t="s">
        <v>75</v>
      </c>
      <c r="H1532" s="15">
        <v>2</v>
      </c>
      <c r="I1532" s="15">
        <v>85878</v>
      </c>
      <c r="J1532" s="17">
        <v>0.05</v>
      </c>
      <c r="K1532" s="15">
        <v>163168.20000000001</v>
      </c>
      <c r="L1532" s="15">
        <v>145476.09</v>
      </c>
      <c r="M1532" s="15" t="s">
        <v>35</v>
      </c>
      <c r="N1532" s="18" t="str">
        <f t="shared" si="161"/>
        <v>October</v>
      </c>
      <c r="O1532" s="15">
        <f t="shared" si="162"/>
        <v>4</v>
      </c>
      <c r="P1532" s="19">
        <f t="shared" si="163"/>
        <v>8158.4100000000008</v>
      </c>
      <c r="Q1532" s="19">
        <f t="shared" si="164"/>
        <v>155009.79</v>
      </c>
      <c r="R1532" s="15">
        <f t="shared" si="165"/>
        <v>17692.110000000015</v>
      </c>
      <c r="S1532" s="15">
        <f t="shared" si="166"/>
        <v>10.842866440887388</v>
      </c>
      <c r="T1532" s="20" t="str">
        <f t="shared" si="167"/>
        <v>High</v>
      </c>
    </row>
    <row r="1533" spans="1:20" x14ac:dyDescent="0.3">
      <c r="A1533" s="15" t="s">
        <v>1606</v>
      </c>
      <c r="B1533" s="16">
        <v>44953</v>
      </c>
      <c r="C1533" s="15" t="s">
        <v>27</v>
      </c>
      <c r="D1533" s="15" t="s">
        <v>48</v>
      </c>
      <c r="E1533" s="15" t="s">
        <v>23</v>
      </c>
      <c r="F1533" s="15" t="s">
        <v>53</v>
      </c>
      <c r="G1533" s="15" t="s">
        <v>133</v>
      </c>
      <c r="H1533" s="15">
        <v>4</v>
      </c>
      <c r="I1533" s="15">
        <v>14415</v>
      </c>
      <c r="J1533" s="17">
        <v>0.15</v>
      </c>
      <c r="K1533" s="15">
        <v>49011</v>
      </c>
      <c r="L1533" s="15">
        <v>39428.93</v>
      </c>
      <c r="M1533" s="15" t="s">
        <v>51</v>
      </c>
      <c r="N1533" s="18" t="str">
        <f t="shared" si="161"/>
        <v>January</v>
      </c>
      <c r="O1533" s="15">
        <f t="shared" si="162"/>
        <v>1</v>
      </c>
      <c r="P1533" s="19">
        <f t="shared" si="163"/>
        <v>7351.65</v>
      </c>
      <c r="Q1533" s="19">
        <f t="shared" si="164"/>
        <v>41659.35</v>
      </c>
      <c r="R1533" s="15">
        <f t="shared" si="165"/>
        <v>9582.07</v>
      </c>
      <c r="S1533" s="15">
        <f t="shared" si="166"/>
        <v>19.55085593030136</v>
      </c>
      <c r="T1533" s="20" t="str">
        <f t="shared" si="167"/>
        <v>High</v>
      </c>
    </row>
    <row r="1534" spans="1:20" x14ac:dyDescent="0.3">
      <c r="A1534" s="15" t="s">
        <v>1607</v>
      </c>
      <c r="B1534" s="16">
        <v>45628</v>
      </c>
      <c r="C1534" s="15" t="s">
        <v>14</v>
      </c>
      <c r="D1534" s="15" t="s">
        <v>109</v>
      </c>
      <c r="E1534" s="15" t="s">
        <v>32</v>
      </c>
      <c r="F1534" s="15" t="s">
        <v>33</v>
      </c>
      <c r="G1534" s="15" t="s">
        <v>83</v>
      </c>
      <c r="H1534" s="15">
        <v>4</v>
      </c>
      <c r="I1534" s="15">
        <v>79008</v>
      </c>
      <c r="J1534" s="17">
        <v>0.05</v>
      </c>
      <c r="K1534" s="15">
        <v>300230.40000000002</v>
      </c>
      <c r="L1534" s="15">
        <v>268356.21000000002</v>
      </c>
      <c r="M1534" s="15" t="s">
        <v>35</v>
      </c>
      <c r="N1534" s="18" t="str">
        <f t="shared" si="161"/>
        <v>December</v>
      </c>
      <c r="O1534" s="15">
        <f t="shared" si="162"/>
        <v>4</v>
      </c>
      <c r="P1534" s="19">
        <f t="shared" si="163"/>
        <v>15011.520000000002</v>
      </c>
      <c r="Q1534" s="19">
        <f t="shared" si="164"/>
        <v>285218.88</v>
      </c>
      <c r="R1534" s="15">
        <f t="shared" si="165"/>
        <v>31874.190000000002</v>
      </c>
      <c r="S1534" s="15">
        <f t="shared" si="166"/>
        <v>10.6165764692716</v>
      </c>
      <c r="T1534" s="20" t="str">
        <f t="shared" si="167"/>
        <v>High</v>
      </c>
    </row>
    <row r="1535" spans="1:20" x14ac:dyDescent="0.3">
      <c r="A1535" s="15" t="s">
        <v>1608</v>
      </c>
      <c r="B1535" s="16">
        <v>45617</v>
      </c>
      <c r="C1535" s="15" t="s">
        <v>27</v>
      </c>
      <c r="D1535" s="15" t="s">
        <v>65</v>
      </c>
      <c r="E1535" s="15" t="s">
        <v>23</v>
      </c>
      <c r="F1535" s="15" t="s">
        <v>24</v>
      </c>
      <c r="G1535" s="15" t="s">
        <v>25</v>
      </c>
      <c r="H1535" s="15">
        <v>3</v>
      </c>
      <c r="I1535" s="15">
        <v>21451</v>
      </c>
      <c r="J1535" s="17">
        <v>0.1</v>
      </c>
      <c r="K1535" s="15">
        <v>57917.7</v>
      </c>
      <c r="L1535" s="15">
        <v>51760.42</v>
      </c>
      <c r="M1535" s="15" t="s">
        <v>51</v>
      </c>
      <c r="N1535" s="18" t="str">
        <f t="shared" si="161"/>
        <v>November</v>
      </c>
      <c r="O1535" s="15">
        <f t="shared" si="162"/>
        <v>4</v>
      </c>
      <c r="P1535" s="19">
        <f t="shared" si="163"/>
        <v>5791.77</v>
      </c>
      <c r="Q1535" s="19">
        <f t="shared" si="164"/>
        <v>52125.929999999993</v>
      </c>
      <c r="R1535" s="15">
        <f t="shared" si="165"/>
        <v>6157.2799999999988</v>
      </c>
      <c r="S1535" s="15">
        <f t="shared" si="166"/>
        <v>10.631085143229098</v>
      </c>
      <c r="T1535" s="20" t="str">
        <f t="shared" si="167"/>
        <v>High</v>
      </c>
    </row>
    <row r="1536" spans="1:20" x14ac:dyDescent="0.3">
      <c r="A1536" s="15" t="s">
        <v>1609</v>
      </c>
      <c r="B1536" s="16">
        <v>45430</v>
      </c>
      <c r="C1536" s="15" t="s">
        <v>37</v>
      </c>
      <c r="D1536" s="15" t="s">
        <v>22</v>
      </c>
      <c r="E1536" s="15" t="s">
        <v>32</v>
      </c>
      <c r="F1536" s="15" t="s">
        <v>90</v>
      </c>
      <c r="G1536" s="15" t="s">
        <v>91</v>
      </c>
      <c r="H1536" s="15">
        <v>5</v>
      </c>
      <c r="I1536" s="15">
        <v>20778</v>
      </c>
      <c r="J1536" s="17">
        <v>0.1</v>
      </c>
      <c r="K1536" s="15">
        <v>93501</v>
      </c>
      <c r="L1536" s="15">
        <v>83752.34</v>
      </c>
      <c r="M1536" s="15" t="s">
        <v>35</v>
      </c>
      <c r="N1536" s="18" t="str">
        <f t="shared" si="161"/>
        <v>May</v>
      </c>
      <c r="O1536" s="15">
        <f t="shared" si="162"/>
        <v>2</v>
      </c>
      <c r="P1536" s="19">
        <f t="shared" si="163"/>
        <v>9350.1</v>
      </c>
      <c r="Q1536" s="19">
        <f t="shared" si="164"/>
        <v>84150.9</v>
      </c>
      <c r="R1536" s="15">
        <f t="shared" si="165"/>
        <v>9748.6600000000035</v>
      </c>
      <c r="S1536" s="15">
        <f t="shared" si="166"/>
        <v>10.426262820718499</v>
      </c>
      <c r="T1536" s="20" t="str">
        <f t="shared" si="167"/>
        <v>High</v>
      </c>
    </row>
    <row r="1537" spans="1:20" x14ac:dyDescent="0.3">
      <c r="A1537" s="15" t="s">
        <v>1610</v>
      </c>
      <c r="B1537" s="16">
        <v>45426</v>
      </c>
      <c r="C1537" s="15" t="s">
        <v>37</v>
      </c>
      <c r="D1537" s="15" t="s">
        <v>22</v>
      </c>
      <c r="E1537" s="15" t="s">
        <v>23</v>
      </c>
      <c r="F1537" s="15" t="s">
        <v>49</v>
      </c>
      <c r="G1537" s="15" t="s">
        <v>71</v>
      </c>
      <c r="H1537" s="15">
        <v>1</v>
      </c>
      <c r="I1537" s="15">
        <v>77068</v>
      </c>
      <c r="J1537" s="17">
        <v>0.12</v>
      </c>
      <c r="K1537" s="15">
        <v>67819.839999999997</v>
      </c>
      <c r="L1537" s="15">
        <v>54197.71</v>
      </c>
      <c r="M1537" s="15" t="s">
        <v>35</v>
      </c>
      <c r="N1537" s="18" t="str">
        <f t="shared" si="161"/>
        <v>May</v>
      </c>
      <c r="O1537" s="15">
        <f t="shared" si="162"/>
        <v>2</v>
      </c>
      <c r="P1537" s="19">
        <f t="shared" si="163"/>
        <v>8138.380799999999</v>
      </c>
      <c r="Q1537" s="19">
        <f t="shared" si="164"/>
        <v>59681.459199999998</v>
      </c>
      <c r="R1537" s="15">
        <f t="shared" si="165"/>
        <v>13622.129999999997</v>
      </c>
      <c r="S1537" s="15">
        <f t="shared" si="166"/>
        <v>20.085759565342528</v>
      </c>
      <c r="T1537" s="20" t="str">
        <f t="shared" si="167"/>
        <v>High</v>
      </c>
    </row>
    <row r="1538" spans="1:20" x14ac:dyDescent="0.3">
      <c r="A1538" s="15" t="s">
        <v>1611</v>
      </c>
      <c r="B1538" s="16">
        <v>45241</v>
      </c>
      <c r="C1538" s="15" t="s">
        <v>37</v>
      </c>
      <c r="D1538" s="15" t="s">
        <v>68</v>
      </c>
      <c r="E1538" s="15" t="s">
        <v>32</v>
      </c>
      <c r="F1538" s="15" t="s">
        <v>60</v>
      </c>
      <c r="G1538" s="15" t="s">
        <v>102</v>
      </c>
      <c r="H1538" s="15">
        <v>5</v>
      </c>
      <c r="I1538" s="15">
        <v>42371</v>
      </c>
      <c r="J1538" s="17">
        <v>0.05</v>
      </c>
      <c r="K1538" s="15">
        <v>201262.25</v>
      </c>
      <c r="L1538" s="15">
        <v>169460.56</v>
      </c>
      <c r="M1538" s="15" t="s">
        <v>35</v>
      </c>
      <c r="N1538" s="18" t="str">
        <f t="shared" si="161"/>
        <v>November</v>
      </c>
      <c r="O1538" s="15">
        <f t="shared" si="162"/>
        <v>4</v>
      </c>
      <c r="P1538" s="19">
        <f t="shared" si="163"/>
        <v>10063.112500000001</v>
      </c>
      <c r="Q1538" s="19">
        <f t="shared" si="164"/>
        <v>191199.13750000001</v>
      </c>
      <c r="R1538" s="15">
        <f t="shared" si="165"/>
        <v>31801.690000000002</v>
      </c>
      <c r="S1538" s="15">
        <f t="shared" si="166"/>
        <v>15.801120180262322</v>
      </c>
      <c r="T1538" s="20" t="str">
        <f t="shared" si="167"/>
        <v>High</v>
      </c>
    </row>
    <row r="1539" spans="1:20" x14ac:dyDescent="0.3">
      <c r="A1539" s="15" t="s">
        <v>1612</v>
      </c>
      <c r="B1539" s="16">
        <v>45092</v>
      </c>
      <c r="C1539" s="15" t="s">
        <v>14</v>
      </c>
      <c r="D1539" s="15" t="s">
        <v>28</v>
      </c>
      <c r="E1539" s="15" t="s">
        <v>23</v>
      </c>
      <c r="F1539" s="15" t="s">
        <v>53</v>
      </c>
      <c r="G1539" s="15" t="s">
        <v>133</v>
      </c>
      <c r="H1539" s="15">
        <v>3</v>
      </c>
      <c r="I1539" s="15">
        <v>89048</v>
      </c>
      <c r="J1539" s="17">
        <v>0.05</v>
      </c>
      <c r="K1539" s="15">
        <v>253786.8</v>
      </c>
      <c r="L1539" s="15">
        <v>223082.06</v>
      </c>
      <c r="M1539" s="15" t="s">
        <v>35</v>
      </c>
      <c r="N1539" s="18" t="str">
        <f t="shared" ref="N1539:N1602" si="168">TEXT(B1539,"mmmm")</f>
        <v>June</v>
      </c>
      <c r="O1539" s="15">
        <f t="shared" ref="O1539:O1602" si="169">ROUNDUP(MONTH(B1539)/3,0)</f>
        <v>2</v>
      </c>
      <c r="P1539" s="19">
        <f t="shared" ref="P1539:P1602" si="170">K1539*J1539</f>
        <v>12689.34</v>
      </c>
      <c r="Q1539" s="19">
        <f t="shared" ref="Q1539:Q1602" si="171">K1539-P1539</f>
        <v>241097.46</v>
      </c>
      <c r="R1539" s="15">
        <f t="shared" ref="R1539:R1602" si="172">K1539-L1539</f>
        <v>30704.739999999991</v>
      </c>
      <c r="S1539" s="15">
        <f t="shared" ref="S1539:S1602" si="173">R1539/K1539*100</f>
        <v>12.098635547632892</v>
      </c>
      <c r="T1539" s="20" t="str">
        <f t="shared" ref="T1539:T1602" si="174">IF(K1539&gt;30000,"High",IF(K1539&gt;10000,"Medium","Low"))</f>
        <v>High</v>
      </c>
    </row>
    <row r="1540" spans="1:20" x14ac:dyDescent="0.3">
      <c r="A1540" s="15" t="s">
        <v>1613</v>
      </c>
      <c r="B1540" s="16">
        <v>45598</v>
      </c>
      <c r="C1540" s="15" t="s">
        <v>21</v>
      </c>
      <c r="D1540" s="15" t="s">
        <v>73</v>
      </c>
      <c r="E1540" s="15" t="s">
        <v>32</v>
      </c>
      <c r="F1540" s="15" t="s">
        <v>90</v>
      </c>
      <c r="G1540" s="15" t="s">
        <v>91</v>
      </c>
      <c r="H1540" s="15">
        <v>4</v>
      </c>
      <c r="I1540" s="15">
        <v>46307</v>
      </c>
      <c r="J1540" s="17">
        <v>0.08</v>
      </c>
      <c r="K1540" s="15">
        <v>170409.76</v>
      </c>
      <c r="L1540" s="15">
        <v>129770.08</v>
      </c>
      <c r="M1540" s="15" t="s">
        <v>35</v>
      </c>
      <c r="N1540" s="18" t="str">
        <f t="shared" si="168"/>
        <v>November</v>
      </c>
      <c r="O1540" s="15">
        <f t="shared" si="169"/>
        <v>4</v>
      </c>
      <c r="P1540" s="19">
        <f t="shared" si="170"/>
        <v>13632.7808</v>
      </c>
      <c r="Q1540" s="19">
        <f t="shared" si="171"/>
        <v>156776.9792</v>
      </c>
      <c r="R1540" s="15">
        <f t="shared" si="172"/>
        <v>40639.680000000008</v>
      </c>
      <c r="S1540" s="15">
        <f t="shared" si="173"/>
        <v>23.848211510889989</v>
      </c>
      <c r="T1540" s="20" t="str">
        <f t="shared" si="174"/>
        <v>High</v>
      </c>
    </row>
    <row r="1541" spans="1:20" x14ac:dyDescent="0.3">
      <c r="A1541" s="15" t="s">
        <v>1614</v>
      </c>
      <c r="B1541" s="16">
        <v>45236</v>
      </c>
      <c r="C1541" s="15" t="s">
        <v>27</v>
      </c>
      <c r="D1541" s="15" t="s">
        <v>65</v>
      </c>
      <c r="E1541" s="15" t="s">
        <v>16</v>
      </c>
      <c r="F1541" s="15" t="s">
        <v>17</v>
      </c>
      <c r="G1541" s="15" t="s">
        <v>18</v>
      </c>
      <c r="H1541" s="15">
        <v>4</v>
      </c>
      <c r="I1541" s="15">
        <v>43186</v>
      </c>
      <c r="J1541" s="17">
        <v>0.12</v>
      </c>
      <c r="K1541" s="15">
        <v>152014.72</v>
      </c>
      <c r="L1541" s="15">
        <v>117133.87</v>
      </c>
      <c r="M1541" s="15" t="s">
        <v>51</v>
      </c>
      <c r="N1541" s="18" t="str">
        <f t="shared" si="168"/>
        <v>November</v>
      </c>
      <c r="O1541" s="15">
        <f t="shared" si="169"/>
        <v>4</v>
      </c>
      <c r="P1541" s="19">
        <f t="shared" si="170"/>
        <v>18241.7664</v>
      </c>
      <c r="Q1541" s="19">
        <f t="shared" si="171"/>
        <v>133772.95360000001</v>
      </c>
      <c r="R1541" s="15">
        <f t="shared" si="172"/>
        <v>34880.850000000006</v>
      </c>
      <c r="S1541" s="15">
        <f t="shared" si="173"/>
        <v>22.945705521149534</v>
      </c>
      <c r="T1541" s="20" t="str">
        <f t="shared" si="174"/>
        <v>High</v>
      </c>
    </row>
    <row r="1542" spans="1:20" x14ac:dyDescent="0.3">
      <c r="A1542" s="15" t="s">
        <v>1615</v>
      </c>
      <c r="B1542" s="16">
        <v>45396</v>
      </c>
      <c r="C1542" s="15" t="s">
        <v>27</v>
      </c>
      <c r="D1542" s="15" t="s">
        <v>109</v>
      </c>
      <c r="E1542" s="15" t="s">
        <v>32</v>
      </c>
      <c r="F1542" s="15" t="s">
        <v>33</v>
      </c>
      <c r="G1542" s="15" t="s">
        <v>83</v>
      </c>
      <c r="H1542" s="15">
        <v>5</v>
      </c>
      <c r="I1542" s="15">
        <v>8144</v>
      </c>
      <c r="J1542" s="17">
        <v>0.15</v>
      </c>
      <c r="K1542" s="15">
        <v>34612</v>
      </c>
      <c r="L1542" s="15">
        <v>30898.01</v>
      </c>
      <c r="M1542" s="15" t="s">
        <v>19</v>
      </c>
      <c r="N1542" s="18" t="str">
        <f t="shared" si="168"/>
        <v>April</v>
      </c>
      <c r="O1542" s="15">
        <f t="shared" si="169"/>
        <v>2</v>
      </c>
      <c r="P1542" s="19">
        <f t="shared" si="170"/>
        <v>5191.8</v>
      </c>
      <c r="Q1542" s="19">
        <f t="shared" si="171"/>
        <v>29420.2</v>
      </c>
      <c r="R1542" s="15">
        <f t="shared" si="172"/>
        <v>3713.9900000000016</v>
      </c>
      <c r="S1542" s="15">
        <f t="shared" si="173"/>
        <v>10.730353634577607</v>
      </c>
      <c r="T1542" s="20" t="str">
        <f t="shared" si="174"/>
        <v>High</v>
      </c>
    </row>
    <row r="1543" spans="1:20" x14ac:dyDescent="0.3">
      <c r="A1543" s="15" t="s">
        <v>1616</v>
      </c>
      <c r="B1543" s="16">
        <v>45403</v>
      </c>
      <c r="C1543" s="15" t="s">
        <v>14</v>
      </c>
      <c r="D1543" s="15" t="s">
        <v>28</v>
      </c>
      <c r="E1543" s="15" t="s">
        <v>16</v>
      </c>
      <c r="F1543" s="15" t="s">
        <v>17</v>
      </c>
      <c r="G1543" s="15" t="s">
        <v>18</v>
      </c>
      <c r="H1543" s="15">
        <v>3</v>
      </c>
      <c r="I1543" s="15">
        <v>32339</v>
      </c>
      <c r="J1543" s="17">
        <v>0.08</v>
      </c>
      <c r="K1543" s="15">
        <v>89255.64</v>
      </c>
      <c r="L1543" s="15">
        <v>71446.36</v>
      </c>
      <c r="M1543" s="15" t="s">
        <v>35</v>
      </c>
      <c r="N1543" s="18" t="str">
        <f t="shared" si="168"/>
        <v>April</v>
      </c>
      <c r="O1543" s="15">
        <f t="shared" si="169"/>
        <v>2</v>
      </c>
      <c r="P1543" s="19">
        <f t="shared" si="170"/>
        <v>7140.4512000000004</v>
      </c>
      <c r="Q1543" s="19">
        <f t="shared" si="171"/>
        <v>82115.188800000004</v>
      </c>
      <c r="R1543" s="15">
        <f t="shared" si="172"/>
        <v>17809.28</v>
      </c>
      <c r="S1543" s="15">
        <f t="shared" si="173"/>
        <v>19.953114447445561</v>
      </c>
      <c r="T1543" s="20" t="str">
        <f t="shared" si="174"/>
        <v>High</v>
      </c>
    </row>
    <row r="1544" spans="1:20" x14ac:dyDescent="0.3">
      <c r="A1544" s="15" t="s">
        <v>1617</v>
      </c>
      <c r="B1544" s="16">
        <v>45405</v>
      </c>
      <c r="C1544" s="15" t="s">
        <v>14</v>
      </c>
      <c r="D1544" s="15" t="s">
        <v>22</v>
      </c>
      <c r="E1544" s="15" t="s">
        <v>16</v>
      </c>
      <c r="F1544" s="15" t="s">
        <v>17</v>
      </c>
      <c r="G1544" s="15" t="s">
        <v>156</v>
      </c>
      <c r="H1544" s="15">
        <v>1</v>
      </c>
      <c r="I1544" s="15">
        <v>35920</v>
      </c>
      <c r="J1544" s="17">
        <v>0.08</v>
      </c>
      <c r="K1544" s="15">
        <v>33046.400000000001</v>
      </c>
      <c r="L1544" s="15">
        <v>26843.06</v>
      </c>
      <c r="M1544" s="15" t="s">
        <v>35</v>
      </c>
      <c r="N1544" s="18" t="str">
        <f t="shared" si="168"/>
        <v>April</v>
      </c>
      <c r="O1544" s="15">
        <f t="shared" si="169"/>
        <v>2</v>
      </c>
      <c r="P1544" s="19">
        <f t="shared" si="170"/>
        <v>2643.712</v>
      </c>
      <c r="Q1544" s="19">
        <f t="shared" si="171"/>
        <v>30402.688000000002</v>
      </c>
      <c r="R1544" s="15">
        <f t="shared" si="172"/>
        <v>6203.34</v>
      </c>
      <c r="S1544" s="15">
        <f t="shared" si="173"/>
        <v>18.771605984312966</v>
      </c>
      <c r="T1544" s="20" t="str">
        <f t="shared" si="174"/>
        <v>High</v>
      </c>
    </row>
    <row r="1545" spans="1:20" x14ac:dyDescent="0.3">
      <c r="A1545" s="15" t="s">
        <v>1618</v>
      </c>
      <c r="B1545" s="16">
        <v>44978</v>
      </c>
      <c r="C1545" s="15" t="s">
        <v>27</v>
      </c>
      <c r="D1545" s="15" t="s">
        <v>70</v>
      </c>
      <c r="E1545" s="15" t="s">
        <v>32</v>
      </c>
      <c r="F1545" s="15" t="s">
        <v>33</v>
      </c>
      <c r="G1545" s="15" t="s">
        <v>83</v>
      </c>
      <c r="H1545" s="15">
        <v>2</v>
      </c>
      <c r="I1545" s="15">
        <v>69063</v>
      </c>
      <c r="J1545" s="17">
        <v>0.05</v>
      </c>
      <c r="K1545" s="15">
        <v>131219.70000000001</v>
      </c>
      <c r="L1545" s="15">
        <v>106836.15</v>
      </c>
      <c r="M1545" s="15" t="s">
        <v>51</v>
      </c>
      <c r="N1545" s="18" t="str">
        <f t="shared" si="168"/>
        <v>February</v>
      </c>
      <c r="O1545" s="15">
        <f t="shared" si="169"/>
        <v>1</v>
      </c>
      <c r="P1545" s="19">
        <f t="shared" si="170"/>
        <v>6560.9850000000006</v>
      </c>
      <c r="Q1545" s="19">
        <f t="shared" si="171"/>
        <v>124658.71500000001</v>
      </c>
      <c r="R1545" s="15">
        <f t="shared" si="172"/>
        <v>24383.550000000017</v>
      </c>
      <c r="S1545" s="15">
        <f t="shared" si="173"/>
        <v>18.582232698291502</v>
      </c>
      <c r="T1545" s="20" t="str">
        <f t="shared" si="174"/>
        <v>High</v>
      </c>
    </row>
    <row r="1546" spans="1:20" x14ac:dyDescent="0.3">
      <c r="A1546" s="15" t="s">
        <v>1619</v>
      </c>
      <c r="B1546" s="16">
        <v>45517</v>
      </c>
      <c r="C1546" s="15" t="s">
        <v>37</v>
      </c>
      <c r="D1546" s="15" t="s">
        <v>22</v>
      </c>
      <c r="E1546" s="15" t="s">
        <v>16</v>
      </c>
      <c r="F1546" s="15" t="s">
        <v>17</v>
      </c>
      <c r="G1546" s="15" t="s">
        <v>93</v>
      </c>
      <c r="H1546" s="15">
        <v>2</v>
      </c>
      <c r="I1546" s="15">
        <v>49838</v>
      </c>
      <c r="J1546" s="17">
        <v>0.1</v>
      </c>
      <c r="K1546" s="15">
        <v>89708.4</v>
      </c>
      <c r="L1546" s="15">
        <v>68284.52</v>
      </c>
      <c r="M1546" s="15" t="s">
        <v>35</v>
      </c>
      <c r="N1546" s="18" t="str">
        <f t="shared" si="168"/>
        <v>August</v>
      </c>
      <c r="O1546" s="15">
        <f t="shared" si="169"/>
        <v>3</v>
      </c>
      <c r="P1546" s="19">
        <f t="shared" si="170"/>
        <v>8970.84</v>
      </c>
      <c r="Q1546" s="19">
        <f t="shared" si="171"/>
        <v>80737.56</v>
      </c>
      <c r="R1546" s="15">
        <f t="shared" si="172"/>
        <v>21423.87999999999</v>
      </c>
      <c r="S1546" s="15">
        <f t="shared" si="173"/>
        <v>23.881687779516735</v>
      </c>
      <c r="T1546" s="20" t="str">
        <f t="shared" si="174"/>
        <v>High</v>
      </c>
    </row>
    <row r="1547" spans="1:20" x14ac:dyDescent="0.3">
      <c r="A1547" s="15" t="s">
        <v>1620</v>
      </c>
      <c r="B1547" s="16">
        <v>45005</v>
      </c>
      <c r="C1547" s="15" t="s">
        <v>37</v>
      </c>
      <c r="D1547" s="15" t="s">
        <v>48</v>
      </c>
      <c r="E1547" s="15" t="s">
        <v>32</v>
      </c>
      <c r="F1547" s="15" t="s">
        <v>43</v>
      </c>
      <c r="G1547" s="15" t="s">
        <v>66</v>
      </c>
      <c r="H1547" s="15">
        <v>2</v>
      </c>
      <c r="I1547" s="15">
        <v>42483</v>
      </c>
      <c r="J1547" s="17">
        <v>0</v>
      </c>
      <c r="K1547" s="15">
        <v>84966</v>
      </c>
      <c r="L1547" s="15">
        <v>64557.95</v>
      </c>
      <c r="M1547" s="15" t="s">
        <v>19</v>
      </c>
      <c r="N1547" s="18" t="str">
        <f t="shared" si="168"/>
        <v>March</v>
      </c>
      <c r="O1547" s="15">
        <f t="shared" si="169"/>
        <v>1</v>
      </c>
      <c r="P1547" s="19">
        <f t="shared" si="170"/>
        <v>0</v>
      </c>
      <c r="Q1547" s="19">
        <f t="shared" si="171"/>
        <v>84966</v>
      </c>
      <c r="R1547" s="15">
        <f t="shared" si="172"/>
        <v>20408.050000000003</v>
      </c>
      <c r="S1547" s="15">
        <f t="shared" si="173"/>
        <v>24.019078219523106</v>
      </c>
      <c r="T1547" s="20" t="str">
        <f t="shared" si="174"/>
        <v>High</v>
      </c>
    </row>
    <row r="1548" spans="1:20" x14ac:dyDescent="0.3">
      <c r="A1548" s="15" t="s">
        <v>1621</v>
      </c>
      <c r="B1548" s="16">
        <v>45581</v>
      </c>
      <c r="C1548" s="15" t="s">
        <v>37</v>
      </c>
      <c r="D1548" s="15" t="s">
        <v>28</v>
      </c>
      <c r="E1548" s="15" t="s">
        <v>32</v>
      </c>
      <c r="F1548" s="15" t="s">
        <v>43</v>
      </c>
      <c r="G1548" s="15" t="s">
        <v>66</v>
      </c>
      <c r="H1548" s="15">
        <v>5</v>
      </c>
      <c r="I1548" s="15">
        <v>25669</v>
      </c>
      <c r="J1548" s="17">
        <v>0.15</v>
      </c>
      <c r="K1548" s="15">
        <v>109093.25</v>
      </c>
      <c r="L1548" s="15">
        <v>97539.23</v>
      </c>
      <c r="M1548" s="15" t="s">
        <v>51</v>
      </c>
      <c r="N1548" s="18" t="str">
        <f t="shared" si="168"/>
        <v>October</v>
      </c>
      <c r="O1548" s="15">
        <f t="shared" si="169"/>
        <v>4</v>
      </c>
      <c r="P1548" s="19">
        <f t="shared" si="170"/>
        <v>16363.987499999999</v>
      </c>
      <c r="Q1548" s="19">
        <f t="shared" si="171"/>
        <v>92729.262499999997</v>
      </c>
      <c r="R1548" s="15">
        <f t="shared" si="172"/>
        <v>11554.020000000004</v>
      </c>
      <c r="S1548" s="15">
        <f t="shared" si="173"/>
        <v>10.590957735698591</v>
      </c>
      <c r="T1548" s="20" t="str">
        <f t="shared" si="174"/>
        <v>High</v>
      </c>
    </row>
    <row r="1549" spans="1:20" x14ac:dyDescent="0.3">
      <c r="A1549" s="15" t="s">
        <v>1622</v>
      </c>
      <c r="B1549" s="16">
        <v>45492</v>
      </c>
      <c r="C1549" s="15" t="s">
        <v>27</v>
      </c>
      <c r="D1549" s="15" t="s">
        <v>22</v>
      </c>
      <c r="E1549" s="15" t="s">
        <v>16</v>
      </c>
      <c r="F1549" s="15" t="s">
        <v>17</v>
      </c>
      <c r="G1549" s="15" t="s">
        <v>156</v>
      </c>
      <c r="H1549" s="15">
        <v>3</v>
      </c>
      <c r="I1549" s="15">
        <v>76123</v>
      </c>
      <c r="J1549" s="17">
        <v>0.15</v>
      </c>
      <c r="K1549" s="15">
        <v>194113.65</v>
      </c>
      <c r="L1549" s="15">
        <v>166784.46</v>
      </c>
      <c r="M1549" s="15" t="s">
        <v>51</v>
      </c>
      <c r="N1549" s="18" t="str">
        <f t="shared" si="168"/>
        <v>July</v>
      </c>
      <c r="O1549" s="15">
        <f t="shared" si="169"/>
        <v>3</v>
      </c>
      <c r="P1549" s="19">
        <f t="shared" si="170"/>
        <v>29117.047499999997</v>
      </c>
      <c r="Q1549" s="19">
        <f t="shared" si="171"/>
        <v>164996.60250000001</v>
      </c>
      <c r="R1549" s="15">
        <f t="shared" si="172"/>
        <v>27329.190000000002</v>
      </c>
      <c r="S1549" s="15">
        <f t="shared" si="173"/>
        <v>14.078963535021883</v>
      </c>
      <c r="T1549" s="20" t="str">
        <f t="shared" si="174"/>
        <v>High</v>
      </c>
    </row>
    <row r="1550" spans="1:20" x14ac:dyDescent="0.3">
      <c r="A1550" s="15" t="s">
        <v>1623</v>
      </c>
      <c r="B1550" s="16">
        <v>45130</v>
      </c>
      <c r="C1550" s="15" t="s">
        <v>14</v>
      </c>
      <c r="D1550" s="15" t="s">
        <v>22</v>
      </c>
      <c r="E1550" s="15" t="s">
        <v>16</v>
      </c>
      <c r="F1550" s="15" t="s">
        <v>17</v>
      </c>
      <c r="G1550" s="15" t="s">
        <v>18</v>
      </c>
      <c r="H1550" s="15">
        <v>5</v>
      </c>
      <c r="I1550" s="15">
        <v>62602</v>
      </c>
      <c r="J1550" s="17">
        <v>0.05</v>
      </c>
      <c r="K1550" s="15">
        <v>297359.5</v>
      </c>
      <c r="L1550" s="15">
        <v>255571.61</v>
      </c>
      <c r="M1550" s="15" t="s">
        <v>51</v>
      </c>
      <c r="N1550" s="18" t="str">
        <f t="shared" si="168"/>
        <v>July</v>
      </c>
      <c r="O1550" s="15">
        <f t="shared" si="169"/>
        <v>3</v>
      </c>
      <c r="P1550" s="19">
        <f t="shared" si="170"/>
        <v>14867.975</v>
      </c>
      <c r="Q1550" s="19">
        <f t="shared" si="171"/>
        <v>282491.52500000002</v>
      </c>
      <c r="R1550" s="15">
        <f t="shared" si="172"/>
        <v>41787.890000000014</v>
      </c>
      <c r="S1550" s="15">
        <f t="shared" si="173"/>
        <v>14.052986368352116</v>
      </c>
      <c r="T1550" s="20" t="str">
        <f t="shared" si="174"/>
        <v>High</v>
      </c>
    </row>
    <row r="1551" spans="1:20" x14ac:dyDescent="0.3">
      <c r="A1551" s="15" t="s">
        <v>1624</v>
      </c>
      <c r="B1551" s="16">
        <v>45516</v>
      </c>
      <c r="C1551" s="15" t="s">
        <v>21</v>
      </c>
      <c r="D1551" s="15" t="s">
        <v>109</v>
      </c>
      <c r="E1551" s="15" t="s">
        <v>16</v>
      </c>
      <c r="F1551" s="15" t="s">
        <v>29</v>
      </c>
      <c r="G1551" s="15" t="s">
        <v>30</v>
      </c>
      <c r="H1551" s="15">
        <v>4</v>
      </c>
      <c r="I1551" s="15">
        <v>79980</v>
      </c>
      <c r="J1551" s="17">
        <v>0.12</v>
      </c>
      <c r="K1551" s="15">
        <v>281529.59999999998</v>
      </c>
      <c r="L1551" s="15">
        <v>229742.86</v>
      </c>
      <c r="M1551" s="15" t="s">
        <v>51</v>
      </c>
      <c r="N1551" s="18" t="str">
        <f t="shared" si="168"/>
        <v>August</v>
      </c>
      <c r="O1551" s="15">
        <f t="shared" si="169"/>
        <v>3</v>
      </c>
      <c r="P1551" s="19">
        <f t="shared" si="170"/>
        <v>33783.551999999996</v>
      </c>
      <c r="Q1551" s="19">
        <f t="shared" si="171"/>
        <v>247746.04799999998</v>
      </c>
      <c r="R1551" s="15">
        <f t="shared" si="172"/>
        <v>51786.739999999991</v>
      </c>
      <c r="S1551" s="15">
        <f t="shared" si="173"/>
        <v>18.394776250880902</v>
      </c>
      <c r="T1551" s="20" t="str">
        <f t="shared" si="174"/>
        <v>High</v>
      </c>
    </row>
    <row r="1552" spans="1:20" x14ac:dyDescent="0.3">
      <c r="A1552" s="15" t="s">
        <v>1625</v>
      </c>
      <c r="B1552" s="16">
        <v>45453</v>
      </c>
      <c r="C1552" s="15" t="s">
        <v>37</v>
      </c>
      <c r="D1552" s="15" t="s">
        <v>73</v>
      </c>
      <c r="E1552" s="15" t="s">
        <v>32</v>
      </c>
      <c r="F1552" s="15" t="s">
        <v>90</v>
      </c>
      <c r="G1552" s="15" t="s">
        <v>91</v>
      </c>
      <c r="H1552" s="15">
        <v>3</v>
      </c>
      <c r="I1552" s="15">
        <v>7837</v>
      </c>
      <c r="J1552" s="17">
        <v>0.05</v>
      </c>
      <c r="K1552" s="15">
        <v>22335.45</v>
      </c>
      <c r="L1552" s="15">
        <v>19126.12</v>
      </c>
      <c r="M1552" s="15" t="s">
        <v>35</v>
      </c>
      <c r="N1552" s="18" t="str">
        <f t="shared" si="168"/>
        <v>June</v>
      </c>
      <c r="O1552" s="15">
        <f t="shared" si="169"/>
        <v>2</v>
      </c>
      <c r="P1552" s="19">
        <f t="shared" si="170"/>
        <v>1116.7725</v>
      </c>
      <c r="Q1552" s="19">
        <f t="shared" si="171"/>
        <v>21218.677500000002</v>
      </c>
      <c r="R1552" s="15">
        <f t="shared" si="172"/>
        <v>3209.3300000000017</v>
      </c>
      <c r="S1552" s="15">
        <f t="shared" si="173"/>
        <v>14.368772511858957</v>
      </c>
      <c r="T1552" s="20" t="str">
        <f t="shared" si="174"/>
        <v>Medium</v>
      </c>
    </row>
    <row r="1553" spans="1:20" x14ac:dyDescent="0.3">
      <c r="A1553" s="15" t="s">
        <v>1626</v>
      </c>
      <c r="B1553" s="16">
        <v>45218</v>
      </c>
      <c r="C1553" s="15" t="s">
        <v>21</v>
      </c>
      <c r="D1553" s="15" t="s">
        <v>63</v>
      </c>
      <c r="E1553" s="15" t="s">
        <v>16</v>
      </c>
      <c r="F1553" s="15" t="s">
        <v>39</v>
      </c>
      <c r="G1553" s="15" t="s">
        <v>165</v>
      </c>
      <c r="H1553" s="15">
        <v>3</v>
      </c>
      <c r="I1553" s="15">
        <v>70672</v>
      </c>
      <c r="J1553" s="17">
        <v>0.12</v>
      </c>
      <c r="K1553" s="15">
        <v>186574.07999999999</v>
      </c>
      <c r="L1553" s="15">
        <v>153794.01</v>
      </c>
      <c r="M1553" s="15" t="s">
        <v>19</v>
      </c>
      <c r="N1553" s="18" t="str">
        <f t="shared" si="168"/>
        <v>October</v>
      </c>
      <c r="O1553" s="15">
        <f t="shared" si="169"/>
        <v>4</v>
      </c>
      <c r="P1553" s="19">
        <f t="shared" si="170"/>
        <v>22388.889599999999</v>
      </c>
      <c r="Q1553" s="19">
        <f t="shared" si="171"/>
        <v>164185.19039999999</v>
      </c>
      <c r="R1553" s="15">
        <f t="shared" si="172"/>
        <v>32780.069999999978</v>
      </c>
      <c r="S1553" s="15">
        <f t="shared" si="173"/>
        <v>17.569466240969795</v>
      </c>
      <c r="T1553" s="20" t="str">
        <f t="shared" si="174"/>
        <v>High</v>
      </c>
    </row>
    <row r="1554" spans="1:20" x14ac:dyDescent="0.3">
      <c r="A1554" s="15" t="s">
        <v>1627</v>
      </c>
      <c r="B1554" s="16">
        <v>45267</v>
      </c>
      <c r="C1554" s="15" t="s">
        <v>14</v>
      </c>
      <c r="D1554" s="15" t="s">
        <v>46</v>
      </c>
      <c r="E1554" s="15" t="s">
        <v>32</v>
      </c>
      <c r="F1554" s="15" t="s">
        <v>60</v>
      </c>
      <c r="G1554" s="15" t="s">
        <v>61</v>
      </c>
      <c r="H1554" s="15">
        <v>4</v>
      </c>
      <c r="I1554" s="15">
        <v>87116</v>
      </c>
      <c r="J1554" s="17">
        <v>0</v>
      </c>
      <c r="K1554" s="15">
        <v>348464</v>
      </c>
      <c r="L1554" s="15">
        <v>295267.24</v>
      </c>
      <c r="M1554" s="15" t="s">
        <v>35</v>
      </c>
      <c r="N1554" s="18" t="str">
        <f t="shared" si="168"/>
        <v>December</v>
      </c>
      <c r="O1554" s="15">
        <f t="shared" si="169"/>
        <v>4</v>
      </c>
      <c r="P1554" s="19">
        <f t="shared" si="170"/>
        <v>0</v>
      </c>
      <c r="Q1554" s="19">
        <f t="shared" si="171"/>
        <v>348464</v>
      </c>
      <c r="R1554" s="15">
        <f t="shared" si="172"/>
        <v>53196.760000000009</v>
      </c>
      <c r="S1554" s="15">
        <f t="shared" si="173"/>
        <v>15.266070526654119</v>
      </c>
      <c r="T1554" s="20" t="str">
        <f t="shared" si="174"/>
        <v>High</v>
      </c>
    </row>
    <row r="1555" spans="1:20" x14ac:dyDescent="0.3">
      <c r="A1555" s="15" t="s">
        <v>1628</v>
      </c>
      <c r="B1555" s="16">
        <v>45657</v>
      </c>
      <c r="C1555" s="15" t="s">
        <v>14</v>
      </c>
      <c r="D1555" s="15" t="s">
        <v>73</v>
      </c>
      <c r="E1555" s="15" t="s">
        <v>32</v>
      </c>
      <c r="F1555" s="15" t="s">
        <v>90</v>
      </c>
      <c r="G1555" s="15" t="s">
        <v>113</v>
      </c>
      <c r="H1555" s="15">
        <v>1</v>
      </c>
      <c r="I1555" s="15">
        <v>32710</v>
      </c>
      <c r="J1555" s="17">
        <v>0.05</v>
      </c>
      <c r="K1555" s="15">
        <v>31074.5</v>
      </c>
      <c r="L1555" s="15">
        <v>24845.68</v>
      </c>
      <c r="M1555" s="15" t="s">
        <v>51</v>
      </c>
      <c r="N1555" s="18" t="str">
        <f t="shared" si="168"/>
        <v>December</v>
      </c>
      <c r="O1555" s="15">
        <f t="shared" si="169"/>
        <v>4</v>
      </c>
      <c r="P1555" s="19">
        <f t="shared" si="170"/>
        <v>1553.7250000000001</v>
      </c>
      <c r="Q1555" s="19">
        <f t="shared" si="171"/>
        <v>29520.775000000001</v>
      </c>
      <c r="R1555" s="15">
        <f t="shared" si="172"/>
        <v>6228.82</v>
      </c>
      <c r="S1555" s="15">
        <f t="shared" si="173"/>
        <v>20.044795571931971</v>
      </c>
      <c r="T1555" s="20" t="str">
        <f t="shared" si="174"/>
        <v>High</v>
      </c>
    </row>
    <row r="1556" spans="1:20" x14ac:dyDescent="0.3">
      <c r="A1556" s="15" t="s">
        <v>1629</v>
      </c>
      <c r="B1556" s="16">
        <v>45638</v>
      </c>
      <c r="C1556" s="15" t="s">
        <v>21</v>
      </c>
      <c r="D1556" s="15" t="s">
        <v>46</v>
      </c>
      <c r="E1556" s="15" t="s">
        <v>32</v>
      </c>
      <c r="F1556" s="15" t="s">
        <v>43</v>
      </c>
      <c r="G1556" s="15" t="s">
        <v>66</v>
      </c>
      <c r="H1556" s="15">
        <v>4</v>
      </c>
      <c r="I1556" s="15">
        <v>53361</v>
      </c>
      <c r="J1556" s="17">
        <v>0.05</v>
      </c>
      <c r="K1556" s="15">
        <v>202771.8</v>
      </c>
      <c r="L1556" s="15">
        <v>159218.76</v>
      </c>
      <c r="M1556" s="15" t="s">
        <v>51</v>
      </c>
      <c r="N1556" s="18" t="str">
        <f t="shared" si="168"/>
        <v>December</v>
      </c>
      <c r="O1556" s="15">
        <f t="shared" si="169"/>
        <v>4</v>
      </c>
      <c r="P1556" s="19">
        <f t="shared" si="170"/>
        <v>10138.59</v>
      </c>
      <c r="Q1556" s="19">
        <f t="shared" si="171"/>
        <v>192633.21</v>
      </c>
      <c r="R1556" s="15">
        <f t="shared" si="172"/>
        <v>43553.039999999979</v>
      </c>
      <c r="S1556" s="15">
        <f t="shared" si="173"/>
        <v>21.478844691421578</v>
      </c>
      <c r="T1556" s="20" t="str">
        <f t="shared" si="174"/>
        <v>High</v>
      </c>
    </row>
    <row r="1557" spans="1:20" x14ac:dyDescent="0.3">
      <c r="A1557" s="15" t="s">
        <v>1630</v>
      </c>
      <c r="B1557" s="16">
        <v>45380</v>
      </c>
      <c r="C1557" s="15" t="s">
        <v>37</v>
      </c>
      <c r="D1557" s="15" t="s">
        <v>42</v>
      </c>
      <c r="E1557" s="15" t="s">
        <v>16</v>
      </c>
      <c r="F1557" s="15" t="s">
        <v>39</v>
      </c>
      <c r="G1557" s="15" t="s">
        <v>165</v>
      </c>
      <c r="H1557" s="15">
        <v>2</v>
      </c>
      <c r="I1557" s="15">
        <v>52312</v>
      </c>
      <c r="J1557" s="17">
        <v>0.15</v>
      </c>
      <c r="K1557" s="15">
        <v>88930.4</v>
      </c>
      <c r="L1557" s="15">
        <v>68434.09</v>
      </c>
      <c r="M1557" s="15" t="s">
        <v>19</v>
      </c>
      <c r="N1557" s="18" t="str">
        <f t="shared" si="168"/>
        <v>March</v>
      </c>
      <c r="O1557" s="15">
        <f t="shared" si="169"/>
        <v>1</v>
      </c>
      <c r="P1557" s="19">
        <f t="shared" si="170"/>
        <v>13339.56</v>
      </c>
      <c r="Q1557" s="19">
        <f t="shared" si="171"/>
        <v>75590.84</v>
      </c>
      <c r="R1557" s="15">
        <f t="shared" si="172"/>
        <v>20496.309999999998</v>
      </c>
      <c r="S1557" s="15">
        <f t="shared" si="173"/>
        <v>23.047585527558628</v>
      </c>
      <c r="T1557" s="20" t="str">
        <f t="shared" si="174"/>
        <v>High</v>
      </c>
    </row>
    <row r="1558" spans="1:20" x14ac:dyDescent="0.3">
      <c r="A1558" s="15" t="s">
        <v>1631</v>
      </c>
      <c r="B1558" s="16">
        <v>45279</v>
      </c>
      <c r="C1558" s="15" t="s">
        <v>27</v>
      </c>
      <c r="D1558" s="15" t="s">
        <v>46</v>
      </c>
      <c r="E1558" s="15" t="s">
        <v>32</v>
      </c>
      <c r="F1558" s="15" t="s">
        <v>33</v>
      </c>
      <c r="G1558" s="15" t="s">
        <v>83</v>
      </c>
      <c r="H1558" s="15">
        <v>1</v>
      </c>
      <c r="I1558" s="15">
        <v>66931</v>
      </c>
      <c r="J1558" s="17">
        <v>0.05</v>
      </c>
      <c r="K1558" s="15">
        <v>63584.45</v>
      </c>
      <c r="L1558" s="15">
        <v>50576.800000000003</v>
      </c>
      <c r="M1558" s="15" t="s">
        <v>19</v>
      </c>
      <c r="N1558" s="18" t="str">
        <f t="shared" si="168"/>
        <v>December</v>
      </c>
      <c r="O1558" s="15">
        <f t="shared" si="169"/>
        <v>4</v>
      </c>
      <c r="P1558" s="19">
        <f t="shared" si="170"/>
        <v>3179.2224999999999</v>
      </c>
      <c r="Q1558" s="19">
        <f t="shared" si="171"/>
        <v>60405.227499999994</v>
      </c>
      <c r="R1558" s="15">
        <f t="shared" si="172"/>
        <v>13007.649999999994</v>
      </c>
      <c r="S1558" s="15">
        <f t="shared" si="173"/>
        <v>20.45728161523768</v>
      </c>
      <c r="T1558" s="20" t="str">
        <f t="shared" si="174"/>
        <v>High</v>
      </c>
    </row>
    <row r="1559" spans="1:20" x14ac:dyDescent="0.3">
      <c r="A1559" s="15" t="s">
        <v>1632</v>
      </c>
      <c r="B1559" s="16">
        <v>45492</v>
      </c>
      <c r="C1559" s="15" t="s">
        <v>27</v>
      </c>
      <c r="D1559" s="15" t="s">
        <v>15</v>
      </c>
      <c r="E1559" s="15" t="s">
        <v>16</v>
      </c>
      <c r="F1559" s="15" t="s">
        <v>29</v>
      </c>
      <c r="G1559" s="15" t="s">
        <v>57</v>
      </c>
      <c r="H1559" s="15">
        <v>1</v>
      </c>
      <c r="I1559" s="15">
        <v>53034</v>
      </c>
      <c r="J1559" s="17">
        <v>0</v>
      </c>
      <c r="K1559" s="15">
        <v>53034</v>
      </c>
      <c r="L1559" s="15">
        <v>46080.62</v>
      </c>
      <c r="M1559" s="15" t="s">
        <v>51</v>
      </c>
      <c r="N1559" s="18" t="str">
        <f t="shared" si="168"/>
        <v>July</v>
      </c>
      <c r="O1559" s="15">
        <f t="shared" si="169"/>
        <v>3</v>
      </c>
      <c r="P1559" s="19">
        <f t="shared" si="170"/>
        <v>0</v>
      </c>
      <c r="Q1559" s="19">
        <f t="shared" si="171"/>
        <v>53034</v>
      </c>
      <c r="R1559" s="15">
        <f t="shared" si="172"/>
        <v>6953.3799999999974</v>
      </c>
      <c r="S1559" s="15">
        <f t="shared" si="173"/>
        <v>13.111173963872227</v>
      </c>
      <c r="T1559" s="20" t="str">
        <f t="shared" si="174"/>
        <v>High</v>
      </c>
    </row>
    <row r="1560" spans="1:20" x14ac:dyDescent="0.3">
      <c r="A1560" s="15" t="s">
        <v>1633</v>
      </c>
      <c r="B1560" s="16">
        <v>44982</v>
      </c>
      <c r="C1560" s="15" t="s">
        <v>14</v>
      </c>
      <c r="D1560" s="15" t="s">
        <v>15</v>
      </c>
      <c r="E1560" s="15" t="s">
        <v>23</v>
      </c>
      <c r="F1560" s="15" t="s">
        <v>49</v>
      </c>
      <c r="G1560" s="15" t="s">
        <v>71</v>
      </c>
      <c r="H1560" s="15">
        <v>1</v>
      </c>
      <c r="I1560" s="15">
        <v>36946</v>
      </c>
      <c r="J1560" s="17">
        <v>0.15</v>
      </c>
      <c r="K1560" s="15">
        <v>31404.1</v>
      </c>
      <c r="L1560" s="15">
        <v>25288.16</v>
      </c>
      <c r="M1560" s="15" t="s">
        <v>19</v>
      </c>
      <c r="N1560" s="18" t="str">
        <f t="shared" si="168"/>
        <v>February</v>
      </c>
      <c r="O1560" s="15">
        <f t="shared" si="169"/>
        <v>1</v>
      </c>
      <c r="P1560" s="19">
        <f t="shared" si="170"/>
        <v>4710.6149999999998</v>
      </c>
      <c r="Q1560" s="19">
        <f t="shared" si="171"/>
        <v>26693.485000000001</v>
      </c>
      <c r="R1560" s="15">
        <f t="shared" si="172"/>
        <v>6115.9399999999987</v>
      </c>
      <c r="S1560" s="15">
        <f t="shared" si="173"/>
        <v>19.474973013077907</v>
      </c>
      <c r="T1560" s="20" t="str">
        <f t="shared" si="174"/>
        <v>High</v>
      </c>
    </row>
    <row r="1561" spans="1:20" x14ac:dyDescent="0.3">
      <c r="A1561" s="15" t="s">
        <v>1634</v>
      </c>
      <c r="B1561" s="16">
        <v>45088</v>
      </c>
      <c r="C1561" s="15" t="s">
        <v>27</v>
      </c>
      <c r="D1561" s="15" t="s">
        <v>48</v>
      </c>
      <c r="E1561" s="15" t="s">
        <v>16</v>
      </c>
      <c r="F1561" s="15" t="s">
        <v>29</v>
      </c>
      <c r="G1561" s="15" t="s">
        <v>30</v>
      </c>
      <c r="H1561" s="15">
        <v>2</v>
      </c>
      <c r="I1561" s="15">
        <v>37109</v>
      </c>
      <c r="J1561" s="17">
        <v>0.15</v>
      </c>
      <c r="K1561" s="15">
        <v>63085.3</v>
      </c>
      <c r="L1561" s="15">
        <v>47491.44</v>
      </c>
      <c r="M1561" s="15" t="s">
        <v>51</v>
      </c>
      <c r="N1561" s="18" t="str">
        <f t="shared" si="168"/>
        <v>June</v>
      </c>
      <c r="O1561" s="15">
        <f t="shared" si="169"/>
        <v>2</v>
      </c>
      <c r="P1561" s="19">
        <f t="shared" si="170"/>
        <v>9462.7950000000001</v>
      </c>
      <c r="Q1561" s="19">
        <f t="shared" si="171"/>
        <v>53622.505000000005</v>
      </c>
      <c r="R1561" s="15">
        <f t="shared" si="172"/>
        <v>15593.86</v>
      </c>
      <c r="S1561" s="15">
        <f t="shared" si="173"/>
        <v>24.718690408066539</v>
      </c>
      <c r="T1561" s="20" t="str">
        <f t="shared" si="174"/>
        <v>High</v>
      </c>
    </row>
    <row r="1562" spans="1:20" x14ac:dyDescent="0.3">
      <c r="A1562" s="15" t="s">
        <v>1635</v>
      </c>
      <c r="B1562" s="16">
        <v>45458</v>
      </c>
      <c r="C1562" s="15" t="s">
        <v>21</v>
      </c>
      <c r="D1562" s="15" t="s">
        <v>48</v>
      </c>
      <c r="E1562" s="15" t="s">
        <v>32</v>
      </c>
      <c r="F1562" s="15" t="s">
        <v>60</v>
      </c>
      <c r="G1562" s="15" t="s">
        <v>61</v>
      </c>
      <c r="H1562" s="15">
        <v>1</v>
      </c>
      <c r="I1562" s="15">
        <v>1473</v>
      </c>
      <c r="J1562" s="17">
        <v>0.1</v>
      </c>
      <c r="K1562" s="15">
        <v>1325.7</v>
      </c>
      <c r="L1562" s="15">
        <v>1032.9100000000001</v>
      </c>
      <c r="M1562" s="15" t="s">
        <v>19</v>
      </c>
      <c r="N1562" s="18" t="str">
        <f t="shared" si="168"/>
        <v>June</v>
      </c>
      <c r="O1562" s="15">
        <f t="shared" si="169"/>
        <v>2</v>
      </c>
      <c r="P1562" s="19">
        <f t="shared" si="170"/>
        <v>132.57000000000002</v>
      </c>
      <c r="Q1562" s="19">
        <f t="shared" si="171"/>
        <v>1193.1300000000001</v>
      </c>
      <c r="R1562" s="15">
        <f t="shared" si="172"/>
        <v>292.78999999999996</v>
      </c>
      <c r="S1562" s="15">
        <f t="shared" si="173"/>
        <v>22.085690578562264</v>
      </c>
      <c r="T1562" s="20" t="str">
        <f t="shared" si="174"/>
        <v>Low</v>
      </c>
    </row>
    <row r="1563" spans="1:20" x14ac:dyDescent="0.3">
      <c r="A1563" s="15" t="s">
        <v>1636</v>
      </c>
      <c r="B1563" s="16">
        <v>45607</v>
      </c>
      <c r="C1563" s="15" t="s">
        <v>37</v>
      </c>
      <c r="D1563" s="15" t="s">
        <v>73</v>
      </c>
      <c r="E1563" s="15" t="s">
        <v>23</v>
      </c>
      <c r="F1563" s="15" t="s">
        <v>53</v>
      </c>
      <c r="G1563" s="15" t="s">
        <v>133</v>
      </c>
      <c r="H1563" s="15">
        <v>3</v>
      </c>
      <c r="I1563" s="15">
        <v>5239</v>
      </c>
      <c r="J1563" s="17">
        <v>0</v>
      </c>
      <c r="K1563" s="15">
        <v>15717</v>
      </c>
      <c r="L1563" s="15">
        <v>12473.08</v>
      </c>
      <c r="M1563" s="15" t="s">
        <v>51</v>
      </c>
      <c r="N1563" s="18" t="str">
        <f t="shared" si="168"/>
        <v>November</v>
      </c>
      <c r="O1563" s="15">
        <f t="shared" si="169"/>
        <v>4</v>
      </c>
      <c r="P1563" s="19">
        <f t="shared" si="170"/>
        <v>0</v>
      </c>
      <c r="Q1563" s="19">
        <f t="shared" si="171"/>
        <v>15717</v>
      </c>
      <c r="R1563" s="15">
        <f t="shared" si="172"/>
        <v>3243.92</v>
      </c>
      <c r="S1563" s="15">
        <f t="shared" si="173"/>
        <v>20.639562257428263</v>
      </c>
      <c r="T1563" s="20" t="str">
        <f t="shared" si="174"/>
        <v>Medium</v>
      </c>
    </row>
    <row r="1564" spans="1:20" x14ac:dyDescent="0.3">
      <c r="A1564" s="15" t="s">
        <v>1637</v>
      </c>
      <c r="B1564" s="16">
        <v>45113</v>
      </c>
      <c r="C1564" s="15" t="s">
        <v>21</v>
      </c>
      <c r="D1564" s="15" t="s">
        <v>63</v>
      </c>
      <c r="E1564" s="15" t="s">
        <v>32</v>
      </c>
      <c r="F1564" s="15" t="s">
        <v>90</v>
      </c>
      <c r="G1564" s="15" t="s">
        <v>113</v>
      </c>
      <c r="H1564" s="15">
        <v>1</v>
      </c>
      <c r="I1564" s="15">
        <v>40153</v>
      </c>
      <c r="J1564" s="17">
        <v>0</v>
      </c>
      <c r="K1564" s="15">
        <v>40153</v>
      </c>
      <c r="L1564" s="15">
        <v>31036.53</v>
      </c>
      <c r="M1564" s="15" t="s">
        <v>35</v>
      </c>
      <c r="N1564" s="18" t="str">
        <f t="shared" si="168"/>
        <v>July</v>
      </c>
      <c r="O1564" s="15">
        <f t="shared" si="169"/>
        <v>3</v>
      </c>
      <c r="P1564" s="19">
        <f t="shared" si="170"/>
        <v>0</v>
      </c>
      <c r="Q1564" s="19">
        <f t="shared" si="171"/>
        <v>40153</v>
      </c>
      <c r="R1564" s="15">
        <f t="shared" si="172"/>
        <v>9116.4700000000012</v>
      </c>
      <c r="S1564" s="15">
        <f t="shared" si="173"/>
        <v>22.704330934176777</v>
      </c>
      <c r="T1564" s="20" t="str">
        <f t="shared" si="174"/>
        <v>High</v>
      </c>
    </row>
    <row r="1565" spans="1:20" x14ac:dyDescent="0.3">
      <c r="A1565" s="15" t="s">
        <v>1638</v>
      </c>
      <c r="B1565" s="16">
        <v>45325</v>
      </c>
      <c r="C1565" s="15" t="s">
        <v>27</v>
      </c>
      <c r="D1565" s="15" t="s">
        <v>73</v>
      </c>
      <c r="E1565" s="15" t="s">
        <v>23</v>
      </c>
      <c r="F1565" s="15" t="s">
        <v>53</v>
      </c>
      <c r="G1565" s="15" t="s">
        <v>54</v>
      </c>
      <c r="H1565" s="15">
        <v>5</v>
      </c>
      <c r="I1565" s="15">
        <v>56735</v>
      </c>
      <c r="J1565" s="17">
        <v>0.12</v>
      </c>
      <c r="K1565" s="15">
        <v>249634</v>
      </c>
      <c r="L1565" s="15">
        <v>207501.23</v>
      </c>
      <c r="M1565" s="15" t="s">
        <v>35</v>
      </c>
      <c r="N1565" s="18" t="str">
        <f t="shared" si="168"/>
        <v>February</v>
      </c>
      <c r="O1565" s="15">
        <f t="shared" si="169"/>
        <v>1</v>
      </c>
      <c r="P1565" s="19">
        <f t="shared" si="170"/>
        <v>29956.079999999998</v>
      </c>
      <c r="Q1565" s="19">
        <f t="shared" si="171"/>
        <v>219677.92</v>
      </c>
      <c r="R1565" s="15">
        <f t="shared" si="172"/>
        <v>42132.76999999999</v>
      </c>
      <c r="S1565" s="15">
        <f t="shared" si="173"/>
        <v>16.877817124269928</v>
      </c>
      <c r="T1565" s="20" t="str">
        <f t="shared" si="174"/>
        <v>High</v>
      </c>
    </row>
    <row r="1566" spans="1:20" x14ac:dyDescent="0.3">
      <c r="A1566" s="15" t="s">
        <v>1639</v>
      </c>
      <c r="B1566" s="16">
        <v>44929</v>
      </c>
      <c r="C1566" s="15" t="s">
        <v>27</v>
      </c>
      <c r="D1566" s="15" t="s">
        <v>73</v>
      </c>
      <c r="E1566" s="15" t="s">
        <v>32</v>
      </c>
      <c r="F1566" s="15" t="s">
        <v>33</v>
      </c>
      <c r="G1566" s="15" t="s">
        <v>83</v>
      </c>
      <c r="H1566" s="15">
        <v>3</v>
      </c>
      <c r="I1566" s="15">
        <v>43435</v>
      </c>
      <c r="J1566" s="17">
        <v>0</v>
      </c>
      <c r="K1566" s="15">
        <v>130305</v>
      </c>
      <c r="L1566" s="15">
        <v>109922.53</v>
      </c>
      <c r="M1566" s="15" t="s">
        <v>35</v>
      </c>
      <c r="N1566" s="18" t="str">
        <f t="shared" si="168"/>
        <v>January</v>
      </c>
      <c r="O1566" s="15">
        <f t="shared" si="169"/>
        <v>1</v>
      </c>
      <c r="P1566" s="19">
        <f t="shared" si="170"/>
        <v>0</v>
      </c>
      <c r="Q1566" s="19">
        <f t="shared" si="171"/>
        <v>130305</v>
      </c>
      <c r="R1566" s="15">
        <f t="shared" si="172"/>
        <v>20382.47</v>
      </c>
      <c r="S1566" s="15">
        <f t="shared" si="173"/>
        <v>15.642124246959058</v>
      </c>
      <c r="T1566" s="20" t="str">
        <f t="shared" si="174"/>
        <v>High</v>
      </c>
    </row>
    <row r="1567" spans="1:20" x14ac:dyDescent="0.3">
      <c r="A1567" s="15" t="s">
        <v>1640</v>
      </c>
      <c r="B1567" s="16">
        <v>45486</v>
      </c>
      <c r="C1567" s="15" t="s">
        <v>27</v>
      </c>
      <c r="D1567" s="15" t="s">
        <v>22</v>
      </c>
      <c r="E1567" s="15" t="s">
        <v>23</v>
      </c>
      <c r="F1567" s="15" t="s">
        <v>53</v>
      </c>
      <c r="G1567" s="15" t="s">
        <v>54</v>
      </c>
      <c r="H1567" s="15">
        <v>4</v>
      </c>
      <c r="I1567" s="15">
        <v>67585</v>
      </c>
      <c r="J1567" s="17">
        <v>0.1</v>
      </c>
      <c r="K1567" s="15">
        <v>243306</v>
      </c>
      <c r="L1567" s="15">
        <v>183377.24</v>
      </c>
      <c r="M1567" s="15" t="s">
        <v>51</v>
      </c>
      <c r="N1567" s="18" t="str">
        <f t="shared" si="168"/>
        <v>July</v>
      </c>
      <c r="O1567" s="15">
        <f t="shared" si="169"/>
        <v>3</v>
      </c>
      <c r="P1567" s="19">
        <f t="shared" si="170"/>
        <v>24330.600000000002</v>
      </c>
      <c r="Q1567" s="19">
        <f t="shared" si="171"/>
        <v>218975.4</v>
      </c>
      <c r="R1567" s="15">
        <f t="shared" si="172"/>
        <v>59928.760000000009</v>
      </c>
      <c r="S1567" s="15">
        <f t="shared" si="173"/>
        <v>24.631024306839951</v>
      </c>
      <c r="T1567" s="20" t="str">
        <f t="shared" si="174"/>
        <v>High</v>
      </c>
    </row>
    <row r="1568" spans="1:20" x14ac:dyDescent="0.3">
      <c r="A1568" s="15" t="s">
        <v>1641</v>
      </c>
      <c r="B1568" s="16">
        <v>45375</v>
      </c>
      <c r="C1568" s="15" t="s">
        <v>21</v>
      </c>
      <c r="D1568" s="15" t="s">
        <v>15</v>
      </c>
      <c r="E1568" s="15" t="s">
        <v>16</v>
      </c>
      <c r="F1568" s="15" t="s">
        <v>29</v>
      </c>
      <c r="G1568" s="15" t="s">
        <v>77</v>
      </c>
      <c r="H1568" s="15">
        <v>2</v>
      </c>
      <c r="I1568" s="15">
        <v>2810</v>
      </c>
      <c r="J1568" s="17">
        <v>0.15</v>
      </c>
      <c r="K1568" s="15">
        <v>4777</v>
      </c>
      <c r="L1568" s="15">
        <v>3761.06</v>
      </c>
      <c r="M1568" s="15" t="s">
        <v>19</v>
      </c>
      <c r="N1568" s="18" t="str">
        <f t="shared" si="168"/>
        <v>March</v>
      </c>
      <c r="O1568" s="15">
        <f t="shared" si="169"/>
        <v>1</v>
      </c>
      <c r="P1568" s="19">
        <f t="shared" si="170"/>
        <v>716.55</v>
      </c>
      <c r="Q1568" s="19">
        <f t="shared" si="171"/>
        <v>4060.45</v>
      </c>
      <c r="R1568" s="15">
        <f t="shared" si="172"/>
        <v>1015.94</v>
      </c>
      <c r="S1568" s="15">
        <f t="shared" si="173"/>
        <v>21.267322587397949</v>
      </c>
      <c r="T1568" s="20" t="str">
        <f t="shared" si="174"/>
        <v>Low</v>
      </c>
    </row>
    <row r="1569" spans="1:20" x14ac:dyDescent="0.3">
      <c r="A1569" s="15" t="s">
        <v>1642</v>
      </c>
      <c r="B1569" s="16">
        <v>45502</v>
      </c>
      <c r="C1569" s="15" t="s">
        <v>27</v>
      </c>
      <c r="D1569" s="15" t="s">
        <v>22</v>
      </c>
      <c r="E1569" s="15" t="s">
        <v>23</v>
      </c>
      <c r="F1569" s="15" t="s">
        <v>53</v>
      </c>
      <c r="G1569" s="15" t="s">
        <v>54</v>
      </c>
      <c r="H1569" s="15">
        <v>3</v>
      </c>
      <c r="I1569" s="15">
        <v>26871</v>
      </c>
      <c r="J1569" s="17">
        <v>0.15</v>
      </c>
      <c r="K1569" s="15">
        <v>68521.05</v>
      </c>
      <c r="L1569" s="15">
        <v>54347.78</v>
      </c>
      <c r="M1569" s="15" t="s">
        <v>19</v>
      </c>
      <c r="N1569" s="18" t="str">
        <f t="shared" si="168"/>
        <v>July</v>
      </c>
      <c r="O1569" s="15">
        <f t="shared" si="169"/>
        <v>3</v>
      </c>
      <c r="P1569" s="19">
        <f t="shared" si="170"/>
        <v>10278.157499999999</v>
      </c>
      <c r="Q1569" s="19">
        <f t="shared" si="171"/>
        <v>58242.892500000002</v>
      </c>
      <c r="R1569" s="15">
        <f t="shared" si="172"/>
        <v>14173.270000000004</v>
      </c>
      <c r="S1569" s="15">
        <f t="shared" si="173"/>
        <v>20.68454876275247</v>
      </c>
      <c r="T1569" s="20" t="str">
        <f t="shared" si="174"/>
        <v>High</v>
      </c>
    </row>
    <row r="1570" spans="1:20" x14ac:dyDescent="0.3">
      <c r="A1570" s="15" t="s">
        <v>1643</v>
      </c>
      <c r="B1570" s="16">
        <v>45280</v>
      </c>
      <c r="C1570" s="15" t="s">
        <v>37</v>
      </c>
      <c r="D1570" s="15" t="s">
        <v>73</v>
      </c>
      <c r="E1570" s="15" t="s">
        <v>23</v>
      </c>
      <c r="F1570" s="15" t="s">
        <v>24</v>
      </c>
      <c r="G1570" s="15" t="s">
        <v>75</v>
      </c>
      <c r="H1570" s="15">
        <v>4</v>
      </c>
      <c r="I1570" s="15">
        <v>13012</v>
      </c>
      <c r="J1570" s="17">
        <v>0.1</v>
      </c>
      <c r="K1570" s="15">
        <v>46843.199999999997</v>
      </c>
      <c r="L1570" s="15">
        <v>40813.089999999997</v>
      </c>
      <c r="M1570" s="15" t="s">
        <v>51</v>
      </c>
      <c r="N1570" s="18" t="str">
        <f t="shared" si="168"/>
        <v>December</v>
      </c>
      <c r="O1570" s="15">
        <f t="shared" si="169"/>
        <v>4</v>
      </c>
      <c r="P1570" s="19">
        <f t="shared" si="170"/>
        <v>4684.32</v>
      </c>
      <c r="Q1570" s="19">
        <f t="shared" si="171"/>
        <v>42158.879999999997</v>
      </c>
      <c r="R1570" s="15">
        <f t="shared" si="172"/>
        <v>6030.1100000000006</v>
      </c>
      <c r="S1570" s="15">
        <f t="shared" si="173"/>
        <v>12.872967687946172</v>
      </c>
      <c r="T1570" s="20" t="str">
        <f t="shared" si="174"/>
        <v>High</v>
      </c>
    </row>
    <row r="1571" spans="1:20" x14ac:dyDescent="0.3">
      <c r="A1571" s="15" t="s">
        <v>1644</v>
      </c>
      <c r="B1571" s="16">
        <v>45116</v>
      </c>
      <c r="C1571" s="15" t="s">
        <v>27</v>
      </c>
      <c r="D1571" s="15" t="s">
        <v>65</v>
      </c>
      <c r="E1571" s="15" t="s">
        <v>16</v>
      </c>
      <c r="F1571" s="15" t="s">
        <v>39</v>
      </c>
      <c r="G1571" s="15" t="s">
        <v>85</v>
      </c>
      <c r="H1571" s="15">
        <v>1</v>
      </c>
      <c r="I1571" s="15">
        <v>3270</v>
      </c>
      <c r="J1571" s="17">
        <v>0.15</v>
      </c>
      <c r="K1571" s="15">
        <v>2779.5</v>
      </c>
      <c r="L1571" s="15">
        <v>2494.89</v>
      </c>
      <c r="M1571" s="15" t="s">
        <v>51</v>
      </c>
      <c r="N1571" s="18" t="str">
        <f t="shared" si="168"/>
        <v>July</v>
      </c>
      <c r="O1571" s="15">
        <f t="shared" si="169"/>
        <v>3</v>
      </c>
      <c r="P1571" s="19">
        <f t="shared" si="170"/>
        <v>416.92500000000001</v>
      </c>
      <c r="Q1571" s="19">
        <f t="shared" si="171"/>
        <v>2362.5749999999998</v>
      </c>
      <c r="R1571" s="15">
        <f t="shared" si="172"/>
        <v>284.61000000000013</v>
      </c>
      <c r="S1571" s="15">
        <f t="shared" si="173"/>
        <v>10.239611440906643</v>
      </c>
      <c r="T1571" s="20" t="str">
        <f t="shared" si="174"/>
        <v>Low</v>
      </c>
    </row>
    <row r="1572" spans="1:20" x14ac:dyDescent="0.3">
      <c r="A1572" s="15" t="s">
        <v>1645</v>
      </c>
      <c r="B1572" s="16">
        <v>44959</v>
      </c>
      <c r="C1572" s="15" t="s">
        <v>37</v>
      </c>
      <c r="D1572" s="15" t="s">
        <v>28</v>
      </c>
      <c r="E1572" s="15" t="s">
        <v>16</v>
      </c>
      <c r="F1572" s="15" t="s">
        <v>29</v>
      </c>
      <c r="G1572" s="15" t="s">
        <v>30</v>
      </c>
      <c r="H1572" s="15">
        <v>4</v>
      </c>
      <c r="I1572" s="15">
        <v>39388</v>
      </c>
      <c r="J1572" s="17">
        <v>0.08</v>
      </c>
      <c r="K1572" s="15">
        <v>144947.84</v>
      </c>
      <c r="L1572" s="15">
        <v>116983.12</v>
      </c>
      <c r="M1572" s="15" t="s">
        <v>19</v>
      </c>
      <c r="N1572" s="18" t="str">
        <f t="shared" si="168"/>
        <v>February</v>
      </c>
      <c r="O1572" s="15">
        <f t="shared" si="169"/>
        <v>1</v>
      </c>
      <c r="P1572" s="19">
        <f t="shared" si="170"/>
        <v>11595.8272</v>
      </c>
      <c r="Q1572" s="19">
        <f t="shared" si="171"/>
        <v>133352.0128</v>
      </c>
      <c r="R1572" s="15">
        <f t="shared" si="172"/>
        <v>27964.720000000001</v>
      </c>
      <c r="S1572" s="15">
        <f t="shared" si="173"/>
        <v>19.292953934325617</v>
      </c>
      <c r="T1572" s="20" t="str">
        <f t="shared" si="174"/>
        <v>High</v>
      </c>
    </row>
    <row r="1573" spans="1:20" x14ac:dyDescent="0.3">
      <c r="A1573" s="15" t="s">
        <v>1646</v>
      </c>
      <c r="B1573" s="16">
        <v>45136</v>
      </c>
      <c r="C1573" s="15" t="s">
        <v>14</v>
      </c>
      <c r="D1573" s="15" t="s">
        <v>28</v>
      </c>
      <c r="E1573" s="15" t="s">
        <v>32</v>
      </c>
      <c r="F1573" s="15" t="s">
        <v>90</v>
      </c>
      <c r="G1573" s="15" t="s">
        <v>113</v>
      </c>
      <c r="H1573" s="15">
        <v>4</v>
      </c>
      <c r="I1573" s="15">
        <v>24683</v>
      </c>
      <c r="J1573" s="17">
        <v>0.12</v>
      </c>
      <c r="K1573" s="15">
        <v>86884.160000000003</v>
      </c>
      <c r="L1573" s="15">
        <v>73076.59</v>
      </c>
      <c r="M1573" s="15" t="s">
        <v>51</v>
      </c>
      <c r="N1573" s="18" t="str">
        <f t="shared" si="168"/>
        <v>July</v>
      </c>
      <c r="O1573" s="15">
        <f t="shared" si="169"/>
        <v>3</v>
      </c>
      <c r="P1573" s="19">
        <f t="shared" si="170"/>
        <v>10426.099200000001</v>
      </c>
      <c r="Q1573" s="19">
        <f t="shared" si="171"/>
        <v>76458.060800000007</v>
      </c>
      <c r="R1573" s="15">
        <f t="shared" si="172"/>
        <v>13807.570000000007</v>
      </c>
      <c r="S1573" s="15">
        <f t="shared" si="173"/>
        <v>15.891930128575805</v>
      </c>
      <c r="T1573" s="20" t="str">
        <f t="shared" si="174"/>
        <v>High</v>
      </c>
    </row>
    <row r="1574" spans="1:20" x14ac:dyDescent="0.3">
      <c r="A1574" s="15" t="s">
        <v>1647</v>
      </c>
      <c r="B1574" s="16">
        <v>45126</v>
      </c>
      <c r="C1574" s="15" t="s">
        <v>37</v>
      </c>
      <c r="D1574" s="15" t="s">
        <v>38</v>
      </c>
      <c r="E1574" s="15" t="s">
        <v>23</v>
      </c>
      <c r="F1574" s="15" t="s">
        <v>53</v>
      </c>
      <c r="G1574" s="15" t="s">
        <v>81</v>
      </c>
      <c r="H1574" s="15">
        <v>4</v>
      </c>
      <c r="I1574" s="15">
        <v>59739</v>
      </c>
      <c r="J1574" s="17">
        <v>0.08</v>
      </c>
      <c r="K1574" s="15">
        <v>219839.52</v>
      </c>
      <c r="L1574" s="15">
        <v>178630.6</v>
      </c>
      <c r="M1574" s="15" t="s">
        <v>19</v>
      </c>
      <c r="N1574" s="18" t="str">
        <f t="shared" si="168"/>
        <v>July</v>
      </c>
      <c r="O1574" s="15">
        <f t="shared" si="169"/>
        <v>3</v>
      </c>
      <c r="P1574" s="19">
        <f t="shared" si="170"/>
        <v>17587.161599999999</v>
      </c>
      <c r="Q1574" s="19">
        <f t="shared" si="171"/>
        <v>202252.3584</v>
      </c>
      <c r="R1574" s="15">
        <f t="shared" si="172"/>
        <v>41208.919999999984</v>
      </c>
      <c r="S1574" s="15">
        <f t="shared" si="173"/>
        <v>18.745000898837471</v>
      </c>
      <c r="T1574" s="20" t="str">
        <f t="shared" si="174"/>
        <v>High</v>
      </c>
    </row>
    <row r="1575" spans="1:20" x14ac:dyDescent="0.3">
      <c r="A1575" s="15" t="s">
        <v>1648</v>
      </c>
      <c r="B1575" s="16">
        <v>44991</v>
      </c>
      <c r="C1575" s="15" t="s">
        <v>21</v>
      </c>
      <c r="D1575" s="15" t="s">
        <v>56</v>
      </c>
      <c r="E1575" s="15" t="s">
        <v>16</v>
      </c>
      <c r="F1575" s="15" t="s">
        <v>29</v>
      </c>
      <c r="G1575" s="15" t="s">
        <v>57</v>
      </c>
      <c r="H1575" s="15">
        <v>1</v>
      </c>
      <c r="I1575" s="15">
        <v>59594</v>
      </c>
      <c r="J1575" s="17">
        <v>0.05</v>
      </c>
      <c r="K1575" s="15">
        <v>56614.3</v>
      </c>
      <c r="L1575" s="15">
        <v>46094.01</v>
      </c>
      <c r="M1575" s="15" t="s">
        <v>35</v>
      </c>
      <c r="N1575" s="18" t="str">
        <f t="shared" si="168"/>
        <v>March</v>
      </c>
      <c r="O1575" s="15">
        <f t="shared" si="169"/>
        <v>1</v>
      </c>
      <c r="P1575" s="19">
        <f t="shared" si="170"/>
        <v>2830.7150000000001</v>
      </c>
      <c r="Q1575" s="19">
        <f t="shared" si="171"/>
        <v>53783.585000000006</v>
      </c>
      <c r="R1575" s="15">
        <f t="shared" si="172"/>
        <v>10520.29</v>
      </c>
      <c r="S1575" s="15">
        <f t="shared" si="173"/>
        <v>18.58238996154682</v>
      </c>
      <c r="T1575" s="20" t="str">
        <f t="shared" si="174"/>
        <v>High</v>
      </c>
    </row>
    <row r="1576" spans="1:20" x14ac:dyDescent="0.3">
      <c r="A1576" s="15" t="s">
        <v>1649</v>
      </c>
      <c r="B1576" s="16">
        <v>45528</v>
      </c>
      <c r="C1576" s="15" t="s">
        <v>37</v>
      </c>
      <c r="D1576" s="15" t="s">
        <v>63</v>
      </c>
      <c r="E1576" s="15" t="s">
        <v>23</v>
      </c>
      <c r="F1576" s="15" t="s">
        <v>49</v>
      </c>
      <c r="G1576" s="15" t="s">
        <v>95</v>
      </c>
      <c r="H1576" s="15">
        <v>4</v>
      </c>
      <c r="I1576" s="15">
        <v>42525</v>
      </c>
      <c r="J1576" s="17">
        <v>0.15</v>
      </c>
      <c r="K1576" s="15">
        <v>144585</v>
      </c>
      <c r="L1576" s="15">
        <v>127569.74</v>
      </c>
      <c r="M1576" s="15" t="s">
        <v>35</v>
      </c>
      <c r="N1576" s="18" t="str">
        <f t="shared" si="168"/>
        <v>August</v>
      </c>
      <c r="O1576" s="15">
        <f t="shared" si="169"/>
        <v>3</v>
      </c>
      <c r="P1576" s="19">
        <f t="shared" si="170"/>
        <v>21687.75</v>
      </c>
      <c r="Q1576" s="19">
        <f t="shared" si="171"/>
        <v>122897.25</v>
      </c>
      <c r="R1576" s="15">
        <f t="shared" si="172"/>
        <v>17015.259999999995</v>
      </c>
      <c r="S1576" s="15">
        <f t="shared" si="173"/>
        <v>11.768343880762178</v>
      </c>
      <c r="T1576" s="20" t="str">
        <f t="shared" si="174"/>
        <v>High</v>
      </c>
    </row>
    <row r="1577" spans="1:20" x14ac:dyDescent="0.3">
      <c r="A1577" s="15" t="s">
        <v>1650</v>
      </c>
      <c r="B1577" s="16">
        <v>45329</v>
      </c>
      <c r="C1577" s="15" t="s">
        <v>27</v>
      </c>
      <c r="D1577" s="15" t="s">
        <v>109</v>
      </c>
      <c r="E1577" s="15" t="s">
        <v>23</v>
      </c>
      <c r="F1577" s="15" t="s">
        <v>24</v>
      </c>
      <c r="G1577" s="15" t="s">
        <v>75</v>
      </c>
      <c r="H1577" s="15">
        <v>4</v>
      </c>
      <c r="I1577" s="15">
        <v>63499</v>
      </c>
      <c r="J1577" s="17">
        <v>0.15</v>
      </c>
      <c r="K1577" s="15">
        <v>215896.6</v>
      </c>
      <c r="L1577" s="15">
        <v>184480.62</v>
      </c>
      <c r="M1577" s="15" t="s">
        <v>35</v>
      </c>
      <c r="N1577" s="18" t="str">
        <f t="shared" si="168"/>
        <v>February</v>
      </c>
      <c r="O1577" s="15">
        <f t="shared" si="169"/>
        <v>1</v>
      </c>
      <c r="P1577" s="19">
        <f t="shared" si="170"/>
        <v>32384.489999999998</v>
      </c>
      <c r="Q1577" s="19">
        <f t="shared" si="171"/>
        <v>183512.11000000002</v>
      </c>
      <c r="R1577" s="15">
        <f t="shared" si="172"/>
        <v>31415.98000000001</v>
      </c>
      <c r="S1577" s="15">
        <f t="shared" si="173"/>
        <v>14.551400994735447</v>
      </c>
      <c r="T1577" s="20" t="str">
        <f t="shared" si="174"/>
        <v>High</v>
      </c>
    </row>
    <row r="1578" spans="1:20" x14ac:dyDescent="0.3">
      <c r="A1578" s="15" t="s">
        <v>1651</v>
      </c>
      <c r="B1578" s="16">
        <v>45307</v>
      </c>
      <c r="C1578" s="15" t="s">
        <v>21</v>
      </c>
      <c r="D1578" s="15" t="s">
        <v>22</v>
      </c>
      <c r="E1578" s="15" t="s">
        <v>16</v>
      </c>
      <c r="F1578" s="15" t="s">
        <v>29</v>
      </c>
      <c r="G1578" s="15" t="s">
        <v>105</v>
      </c>
      <c r="H1578" s="15">
        <v>1</v>
      </c>
      <c r="I1578" s="15">
        <v>52074</v>
      </c>
      <c r="J1578" s="17">
        <v>0.12</v>
      </c>
      <c r="K1578" s="15">
        <v>45825.120000000003</v>
      </c>
      <c r="L1578" s="15">
        <v>35980.76</v>
      </c>
      <c r="M1578" s="15" t="s">
        <v>51</v>
      </c>
      <c r="N1578" s="18" t="str">
        <f t="shared" si="168"/>
        <v>January</v>
      </c>
      <c r="O1578" s="15">
        <f t="shared" si="169"/>
        <v>1</v>
      </c>
      <c r="P1578" s="19">
        <f t="shared" si="170"/>
        <v>5499.0144</v>
      </c>
      <c r="Q1578" s="19">
        <f t="shared" si="171"/>
        <v>40326.105600000003</v>
      </c>
      <c r="R1578" s="15">
        <f t="shared" si="172"/>
        <v>9844.36</v>
      </c>
      <c r="S1578" s="15">
        <f t="shared" si="173"/>
        <v>21.482453291993561</v>
      </c>
      <c r="T1578" s="20" t="str">
        <f t="shared" si="174"/>
        <v>High</v>
      </c>
    </row>
    <row r="1579" spans="1:20" x14ac:dyDescent="0.3">
      <c r="A1579" s="15" t="s">
        <v>1652</v>
      </c>
      <c r="B1579" s="16">
        <v>45302</v>
      </c>
      <c r="C1579" s="15" t="s">
        <v>21</v>
      </c>
      <c r="D1579" s="15" t="s">
        <v>28</v>
      </c>
      <c r="E1579" s="15" t="s">
        <v>32</v>
      </c>
      <c r="F1579" s="15" t="s">
        <v>60</v>
      </c>
      <c r="G1579" s="15" t="s">
        <v>102</v>
      </c>
      <c r="H1579" s="15">
        <v>4</v>
      </c>
      <c r="I1579" s="15">
        <v>79983</v>
      </c>
      <c r="J1579" s="17">
        <v>0.15</v>
      </c>
      <c r="K1579" s="15">
        <v>271942.2</v>
      </c>
      <c r="L1579" s="15">
        <v>224751.03</v>
      </c>
      <c r="M1579" s="15" t="s">
        <v>35</v>
      </c>
      <c r="N1579" s="18" t="str">
        <f t="shared" si="168"/>
        <v>January</v>
      </c>
      <c r="O1579" s="15">
        <f t="shared" si="169"/>
        <v>1</v>
      </c>
      <c r="P1579" s="19">
        <f t="shared" si="170"/>
        <v>40791.33</v>
      </c>
      <c r="Q1579" s="19">
        <f t="shared" si="171"/>
        <v>231150.87</v>
      </c>
      <c r="R1579" s="15">
        <f t="shared" si="172"/>
        <v>47191.170000000013</v>
      </c>
      <c r="S1579" s="15">
        <f t="shared" si="173"/>
        <v>17.353382446711109</v>
      </c>
      <c r="T1579" s="20" t="str">
        <f t="shared" si="174"/>
        <v>High</v>
      </c>
    </row>
    <row r="1580" spans="1:20" x14ac:dyDescent="0.3">
      <c r="A1580" s="15" t="s">
        <v>1653</v>
      </c>
      <c r="B1580" s="16">
        <v>45392</v>
      </c>
      <c r="C1580" s="15" t="s">
        <v>14</v>
      </c>
      <c r="D1580" s="15" t="s">
        <v>109</v>
      </c>
      <c r="E1580" s="15" t="s">
        <v>16</v>
      </c>
      <c r="F1580" s="15" t="s">
        <v>39</v>
      </c>
      <c r="G1580" s="15" t="s">
        <v>40</v>
      </c>
      <c r="H1580" s="15">
        <v>3</v>
      </c>
      <c r="I1580" s="15">
        <v>88845</v>
      </c>
      <c r="J1580" s="17">
        <v>0</v>
      </c>
      <c r="K1580" s="15">
        <v>266535</v>
      </c>
      <c r="L1580" s="15">
        <v>232995.47</v>
      </c>
      <c r="M1580" s="15" t="s">
        <v>35</v>
      </c>
      <c r="N1580" s="18" t="str">
        <f t="shared" si="168"/>
        <v>April</v>
      </c>
      <c r="O1580" s="15">
        <f t="shared" si="169"/>
        <v>2</v>
      </c>
      <c r="P1580" s="19">
        <f t="shared" si="170"/>
        <v>0</v>
      </c>
      <c r="Q1580" s="19">
        <f t="shared" si="171"/>
        <v>266535</v>
      </c>
      <c r="R1580" s="15">
        <f t="shared" si="172"/>
        <v>33539.53</v>
      </c>
      <c r="S1580" s="15">
        <f t="shared" si="173"/>
        <v>12.583536871330219</v>
      </c>
      <c r="T1580" s="20" t="str">
        <f t="shared" si="174"/>
        <v>High</v>
      </c>
    </row>
    <row r="1581" spans="1:20" x14ac:dyDescent="0.3">
      <c r="A1581" s="15" t="s">
        <v>1654</v>
      </c>
      <c r="B1581" s="16">
        <v>45545</v>
      </c>
      <c r="C1581" s="15" t="s">
        <v>37</v>
      </c>
      <c r="D1581" s="15" t="s">
        <v>73</v>
      </c>
      <c r="E1581" s="15" t="s">
        <v>32</v>
      </c>
      <c r="F1581" s="15" t="s">
        <v>33</v>
      </c>
      <c r="G1581" s="15" t="s">
        <v>83</v>
      </c>
      <c r="H1581" s="15">
        <v>5</v>
      </c>
      <c r="I1581" s="15">
        <v>61809</v>
      </c>
      <c r="J1581" s="17">
        <v>0.12</v>
      </c>
      <c r="K1581" s="15">
        <v>271959.59999999998</v>
      </c>
      <c r="L1581" s="15">
        <v>220614.42</v>
      </c>
      <c r="M1581" s="15" t="s">
        <v>19</v>
      </c>
      <c r="N1581" s="18" t="str">
        <f t="shared" si="168"/>
        <v>September</v>
      </c>
      <c r="O1581" s="15">
        <f t="shared" si="169"/>
        <v>3</v>
      </c>
      <c r="P1581" s="19">
        <f t="shared" si="170"/>
        <v>32635.151999999995</v>
      </c>
      <c r="Q1581" s="19">
        <f t="shared" si="171"/>
        <v>239324.44799999997</v>
      </c>
      <c r="R1581" s="15">
        <f t="shared" si="172"/>
        <v>51345.179999999964</v>
      </c>
      <c r="S1581" s="15">
        <f t="shared" si="173"/>
        <v>18.879708603777903</v>
      </c>
      <c r="T1581" s="20" t="str">
        <f t="shared" si="174"/>
        <v>High</v>
      </c>
    </row>
    <row r="1582" spans="1:20" x14ac:dyDescent="0.3">
      <c r="A1582" s="15" t="s">
        <v>1655</v>
      </c>
      <c r="B1582" s="16">
        <v>44932</v>
      </c>
      <c r="C1582" s="15" t="s">
        <v>27</v>
      </c>
      <c r="D1582" s="15" t="s">
        <v>38</v>
      </c>
      <c r="E1582" s="15" t="s">
        <v>16</v>
      </c>
      <c r="F1582" s="15" t="s">
        <v>17</v>
      </c>
      <c r="G1582" s="15" t="s">
        <v>18</v>
      </c>
      <c r="H1582" s="15">
        <v>5</v>
      </c>
      <c r="I1582" s="15">
        <v>81943</v>
      </c>
      <c r="J1582" s="17">
        <v>0</v>
      </c>
      <c r="K1582" s="15">
        <v>409715</v>
      </c>
      <c r="L1582" s="15">
        <v>350380.55</v>
      </c>
      <c r="M1582" s="15" t="s">
        <v>51</v>
      </c>
      <c r="N1582" s="18" t="str">
        <f t="shared" si="168"/>
        <v>January</v>
      </c>
      <c r="O1582" s="15">
        <f t="shared" si="169"/>
        <v>1</v>
      </c>
      <c r="P1582" s="19">
        <f t="shared" si="170"/>
        <v>0</v>
      </c>
      <c r="Q1582" s="19">
        <f t="shared" si="171"/>
        <v>409715</v>
      </c>
      <c r="R1582" s="15">
        <f t="shared" si="172"/>
        <v>59334.450000000012</v>
      </c>
      <c r="S1582" s="15">
        <f t="shared" si="173"/>
        <v>14.481883748459298</v>
      </c>
      <c r="T1582" s="20" t="str">
        <f t="shared" si="174"/>
        <v>High</v>
      </c>
    </row>
    <row r="1583" spans="1:20" x14ac:dyDescent="0.3">
      <c r="A1583" s="15" t="s">
        <v>1656</v>
      </c>
      <c r="B1583" s="16">
        <v>45624</v>
      </c>
      <c r="C1583" s="15" t="s">
        <v>14</v>
      </c>
      <c r="D1583" s="15" t="s">
        <v>15</v>
      </c>
      <c r="E1583" s="15" t="s">
        <v>23</v>
      </c>
      <c r="F1583" s="15" t="s">
        <v>49</v>
      </c>
      <c r="G1583" s="15" t="s">
        <v>50</v>
      </c>
      <c r="H1583" s="15">
        <v>5</v>
      </c>
      <c r="I1583" s="15">
        <v>70438</v>
      </c>
      <c r="J1583" s="17">
        <v>0.05</v>
      </c>
      <c r="K1583" s="15">
        <v>334580.5</v>
      </c>
      <c r="L1583" s="15">
        <v>254008.31</v>
      </c>
      <c r="M1583" s="15" t="s">
        <v>19</v>
      </c>
      <c r="N1583" s="18" t="str">
        <f t="shared" si="168"/>
        <v>November</v>
      </c>
      <c r="O1583" s="15">
        <f t="shared" si="169"/>
        <v>4</v>
      </c>
      <c r="P1583" s="19">
        <f t="shared" si="170"/>
        <v>16729.025000000001</v>
      </c>
      <c r="Q1583" s="19">
        <f t="shared" si="171"/>
        <v>317851.47499999998</v>
      </c>
      <c r="R1583" s="15">
        <f t="shared" si="172"/>
        <v>80572.19</v>
      </c>
      <c r="S1583" s="15">
        <f t="shared" si="173"/>
        <v>24.081555858754474</v>
      </c>
      <c r="T1583" s="20" t="str">
        <f t="shared" si="174"/>
        <v>High</v>
      </c>
    </row>
    <row r="1584" spans="1:20" x14ac:dyDescent="0.3">
      <c r="A1584" s="15" t="s">
        <v>1657</v>
      </c>
      <c r="B1584" s="16">
        <v>45376</v>
      </c>
      <c r="C1584" s="15" t="s">
        <v>21</v>
      </c>
      <c r="D1584" s="15" t="s">
        <v>22</v>
      </c>
      <c r="E1584" s="15" t="s">
        <v>32</v>
      </c>
      <c r="F1584" s="15" t="s">
        <v>43</v>
      </c>
      <c r="G1584" s="15" t="s">
        <v>44</v>
      </c>
      <c r="H1584" s="15">
        <v>5</v>
      </c>
      <c r="I1584" s="15">
        <v>41576</v>
      </c>
      <c r="J1584" s="17">
        <v>0.05</v>
      </c>
      <c r="K1584" s="15">
        <v>197486</v>
      </c>
      <c r="L1584" s="15">
        <v>162461.56</v>
      </c>
      <c r="M1584" s="15" t="s">
        <v>35</v>
      </c>
      <c r="N1584" s="18" t="str">
        <f t="shared" si="168"/>
        <v>March</v>
      </c>
      <c r="O1584" s="15">
        <f t="shared" si="169"/>
        <v>1</v>
      </c>
      <c r="P1584" s="19">
        <f t="shared" si="170"/>
        <v>9874.3000000000011</v>
      </c>
      <c r="Q1584" s="19">
        <f t="shared" si="171"/>
        <v>187611.7</v>
      </c>
      <c r="R1584" s="15">
        <f t="shared" si="172"/>
        <v>35024.44</v>
      </c>
      <c r="S1584" s="15">
        <f t="shared" si="173"/>
        <v>17.73515084613593</v>
      </c>
      <c r="T1584" s="20" t="str">
        <f t="shared" si="174"/>
        <v>High</v>
      </c>
    </row>
    <row r="1585" spans="1:20" x14ac:dyDescent="0.3">
      <c r="A1585" s="15" t="s">
        <v>1658</v>
      </c>
      <c r="B1585" s="16">
        <v>44990</v>
      </c>
      <c r="C1585" s="15" t="s">
        <v>14</v>
      </c>
      <c r="D1585" s="15" t="s">
        <v>15</v>
      </c>
      <c r="E1585" s="15" t="s">
        <v>32</v>
      </c>
      <c r="F1585" s="15" t="s">
        <v>33</v>
      </c>
      <c r="G1585" s="15" t="s">
        <v>34</v>
      </c>
      <c r="H1585" s="15">
        <v>4</v>
      </c>
      <c r="I1585" s="15">
        <v>50440</v>
      </c>
      <c r="J1585" s="17">
        <v>0.05</v>
      </c>
      <c r="K1585" s="15">
        <v>191672</v>
      </c>
      <c r="L1585" s="15">
        <v>144965.49</v>
      </c>
      <c r="M1585" s="15" t="s">
        <v>19</v>
      </c>
      <c r="N1585" s="18" t="str">
        <f t="shared" si="168"/>
        <v>March</v>
      </c>
      <c r="O1585" s="15">
        <f t="shared" si="169"/>
        <v>1</v>
      </c>
      <c r="P1585" s="19">
        <f t="shared" si="170"/>
        <v>9583.6</v>
      </c>
      <c r="Q1585" s="19">
        <f t="shared" si="171"/>
        <v>182088.4</v>
      </c>
      <c r="R1585" s="15">
        <f t="shared" si="172"/>
        <v>46706.510000000009</v>
      </c>
      <c r="S1585" s="15">
        <f t="shared" si="173"/>
        <v>24.367935848741606</v>
      </c>
      <c r="T1585" s="20" t="str">
        <f t="shared" si="174"/>
        <v>High</v>
      </c>
    </row>
    <row r="1586" spans="1:20" x14ac:dyDescent="0.3">
      <c r="A1586" s="15" t="s">
        <v>1659</v>
      </c>
      <c r="B1586" s="16">
        <v>45198</v>
      </c>
      <c r="C1586" s="15" t="s">
        <v>14</v>
      </c>
      <c r="D1586" s="15" t="s">
        <v>109</v>
      </c>
      <c r="E1586" s="15" t="s">
        <v>23</v>
      </c>
      <c r="F1586" s="15" t="s">
        <v>53</v>
      </c>
      <c r="G1586" s="15" t="s">
        <v>81</v>
      </c>
      <c r="H1586" s="15">
        <v>3</v>
      </c>
      <c r="I1586" s="15">
        <v>44147</v>
      </c>
      <c r="J1586" s="17">
        <v>0.15</v>
      </c>
      <c r="K1586" s="15">
        <v>112574.85</v>
      </c>
      <c r="L1586" s="15">
        <v>88728.55</v>
      </c>
      <c r="M1586" s="15" t="s">
        <v>51</v>
      </c>
      <c r="N1586" s="18" t="str">
        <f t="shared" si="168"/>
        <v>September</v>
      </c>
      <c r="O1586" s="15">
        <f t="shared" si="169"/>
        <v>3</v>
      </c>
      <c r="P1586" s="19">
        <f t="shared" si="170"/>
        <v>16886.227500000001</v>
      </c>
      <c r="Q1586" s="19">
        <f t="shared" si="171"/>
        <v>95688.622499999998</v>
      </c>
      <c r="R1586" s="15">
        <f t="shared" si="172"/>
        <v>23846.300000000003</v>
      </c>
      <c r="S1586" s="15">
        <f t="shared" si="173"/>
        <v>21.18261760952824</v>
      </c>
      <c r="T1586" s="20" t="str">
        <f t="shared" si="174"/>
        <v>High</v>
      </c>
    </row>
    <row r="1587" spans="1:20" x14ac:dyDescent="0.3">
      <c r="A1587" s="15" t="s">
        <v>1660</v>
      </c>
      <c r="B1587" s="16">
        <v>45319</v>
      </c>
      <c r="C1587" s="15" t="s">
        <v>27</v>
      </c>
      <c r="D1587" s="15" t="s">
        <v>65</v>
      </c>
      <c r="E1587" s="15" t="s">
        <v>16</v>
      </c>
      <c r="F1587" s="15" t="s">
        <v>17</v>
      </c>
      <c r="G1587" s="15" t="s">
        <v>97</v>
      </c>
      <c r="H1587" s="15">
        <v>3</v>
      </c>
      <c r="I1587" s="15">
        <v>830</v>
      </c>
      <c r="J1587" s="17">
        <v>0.15</v>
      </c>
      <c r="K1587" s="15">
        <v>2116.5</v>
      </c>
      <c r="L1587" s="15">
        <v>1679.49</v>
      </c>
      <c r="M1587" s="15" t="s">
        <v>19</v>
      </c>
      <c r="N1587" s="18" t="str">
        <f t="shared" si="168"/>
        <v>January</v>
      </c>
      <c r="O1587" s="15">
        <f t="shared" si="169"/>
        <v>1</v>
      </c>
      <c r="P1587" s="19">
        <f t="shared" si="170"/>
        <v>317.47499999999997</v>
      </c>
      <c r="Q1587" s="19">
        <f t="shared" si="171"/>
        <v>1799.0250000000001</v>
      </c>
      <c r="R1587" s="15">
        <f t="shared" si="172"/>
        <v>437.01</v>
      </c>
      <c r="S1587" s="15">
        <f t="shared" si="173"/>
        <v>20.647767540751243</v>
      </c>
      <c r="T1587" s="20" t="str">
        <f t="shared" si="174"/>
        <v>Low</v>
      </c>
    </row>
    <row r="1588" spans="1:20" x14ac:dyDescent="0.3">
      <c r="A1588" s="15" t="s">
        <v>1661</v>
      </c>
      <c r="B1588" s="16">
        <v>45057</v>
      </c>
      <c r="C1588" s="15" t="s">
        <v>21</v>
      </c>
      <c r="D1588" s="15" t="s">
        <v>15</v>
      </c>
      <c r="E1588" s="15" t="s">
        <v>23</v>
      </c>
      <c r="F1588" s="15" t="s">
        <v>49</v>
      </c>
      <c r="G1588" s="15" t="s">
        <v>71</v>
      </c>
      <c r="H1588" s="15">
        <v>2</v>
      </c>
      <c r="I1588" s="15">
        <v>5461</v>
      </c>
      <c r="J1588" s="17">
        <v>0.1</v>
      </c>
      <c r="K1588" s="15">
        <v>9829.7999999999993</v>
      </c>
      <c r="L1588" s="15">
        <v>7410.99</v>
      </c>
      <c r="M1588" s="15" t="s">
        <v>19</v>
      </c>
      <c r="N1588" s="18" t="str">
        <f t="shared" si="168"/>
        <v>May</v>
      </c>
      <c r="O1588" s="15">
        <f t="shared" si="169"/>
        <v>2</v>
      </c>
      <c r="P1588" s="19">
        <f t="shared" si="170"/>
        <v>982.98</v>
      </c>
      <c r="Q1588" s="19">
        <f t="shared" si="171"/>
        <v>8846.82</v>
      </c>
      <c r="R1588" s="15">
        <f t="shared" si="172"/>
        <v>2418.8099999999995</v>
      </c>
      <c r="S1588" s="15">
        <f t="shared" si="173"/>
        <v>24.606909601416099</v>
      </c>
      <c r="T1588" s="20" t="str">
        <f t="shared" si="174"/>
        <v>Low</v>
      </c>
    </row>
    <row r="1589" spans="1:20" x14ac:dyDescent="0.3">
      <c r="A1589" s="15" t="s">
        <v>1662</v>
      </c>
      <c r="B1589" s="16">
        <v>45502</v>
      </c>
      <c r="C1589" s="15" t="s">
        <v>21</v>
      </c>
      <c r="D1589" s="15" t="s">
        <v>68</v>
      </c>
      <c r="E1589" s="15" t="s">
        <v>16</v>
      </c>
      <c r="F1589" s="15" t="s">
        <v>39</v>
      </c>
      <c r="G1589" s="15" t="s">
        <v>165</v>
      </c>
      <c r="H1589" s="15">
        <v>5</v>
      </c>
      <c r="I1589" s="15">
        <v>89839</v>
      </c>
      <c r="J1589" s="17">
        <v>0.1</v>
      </c>
      <c r="K1589" s="15">
        <v>404275.5</v>
      </c>
      <c r="L1589" s="15">
        <v>359632.34</v>
      </c>
      <c r="M1589" s="15" t="s">
        <v>19</v>
      </c>
      <c r="N1589" s="18" t="str">
        <f t="shared" si="168"/>
        <v>July</v>
      </c>
      <c r="O1589" s="15">
        <f t="shared" si="169"/>
        <v>3</v>
      </c>
      <c r="P1589" s="19">
        <f t="shared" si="170"/>
        <v>40427.550000000003</v>
      </c>
      <c r="Q1589" s="19">
        <f t="shared" si="171"/>
        <v>363847.95</v>
      </c>
      <c r="R1589" s="15">
        <f t="shared" si="172"/>
        <v>44643.159999999974</v>
      </c>
      <c r="S1589" s="15">
        <f t="shared" si="173"/>
        <v>11.04275673395988</v>
      </c>
      <c r="T1589" s="20" t="str">
        <f t="shared" si="174"/>
        <v>High</v>
      </c>
    </row>
    <row r="1590" spans="1:20" x14ac:dyDescent="0.3">
      <c r="A1590" s="15" t="s">
        <v>1663</v>
      </c>
      <c r="B1590" s="16">
        <v>45061</v>
      </c>
      <c r="C1590" s="15" t="s">
        <v>37</v>
      </c>
      <c r="D1590" s="15" t="s">
        <v>109</v>
      </c>
      <c r="E1590" s="15" t="s">
        <v>32</v>
      </c>
      <c r="F1590" s="15" t="s">
        <v>60</v>
      </c>
      <c r="G1590" s="15" t="s">
        <v>102</v>
      </c>
      <c r="H1590" s="15">
        <v>4</v>
      </c>
      <c r="I1590" s="15">
        <v>22218</v>
      </c>
      <c r="J1590" s="17">
        <v>0</v>
      </c>
      <c r="K1590" s="15">
        <v>88872</v>
      </c>
      <c r="L1590" s="15">
        <v>79896.13</v>
      </c>
      <c r="M1590" s="15" t="s">
        <v>35</v>
      </c>
      <c r="N1590" s="18" t="str">
        <f t="shared" si="168"/>
        <v>May</v>
      </c>
      <c r="O1590" s="15">
        <f t="shared" si="169"/>
        <v>2</v>
      </c>
      <c r="P1590" s="19">
        <f t="shared" si="170"/>
        <v>0</v>
      </c>
      <c r="Q1590" s="19">
        <f t="shared" si="171"/>
        <v>88872</v>
      </c>
      <c r="R1590" s="15">
        <f t="shared" si="172"/>
        <v>8975.8699999999953</v>
      </c>
      <c r="S1590" s="15">
        <f t="shared" si="173"/>
        <v>10.099772706814289</v>
      </c>
      <c r="T1590" s="20" t="str">
        <f t="shared" si="174"/>
        <v>High</v>
      </c>
    </row>
    <row r="1591" spans="1:20" x14ac:dyDescent="0.3">
      <c r="A1591" s="15" t="s">
        <v>1664</v>
      </c>
      <c r="B1591" s="16">
        <v>45215</v>
      </c>
      <c r="C1591" s="15" t="s">
        <v>21</v>
      </c>
      <c r="D1591" s="15" t="s">
        <v>68</v>
      </c>
      <c r="E1591" s="15" t="s">
        <v>16</v>
      </c>
      <c r="F1591" s="15" t="s">
        <v>17</v>
      </c>
      <c r="G1591" s="15" t="s">
        <v>156</v>
      </c>
      <c r="H1591" s="15">
        <v>2</v>
      </c>
      <c r="I1591" s="15">
        <v>8113</v>
      </c>
      <c r="J1591" s="17">
        <v>0.05</v>
      </c>
      <c r="K1591" s="15">
        <v>15414.7</v>
      </c>
      <c r="L1591" s="15">
        <v>11972.17</v>
      </c>
      <c r="M1591" s="15" t="s">
        <v>51</v>
      </c>
      <c r="N1591" s="18" t="str">
        <f t="shared" si="168"/>
        <v>October</v>
      </c>
      <c r="O1591" s="15">
        <f t="shared" si="169"/>
        <v>4</v>
      </c>
      <c r="P1591" s="19">
        <f t="shared" si="170"/>
        <v>770.73500000000013</v>
      </c>
      <c r="Q1591" s="19">
        <f t="shared" si="171"/>
        <v>14643.965</v>
      </c>
      <c r="R1591" s="15">
        <f t="shared" si="172"/>
        <v>3442.5300000000007</v>
      </c>
      <c r="S1591" s="15">
        <f t="shared" si="173"/>
        <v>22.332773261886384</v>
      </c>
      <c r="T1591" s="20" t="str">
        <f t="shared" si="174"/>
        <v>Medium</v>
      </c>
    </row>
    <row r="1592" spans="1:20" x14ac:dyDescent="0.3">
      <c r="A1592" s="15" t="s">
        <v>1665</v>
      </c>
      <c r="B1592" s="16">
        <v>45485</v>
      </c>
      <c r="C1592" s="15" t="s">
        <v>27</v>
      </c>
      <c r="D1592" s="15" t="s">
        <v>56</v>
      </c>
      <c r="E1592" s="15" t="s">
        <v>16</v>
      </c>
      <c r="F1592" s="15" t="s">
        <v>39</v>
      </c>
      <c r="G1592" s="15" t="s">
        <v>85</v>
      </c>
      <c r="H1592" s="15">
        <v>4</v>
      </c>
      <c r="I1592" s="15">
        <v>70633</v>
      </c>
      <c r="J1592" s="17">
        <v>0</v>
      </c>
      <c r="K1592" s="15">
        <v>282532</v>
      </c>
      <c r="L1592" s="15">
        <v>248388.16</v>
      </c>
      <c r="M1592" s="15" t="s">
        <v>51</v>
      </c>
      <c r="N1592" s="18" t="str">
        <f t="shared" si="168"/>
        <v>July</v>
      </c>
      <c r="O1592" s="15">
        <f t="shared" si="169"/>
        <v>3</v>
      </c>
      <c r="P1592" s="19">
        <f t="shared" si="170"/>
        <v>0</v>
      </c>
      <c r="Q1592" s="19">
        <f t="shared" si="171"/>
        <v>282532</v>
      </c>
      <c r="R1592" s="15">
        <f t="shared" si="172"/>
        <v>34143.839999999997</v>
      </c>
      <c r="S1592" s="15">
        <f t="shared" si="173"/>
        <v>12.084946129995892</v>
      </c>
      <c r="T1592" s="20" t="str">
        <f t="shared" si="174"/>
        <v>High</v>
      </c>
    </row>
    <row r="1593" spans="1:20" x14ac:dyDescent="0.3">
      <c r="A1593" s="15" t="s">
        <v>1666</v>
      </c>
      <c r="B1593" s="16">
        <v>44990</v>
      </c>
      <c r="C1593" s="15" t="s">
        <v>14</v>
      </c>
      <c r="D1593" s="15" t="s">
        <v>42</v>
      </c>
      <c r="E1593" s="15" t="s">
        <v>32</v>
      </c>
      <c r="F1593" s="15" t="s">
        <v>33</v>
      </c>
      <c r="G1593" s="15" t="s">
        <v>34</v>
      </c>
      <c r="H1593" s="15">
        <v>4</v>
      </c>
      <c r="I1593" s="15">
        <v>39840</v>
      </c>
      <c r="J1593" s="17">
        <v>0.1</v>
      </c>
      <c r="K1593" s="15">
        <v>143424</v>
      </c>
      <c r="L1593" s="15">
        <v>117258.67</v>
      </c>
      <c r="M1593" s="15" t="s">
        <v>19</v>
      </c>
      <c r="N1593" s="18" t="str">
        <f t="shared" si="168"/>
        <v>March</v>
      </c>
      <c r="O1593" s="15">
        <f t="shared" si="169"/>
        <v>1</v>
      </c>
      <c r="P1593" s="19">
        <f t="shared" si="170"/>
        <v>14342.400000000001</v>
      </c>
      <c r="Q1593" s="19">
        <f t="shared" si="171"/>
        <v>129081.60000000001</v>
      </c>
      <c r="R1593" s="15">
        <f t="shared" si="172"/>
        <v>26165.33</v>
      </c>
      <c r="S1593" s="15">
        <f t="shared" si="173"/>
        <v>18.243341421240519</v>
      </c>
      <c r="T1593" s="20" t="str">
        <f t="shared" si="174"/>
        <v>High</v>
      </c>
    </row>
    <row r="1594" spans="1:20" x14ac:dyDescent="0.3">
      <c r="A1594" s="15" t="s">
        <v>1667</v>
      </c>
      <c r="B1594" s="16">
        <v>45439</v>
      </c>
      <c r="C1594" s="15" t="s">
        <v>27</v>
      </c>
      <c r="D1594" s="15" t="s">
        <v>22</v>
      </c>
      <c r="E1594" s="15" t="s">
        <v>16</v>
      </c>
      <c r="F1594" s="15" t="s">
        <v>29</v>
      </c>
      <c r="G1594" s="15" t="s">
        <v>79</v>
      </c>
      <c r="H1594" s="15">
        <v>5</v>
      </c>
      <c r="I1594" s="15">
        <v>34193</v>
      </c>
      <c r="J1594" s="17">
        <v>0.05</v>
      </c>
      <c r="K1594" s="15">
        <v>162416.75</v>
      </c>
      <c r="L1594" s="15">
        <v>142838.94</v>
      </c>
      <c r="M1594" s="15" t="s">
        <v>19</v>
      </c>
      <c r="N1594" s="18" t="str">
        <f t="shared" si="168"/>
        <v>May</v>
      </c>
      <c r="O1594" s="15">
        <f t="shared" si="169"/>
        <v>2</v>
      </c>
      <c r="P1594" s="19">
        <f t="shared" si="170"/>
        <v>8120.8375000000005</v>
      </c>
      <c r="Q1594" s="19">
        <f t="shared" si="171"/>
        <v>154295.91250000001</v>
      </c>
      <c r="R1594" s="15">
        <f t="shared" si="172"/>
        <v>19577.809999999998</v>
      </c>
      <c r="S1594" s="15">
        <f t="shared" si="173"/>
        <v>12.054058463797606</v>
      </c>
      <c r="T1594" s="20" t="str">
        <f t="shared" si="174"/>
        <v>High</v>
      </c>
    </row>
    <row r="1595" spans="1:20" x14ac:dyDescent="0.3">
      <c r="A1595" s="15" t="s">
        <v>1668</v>
      </c>
      <c r="B1595" s="16">
        <v>45169</v>
      </c>
      <c r="C1595" s="15" t="s">
        <v>27</v>
      </c>
      <c r="D1595" s="15" t="s">
        <v>42</v>
      </c>
      <c r="E1595" s="15" t="s">
        <v>16</v>
      </c>
      <c r="F1595" s="15" t="s">
        <v>29</v>
      </c>
      <c r="G1595" s="15" t="s">
        <v>57</v>
      </c>
      <c r="H1595" s="15">
        <v>5</v>
      </c>
      <c r="I1595" s="15">
        <v>20177</v>
      </c>
      <c r="J1595" s="17">
        <v>0.12</v>
      </c>
      <c r="K1595" s="15">
        <v>88778.8</v>
      </c>
      <c r="L1595" s="15">
        <v>71106.13</v>
      </c>
      <c r="M1595" s="15" t="s">
        <v>19</v>
      </c>
      <c r="N1595" s="18" t="str">
        <f t="shared" si="168"/>
        <v>August</v>
      </c>
      <c r="O1595" s="15">
        <f t="shared" si="169"/>
        <v>3</v>
      </c>
      <c r="P1595" s="19">
        <f t="shared" si="170"/>
        <v>10653.456</v>
      </c>
      <c r="Q1595" s="19">
        <f t="shared" si="171"/>
        <v>78125.343999999997</v>
      </c>
      <c r="R1595" s="15">
        <f t="shared" si="172"/>
        <v>17672.669999999998</v>
      </c>
      <c r="S1595" s="15">
        <f t="shared" si="173"/>
        <v>19.906407836105014</v>
      </c>
      <c r="T1595" s="20" t="str">
        <f t="shared" si="174"/>
        <v>High</v>
      </c>
    </row>
    <row r="1596" spans="1:20" x14ac:dyDescent="0.3">
      <c r="A1596" s="15" t="s">
        <v>1669</v>
      </c>
      <c r="B1596" s="16">
        <v>45622</v>
      </c>
      <c r="C1596" s="15" t="s">
        <v>37</v>
      </c>
      <c r="D1596" s="15" t="s">
        <v>63</v>
      </c>
      <c r="E1596" s="15" t="s">
        <v>32</v>
      </c>
      <c r="F1596" s="15" t="s">
        <v>90</v>
      </c>
      <c r="G1596" s="15" t="s">
        <v>91</v>
      </c>
      <c r="H1596" s="15">
        <v>5</v>
      </c>
      <c r="I1596" s="15">
        <v>42172</v>
      </c>
      <c r="J1596" s="17">
        <v>0.05</v>
      </c>
      <c r="K1596" s="15">
        <v>200317</v>
      </c>
      <c r="L1596" s="15">
        <v>158316.82999999999</v>
      </c>
      <c r="M1596" s="15" t="s">
        <v>19</v>
      </c>
      <c r="N1596" s="18" t="str">
        <f t="shared" si="168"/>
        <v>November</v>
      </c>
      <c r="O1596" s="15">
        <f t="shared" si="169"/>
        <v>4</v>
      </c>
      <c r="P1596" s="19">
        <f t="shared" si="170"/>
        <v>10015.85</v>
      </c>
      <c r="Q1596" s="19">
        <f t="shared" si="171"/>
        <v>190301.15</v>
      </c>
      <c r="R1596" s="15">
        <f t="shared" si="172"/>
        <v>42000.170000000013</v>
      </c>
      <c r="S1596" s="15">
        <f t="shared" si="173"/>
        <v>20.966852538726126</v>
      </c>
      <c r="T1596" s="20" t="str">
        <f t="shared" si="174"/>
        <v>High</v>
      </c>
    </row>
    <row r="1597" spans="1:20" x14ac:dyDescent="0.3">
      <c r="A1597" s="15" t="s">
        <v>1670</v>
      </c>
      <c r="B1597" s="16">
        <v>45654</v>
      </c>
      <c r="C1597" s="15" t="s">
        <v>14</v>
      </c>
      <c r="D1597" s="15" t="s">
        <v>48</v>
      </c>
      <c r="E1597" s="15" t="s">
        <v>23</v>
      </c>
      <c r="F1597" s="15" t="s">
        <v>53</v>
      </c>
      <c r="G1597" s="15" t="s">
        <v>54</v>
      </c>
      <c r="H1597" s="15">
        <v>1</v>
      </c>
      <c r="I1597" s="15">
        <v>68196</v>
      </c>
      <c r="J1597" s="17">
        <v>0</v>
      </c>
      <c r="K1597" s="15">
        <v>68196</v>
      </c>
      <c r="L1597" s="15">
        <v>53849.23</v>
      </c>
      <c r="M1597" s="15" t="s">
        <v>35</v>
      </c>
      <c r="N1597" s="18" t="str">
        <f t="shared" si="168"/>
        <v>December</v>
      </c>
      <c r="O1597" s="15">
        <f t="shared" si="169"/>
        <v>4</v>
      </c>
      <c r="P1597" s="19">
        <f t="shared" si="170"/>
        <v>0</v>
      </c>
      <c r="Q1597" s="19">
        <f t="shared" si="171"/>
        <v>68196</v>
      </c>
      <c r="R1597" s="15">
        <f t="shared" si="172"/>
        <v>14346.769999999997</v>
      </c>
      <c r="S1597" s="15">
        <f t="shared" si="173"/>
        <v>21.03755352220071</v>
      </c>
      <c r="T1597" s="20" t="str">
        <f t="shared" si="174"/>
        <v>High</v>
      </c>
    </row>
    <row r="1598" spans="1:20" x14ac:dyDescent="0.3">
      <c r="A1598" s="15" t="s">
        <v>1671</v>
      </c>
      <c r="B1598" s="16">
        <v>45232</v>
      </c>
      <c r="C1598" s="15" t="s">
        <v>14</v>
      </c>
      <c r="D1598" s="15" t="s">
        <v>56</v>
      </c>
      <c r="E1598" s="15" t="s">
        <v>16</v>
      </c>
      <c r="F1598" s="15" t="s">
        <v>39</v>
      </c>
      <c r="G1598" s="15" t="s">
        <v>165</v>
      </c>
      <c r="H1598" s="15">
        <v>2</v>
      </c>
      <c r="I1598" s="15">
        <v>73491</v>
      </c>
      <c r="J1598" s="17">
        <v>0.08</v>
      </c>
      <c r="K1598" s="15">
        <v>135223.44</v>
      </c>
      <c r="L1598" s="15">
        <v>106809.48</v>
      </c>
      <c r="M1598" s="15" t="s">
        <v>51</v>
      </c>
      <c r="N1598" s="18" t="str">
        <f t="shared" si="168"/>
        <v>November</v>
      </c>
      <c r="O1598" s="15">
        <f t="shared" si="169"/>
        <v>4</v>
      </c>
      <c r="P1598" s="19">
        <f t="shared" si="170"/>
        <v>10817.8752</v>
      </c>
      <c r="Q1598" s="19">
        <f t="shared" si="171"/>
        <v>124405.56480000001</v>
      </c>
      <c r="R1598" s="15">
        <f t="shared" si="172"/>
        <v>28413.960000000006</v>
      </c>
      <c r="S1598" s="15">
        <f t="shared" si="173"/>
        <v>21.012599590721852</v>
      </c>
      <c r="T1598" s="20" t="str">
        <f t="shared" si="174"/>
        <v>High</v>
      </c>
    </row>
    <row r="1599" spans="1:20" x14ac:dyDescent="0.3">
      <c r="A1599" s="15" t="s">
        <v>1672</v>
      </c>
      <c r="B1599" s="16">
        <v>44978</v>
      </c>
      <c r="C1599" s="15" t="s">
        <v>14</v>
      </c>
      <c r="D1599" s="15" t="s">
        <v>68</v>
      </c>
      <c r="E1599" s="15" t="s">
        <v>16</v>
      </c>
      <c r="F1599" s="15" t="s">
        <v>29</v>
      </c>
      <c r="G1599" s="15" t="s">
        <v>79</v>
      </c>
      <c r="H1599" s="15">
        <v>4</v>
      </c>
      <c r="I1599" s="15">
        <v>45332</v>
      </c>
      <c r="J1599" s="17">
        <v>0.08</v>
      </c>
      <c r="K1599" s="15">
        <v>166821.76000000001</v>
      </c>
      <c r="L1599" s="15">
        <v>138245.64000000001</v>
      </c>
      <c r="M1599" s="15" t="s">
        <v>19</v>
      </c>
      <c r="N1599" s="18" t="str">
        <f t="shared" si="168"/>
        <v>February</v>
      </c>
      <c r="O1599" s="15">
        <f t="shared" si="169"/>
        <v>1</v>
      </c>
      <c r="P1599" s="19">
        <f t="shared" si="170"/>
        <v>13345.740800000001</v>
      </c>
      <c r="Q1599" s="19">
        <f t="shared" si="171"/>
        <v>153476.01920000001</v>
      </c>
      <c r="R1599" s="15">
        <f t="shared" si="172"/>
        <v>28576.119999999995</v>
      </c>
      <c r="S1599" s="15">
        <f t="shared" si="173"/>
        <v>17.129731756816373</v>
      </c>
      <c r="T1599" s="20" t="str">
        <f t="shared" si="174"/>
        <v>High</v>
      </c>
    </row>
    <row r="1600" spans="1:20" x14ac:dyDescent="0.3">
      <c r="A1600" s="15" t="s">
        <v>1673</v>
      </c>
      <c r="B1600" s="16">
        <v>45641</v>
      </c>
      <c r="C1600" s="15" t="s">
        <v>27</v>
      </c>
      <c r="D1600" s="15" t="s">
        <v>28</v>
      </c>
      <c r="E1600" s="15" t="s">
        <v>23</v>
      </c>
      <c r="F1600" s="15" t="s">
        <v>53</v>
      </c>
      <c r="G1600" s="15" t="s">
        <v>133</v>
      </c>
      <c r="H1600" s="15">
        <v>5</v>
      </c>
      <c r="I1600" s="15">
        <v>22469</v>
      </c>
      <c r="J1600" s="17">
        <v>0.12</v>
      </c>
      <c r="K1600" s="15">
        <v>98863.6</v>
      </c>
      <c r="L1600" s="15">
        <v>81045.78</v>
      </c>
      <c r="M1600" s="15" t="s">
        <v>51</v>
      </c>
      <c r="N1600" s="18" t="str">
        <f t="shared" si="168"/>
        <v>December</v>
      </c>
      <c r="O1600" s="15">
        <f t="shared" si="169"/>
        <v>4</v>
      </c>
      <c r="P1600" s="19">
        <f t="shared" si="170"/>
        <v>11863.632</v>
      </c>
      <c r="Q1600" s="19">
        <f t="shared" si="171"/>
        <v>86999.968000000008</v>
      </c>
      <c r="R1600" s="15">
        <f t="shared" si="172"/>
        <v>17817.820000000007</v>
      </c>
      <c r="S1600" s="15">
        <f t="shared" si="173"/>
        <v>18.022629157748664</v>
      </c>
      <c r="T1600" s="20" t="str">
        <f t="shared" si="174"/>
        <v>High</v>
      </c>
    </row>
    <row r="1601" spans="1:20" x14ac:dyDescent="0.3">
      <c r="A1601" s="15" t="s">
        <v>1674</v>
      </c>
      <c r="B1601" s="16">
        <v>45055</v>
      </c>
      <c r="C1601" s="15" t="s">
        <v>21</v>
      </c>
      <c r="D1601" s="15" t="s">
        <v>68</v>
      </c>
      <c r="E1601" s="15" t="s">
        <v>32</v>
      </c>
      <c r="F1601" s="15" t="s">
        <v>60</v>
      </c>
      <c r="G1601" s="15" t="s">
        <v>102</v>
      </c>
      <c r="H1601" s="15">
        <v>1</v>
      </c>
      <c r="I1601" s="15">
        <v>66346</v>
      </c>
      <c r="J1601" s="17">
        <v>0</v>
      </c>
      <c r="K1601" s="15">
        <v>66346</v>
      </c>
      <c r="L1601" s="15">
        <v>57048.77</v>
      </c>
      <c r="M1601" s="15" t="s">
        <v>51</v>
      </c>
      <c r="N1601" s="18" t="str">
        <f t="shared" si="168"/>
        <v>May</v>
      </c>
      <c r="O1601" s="15">
        <f t="shared" si="169"/>
        <v>2</v>
      </c>
      <c r="P1601" s="19">
        <f t="shared" si="170"/>
        <v>0</v>
      </c>
      <c r="Q1601" s="19">
        <f t="shared" si="171"/>
        <v>66346</v>
      </c>
      <c r="R1601" s="15">
        <f t="shared" si="172"/>
        <v>9297.2300000000032</v>
      </c>
      <c r="S1601" s="15">
        <f t="shared" si="173"/>
        <v>14.013248726373865</v>
      </c>
      <c r="T1601" s="20" t="str">
        <f t="shared" si="174"/>
        <v>High</v>
      </c>
    </row>
    <row r="1602" spans="1:20" x14ac:dyDescent="0.3">
      <c r="A1602" s="15" t="s">
        <v>1675</v>
      </c>
      <c r="B1602" s="16">
        <v>44998</v>
      </c>
      <c r="C1602" s="15" t="s">
        <v>37</v>
      </c>
      <c r="D1602" s="15" t="s">
        <v>63</v>
      </c>
      <c r="E1602" s="15" t="s">
        <v>23</v>
      </c>
      <c r="F1602" s="15" t="s">
        <v>49</v>
      </c>
      <c r="G1602" s="15" t="s">
        <v>95</v>
      </c>
      <c r="H1602" s="15">
        <v>2</v>
      </c>
      <c r="I1602" s="15">
        <v>1691</v>
      </c>
      <c r="J1602" s="17">
        <v>0.08</v>
      </c>
      <c r="K1602" s="15">
        <v>3111.44</v>
      </c>
      <c r="L1602" s="15">
        <v>2537.69</v>
      </c>
      <c r="M1602" s="15" t="s">
        <v>19</v>
      </c>
      <c r="N1602" s="18" t="str">
        <f t="shared" si="168"/>
        <v>March</v>
      </c>
      <c r="O1602" s="15">
        <f t="shared" si="169"/>
        <v>1</v>
      </c>
      <c r="P1602" s="19">
        <f t="shared" si="170"/>
        <v>248.9152</v>
      </c>
      <c r="Q1602" s="19">
        <f t="shared" si="171"/>
        <v>2862.5248000000001</v>
      </c>
      <c r="R1602" s="15">
        <f t="shared" si="172"/>
        <v>573.75</v>
      </c>
      <c r="S1602" s="15">
        <f t="shared" si="173"/>
        <v>18.440014912709227</v>
      </c>
      <c r="T1602" s="20" t="str">
        <f t="shared" si="174"/>
        <v>Low</v>
      </c>
    </row>
    <row r="1603" spans="1:20" x14ac:dyDescent="0.3">
      <c r="A1603" s="15" t="s">
        <v>1676</v>
      </c>
      <c r="B1603" s="16">
        <v>44996</v>
      </c>
      <c r="C1603" s="15" t="s">
        <v>27</v>
      </c>
      <c r="D1603" s="15" t="s">
        <v>63</v>
      </c>
      <c r="E1603" s="15" t="s">
        <v>23</v>
      </c>
      <c r="F1603" s="15" t="s">
        <v>53</v>
      </c>
      <c r="G1603" s="15" t="s">
        <v>81</v>
      </c>
      <c r="H1603" s="15">
        <v>3</v>
      </c>
      <c r="I1603" s="15">
        <v>50068</v>
      </c>
      <c r="J1603" s="17">
        <v>0.1</v>
      </c>
      <c r="K1603" s="15">
        <v>135183.6</v>
      </c>
      <c r="L1603" s="15">
        <v>113508.28</v>
      </c>
      <c r="M1603" s="15" t="s">
        <v>35</v>
      </c>
      <c r="N1603" s="18" t="str">
        <f t="shared" ref="N1603:N1666" si="175">TEXT(B1603,"mmmm")</f>
        <v>March</v>
      </c>
      <c r="O1603" s="15">
        <f t="shared" ref="O1603:O1666" si="176">ROUNDUP(MONTH(B1603)/3,0)</f>
        <v>1</v>
      </c>
      <c r="P1603" s="19">
        <f t="shared" ref="P1603:P1666" si="177">K1603*J1603</f>
        <v>13518.36</v>
      </c>
      <c r="Q1603" s="19">
        <f t="shared" ref="Q1603:Q1666" si="178">K1603-P1603</f>
        <v>121665.24</v>
      </c>
      <c r="R1603" s="15">
        <f t="shared" ref="R1603:R1666" si="179">K1603-L1603</f>
        <v>21675.320000000007</v>
      </c>
      <c r="S1603" s="15">
        <f t="shared" ref="S1603:S1666" si="180">R1603/K1603*100</f>
        <v>16.033986371127863</v>
      </c>
      <c r="T1603" s="20" t="str">
        <f t="shared" ref="T1603:T1666" si="181">IF(K1603&gt;30000,"High",IF(K1603&gt;10000,"Medium","Low"))</f>
        <v>High</v>
      </c>
    </row>
    <row r="1604" spans="1:20" x14ac:dyDescent="0.3">
      <c r="A1604" s="15" t="s">
        <v>1677</v>
      </c>
      <c r="B1604" s="16">
        <v>45513</v>
      </c>
      <c r="C1604" s="15" t="s">
        <v>21</v>
      </c>
      <c r="D1604" s="15" t="s">
        <v>46</v>
      </c>
      <c r="E1604" s="15" t="s">
        <v>32</v>
      </c>
      <c r="F1604" s="15" t="s">
        <v>43</v>
      </c>
      <c r="G1604" s="15" t="s">
        <v>66</v>
      </c>
      <c r="H1604" s="15">
        <v>2</v>
      </c>
      <c r="I1604" s="15">
        <v>89516</v>
      </c>
      <c r="J1604" s="17">
        <v>0.15</v>
      </c>
      <c r="K1604" s="15">
        <v>152177.20000000001</v>
      </c>
      <c r="L1604" s="15">
        <v>124120.33</v>
      </c>
      <c r="M1604" s="15" t="s">
        <v>19</v>
      </c>
      <c r="N1604" s="18" t="str">
        <f t="shared" si="175"/>
        <v>August</v>
      </c>
      <c r="O1604" s="15">
        <f t="shared" si="176"/>
        <v>3</v>
      </c>
      <c r="P1604" s="19">
        <f t="shared" si="177"/>
        <v>22826.58</v>
      </c>
      <c r="Q1604" s="19">
        <f t="shared" si="178"/>
        <v>129350.62000000001</v>
      </c>
      <c r="R1604" s="15">
        <f t="shared" si="179"/>
        <v>28056.87000000001</v>
      </c>
      <c r="S1604" s="15">
        <f t="shared" si="180"/>
        <v>18.436973475658643</v>
      </c>
      <c r="T1604" s="20" t="str">
        <f t="shared" si="181"/>
        <v>High</v>
      </c>
    </row>
    <row r="1605" spans="1:20" x14ac:dyDescent="0.3">
      <c r="A1605" s="15" t="s">
        <v>1678</v>
      </c>
      <c r="B1605" s="16">
        <v>45223</v>
      </c>
      <c r="C1605" s="15" t="s">
        <v>21</v>
      </c>
      <c r="D1605" s="15" t="s">
        <v>38</v>
      </c>
      <c r="E1605" s="15" t="s">
        <v>23</v>
      </c>
      <c r="F1605" s="15" t="s">
        <v>49</v>
      </c>
      <c r="G1605" s="15" t="s">
        <v>95</v>
      </c>
      <c r="H1605" s="15">
        <v>1</v>
      </c>
      <c r="I1605" s="15">
        <v>8624</v>
      </c>
      <c r="J1605" s="17">
        <v>0.05</v>
      </c>
      <c r="K1605" s="15">
        <v>8192.7999999999993</v>
      </c>
      <c r="L1605" s="15">
        <v>6734.84</v>
      </c>
      <c r="M1605" s="15" t="s">
        <v>51</v>
      </c>
      <c r="N1605" s="18" t="str">
        <f t="shared" si="175"/>
        <v>October</v>
      </c>
      <c r="O1605" s="15">
        <f t="shared" si="176"/>
        <v>4</v>
      </c>
      <c r="P1605" s="19">
        <f t="shared" si="177"/>
        <v>409.64</v>
      </c>
      <c r="Q1605" s="19">
        <f t="shared" si="178"/>
        <v>7783.1599999999989</v>
      </c>
      <c r="R1605" s="15">
        <f t="shared" si="179"/>
        <v>1457.9599999999991</v>
      </c>
      <c r="S1605" s="15">
        <f t="shared" si="180"/>
        <v>17.795625427204364</v>
      </c>
      <c r="T1605" s="20" t="str">
        <f t="shared" si="181"/>
        <v>Low</v>
      </c>
    </row>
    <row r="1606" spans="1:20" x14ac:dyDescent="0.3">
      <c r="A1606" s="15" t="s">
        <v>1679</v>
      </c>
      <c r="B1606" s="16">
        <v>45484</v>
      </c>
      <c r="C1606" s="15" t="s">
        <v>21</v>
      </c>
      <c r="D1606" s="15" t="s">
        <v>48</v>
      </c>
      <c r="E1606" s="15" t="s">
        <v>23</v>
      </c>
      <c r="F1606" s="15" t="s">
        <v>24</v>
      </c>
      <c r="G1606" s="15" t="s">
        <v>75</v>
      </c>
      <c r="H1606" s="15">
        <v>5</v>
      </c>
      <c r="I1606" s="15">
        <v>74842</v>
      </c>
      <c r="J1606" s="17">
        <v>0.12</v>
      </c>
      <c r="K1606" s="15">
        <v>329304.8</v>
      </c>
      <c r="L1606" s="15">
        <v>276490.65999999997</v>
      </c>
      <c r="M1606" s="15" t="s">
        <v>35</v>
      </c>
      <c r="N1606" s="18" t="str">
        <f t="shared" si="175"/>
        <v>July</v>
      </c>
      <c r="O1606" s="15">
        <f t="shared" si="176"/>
        <v>3</v>
      </c>
      <c r="P1606" s="19">
        <f t="shared" si="177"/>
        <v>39516.575999999994</v>
      </c>
      <c r="Q1606" s="19">
        <f t="shared" si="178"/>
        <v>289788.22399999999</v>
      </c>
      <c r="R1606" s="15">
        <f t="shared" si="179"/>
        <v>52814.140000000014</v>
      </c>
      <c r="S1606" s="15">
        <f t="shared" si="180"/>
        <v>16.038071719574091</v>
      </c>
      <c r="T1606" s="20" t="str">
        <f t="shared" si="181"/>
        <v>High</v>
      </c>
    </row>
    <row r="1607" spans="1:20" x14ac:dyDescent="0.3">
      <c r="A1607" s="15" t="s">
        <v>1680</v>
      </c>
      <c r="B1607" s="16">
        <v>45642</v>
      </c>
      <c r="C1607" s="15" t="s">
        <v>14</v>
      </c>
      <c r="D1607" s="15" t="s">
        <v>38</v>
      </c>
      <c r="E1607" s="15" t="s">
        <v>32</v>
      </c>
      <c r="F1607" s="15" t="s">
        <v>43</v>
      </c>
      <c r="G1607" s="15" t="s">
        <v>44</v>
      </c>
      <c r="H1607" s="15">
        <v>2</v>
      </c>
      <c r="I1607" s="15">
        <v>5196</v>
      </c>
      <c r="J1607" s="17">
        <v>0.1</v>
      </c>
      <c r="K1607" s="15">
        <v>9352.7999999999993</v>
      </c>
      <c r="L1607" s="15">
        <v>7292.28</v>
      </c>
      <c r="M1607" s="15" t="s">
        <v>51</v>
      </c>
      <c r="N1607" s="18" t="str">
        <f t="shared" si="175"/>
        <v>December</v>
      </c>
      <c r="O1607" s="15">
        <f t="shared" si="176"/>
        <v>4</v>
      </c>
      <c r="P1607" s="19">
        <f t="shared" si="177"/>
        <v>935.28</v>
      </c>
      <c r="Q1607" s="19">
        <f t="shared" si="178"/>
        <v>8417.5199999999986</v>
      </c>
      <c r="R1607" s="15">
        <f t="shared" si="179"/>
        <v>2060.5199999999995</v>
      </c>
      <c r="S1607" s="15">
        <f t="shared" si="180"/>
        <v>22.031049525275851</v>
      </c>
      <c r="T1607" s="20" t="str">
        <f t="shared" si="181"/>
        <v>Low</v>
      </c>
    </row>
    <row r="1608" spans="1:20" x14ac:dyDescent="0.3">
      <c r="A1608" s="15" t="s">
        <v>1681</v>
      </c>
      <c r="B1608" s="16">
        <v>45067</v>
      </c>
      <c r="C1608" s="15" t="s">
        <v>14</v>
      </c>
      <c r="D1608" s="15" t="s">
        <v>65</v>
      </c>
      <c r="E1608" s="15" t="s">
        <v>32</v>
      </c>
      <c r="F1608" s="15" t="s">
        <v>60</v>
      </c>
      <c r="G1608" s="15" t="s">
        <v>102</v>
      </c>
      <c r="H1608" s="15">
        <v>4</v>
      </c>
      <c r="I1608" s="15">
        <v>10050</v>
      </c>
      <c r="J1608" s="17">
        <v>0.1</v>
      </c>
      <c r="K1608" s="15">
        <v>36180</v>
      </c>
      <c r="L1608" s="15">
        <v>30858</v>
      </c>
      <c r="M1608" s="15" t="s">
        <v>19</v>
      </c>
      <c r="N1608" s="18" t="str">
        <f t="shared" si="175"/>
        <v>May</v>
      </c>
      <c r="O1608" s="15">
        <f t="shared" si="176"/>
        <v>2</v>
      </c>
      <c r="P1608" s="19">
        <f t="shared" si="177"/>
        <v>3618</v>
      </c>
      <c r="Q1608" s="19">
        <f t="shared" si="178"/>
        <v>32562</v>
      </c>
      <c r="R1608" s="15">
        <f t="shared" si="179"/>
        <v>5322</v>
      </c>
      <c r="S1608" s="15">
        <f t="shared" si="180"/>
        <v>14.709784411276949</v>
      </c>
      <c r="T1608" s="20" t="str">
        <f t="shared" si="181"/>
        <v>High</v>
      </c>
    </row>
    <row r="1609" spans="1:20" x14ac:dyDescent="0.3">
      <c r="A1609" s="15" t="s">
        <v>1682</v>
      </c>
      <c r="B1609" s="16">
        <v>44959</v>
      </c>
      <c r="C1609" s="15" t="s">
        <v>14</v>
      </c>
      <c r="D1609" s="15" t="s">
        <v>56</v>
      </c>
      <c r="E1609" s="15" t="s">
        <v>23</v>
      </c>
      <c r="F1609" s="15" t="s">
        <v>53</v>
      </c>
      <c r="G1609" s="15" t="s">
        <v>81</v>
      </c>
      <c r="H1609" s="15">
        <v>1</v>
      </c>
      <c r="I1609" s="15">
        <v>16136</v>
      </c>
      <c r="J1609" s="17">
        <v>0.05</v>
      </c>
      <c r="K1609" s="15">
        <v>15329.2</v>
      </c>
      <c r="L1609" s="15">
        <v>12063.05</v>
      </c>
      <c r="M1609" s="15" t="s">
        <v>51</v>
      </c>
      <c r="N1609" s="18" t="str">
        <f t="shared" si="175"/>
        <v>February</v>
      </c>
      <c r="O1609" s="15">
        <f t="shared" si="176"/>
        <v>1</v>
      </c>
      <c r="P1609" s="19">
        <f t="shared" si="177"/>
        <v>766.46</v>
      </c>
      <c r="Q1609" s="19">
        <f t="shared" si="178"/>
        <v>14562.740000000002</v>
      </c>
      <c r="R1609" s="15">
        <f t="shared" si="179"/>
        <v>3266.1500000000015</v>
      </c>
      <c r="S1609" s="15">
        <f t="shared" si="180"/>
        <v>21.30672181196671</v>
      </c>
      <c r="T1609" s="20" t="str">
        <f t="shared" si="181"/>
        <v>Medium</v>
      </c>
    </row>
    <row r="1610" spans="1:20" x14ac:dyDescent="0.3">
      <c r="A1610" s="15" t="s">
        <v>1683</v>
      </c>
      <c r="B1610" s="16">
        <v>45074</v>
      </c>
      <c r="C1610" s="15" t="s">
        <v>14</v>
      </c>
      <c r="D1610" s="15" t="s">
        <v>56</v>
      </c>
      <c r="E1610" s="15" t="s">
        <v>16</v>
      </c>
      <c r="F1610" s="15" t="s">
        <v>17</v>
      </c>
      <c r="G1610" s="15" t="s">
        <v>93</v>
      </c>
      <c r="H1610" s="15">
        <v>5</v>
      </c>
      <c r="I1610" s="15">
        <v>79486</v>
      </c>
      <c r="J1610" s="17">
        <v>0.12</v>
      </c>
      <c r="K1610" s="15">
        <v>349738.4</v>
      </c>
      <c r="L1610" s="15">
        <v>290133.58</v>
      </c>
      <c r="M1610" s="15" t="s">
        <v>51</v>
      </c>
      <c r="N1610" s="18" t="str">
        <f t="shared" si="175"/>
        <v>May</v>
      </c>
      <c r="O1610" s="15">
        <f t="shared" si="176"/>
        <v>2</v>
      </c>
      <c r="P1610" s="19">
        <f t="shared" si="177"/>
        <v>41968.608</v>
      </c>
      <c r="Q1610" s="19">
        <f t="shared" si="178"/>
        <v>307769.79200000002</v>
      </c>
      <c r="R1610" s="15">
        <f t="shared" si="179"/>
        <v>59604.820000000007</v>
      </c>
      <c r="S1610" s="15">
        <f t="shared" si="180"/>
        <v>17.042686762448731</v>
      </c>
      <c r="T1610" s="20" t="str">
        <f t="shared" si="181"/>
        <v>High</v>
      </c>
    </row>
    <row r="1611" spans="1:20" x14ac:dyDescent="0.3">
      <c r="A1611" s="15" t="s">
        <v>1684</v>
      </c>
      <c r="B1611" s="16">
        <v>45351</v>
      </c>
      <c r="C1611" s="15" t="s">
        <v>14</v>
      </c>
      <c r="D1611" s="15" t="s">
        <v>28</v>
      </c>
      <c r="E1611" s="15" t="s">
        <v>23</v>
      </c>
      <c r="F1611" s="15" t="s">
        <v>49</v>
      </c>
      <c r="G1611" s="15" t="s">
        <v>95</v>
      </c>
      <c r="H1611" s="15">
        <v>5</v>
      </c>
      <c r="I1611" s="15">
        <v>55348</v>
      </c>
      <c r="J1611" s="17">
        <v>0.12</v>
      </c>
      <c r="K1611" s="15">
        <v>243531.2</v>
      </c>
      <c r="L1611" s="15">
        <v>196907.76</v>
      </c>
      <c r="M1611" s="15" t="s">
        <v>51</v>
      </c>
      <c r="N1611" s="18" t="str">
        <f t="shared" si="175"/>
        <v>February</v>
      </c>
      <c r="O1611" s="15">
        <f t="shared" si="176"/>
        <v>1</v>
      </c>
      <c r="P1611" s="19">
        <f t="shared" si="177"/>
        <v>29223.743999999999</v>
      </c>
      <c r="Q1611" s="19">
        <f t="shared" si="178"/>
        <v>214307.45600000001</v>
      </c>
      <c r="R1611" s="15">
        <f t="shared" si="179"/>
        <v>46623.44</v>
      </c>
      <c r="S1611" s="15">
        <f t="shared" si="180"/>
        <v>19.144750241447504</v>
      </c>
      <c r="T1611" s="20" t="str">
        <f t="shared" si="181"/>
        <v>High</v>
      </c>
    </row>
    <row r="1612" spans="1:20" x14ac:dyDescent="0.3">
      <c r="A1612" s="15" t="s">
        <v>1685</v>
      </c>
      <c r="B1612" s="16">
        <v>45360</v>
      </c>
      <c r="C1612" s="15" t="s">
        <v>37</v>
      </c>
      <c r="D1612" s="15" t="s">
        <v>109</v>
      </c>
      <c r="E1612" s="15" t="s">
        <v>23</v>
      </c>
      <c r="F1612" s="15" t="s">
        <v>24</v>
      </c>
      <c r="G1612" s="15" t="s">
        <v>25</v>
      </c>
      <c r="H1612" s="15">
        <v>2</v>
      </c>
      <c r="I1612" s="15">
        <v>57837</v>
      </c>
      <c r="J1612" s="17">
        <v>0.15</v>
      </c>
      <c r="K1612" s="15">
        <v>98322.9</v>
      </c>
      <c r="L1612" s="15">
        <v>83138.41</v>
      </c>
      <c r="M1612" s="15" t="s">
        <v>35</v>
      </c>
      <c r="N1612" s="18" t="str">
        <f t="shared" si="175"/>
        <v>March</v>
      </c>
      <c r="O1612" s="15">
        <f t="shared" si="176"/>
        <v>1</v>
      </c>
      <c r="P1612" s="19">
        <f t="shared" si="177"/>
        <v>14748.434999999998</v>
      </c>
      <c r="Q1612" s="19">
        <f t="shared" si="178"/>
        <v>83574.464999999997</v>
      </c>
      <c r="R1612" s="15">
        <f t="shared" si="179"/>
        <v>15184.489999999991</v>
      </c>
      <c r="S1612" s="15">
        <f t="shared" si="180"/>
        <v>15.443492818051535</v>
      </c>
      <c r="T1612" s="20" t="str">
        <f t="shared" si="181"/>
        <v>High</v>
      </c>
    </row>
    <row r="1613" spans="1:20" x14ac:dyDescent="0.3">
      <c r="A1613" s="15" t="s">
        <v>1686</v>
      </c>
      <c r="B1613" s="16">
        <v>45153</v>
      </c>
      <c r="C1613" s="15" t="s">
        <v>27</v>
      </c>
      <c r="D1613" s="15" t="s">
        <v>65</v>
      </c>
      <c r="E1613" s="15" t="s">
        <v>16</v>
      </c>
      <c r="F1613" s="15" t="s">
        <v>39</v>
      </c>
      <c r="G1613" s="15" t="s">
        <v>165</v>
      </c>
      <c r="H1613" s="15">
        <v>5</v>
      </c>
      <c r="I1613" s="15">
        <v>47638</v>
      </c>
      <c r="J1613" s="17">
        <v>0</v>
      </c>
      <c r="K1613" s="15">
        <v>238190</v>
      </c>
      <c r="L1613" s="15">
        <v>202527.32</v>
      </c>
      <c r="M1613" s="15" t="s">
        <v>35</v>
      </c>
      <c r="N1613" s="18" t="str">
        <f t="shared" si="175"/>
        <v>August</v>
      </c>
      <c r="O1613" s="15">
        <f t="shared" si="176"/>
        <v>3</v>
      </c>
      <c r="P1613" s="19">
        <f t="shared" si="177"/>
        <v>0</v>
      </c>
      <c r="Q1613" s="19">
        <f t="shared" si="178"/>
        <v>238190</v>
      </c>
      <c r="R1613" s="15">
        <f t="shared" si="179"/>
        <v>35662.679999999993</v>
      </c>
      <c r="S1613" s="15">
        <f t="shared" si="180"/>
        <v>14.972366598093956</v>
      </c>
      <c r="T1613" s="20" t="str">
        <f t="shared" si="181"/>
        <v>High</v>
      </c>
    </row>
    <row r="1614" spans="1:20" x14ac:dyDescent="0.3">
      <c r="A1614" s="15" t="s">
        <v>1687</v>
      </c>
      <c r="B1614" s="16">
        <v>45360</v>
      </c>
      <c r="C1614" s="15" t="s">
        <v>37</v>
      </c>
      <c r="D1614" s="15" t="s">
        <v>73</v>
      </c>
      <c r="E1614" s="15" t="s">
        <v>23</v>
      </c>
      <c r="F1614" s="15" t="s">
        <v>49</v>
      </c>
      <c r="G1614" s="15" t="s">
        <v>50</v>
      </c>
      <c r="H1614" s="15">
        <v>2</v>
      </c>
      <c r="I1614" s="15">
        <v>55650</v>
      </c>
      <c r="J1614" s="17">
        <v>0.1</v>
      </c>
      <c r="K1614" s="15">
        <v>100170</v>
      </c>
      <c r="L1614" s="15">
        <v>87235.9</v>
      </c>
      <c r="M1614" s="15" t="s">
        <v>19</v>
      </c>
      <c r="N1614" s="18" t="str">
        <f t="shared" si="175"/>
        <v>March</v>
      </c>
      <c r="O1614" s="15">
        <f t="shared" si="176"/>
        <v>1</v>
      </c>
      <c r="P1614" s="19">
        <f t="shared" si="177"/>
        <v>10017</v>
      </c>
      <c r="Q1614" s="19">
        <f t="shared" si="178"/>
        <v>90153</v>
      </c>
      <c r="R1614" s="15">
        <f t="shared" si="179"/>
        <v>12934.100000000006</v>
      </c>
      <c r="S1614" s="15">
        <f t="shared" si="180"/>
        <v>12.912149346111615</v>
      </c>
      <c r="T1614" s="20" t="str">
        <f t="shared" si="181"/>
        <v>High</v>
      </c>
    </row>
    <row r="1615" spans="1:20" x14ac:dyDescent="0.3">
      <c r="A1615" s="15" t="s">
        <v>1688</v>
      </c>
      <c r="B1615" s="16">
        <v>45469</v>
      </c>
      <c r="C1615" s="15" t="s">
        <v>37</v>
      </c>
      <c r="D1615" s="15" t="s">
        <v>65</v>
      </c>
      <c r="E1615" s="15" t="s">
        <v>32</v>
      </c>
      <c r="F1615" s="15" t="s">
        <v>60</v>
      </c>
      <c r="G1615" s="15" t="s">
        <v>102</v>
      </c>
      <c r="H1615" s="15">
        <v>2</v>
      </c>
      <c r="I1615" s="15">
        <v>4757</v>
      </c>
      <c r="J1615" s="17">
        <v>0.08</v>
      </c>
      <c r="K1615" s="15">
        <v>8752.8799999999992</v>
      </c>
      <c r="L1615" s="15">
        <v>7468.13</v>
      </c>
      <c r="M1615" s="15" t="s">
        <v>51</v>
      </c>
      <c r="N1615" s="18" t="str">
        <f t="shared" si="175"/>
        <v>June</v>
      </c>
      <c r="O1615" s="15">
        <f t="shared" si="176"/>
        <v>2</v>
      </c>
      <c r="P1615" s="19">
        <f t="shared" si="177"/>
        <v>700.23039999999992</v>
      </c>
      <c r="Q1615" s="19">
        <f t="shared" si="178"/>
        <v>8052.6495999999988</v>
      </c>
      <c r="R1615" s="15">
        <f t="shared" si="179"/>
        <v>1284.7499999999991</v>
      </c>
      <c r="S1615" s="15">
        <f t="shared" si="180"/>
        <v>14.678025975450357</v>
      </c>
      <c r="T1615" s="20" t="str">
        <f t="shared" si="181"/>
        <v>Low</v>
      </c>
    </row>
    <row r="1616" spans="1:20" x14ac:dyDescent="0.3">
      <c r="A1616" s="15" t="s">
        <v>1689</v>
      </c>
      <c r="B1616" s="16">
        <v>45315</v>
      </c>
      <c r="C1616" s="15" t="s">
        <v>37</v>
      </c>
      <c r="D1616" s="15" t="s">
        <v>63</v>
      </c>
      <c r="E1616" s="15" t="s">
        <v>16</v>
      </c>
      <c r="F1616" s="15" t="s">
        <v>17</v>
      </c>
      <c r="G1616" s="15" t="s">
        <v>156</v>
      </c>
      <c r="H1616" s="15">
        <v>1</v>
      </c>
      <c r="I1616" s="15">
        <v>81192</v>
      </c>
      <c r="J1616" s="17">
        <v>0</v>
      </c>
      <c r="K1616" s="15">
        <v>81192</v>
      </c>
      <c r="L1616" s="15">
        <v>61630.44</v>
      </c>
      <c r="M1616" s="15" t="s">
        <v>19</v>
      </c>
      <c r="N1616" s="18" t="str">
        <f t="shared" si="175"/>
        <v>January</v>
      </c>
      <c r="O1616" s="15">
        <f t="shared" si="176"/>
        <v>1</v>
      </c>
      <c r="P1616" s="19">
        <f t="shared" si="177"/>
        <v>0</v>
      </c>
      <c r="Q1616" s="19">
        <f t="shared" si="178"/>
        <v>81192</v>
      </c>
      <c r="R1616" s="15">
        <f t="shared" si="179"/>
        <v>19561.559999999998</v>
      </c>
      <c r="S1616" s="15">
        <f t="shared" si="180"/>
        <v>24.0929648241206</v>
      </c>
      <c r="T1616" s="20" t="str">
        <f t="shared" si="181"/>
        <v>High</v>
      </c>
    </row>
    <row r="1617" spans="1:20" x14ac:dyDescent="0.3">
      <c r="A1617" s="15" t="s">
        <v>1690</v>
      </c>
      <c r="B1617" s="16">
        <v>45411</v>
      </c>
      <c r="C1617" s="15" t="s">
        <v>21</v>
      </c>
      <c r="D1617" s="15" t="s">
        <v>28</v>
      </c>
      <c r="E1617" s="15" t="s">
        <v>32</v>
      </c>
      <c r="F1617" s="15" t="s">
        <v>90</v>
      </c>
      <c r="G1617" s="15" t="s">
        <v>113</v>
      </c>
      <c r="H1617" s="15">
        <v>3</v>
      </c>
      <c r="I1617" s="15">
        <v>76387</v>
      </c>
      <c r="J1617" s="17">
        <v>0.12</v>
      </c>
      <c r="K1617" s="15">
        <v>201661.68</v>
      </c>
      <c r="L1617" s="15">
        <v>169754.65</v>
      </c>
      <c r="M1617" s="15" t="s">
        <v>35</v>
      </c>
      <c r="N1617" s="18" t="str">
        <f t="shared" si="175"/>
        <v>April</v>
      </c>
      <c r="O1617" s="15">
        <f t="shared" si="176"/>
        <v>2</v>
      </c>
      <c r="P1617" s="19">
        <f t="shared" si="177"/>
        <v>24199.401599999997</v>
      </c>
      <c r="Q1617" s="19">
        <f t="shared" si="178"/>
        <v>177462.27840000001</v>
      </c>
      <c r="R1617" s="15">
        <f t="shared" si="179"/>
        <v>31907.03</v>
      </c>
      <c r="S1617" s="15">
        <f t="shared" si="180"/>
        <v>15.822059004963162</v>
      </c>
      <c r="T1617" s="20" t="str">
        <f t="shared" si="181"/>
        <v>High</v>
      </c>
    </row>
    <row r="1618" spans="1:20" x14ac:dyDescent="0.3">
      <c r="A1618" s="15" t="s">
        <v>1691</v>
      </c>
      <c r="B1618" s="16">
        <v>45277</v>
      </c>
      <c r="C1618" s="15" t="s">
        <v>27</v>
      </c>
      <c r="D1618" s="15" t="s">
        <v>15</v>
      </c>
      <c r="E1618" s="15" t="s">
        <v>23</v>
      </c>
      <c r="F1618" s="15" t="s">
        <v>24</v>
      </c>
      <c r="G1618" s="15" t="s">
        <v>25</v>
      </c>
      <c r="H1618" s="15">
        <v>3</v>
      </c>
      <c r="I1618" s="15">
        <v>6552</v>
      </c>
      <c r="J1618" s="17">
        <v>0.1</v>
      </c>
      <c r="K1618" s="15">
        <v>17690.400000000001</v>
      </c>
      <c r="L1618" s="15">
        <v>15135.72</v>
      </c>
      <c r="M1618" s="15" t="s">
        <v>35</v>
      </c>
      <c r="N1618" s="18" t="str">
        <f t="shared" si="175"/>
        <v>December</v>
      </c>
      <c r="O1618" s="15">
        <f t="shared" si="176"/>
        <v>4</v>
      </c>
      <c r="P1618" s="19">
        <f t="shared" si="177"/>
        <v>1769.0400000000002</v>
      </c>
      <c r="Q1618" s="19">
        <f t="shared" si="178"/>
        <v>15921.36</v>
      </c>
      <c r="R1618" s="15">
        <f t="shared" si="179"/>
        <v>2554.6800000000021</v>
      </c>
      <c r="S1618" s="15">
        <f t="shared" si="180"/>
        <v>14.441052774386117</v>
      </c>
      <c r="T1618" s="20" t="str">
        <f t="shared" si="181"/>
        <v>Medium</v>
      </c>
    </row>
    <row r="1619" spans="1:20" x14ac:dyDescent="0.3">
      <c r="A1619" s="15" t="s">
        <v>1692</v>
      </c>
      <c r="B1619" s="16">
        <v>44959</v>
      </c>
      <c r="C1619" s="15" t="s">
        <v>21</v>
      </c>
      <c r="D1619" s="15" t="s">
        <v>73</v>
      </c>
      <c r="E1619" s="15" t="s">
        <v>23</v>
      </c>
      <c r="F1619" s="15" t="s">
        <v>53</v>
      </c>
      <c r="G1619" s="15" t="s">
        <v>133</v>
      </c>
      <c r="H1619" s="15">
        <v>2</v>
      </c>
      <c r="I1619" s="15">
        <v>74852</v>
      </c>
      <c r="J1619" s="17">
        <v>0.15</v>
      </c>
      <c r="K1619" s="15">
        <v>127248.4</v>
      </c>
      <c r="L1619" s="15">
        <v>109411.11</v>
      </c>
      <c r="M1619" s="15" t="s">
        <v>51</v>
      </c>
      <c r="N1619" s="18" t="str">
        <f t="shared" si="175"/>
        <v>February</v>
      </c>
      <c r="O1619" s="15">
        <f t="shared" si="176"/>
        <v>1</v>
      </c>
      <c r="P1619" s="19">
        <f t="shared" si="177"/>
        <v>19087.259999999998</v>
      </c>
      <c r="Q1619" s="19">
        <f t="shared" si="178"/>
        <v>108161.14</v>
      </c>
      <c r="R1619" s="15">
        <f t="shared" si="179"/>
        <v>17837.289999999994</v>
      </c>
      <c r="S1619" s="15">
        <f t="shared" si="180"/>
        <v>14.017692953310215</v>
      </c>
      <c r="T1619" s="20" t="str">
        <f t="shared" si="181"/>
        <v>High</v>
      </c>
    </row>
    <row r="1620" spans="1:20" x14ac:dyDescent="0.3">
      <c r="A1620" s="15" t="s">
        <v>1693</v>
      </c>
      <c r="B1620" s="16">
        <v>45354</v>
      </c>
      <c r="C1620" s="15" t="s">
        <v>37</v>
      </c>
      <c r="D1620" s="15" t="s">
        <v>63</v>
      </c>
      <c r="E1620" s="15" t="s">
        <v>16</v>
      </c>
      <c r="F1620" s="15" t="s">
        <v>29</v>
      </c>
      <c r="G1620" s="15" t="s">
        <v>79</v>
      </c>
      <c r="H1620" s="15">
        <v>5</v>
      </c>
      <c r="I1620" s="15">
        <v>59440</v>
      </c>
      <c r="J1620" s="17">
        <v>0.1</v>
      </c>
      <c r="K1620" s="15">
        <v>267480</v>
      </c>
      <c r="L1620" s="15">
        <v>232212.45</v>
      </c>
      <c r="M1620" s="15" t="s">
        <v>35</v>
      </c>
      <c r="N1620" s="18" t="str">
        <f t="shared" si="175"/>
        <v>March</v>
      </c>
      <c r="O1620" s="15">
        <f t="shared" si="176"/>
        <v>1</v>
      </c>
      <c r="P1620" s="19">
        <f t="shared" si="177"/>
        <v>26748</v>
      </c>
      <c r="Q1620" s="19">
        <f t="shared" si="178"/>
        <v>240732</v>
      </c>
      <c r="R1620" s="15">
        <f t="shared" si="179"/>
        <v>35267.549999999988</v>
      </c>
      <c r="S1620" s="15">
        <f t="shared" si="180"/>
        <v>13.185116644235078</v>
      </c>
      <c r="T1620" s="20" t="str">
        <f t="shared" si="181"/>
        <v>High</v>
      </c>
    </row>
    <row r="1621" spans="1:20" x14ac:dyDescent="0.3">
      <c r="A1621" s="15" t="s">
        <v>1694</v>
      </c>
      <c r="B1621" s="16">
        <v>45338</v>
      </c>
      <c r="C1621" s="15" t="s">
        <v>27</v>
      </c>
      <c r="D1621" s="15" t="s">
        <v>68</v>
      </c>
      <c r="E1621" s="15" t="s">
        <v>16</v>
      </c>
      <c r="F1621" s="15" t="s">
        <v>29</v>
      </c>
      <c r="G1621" s="15" t="s">
        <v>105</v>
      </c>
      <c r="H1621" s="15">
        <v>2</v>
      </c>
      <c r="I1621" s="15">
        <v>83634</v>
      </c>
      <c r="J1621" s="17">
        <v>0</v>
      </c>
      <c r="K1621" s="15">
        <v>167268</v>
      </c>
      <c r="L1621" s="15">
        <v>142680.21</v>
      </c>
      <c r="M1621" s="15" t="s">
        <v>51</v>
      </c>
      <c r="N1621" s="18" t="str">
        <f t="shared" si="175"/>
        <v>February</v>
      </c>
      <c r="O1621" s="15">
        <f t="shared" si="176"/>
        <v>1</v>
      </c>
      <c r="P1621" s="19">
        <f t="shared" si="177"/>
        <v>0</v>
      </c>
      <c r="Q1621" s="19">
        <f t="shared" si="178"/>
        <v>167268</v>
      </c>
      <c r="R1621" s="15">
        <f t="shared" si="179"/>
        <v>24587.790000000008</v>
      </c>
      <c r="S1621" s="15">
        <f t="shared" si="180"/>
        <v>14.699637707152599</v>
      </c>
      <c r="T1621" s="20" t="str">
        <f t="shared" si="181"/>
        <v>High</v>
      </c>
    </row>
    <row r="1622" spans="1:20" x14ac:dyDescent="0.3">
      <c r="A1622" s="15" t="s">
        <v>1695</v>
      </c>
      <c r="B1622" s="16">
        <v>45446</v>
      </c>
      <c r="C1622" s="15" t="s">
        <v>14</v>
      </c>
      <c r="D1622" s="15" t="s">
        <v>63</v>
      </c>
      <c r="E1622" s="15" t="s">
        <v>32</v>
      </c>
      <c r="F1622" s="15" t="s">
        <v>33</v>
      </c>
      <c r="G1622" s="15" t="s">
        <v>83</v>
      </c>
      <c r="H1622" s="15">
        <v>5</v>
      </c>
      <c r="I1622" s="15">
        <v>29915</v>
      </c>
      <c r="J1622" s="17">
        <v>0.15</v>
      </c>
      <c r="K1622" s="15">
        <v>127138.75</v>
      </c>
      <c r="L1622" s="15">
        <v>106213.86</v>
      </c>
      <c r="M1622" s="15" t="s">
        <v>35</v>
      </c>
      <c r="N1622" s="18" t="str">
        <f t="shared" si="175"/>
        <v>June</v>
      </c>
      <c r="O1622" s="15">
        <f t="shared" si="176"/>
        <v>2</v>
      </c>
      <c r="P1622" s="19">
        <f t="shared" si="177"/>
        <v>19070.8125</v>
      </c>
      <c r="Q1622" s="19">
        <f t="shared" si="178"/>
        <v>108067.9375</v>
      </c>
      <c r="R1622" s="15">
        <f t="shared" si="179"/>
        <v>20924.89</v>
      </c>
      <c r="S1622" s="15">
        <f t="shared" si="180"/>
        <v>16.458310310585876</v>
      </c>
      <c r="T1622" s="20" t="str">
        <f t="shared" si="181"/>
        <v>High</v>
      </c>
    </row>
    <row r="1623" spans="1:20" x14ac:dyDescent="0.3">
      <c r="A1623" s="15" t="s">
        <v>1696</v>
      </c>
      <c r="B1623" s="16">
        <v>45456</v>
      </c>
      <c r="C1623" s="15" t="s">
        <v>14</v>
      </c>
      <c r="D1623" s="15" t="s">
        <v>42</v>
      </c>
      <c r="E1623" s="15" t="s">
        <v>16</v>
      </c>
      <c r="F1623" s="15" t="s">
        <v>17</v>
      </c>
      <c r="G1623" s="15" t="s">
        <v>97</v>
      </c>
      <c r="H1623" s="15">
        <v>2</v>
      </c>
      <c r="I1623" s="15">
        <v>65554</v>
      </c>
      <c r="J1623" s="17">
        <v>0.05</v>
      </c>
      <c r="K1623" s="15">
        <v>124552.6</v>
      </c>
      <c r="L1623" s="15">
        <v>101382.08</v>
      </c>
      <c r="M1623" s="15" t="s">
        <v>35</v>
      </c>
      <c r="N1623" s="18" t="str">
        <f t="shared" si="175"/>
        <v>June</v>
      </c>
      <c r="O1623" s="15">
        <f t="shared" si="176"/>
        <v>2</v>
      </c>
      <c r="P1623" s="19">
        <f t="shared" si="177"/>
        <v>6227.630000000001</v>
      </c>
      <c r="Q1623" s="19">
        <f t="shared" si="178"/>
        <v>118324.97</v>
      </c>
      <c r="R1623" s="15">
        <f t="shared" si="179"/>
        <v>23170.520000000004</v>
      </c>
      <c r="S1623" s="15">
        <f t="shared" si="180"/>
        <v>18.602999857088491</v>
      </c>
      <c r="T1623" s="20" t="str">
        <f t="shared" si="181"/>
        <v>High</v>
      </c>
    </row>
    <row r="1624" spans="1:20" x14ac:dyDescent="0.3">
      <c r="A1624" s="15" t="s">
        <v>1697</v>
      </c>
      <c r="B1624" s="16">
        <v>45639</v>
      </c>
      <c r="C1624" s="15" t="s">
        <v>37</v>
      </c>
      <c r="D1624" s="15" t="s">
        <v>46</v>
      </c>
      <c r="E1624" s="15" t="s">
        <v>32</v>
      </c>
      <c r="F1624" s="15" t="s">
        <v>43</v>
      </c>
      <c r="G1624" s="15" t="s">
        <v>44</v>
      </c>
      <c r="H1624" s="15">
        <v>5</v>
      </c>
      <c r="I1624" s="15">
        <v>31041</v>
      </c>
      <c r="J1624" s="17">
        <v>0.08</v>
      </c>
      <c r="K1624" s="15">
        <v>142788.6</v>
      </c>
      <c r="L1624" s="15">
        <v>108749.78</v>
      </c>
      <c r="M1624" s="15" t="s">
        <v>35</v>
      </c>
      <c r="N1624" s="18" t="str">
        <f t="shared" si="175"/>
        <v>December</v>
      </c>
      <c r="O1624" s="15">
        <f t="shared" si="176"/>
        <v>4</v>
      </c>
      <c r="P1624" s="19">
        <f t="shared" si="177"/>
        <v>11423.088000000002</v>
      </c>
      <c r="Q1624" s="19">
        <f t="shared" si="178"/>
        <v>131365.51200000002</v>
      </c>
      <c r="R1624" s="15">
        <f t="shared" si="179"/>
        <v>34038.820000000007</v>
      </c>
      <c r="S1624" s="15">
        <f t="shared" si="180"/>
        <v>23.838611765925293</v>
      </c>
      <c r="T1624" s="20" t="str">
        <f t="shared" si="181"/>
        <v>High</v>
      </c>
    </row>
    <row r="1625" spans="1:20" x14ac:dyDescent="0.3">
      <c r="A1625" s="15" t="s">
        <v>1698</v>
      </c>
      <c r="B1625" s="16">
        <v>45061</v>
      </c>
      <c r="C1625" s="15" t="s">
        <v>14</v>
      </c>
      <c r="D1625" s="15" t="s">
        <v>109</v>
      </c>
      <c r="E1625" s="15" t="s">
        <v>16</v>
      </c>
      <c r="F1625" s="15" t="s">
        <v>17</v>
      </c>
      <c r="G1625" s="15" t="s">
        <v>18</v>
      </c>
      <c r="H1625" s="15">
        <v>3</v>
      </c>
      <c r="I1625" s="15">
        <v>43110</v>
      </c>
      <c r="J1625" s="17">
        <v>0</v>
      </c>
      <c r="K1625" s="15">
        <v>129330</v>
      </c>
      <c r="L1625" s="15">
        <v>97735.039999999994</v>
      </c>
      <c r="M1625" s="15" t="s">
        <v>51</v>
      </c>
      <c r="N1625" s="18" t="str">
        <f t="shared" si="175"/>
        <v>May</v>
      </c>
      <c r="O1625" s="15">
        <f t="shared" si="176"/>
        <v>2</v>
      </c>
      <c r="P1625" s="19">
        <f t="shared" si="177"/>
        <v>0</v>
      </c>
      <c r="Q1625" s="19">
        <f t="shared" si="178"/>
        <v>129330</v>
      </c>
      <c r="R1625" s="15">
        <f t="shared" si="179"/>
        <v>31594.960000000006</v>
      </c>
      <c r="S1625" s="15">
        <f t="shared" si="180"/>
        <v>24.429722415526179</v>
      </c>
      <c r="T1625" s="20" t="str">
        <f t="shared" si="181"/>
        <v>High</v>
      </c>
    </row>
    <row r="1626" spans="1:20" x14ac:dyDescent="0.3">
      <c r="A1626" s="15" t="s">
        <v>1699</v>
      </c>
      <c r="B1626" s="16">
        <v>45359</v>
      </c>
      <c r="C1626" s="15" t="s">
        <v>14</v>
      </c>
      <c r="D1626" s="15" t="s">
        <v>68</v>
      </c>
      <c r="E1626" s="15" t="s">
        <v>32</v>
      </c>
      <c r="F1626" s="15" t="s">
        <v>60</v>
      </c>
      <c r="G1626" s="15" t="s">
        <v>102</v>
      </c>
      <c r="H1626" s="15">
        <v>5</v>
      </c>
      <c r="I1626" s="15">
        <v>15915</v>
      </c>
      <c r="J1626" s="17">
        <v>0.15</v>
      </c>
      <c r="K1626" s="15">
        <v>67638.75</v>
      </c>
      <c r="L1626" s="15">
        <v>58456.81</v>
      </c>
      <c r="M1626" s="15" t="s">
        <v>51</v>
      </c>
      <c r="N1626" s="18" t="str">
        <f t="shared" si="175"/>
        <v>March</v>
      </c>
      <c r="O1626" s="15">
        <f t="shared" si="176"/>
        <v>1</v>
      </c>
      <c r="P1626" s="19">
        <f t="shared" si="177"/>
        <v>10145.8125</v>
      </c>
      <c r="Q1626" s="19">
        <f t="shared" si="178"/>
        <v>57492.9375</v>
      </c>
      <c r="R1626" s="15">
        <f t="shared" si="179"/>
        <v>9181.9400000000023</v>
      </c>
      <c r="S1626" s="15">
        <f t="shared" si="180"/>
        <v>13.574969969137518</v>
      </c>
      <c r="T1626" s="20" t="str">
        <f t="shared" si="181"/>
        <v>High</v>
      </c>
    </row>
    <row r="1627" spans="1:20" x14ac:dyDescent="0.3">
      <c r="A1627" s="15" t="s">
        <v>1700</v>
      </c>
      <c r="B1627" s="16">
        <v>45423</v>
      </c>
      <c r="C1627" s="15" t="s">
        <v>21</v>
      </c>
      <c r="D1627" s="15" t="s">
        <v>56</v>
      </c>
      <c r="E1627" s="15" t="s">
        <v>16</v>
      </c>
      <c r="F1627" s="15" t="s">
        <v>39</v>
      </c>
      <c r="G1627" s="15" t="s">
        <v>85</v>
      </c>
      <c r="H1627" s="15">
        <v>4</v>
      </c>
      <c r="I1627" s="15">
        <v>57521</v>
      </c>
      <c r="J1627" s="17">
        <v>0.1</v>
      </c>
      <c r="K1627" s="15">
        <v>207075.6</v>
      </c>
      <c r="L1627" s="15">
        <v>184384.15</v>
      </c>
      <c r="M1627" s="15" t="s">
        <v>35</v>
      </c>
      <c r="N1627" s="18" t="str">
        <f t="shared" si="175"/>
        <v>May</v>
      </c>
      <c r="O1627" s="15">
        <f t="shared" si="176"/>
        <v>2</v>
      </c>
      <c r="P1627" s="19">
        <f t="shared" si="177"/>
        <v>20707.560000000001</v>
      </c>
      <c r="Q1627" s="19">
        <f t="shared" si="178"/>
        <v>186368.04</v>
      </c>
      <c r="R1627" s="15">
        <f t="shared" si="179"/>
        <v>22691.450000000012</v>
      </c>
      <c r="S1627" s="15">
        <f t="shared" si="180"/>
        <v>10.958051069271324</v>
      </c>
      <c r="T1627" s="20" t="str">
        <f t="shared" si="181"/>
        <v>High</v>
      </c>
    </row>
    <row r="1628" spans="1:20" x14ac:dyDescent="0.3">
      <c r="A1628" s="15" t="s">
        <v>1701</v>
      </c>
      <c r="B1628" s="16">
        <v>44967</v>
      </c>
      <c r="C1628" s="15" t="s">
        <v>37</v>
      </c>
      <c r="D1628" s="15" t="s">
        <v>22</v>
      </c>
      <c r="E1628" s="15" t="s">
        <v>32</v>
      </c>
      <c r="F1628" s="15" t="s">
        <v>43</v>
      </c>
      <c r="G1628" s="15" t="s">
        <v>66</v>
      </c>
      <c r="H1628" s="15">
        <v>4</v>
      </c>
      <c r="I1628" s="15">
        <v>66141</v>
      </c>
      <c r="J1628" s="17">
        <v>0.08</v>
      </c>
      <c r="K1628" s="15">
        <v>243398.88</v>
      </c>
      <c r="L1628" s="15">
        <v>217354.4</v>
      </c>
      <c r="M1628" s="15" t="s">
        <v>35</v>
      </c>
      <c r="N1628" s="18" t="str">
        <f t="shared" si="175"/>
        <v>February</v>
      </c>
      <c r="O1628" s="15">
        <f t="shared" si="176"/>
        <v>1</v>
      </c>
      <c r="P1628" s="19">
        <f t="shared" si="177"/>
        <v>19471.910400000001</v>
      </c>
      <c r="Q1628" s="19">
        <f t="shared" si="178"/>
        <v>223926.96960000001</v>
      </c>
      <c r="R1628" s="15">
        <f t="shared" si="179"/>
        <v>26044.48000000001</v>
      </c>
      <c r="S1628" s="15">
        <f t="shared" si="180"/>
        <v>10.700328612851468</v>
      </c>
      <c r="T1628" s="20" t="str">
        <f t="shared" si="181"/>
        <v>High</v>
      </c>
    </row>
    <row r="1629" spans="1:20" x14ac:dyDescent="0.3">
      <c r="A1629" s="15" t="s">
        <v>1702</v>
      </c>
      <c r="B1629" s="16">
        <v>45073</v>
      </c>
      <c r="C1629" s="15" t="s">
        <v>14</v>
      </c>
      <c r="D1629" s="15" t="s">
        <v>65</v>
      </c>
      <c r="E1629" s="15" t="s">
        <v>32</v>
      </c>
      <c r="F1629" s="15" t="s">
        <v>60</v>
      </c>
      <c r="G1629" s="15" t="s">
        <v>61</v>
      </c>
      <c r="H1629" s="15">
        <v>2</v>
      </c>
      <c r="I1629" s="15">
        <v>15961</v>
      </c>
      <c r="J1629" s="17">
        <v>0.15</v>
      </c>
      <c r="K1629" s="15">
        <v>27133.7</v>
      </c>
      <c r="L1629" s="15">
        <v>22455.13</v>
      </c>
      <c r="M1629" s="15" t="s">
        <v>19</v>
      </c>
      <c r="N1629" s="18" t="str">
        <f t="shared" si="175"/>
        <v>May</v>
      </c>
      <c r="O1629" s="15">
        <f t="shared" si="176"/>
        <v>2</v>
      </c>
      <c r="P1629" s="19">
        <f t="shared" si="177"/>
        <v>4070.0549999999998</v>
      </c>
      <c r="Q1629" s="19">
        <f t="shared" si="178"/>
        <v>23063.645</v>
      </c>
      <c r="R1629" s="15">
        <f t="shared" si="179"/>
        <v>4678.57</v>
      </c>
      <c r="S1629" s="15">
        <f t="shared" si="180"/>
        <v>17.242653969049556</v>
      </c>
      <c r="T1629" s="20" t="str">
        <f t="shared" si="181"/>
        <v>Medium</v>
      </c>
    </row>
    <row r="1630" spans="1:20" x14ac:dyDescent="0.3">
      <c r="A1630" s="15" t="s">
        <v>1703</v>
      </c>
      <c r="B1630" s="16">
        <v>45232</v>
      </c>
      <c r="C1630" s="15" t="s">
        <v>14</v>
      </c>
      <c r="D1630" s="15" t="s">
        <v>38</v>
      </c>
      <c r="E1630" s="15" t="s">
        <v>23</v>
      </c>
      <c r="F1630" s="15" t="s">
        <v>49</v>
      </c>
      <c r="G1630" s="15" t="s">
        <v>71</v>
      </c>
      <c r="H1630" s="15">
        <v>1</v>
      </c>
      <c r="I1630" s="15">
        <v>49095</v>
      </c>
      <c r="J1630" s="17">
        <v>0.12</v>
      </c>
      <c r="K1630" s="15">
        <v>43203.6</v>
      </c>
      <c r="L1630" s="15">
        <v>32581.62</v>
      </c>
      <c r="M1630" s="15" t="s">
        <v>35</v>
      </c>
      <c r="N1630" s="18" t="str">
        <f t="shared" si="175"/>
        <v>November</v>
      </c>
      <c r="O1630" s="15">
        <f t="shared" si="176"/>
        <v>4</v>
      </c>
      <c r="P1630" s="19">
        <f t="shared" si="177"/>
        <v>5184.4319999999998</v>
      </c>
      <c r="Q1630" s="19">
        <f t="shared" si="178"/>
        <v>38019.167999999998</v>
      </c>
      <c r="R1630" s="15">
        <f t="shared" si="179"/>
        <v>10621.98</v>
      </c>
      <c r="S1630" s="15">
        <f t="shared" si="180"/>
        <v>24.585867844346303</v>
      </c>
      <c r="T1630" s="20" t="str">
        <f t="shared" si="181"/>
        <v>High</v>
      </c>
    </row>
    <row r="1631" spans="1:20" x14ac:dyDescent="0.3">
      <c r="A1631" s="15" t="s">
        <v>1704</v>
      </c>
      <c r="B1631" s="16">
        <v>45520</v>
      </c>
      <c r="C1631" s="15" t="s">
        <v>27</v>
      </c>
      <c r="D1631" s="15" t="s">
        <v>38</v>
      </c>
      <c r="E1631" s="15" t="s">
        <v>32</v>
      </c>
      <c r="F1631" s="15" t="s">
        <v>43</v>
      </c>
      <c r="G1631" s="15" t="s">
        <v>44</v>
      </c>
      <c r="H1631" s="15">
        <v>2</v>
      </c>
      <c r="I1631" s="15">
        <v>16850</v>
      </c>
      <c r="J1631" s="17">
        <v>0.12</v>
      </c>
      <c r="K1631" s="15">
        <v>29656</v>
      </c>
      <c r="L1631" s="15">
        <v>26403.1</v>
      </c>
      <c r="M1631" s="15" t="s">
        <v>19</v>
      </c>
      <c r="N1631" s="18" t="str">
        <f t="shared" si="175"/>
        <v>August</v>
      </c>
      <c r="O1631" s="15">
        <f t="shared" si="176"/>
        <v>3</v>
      </c>
      <c r="P1631" s="19">
        <f t="shared" si="177"/>
        <v>3558.72</v>
      </c>
      <c r="Q1631" s="19">
        <f t="shared" si="178"/>
        <v>26097.279999999999</v>
      </c>
      <c r="R1631" s="15">
        <f t="shared" si="179"/>
        <v>3252.9000000000015</v>
      </c>
      <c r="S1631" s="15">
        <f t="shared" si="180"/>
        <v>10.968775289991912</v>
      </c>
      <c r="T1631" s="20" t="str">
        <f t="shared" si="181"/>
        <v>Medium</v>
      </c>
    </row>
    <row r="1632" spans="1:20" x14ac:dyDescent="0.3">
      <c r="A1632" s="15" t="s">
        <v>1705</v>
      </c>
      <c r="B1632" s="16">
        <v>45465</v>
      </c>
      <c r="C1632" s="15" t="s">
        <v>21</v>
      </c>
      <c r="D1632" s="15" t="s">
        <v>109</v>
      </c>
      <c r="E1632" s="15" t="s">
        <v>23</v>
      </c>
      <c r="F1632" s="15" t="s">
        <v>49</v>
      </c>
      <c r="G1632" s="15" t="s">
        <v>95</v>
      </c>
      <c r="H1632" s="15">
        <v>4</v>
      </c>
      <c r="I1632" s="15">
        <v>84750</v>
      </c>
      <c r="J1632" s="17">
        <v>0.12</v>
      </c>
      <c r="K1632" s="15">
        <v>298320</v>
      </c>
      <c r="L1632" s="15">
        <v>266347.57</v>
      </c>
      <c r="M1632" s="15" t="s">
        <v>35</v>
      </c>
      <c r="N1632" s="18" t="str">
        <f t="shared" si="175"/>
        <v>June</v>
      </c>
      <c r="O1632" s="15">
        <f t="shared" si="176"/>
        <v>2</v>
      </c>
      <c r="P1632" s="19">
        <f t="shared" si="177"/>
        <v>35798.400000000001</v>
      </c>
      <c r="Q1632" s="19">
        <f t="shared" si="178"/>
        <v>262521.59999999998</v>
      </c>
      <c r="R1632" s="15">
        <f t="shared" si="179"/>
        <v>31972.429999999993</v>
      </c>
      <c r="S1632" s="15">
        <f t="shared" si="180"/>
        <v>10.717494636631802</v>
      </c>
      <c r="T1632" s="20" t="str">
        <f t="shared" si="181"/>
        <v>High</v>
      </c>
    </row>
    <row r="1633" spans="1:20" x14ac:dyDescent="0.3">
      <c r="A1633" s="15" t="s">
        <v>1706</v>
      </c>
      <c r="B1633" s="16">
        <v>44933</v>
      </c>
      <c r="C1633" s="15" t="s">
        <v>27</v>
      </c>
      <c r="D1633" s="15" t="s">
        <v>15</v>
      </c>
      <c r="E1633" s="15" t="s">
        <v>16</v>
      </c>
      <c r="F1633" s="15" t="s">
        <v>17</v>
      </c>
      <c r="G1633" s="15" t="s">
        <v>156</v>
      </c>
      <c r="H1633" s="15">
        <v>5</v>
      </c>
      <c r="I1633" s="15">
        <v>44014</v>
      </c>
      <c r="J1633" s="17">
        <v>0.1</v>
      </c>
      <c r="K1633" s="15">
        <v>198063</v>
      </c>
      <c r="L1633" s="15">
        <v>170262.75</v>
      </c>
      <c r="M1633" s="15" t="s">
        <v>51</v>
      </c>
      <c r="N1633" s="18" t="str">
        <f t="shared" si="175"/>
        <v>January</v>
      </c>
      <c r="O1633" s="15">
        <f t="shared" si="176"/>
        <v>1</v>
      </c>
      <c r="P1633" s="19">
        <f t="shared" si="177"/>
        <v>19806.300000000003</v>
      </c>
      <c r="Q1633" s="19">
        <f t="shared" si="178"/>
        <v>178256.7</v>
      </c>
      <c r="R1633" s="15">
        <f t="shared" si="179"/>
        <v>27800.25</v>
      </c>
      <c r="S1633" s="15">
        <f t="shared" si="180"/>
        <v>14.036064282576755</v>
      </c>
      <c r="T1633" s="20" t="str">
        <f t="shared" si="181"/>
        <v>High</v>
      </c>
    </row>
    <row r="1634" spans="1:20" x14ac:dyDescent="0.3">
      <c r="A1634" s="15" t="s">
        <v>1707</v>
      </c>
      <c r="B1634" s="16">
        <v>45403</v>
      </c>
      <c r="C1634" s="15" t="s">
        <v>27</v>
      </c>
      <c r="D1634" s="15" t="s">
        <v>56</v>
      </c>
      <c r="E1634" s="15" t="s">
        <v>32</v>
      </c>
      <c r="F1634" s="15" t="s">
        <v>43</v>
      </c>
      <c r="G1634" s="15" t="s">
        <v>44</v>
      </c>
      <c r="H1634" s="15">
        <v>5</v>
      </c>
      <c r="I1634" s="15">
        <v>33233</v>
      </c>
      <c r="J1634" s="17">
        <v>0.05</v>
      </c>
      <c r="K1634" s="15">
        <v>157856.75</v>
      </c>
      <c r="L1634" s="15">
        <v>126423.66</v>
      </c>
      <c r="M1634" s="15" t="s">
        <v>19</v>
      </c>
      <c r="N1634" s="18" t="str">
        <f t="shared" si="175"/>
        <v>April</v>
      </c>
      <c r="O1634" s="15">
        <f t="shared" si="176"/>
        <v>2</v>
      </c>
      <c r="P1634" s="19">
        <f t="shared" si="177"/>
        <v>7892.8375000000005</v>
      </c>
      <c r="Q1634" s="19">
        <f t="shared" si="178"/>
        <v>149963.91250000001</v>
      </c>
      <c r="R1634" s="15">
        <f t="shared" si="179"/>
        <v>31433.089999999997</v>
      </c>
      <c r="S1634" s="15">
        <f t="shared" si="180"/>
        <v>19.912414261664448</v>
      </c>
      <c r="T1634" s="20" t="str">
        <f t="shared" si="181"/>
        <v>High</v>
      </c>
    </row>
    <row r="1635" spans="1:20" x14ac:dyDescent="0.3">
      <c r="A1635" s="15" t="s">
        <v>1708</v>
      </c>
      <c r="B1635" s="16">
        <v>45525</v>
      </c>
      <c r="C1635" s="15" t="s">
        <v>27</v>
      </c>
      <c r="D1635" s="15" t="s">
        <v>70</v>
      </c>
      <c r="E1635" s="15" t="s">
        <v>32</v>
      </c>
      <c r="F1635" s="15" t="s">
        <v>43</v>
      </c>
      <c r="G1635" s="15" t="s">
        <v>66</v>
      </c>
      <c r="H1635" s="15">
        <v>5</v>
      </c>
      <c r="I1635" s="15">
        <v>29194</v>
      </c>
      <c r="J1635" s="17">
        <v>0.12</v>
      </c>
      <c r="K1635" s="15">
        <v>128453.6</v>
      </c>
      <c r="L1635" s="15">
        <v>103872.05</v>
      </c>
      <c r="M1635" s="15" t="s">
        <v>19</v>
      </c>
      <c r="N1635" s="18" t="str">
        <f t="shared" si="175"/>
        <v>August</v>
      </c>
      <c r="O1635" s="15">
        <f t="shared" si="176"/>
        <v>3</v>
      </c>
      <c r="P1635" s="19">
        <f t="shared" si="177"/>
        <v>15414.432000000001</v>
      </c>
      <c r="Q1635" s="19">
        <f t="shared" si="178"/>
        <v>113039.16800000001</v>
      </c>
      <c r="R1635" s="15">
        <f t="shared" si="179"/>
        <v>24581.550000000003</v>
      </c>
      <c r="S1635" s="15">
        <f t="shared" si="180"/>
        <v>19.136520891590429</v>
      </c>
      <c r="T1635" s="20" t="str">
        <f t="shared" si="181"/>
        <v>High</v>
      </c>
    </row>
    <row r="1636" spans="1:20" x14ac:dyDescent="0.3">
      <c r="A1636" s="15" t="s">
        <v>1709</v>
      </c>
      <c r="B1636" s="16">
        <v>45570</v>
      </c>
      <c r="C1636" s="15" t="s">
        <v>37</v>
      </c>
      <c r="D1636" s="15" t="s">
        <v>38</v>
      </c>
      <c r="E1636" s="15" t="s">
        <v>23</v>
      </c>
      <c r="F1636" s="15" t="s">
        <v>49</v>
      </c>
      <c r="G1636" s="15" t="s">
        <v>50</v>
      </c>
      <c r="H1636" s="15">
        <v>5</v>
      </c>
      <c r="I1636" s="15">
        <v>86119</v>
      </c>
      <c r="J1636" s="17">
        <v>0.15</v>
      </c>
      <c r="K1636" s="15">
        <v>366005.75</v>
      </c>
      <c r="L1636" s="15">
        <v>312303.15000000002</v>
      </c>
      <c r="M1636" s="15" t="s">
        <v>19</v>
      </c>
      <c r="N1636" s="18" t="str">
        <f t="shared" si="175"/>
        <v>October</v>
      </c>
      <c r="O1636" s="15">
        <f t="shared" si="176"/>
        <v>4</v>
      </c>
      <c r="P1636" s="19">
        <f t="shared" si="177"/>
        <v>54900.862499999996</v>
      </c>
      <c r="Q1636" s="19">
        <f t="shared" si="178"/>
        <v>311104.88750000001</v>
      </c>
      <c r="R1636" s="15">
        <f t="shared" si="179"/>
        <v>53702.599999999977</v>
      </c>
      <c r="S1636" s="15">
        <f t="shared" si="180"/>
        <v>14.672611017723074</v>
      </c>
      <c r="T1636" s="20" t="str">
        <f t="shared" si="181"/>
        <v>High</v>
      </c>
    </row>
    <row r="1637" spans="1:20" x14ac:dyDescent="0.3">
      <c r="A1637" s="15" t="s">
        <v>1710</v>
      </c>
      <c r="B1637" s="16">
        <v>45366</v>
      </c>
      <c r="C1637" s="15" t="s">
        <v>21</v>
      </c>
      <c r="D1637" s="15" t="s">
        <v>15</v>
      </c>
      <c r="E1637" s="15" t="s">
        <v>23</v>
      </c>
      <c r="F1637" s="15" t="s">
        <v>24</v>
      </c>
      <c r="G1637" s="15" t="s">
        <v>25</v>
      </c>
      <c r="H1637" s="15">
        <v>1</v>
      </c>
      <c r="I1637" s="15">
        <v>29688</v>
      </c>
      <c r="J1637" s="17">
        <v>0.05</v>
      </c>
      <c r="K1637" s="15">
        <v>28203.599999999999</v>
      </c>
      <c r="L1637" s="15">
        <v>23216.18</v>
      </c>
      <c r="M1637" s="15" t="s">
        <v>51</v>
      </c>
      <c r="N1637" s="18" t="str">
        <f t="shared" si="175"/>
        <v>March</v>
      </c>
      <c r="O1637" s="15">
        <f t="shared" si="176"/>
        <v>1</v>
      </c>
      <c r="P1637" s="19">
        <f t="shared" si="177"/>
        <v>1410.18</v>
      </c>
      <c r="Q1637" s="19">
        <f t="shared" si="178"/>
        <v>26793.42</v>
      </c>
      <c r="R1637" s="15">
        <f t="shared" si="179"/>
        <v>4987.4199999999983</v>
      </c>
      <c r="S1637" s="15">
        <f t="shared" si="180"/>
        <v>17.683629040264361</v>
      </c>
      <c r="T1637" s="20" t="str">
        <f t="shared" si="181"/>
        <v>Medium</v>
      </c>
    </row>
    <row r="1638" spans="1:20" x14ac:dyDescent="0.3">
      <c r="A1638" s="15" t="s">
        <v>1711</v>
      </c>
      <c r="B1638" s="16">
        <v>45611</v>
      </c>
      <c r="C1638" s="15" t="s">
        <v>27</v>
      </c>
      <c r="D1638" s="15" t="s">
        <v>68</v>
      </c>
      <c r="E1638" s="15" t="s">
        <v>23</v>
      </c>
      <c r="F1638" s="15" t="s">
        <v>53</v>
      </c>
      <c r="G1638" s="15" t="s">
        <v>54</v>
      </c>
      <c r="H1638" s="15">
        <v>4</v>
      </c>
      <c r="I1638" s="15">
        <v>88179</v>
      </c>
      <c r="J1638" s="17">
        <v>0</v>
      </c>
      <c r="K1638" s="15">
        <v>352716</v>
      </c>
      <c r="L1638" s="15">
        <v>294596.53999999998</v>
      </c>
      <c r="M1638" s="15" t="s">
        <v>35</v>
      </c>
      <c r="N1638" s="18" t="str">
        <f t="shared" si="175"/>
        <v>November</v>
      </c>
      <c r="O1638" s="15">
        <f t="shared" si="176"/>
        <v>4</v>
      </c>
      <c r="P1638" s="19">
        <f t="shared" si="177"/>
        <v>0</v>
      </c>
      <c r="Q1638" s="19">
        <f t="shared" si="178"/>
        <v>352716</v>
      </c>
      <c r="R1638" s="15">
        <f t="shared" si="179"/>
        <v>58119.460000000021</v>
      </c>
      <c r="S1638" s="15">
        <f t="shared" si="180"/>
        <v>16.477693101532118</v>
      </c>
      <c r="T1638" s="20" t="str">
        <f t="shared" si="181"/>
        <v>High</v>
      </c>
    </row>
    <row r="1639" spans="1:20" x14ac:dyDescent="0.3">
      <c r="A1639" s="15" t="s">
        <v>1712</v>
      </c>
      <c r="B1639" s="16">
        <v>45452</v>
      </c>
      <c r="C1639" s="15" t="s">
        <v>14</v>
      </c>
      <c r="D1639" s="15" t="s">
        <v>63</v>
      </c>
      <c r="E1639" s="15" t="s">
        <v>16</v>
      </c>
      <c r="F1639" s="15" t="s">
        <v>39</v>
      </c>
      <c r="G1639" s="15" t="s">
        <v>40</v>
      </c>
      <c r="H1639" s="15">
        <v>5</v>
      </c>
      <c r="I1639" s="15">
        <v>50470</v>
      </c>
      <c r="J1639" s="17">
        <v>0.05</v>
      </c>
      <c r="K1639" s="15">
        <v>239732.5</v>
      </c>
      <c r="L1639" s="15">
        <v>197715.51</v>
      </c>
      <c r="M1639" s="15" t="s">
        <v>51</v>
      </c>
      <c r="N1639" s="18" t="str">
        <f t="shared" si="175"/>
        <v>June</v>
      </c>
      <c r="O1639" s="15">
        <f t="shared" si="176"/>
        <v>2</v>
      </c>
      <c r="P1639" s="19">
        <f t="shared" si="177"/>
        <v>11986.625</v>
      </c>
      <c r="Q1639" s="19">
        <f t="shared" si="178"/>
        <v>227745.875</v>
      </c>
      <c r="R1639" s="15">
        <f t="shared" si="179"/>
        <v>42016.989999999991</v>
      </c>
      <c r="S1639" s="15">
        <f t="shared" si="180"/>
        <v>17.52661403856381</v>
      </c>
      <c r="T1639" s="20" t="str">
        <f t="shared" si="181"/>
        <v>High</v>
      </c>
    </row>
    <row r="1640" spans="1:20" x14ac:dyDescent="0.3">
      <c r="A1640" s="15" t="s">
        <v>1713</v>
      </c>
      <c r="B1640" s="16">
        <v>44989</v>
      </c>
      <c r="C1640" s="15" t="s">
        <v>14</v>
      </c>
      <c r="D1640" s="15" t="s">
        <v>109</v>
      </c>
      <c r="E1640" s="15" t="s">
        <v>16</v>
      </c>
      <c r="F1640" s="15" t="s">
        <v>29</v>
      </c>
      <c r="G1640" s="15" t="s">
        <v>30</v>
      </c>
      <c r="H1640" s="15">
        <v>4</v>
      </c>
      <c r="I1640" s="15">
        <v>58049</v>
      </c>
      <c r="J1640" s="17">
        <v>0.05</v>
      </c>
      <c r="K1640" s="15">
        <v>220586.2</v>
      </c>
      <c r="L1640" s="15">
        <v>169656.69</v>
      </c>
      <c r="M1640" s="15" t="s">
        <v>35</v>
      </c>
      <c r="N1640" s="18" t="str">
        <f t="shared" si="175"/>
        <v>March</v>
      </c>
      <c r="O1640" s="15">
        <f t="shared" si="176"/>
        <v>1</v>
      </c>
      <c r="P1640" s="19">
        <f t="shared" si="177"/>
        <v>11029.310000000001</v>
      </c>
      <c r="Q1640" s="19">
        <f t="shared" si="178"/>
        <v>209556.89</v>
      </c>
      <c r="R1640" s="15">
        <f t="shared" si="179"/>
        <v>50929.510000000009</v>
      </c>
      <c r="S1640" s="15">
        <f t="shared" si="180"/>
        <v>23.088257560989767</v>
      </c>
      <c r="T1640" s="20" t="str">
        <f t="shared" si="181"/>
        <v>High</v>
      </c>
    </row>
    <row r="1641" spans="1:20" x14ac:dyDescent="0.3">
      <c r="A1641" s="15" t="s">
        <v>1714</v>
      </c>
      <c r="B1641" s="16">
        <v>45248</v>
      </c>
      <c r="C1641" s="15" t="s">
        <v>27</v>
      </c>
      <c r="D1641" s="15" t="s">
        <v>56</v>
      </c>
      <c r="E1641" s="15" t="s">
        <v>16</v>
      </c>
      <c r="F1641" s="15" t="s">
        <v>17</v>
      </c>
      <c r="G1641" s="15" t="s">
        <v>93</v>
      </c>
      <c r="H1641" s="15">
        <v>5</v>
      </c>
      <c r="I1641" s="15">
        <v>5846</v>
      </c>
      <c r="J1641" s="17">
        <v>0.05</v>
      </c>
      <c r="K1641" s="15">
        <v>27768.5</v>
      </c>
      <c r="L1641" s="15">
        <v>23753.38</v>
      </c>
      <c r="M1641" s="15" t="s">
        <v>35</v>
      </c>
      <c r="N1641" s="18" t="str">
        <f t="shared" si="175"/>
        <v>November</v>
      </c>
      <c r="O1641" s="15">
        <f t="shared" si="176"/>
        <v>4</v>
      </c>
      <c r="P1641" s="19">
        <f t="shared" si="177"/>
        <v>1388.4250000000002</v>
      </c>
      <c r="Q1641" s="19">
        <f t="shared" si="178"/>
        <v>26380.075000000001</v>
      </c>
      <c r="R1641" s="15">
        <f t="shared" si="179"/>
        <v>4015.119999999999</v>
      </c>
      <c r="S1641" s="15">
        <f t="shared" si="180"/>
        <v>14.459261393305361</v>
      </c>
      <c r="T1641" s="20" t="str">
        <f t="shared" si="181"/>
        <v>Medium</v>
      </c>
    </row>
    <row r="1642" spans="1:20" x14ac:dyDescent="0.3">
      <c r="A1642" s="15" t="s">
        <v>1715</v>
      </c>
      <c r="B1642" s="16">
        <v>45616</v>
      </c>
      <c r="C1642" s="15" t="s">
        <v>14</v>
      </c>
      <c r="D1642" s="15" t="s">
        <v>73</v>
      </c>
      <c r="E1642" s="15" t="s">
        <v>32</v>
      </c>
      <c r="F1642" s="15" t="s">
        <v>90</v>
      </c>
      <c r="G1642" s="15" t="s">
        <v>113</v>
      </c>
      <c r="H1642" s="15">
        <v>4</v>
      </c>
      <c r="I1642" s="15">
        <v>13514</v>
      </c>
      <c r="J1642" s="17">
        <v>0.08</v>
      </c>
      <c r="K1642" s="15">
        <v>49731.519999999997</v>
      </c>
      <c r="L1642" s="15">
        <v>42743.68</v>
      </c>
      <c r="M1642" s="15" t="s">
        <v>35</v>
      </c>
      <c r="N1642" s="18" t="str">
        <f t="shared" si="175"/>
        <v>November</v>
      </c>
      <c r="O1642" s="15">
        <f t="shared" si="176"/>
        <v>4</v>
      </c>
      <c r="P1642" s="19">
        <f t="shared" si="177"/>
        <v>3978.5216</v>
      </c>
      <c r="Q1642" s="19">
        <f t="shared" si="178"/>
        <v>45752.998399999997</v>
      </c>
      <c r="R1642" s="15">
        <f t="shared" si="179"/>
        <v>6987.8399999999965</v>
      </c>
      <c r="S1642" s="15">
        <f t="shared" si="180"/>
        <v>14.051128941966779</v>
      </c>
      <c r="T1642" s="20" t="str">
        <f t="shared" si="181"/>
        <v>High</v>
      </c>
    </row>
    <row r="1643" spans="1:20" x14ac:dyDescent="0.3">
      <c r="A1643" s="15" t="s">
        <v>1716</v>
      </c>
      <c r="B1643" s="16">
        <v>45327</v>
      </c>
      <c r="C1643" s="15" t="s">
        <v>21</v>
      </c>
      <c r="D1643" s="15" t="s">
        <v>65</v>
      </c>
      <c r="E1643" s="15" t="s">
        <v>16</v>
      </c>
      <c r="F1643" s="15" t="s">
        <v>39</v>
      </c>
      <c r="G1643" s="15" t="s">
        <v>40</v>
      </c>
      <c r="H1643" s="15">
        <v>1</v>
      </c>
      <c r="I1643" s="15">
        <v>74731</v>
      </c>
      <c r="J1643" s="17">
        <v>0.15</v>
      </c>
      <c r="K1643" s="15">
        <v>63521.35</v>
      </c>
      <c r="L1643" s="15">
        <v>48925.82</v>
      </c>
      <c r="M1643" s="15" t="s">
        <v>51</v>
      </c>
      <c r="N1643" s="18" t="str">
        <f t="shared" si="175"/>
        <v>February</v>
      </c>
      <c r="O1643" s="15">
        <f t="shared" si="176"/>
        <v>1</v>
      </c>
      <c r="P1643" s="19">
        <f t="shared" si="177"/>
        <v>9528.2024999999994</v>
      </c>
      <c r="Q1643" s="19">
        <f t="shared" si="178"/>
        <v>53993.147499999999</v>
      </c>
      <c r="R1643" s="15">
        <f t="shared" si="179"/>
        <v>14595.529999999999</v>
      </c>
      <c r="S1643" s="15">
        <f t="shared" si="180"/>
        <v>22.977361154950263</v>
      </c>
      <c r="T1643" s="20" t="str">
        <f t="shared" si="181"/>
        <v>High</v>
      </c>
    </row>
    <row r="1644" spans="1:20" x14ac:dyDescent="0.3">
      <c r="A1644" s="15" t="s">
        <v>1717</v>
      </c>
      <c r="B1644" s="16">
        <v>45581</v>
      </c>
      <c r="C1644" s="15" t="s">
        <v>27</v>
      </c>
      <c r="D1644" s="15" t="s">
        <v>46</v>
      </c>
      <c r="E1644" s="15" t="s">
        <v>23</v>
      </c>
      <c r="F1644" s="15" t="s">
        <v>24</v>
      </c>
      <c r="G1644" s="15" t="s">
        <v>75</v>
      </c>
      <c r="H1644" s="15">
        <v>2</v>
      </c>
      <c r="I1644" s="15">
        <v>12510</v>
      </c>
      <c r="J1644" s="17">
        <v>0.08</v>
      </c>
      <c r="K1644" s="15">
        <v>23018.400000000001</v>
      </c>
      <c r="L1644" s="15">
        <v>18601.71</v>
      </c>
      <c r="M1644" s="15" t="s">
        <v>51</v>
      </c>
      <c r="N1644" s="18" t="str">
        <f t="shared" si="175"/>
        <v>October</v>
      </c>
      <c r="O1644" s="15">
        <f t="shared" si="176"/>
        <v>4</v>
      </c>
      <c r="P1644" s="19">
        <f t="shared" si="177"/>
        <v>1841.4720000000002</v>
      </c>
      <c r="Q1644" s="19">
        <f t="shared" si="178"/>
        <v>21176.928</v>
      </c>
      <c r="R1644" s="15">
        <f t="shared" si="179"/>
        <v>4416.6900000000023</v>
      </c>
      <c r="S1644" s="15">
        <f t="shared" si="180"/>
        <v>19.187649880095933</v>
      </c>
      <c r="T1644" s="20" t="str">
        <f t="shared" si="181"/>
        <v>Medium</v>
      </c>
    </row>
    <row r="1645" spans="1:20" x14ac:dyDescent="0.3">
      <c r="A1645" s="15" t="s">
        <v>1718</v>
      </c>
      <c r="B1645" s="16">
        <v>45194</v>
      </c>
      <c r="C1645" s="15" t="s">
        <v>14</v>
      </c>
      <c r="D1645" s="15" t="s">
        <v>38</v>
      </c>
      <c r="E1645" s="15" t="s">
        <v>23</v>
      </c>
      <c r="F1645" s="15" t="s">
        <v>49</v>
      </c>
      <c r="G1645" s="15" t="s">
        <v>71</v>
      </c>
      <c r="H1645" s="15">
        <v>5</v>
      </c>
      <c r="I1645" s="15">
        <v>31300</v>
      </c>
      <c r="J1645" s="17">
        <v>0</v>
      </c>
      <c r="K1645" s="15">
        <v>156500</v>
      </c>
      <c r="L1645" s="15">
        <v>132586.72</v>
      </c>
      <c r="M1645" s="15" t="s">
        <v>35</v>
      </c>
      <c r="N1645" s="18" t="str">
        <f t="shared" si="175"/>
        <v>September</v>
      </c>
      <c r="O1645" s="15">
        <f t="shared" si="176"/>
        <v>3</v>
      </c>
      <c r="P1645" s="19">
        <f t="shared" si="177"/>
        <v>0</v>
      </c>
      <c r="Q1645" s="19">
        <f t="shared" si="178"/>
        <v>156500</v>
      </c>
      <c r="R1645" s="15">
        <f t="shared" si="179"/>
        <v>23913.279999999999</v>
      </c>
      <c r="S1645" s="15">
        <f t="shared" si="180"/>
        <v>15.28005111821086</v>
      </c>
      <c r="T1645" s="20" t="str">
        <f t="shared" si="181"/>
        <v>High</v>
      </c>
    </row>
    <row r="1646" spans="1:20" x14ac:dyDescent="0.3">
      <c r="A1646" s="15" t="s">
        <v>1719</v>
      </c>
      <c r="B1646" s="16">
        <v>45432</v>
      </c>
      <c r="C1646" s="15" t="s">
        <v>14</v>
      </c>
      <c r="D1646" s="15" t="s">
        <v>68</v>
      </c>
      <c r="E1646" s="15" t="s">
        <v>16</v>
      </c>
      <c r="F1646" s="15" t="s">
        <v>39</v>
      </c>
      <c r="G1646" s="15" t="s">
        <v>85</v>
      </c>
      <c r="H1646" s="15">
        <v>1</v>
      </c>
      <c r="I1646" s="15">
        <v>35402</v>
      </c>
      <c r="J1646" s="17">
        <v>0.12</v>
      </c>
      <c r="K1646" s="15">
        <v>31153.759999999998</v>
      </c>
      <c r="L1646" s="15">
        <v>26471.81</v>
      </c>
      <c r="M1646" s="15" t="s">
        <v>35</v>
      </c>
      <c r="N1646" s="18" t="str">
        <f t="shared" si="175"/>
        <v>May</v>
      </c>
      <c r="O1646" s="15">
        <f t="shared" si="176"/>
        <v>2</v>
      </c>
      <c r="P1646" s="19">
        <f t="shared" si="177"/>
        <v>3738.4511999999995</v>
      </c>
      <c r="Q1646" s="19">
        <f t="shared" si="178"/>
        <v>27415.308799999999</v>
      </c>
      <c r="R1646" s="15">
        <f t="shared" si="179"/>
        <v>4681.9499999999971</v>
      </c>
      <c r="S1646" s="15">
        <f t="shared" si="180"/>
        <v>15.02852304184149</v>
      </c>
      <c r="T1646" s="20" t="str">
        <f t="shared" si="181"/>
        <v>High</v>
      </c>
    </row>
    <row r="1647" spans="1:20" x14ac:dyDescent="0.3">
      <c r="A1647" s="15" t="s">
        <v>1720</v>
      </c>
      <c r="B1647" s="16">
        <v>45145</v>
      </c>
      <c r="C1647" s="15" t="s">
        <v>27</v>
      </c>
      <c r="D1647" s="15" t="s">
        <v>46</v>
      </c>
      <c r="E1647" s="15" t="s">
        <v>16</v>
      </c>
      <c r="F1647" s="15" t="s">
        <v>29</v>
      </c>
      <c r="G1647" s="15" t="s">
        <v>105</v>
      </c>
      <c r="H1647" s="15">
        <v>3</v>
      </c>
      <c r="I1647" s="15">
        <v>876</v>
      </c>
      <c r="J1647" s="17">
        <v>0.1</v>
      </c>
      <c r="K1647" s="15">
        <v>2365.1999999999998</v>
      </c>
      <c r="L1647" s="15">
        <v>2104.0300000000002</v>
      </c>
      <c r="M1647" s="15" t="s">
        <v>19</v>
      </c>
      <c r="N1647" s="18" t="str">
        <f t="shared" si="175"/>
        <v>August</v>
      </c>
      <c r="O1647" s="15">
        <f t="shared" si="176"/>
        <v>3</v>
      </c>
      <c r="P1647" s="19">
        <f t="shared" si="177"/>
        <v>236.51999999999998</v>
      </c>
      <c r="Q1647" s="19">
        <f t="shared" si="178"/>
        <v>2128.6799999999998</v>
      </c>
      <c r="R1647" s="15">
        <f t="shared" si="179"/>
        <v>261.16999999999962</v>
      </c>
      <c r="S1647" s="15">
        <f t="shared" si="180"/>
        <v>11.042195163199715</v>
      </c>
      <c r="T1647" s="20" t="str">
        <f t="shared" si="181"/>
        <v>Low</v>
      </c>
    </row>
    <row r="1648" spans="1:20" x14ac:dyDescent="0.3">
      <c r="A1648" s="15" t="s">
        <v>1721</v>
      </c>
      <c r="B1648" s="16">
        <v>45356</v>
      </c>
      <c r="C1648" s="15" t="s">
        <v>27</v>
      </c>
      <c r="D1648" s="15" t="s">
        <v>28</v>
      </c>
      <c r="E1648" s="15" t="s">
        <v>16</v>
      </c>
      <c r="F1648" s="15" t="s">
        <v>39</v>
      </c>
      <c r="G1648" s="15" t="s">
        <v>40</v>
      </c>
      <c r="H1648" s="15">
        <v>2</v>
      </c>
      <c r="I1648" s="15">
        <v>61538</v>
      </c>
      <c r="J1648" s="17">
        <v>0.08</v>
      </c>
      <c r="K1648" s="15">
        <v>113229.92</v>
      </c>
      <c r="L1648" s="15">
        <v>97105.37</v>
      </c>
      <c r="M1648" s="15" t="s">
        <v>51</v>
      </c>
      <c r="N1648" s="18" t="str">
        <f t="shared" si="175"/>
        <v>March</v>
      </c>
      <c r="O1648" s="15">
        <f t="shared" si="176"/>
        <v>1</v>
      </c>
      <c r="P1648" s="19">
        <f t="shared" si="177"/>
        <v>9058.3935999999994</v>
      </c>
      <c r="Q1648" s="19">
        <f t="shared" si="178"/>
        <v>104171.5264</v>
      </c>
      <c r="R1648" s="15">
        <f t="shared" si="179"/>
        <v>16124.550000000003</v>
      </c>
      <c r="S1648" s="15">
        <f t="shared" si="180"/>
        <v>14.240538189905994</v>
      </c>
      <c r="T1648" s="20" t="str">
        <f t="shared" si="181"/>
        <v>High</v>
      </c>
    </row>
    <row r="1649" spans="1:20" x14ac:dyDescent="0.3">
      <c r="A1649" s="15" t="s">
        <v>1722</v>
      </c>
      <c r="B1649" s="16">
        <v>45382</v>
      </c>
      <c r="C1649" s="15" t="s">
        <v>37</v>
      </c>
      <c r="D1649" s="15" t="s">
        <v>65</v>
      </c>
      <c r="E1649" s="15" t="s">
        <v>16</v>
      </c>
      <c r="F1649" s="15" t="s">
        <v>29</v>
      </c>
      <c r="G1649" s="15" t="s">
        <v>30</v>
      </c>
      <c r="H1649" s="15">
        <v>4</v>
      </c>
      <c r="I1649" s="15">
        <v>61466</v>
      </c>
      <c r="J1649" s="17">
        <v>0.05</v>
      </c>
      <c r="K1649" s="15">
        <v>233570.8</v>
      </c>
      <c r="L1649" s="15">
        <v>187076.78</v>
      </c>
      <c r="M1649" s="15" t="s">
        <v>19</v>
      </c>
      <c r="N1649" s="18" t="str">
        <f t="shared" si="175"/>
        <v>March</v>
      </c>
      <c r="O1649" s="15">
        <f t="shared" si="176"/>
        <v>1</v>
      </c>
      <c r="P1649" s="19">
        <f t="shared" si="177"/>
        <v>11678.54</v>
      </c>
      <c r="Q1649" s="19">
        <f t="shared" si="178"/>
        <v>221892.25999999998</v>
      </c>
      <c r="R1649" s="15">
        <f t="shared" si="179"/>
        <v>46494.01999999999</v>
      </c>
      <c r="S1649" s="15">
        <f t="shared" si="180"/>
        <v>19.905750205076998</v>
      </c>
      <c r="T1649" s="20" t="str">
        <f t="shared" si="181"/>
        <v>High</v>
      </c>
    </row>
    <row r="1650" spans="1:20" x14ac:dyDescent="0.3">
      <c r="A1650" s="15" t="s">
        <v>1723</v>
      </c>
      <c r="B1650" s="16">
        <v>45421</v>
      </c>
      <c r="C1650" s="15" t="s">
        <v>21</v>
      </c>
      <c r="D1650" s="15" t="s">
        <v>28</v>
      </c>
      <c r="E1650" s="15" t="s">
        <v>32</v>
      </c>
      <c r="F1650" s="15" t="s">
        <v>90</v>
      </c>
      <c r="G1650" s="15" t="s">
        <v>113</v>
      </c>
      <c r="H1650" s="15">
        <v>3</v>
      </c>
      <c r="I1650" s="15">
        <v>61544</v>
      </c>
      <c r="J1650" s="17">
        <v>0.08</v>
      </c>
      <c r="K1650" s="15">
        <v>169861.44</v>
      </c>
      <c r="L1650" s="15">
        <v>151454.28</v>
      </c>
      <c r="M1650" s="15" t="s">
        <v>51</v>
      </c>
      <c r="N1650" s="18" t="str">
        <f t="shared" si="175"/>
        <v>May</v>
      </c>
      <c r="O1650" s="15">
        <f t="shared" si="176"/>
        <v>2</v>
      </c>
      <c r="P1650" s="19">
        <f t="shared" si="177"/>
        <v>13588.915200000001</v>
      </c>
      <c r="Q1650" s="19">
        <f t="shared" si="178"/>
        <v>156272.52480000001</v>
      </c>
      <c r="R1650" s="15">
        <f t="shared" si="179"/>
        <v>18407.160000000003</v>
      </c>
      <c r="S1650" s="15">
        <f t="shared" si="180"/>
        <v>10.836573621417553</v>
      </c>
      <c r="T1650" s="20" t="str">
        <f t="shared" si="181"/>
        <v>High</v>
      </c>
    </row>
    <row r="1651" spans="1:20" x14ac:dyDescent="0.3">
      <c r="A1651" s="15" t="s">
        <v>1724</v>
      </c>
      <c r="B1651" s="16">
        <v>45533</v>
      </c>
      <c r="C1651" s="15" t="s">
        <v>37</v>
      </c>
      <c r="D1651" s="15" t="s">
        <v>63</v>
      </c>
      <c r="E1651" s="15" t="s">
        <v>32</v>
      </c>
      <c r="F1651" s="15" t="s">
        <v>90</v>
      </c>
      <c r="G1651" s="15" t="s">
        <v>91</v>
      </c>
      <c r="H1651" s="15">
        <v>4</v>
      </c>
      <c r="I1651" s="15">
        <v>8620</v>
      </c>
      <c r="J1651" s="17">
        <v>0.15</v>
      </c>
      <c r="K1651" s="15">
        <v>29308</v>
      </c>
      <c r="L1651" s="15">
        <v>25056.19</v>
      </c>
      <c r="M1651" s="15" t="s">
        <v>19</v>
      </c>
      <c r="N1651" s="18" t="str">
        <f t="shared" si="175"/>
        <v>August</v>
      </c>
      <c r="O1651" s="15">
        <f t="shared" si="176"/>
        <v>3</v>
      </c>
      <c r="P1651" s="19">
        <f t="shared" si="177"/>
        <v>4396.2</v>
      </c>
      <c r="Q1651" s="19">
        <f t="shared" si="178"/>
        <v>24911.8</v>
      </c>
      <c r="R1651" s="15">
        <f t="shared" si="179"/>
        <v>4251.8100000000013</v>
      </c>
      <c r="S1651" s="15">
        <f t="shared" si="180"/>
        <v>14.507335880988132</v>
      </c>
      <c r="T1651" s="20" t="str">
        <f t="shared" si="181"/>
        <v>Medium</v>
      </c>
    </row>
    <row r="1652" spans="1:20" x14ac:dyDescent="0.3">
      <c r="A1652" s="15" t="s">
        <v>1725</v>
      </c>
      <c r="B1652" s="16">
        <v>45214</v>
      </c>
      <c r="C1652" s="15" t="s">
        <v>27</v>
      </c>
      <c r="D1652" s="15" t="s">
        <v>73</v>
      </c>
      <c r="E1652" s="15" t="s">
        <v>16</v>
      </c>
      <c r="F1652" s="15" t="s">
        <v>29</v>
      </c>
      <c r="G1652" s="15" t="s">
        <v>79</v>
      </c>
      <c r="H1652" s="15">
        <v>5</v>
      </c>
      <c r="I1652" s="15">
        <v>21929</v>
      </c>
      <c r="J1652" s="17">
        <v>0.1</v>
      </c>
      <c r="K1652" s="15">
        <v>98680.5</v>
      </c>
      <c r="L1652" s="15">
        <v>77932.539999999994</v>
      </c>
      <c r="M1652" s="15" t="s">
        <v>51</v>
      </c>
      <c r="N1652" s="18" t="str">
        <f t="shared" si="175"/>
        <v>October</v>
      </c>
      <c r="O1652" s="15">
        <f t="shared" si="176"/>
        <v>4</v>
      </c>
      <c r="P1652" s="19">
        <f t="shared" si="177"/>
        <v>9868.0500000000011</v>
      </c>
      <c r="Q1652" s="19">
        <f t="shared" si="178"/>
        <v>88812.45</v>
      </c>
      <c r="R1652" s="15">
        <f t="shared" si="179"/>
        <v>20747.960000000006</v>
      </c>
      <c r="S1652" s="15">
        <f t="shared" si="180"/>
        <v>21.025390021331475</v>
      </c>
      <c r="T1652" s="20" t="str">
        <f t="shared" si="181"/>
        <v>High</v>
      </c>
    </row>
    <row r="1653" spans="1:20" x14ac:dyDescent="0.3">
      <c r="A1653" s="15" t="s">
        <v>1726</v>
      </c>
      <c r="B1653" s="16">
        <v>45650</v>
      </c>
      <c r="C1653" s="15" t="s">
        <v>27</v>
      </c>
      <c r="D1653" s="15" t="s">
        <v>15</v>
      </c>
      <c r="E1653" s="15" t="s">
        <v>32</v>
      </c>
      <c r="F1653" s="15" t="s">
        <v>33</v>
      </c>
      <c r="G1653" s="15" t="s">
        <v>83</v>
      </c>
      <c r="H1653" s="15">
        <v>1</v>
      </c>
      <c r="I1653" s="15">
        <v>77529</v>
      </c>
      <c r="J1653" s="17">
        <v>0.05</v>
      </c>
      <c r="K1653" s="15">
        <v>73652.55</v>
      </c>
      <c r="L1653" s="15">
        <v>61149.87</v>
      </c>
      <c r="M1653" s="15" t="s">
        <v>35</v>
      </c>
      <c r="N1653" s="18" t="str">
        <f t="shared" si="175"/>
        <v>December</v>
      </c>
      <c r="O1653" s="15">
        <f t="shared" si="176"/>
        <v>4</v>
      </c>
      <c r="P1653" s="19">
        <f t="shared" si="177"/>
        <v>3682.6275000000005</v>
      </c>
      <c r="Q1653" s="19">
        <f t="shared" si="178"/>
        <v>69969.922500000001</v>
      </c>
      <c r="R1653" s="15">
        <f t="shared" si="179"/>
        <v>12502.68</v>
      </c>
      <c r="S1653" s="15">
        <f t="shared" si="180"/>
        <v>16.975216744023118</v>
      </c>
      <c r="T1653" s="20" t="str">
        <f t="shared" si="181"/>
        <v>High</v>
      </c>
    </row>
    <row r="1654" spans="1:20" x14ac:dyDescent="0.3">
      <c r="A1654" s="15" t="s">
        <v>1727</v>
      </c>
      <c r="B1654" s="16">
        <v>45421</v>
      </c>
      <c r="C1654" s="15" t="s">
        <v>14</v>
      </c>
      <c r="D1654" s="15" t="s">
        <v>42</v>
      </c>
      <c r="E1654" s="15" t="s">
        <v>16</v>
      </c>
      <c r="F1654" s="15" t="s">
        <v>29</v>
      </c>
      <c r="G1654" s="15" t="s">
        <v>79</v>
      </c>
      <c r="H1654" s="15">
        <v>3</v>
      </c>
      <c r="I1654" s="15">
        <v>9930</v>
      </c>
      <c r="J1654" s="17">
        <v>0.08</v>
      </c>
      <c r="K1654" s="15">
        <v>27406.799999999999</v>
      </c>
      <c r="L1654" s="15">
        <v>23959.97</v>
      </c>
      <c r="M1654" s="15" t="s">
        <v>35</v>
      </c>
      <c r="N1654" s="18" t="str">
        <f t="shared" si="175"/>
        <v>May</v>
      </c>
      <c r="O1654" s="15">
        <f t="shared" si="176"/>
        <v>2</v>
      </c>
      <c r="P1654" s="19">
        <f t="shared" si="177"/>
        <v>2192.5439999999999</v>
      </c>
      <c r="Q1654" s="19">
        <f t="shared" si="178"/>
        <v>25214.256000000001</v>
      </c>
      <c r="R1654" s="15">
        <f t="shared" si="179"/>
        <v>3446.8299999999981</v>
      </c>
      <c r="S1654" s="15">
        <f t="shared" si="180"/>
        <v>12.576550345169805</v>
      </c>
      <c r="T1654" s="20" t="str">
        <f t="shared" si="181"/>
        <v>Medium</v>
      </c>
    </row>
    <row r="1655" spans="1:20" x14ac:dyDescent="0.3">
      <c r="A1655" s="15" t="s">
        <v>1728</v>
      </c>
      <c r="B1655" s="16">
        <v>44931</v>
      </c>
      <c r="C1655" s="15" t="s">
        <v>27</v>
      </c>
      <c r="D1655" s="15" t="s">
        <v>15</v>
      </c>
      <c r="E1655" s="15" t="s">
        <v>32</v>
      </c>
      <c r="F1655" s="15" t="s">
        <v>43</v>
      </c>
      <c r="G1655" s="15" t="s">
        <v>66</v>
      </c>
      <c r="H1655" s="15">
        <v>2</v>
      </c>
      <c r="I1655" s="15">
        <v>89849</v>
      </c>
      <c r="J1655" s="17">
        <v>0.12</v>
      </c>
      <c r="K1655" s="15">
        <v>158134.24</v>
      </c>
      <c r="L1655" s="15">
        <v>136453.19</v>
      </c>
      <c r="M1655" s="15" t="s">
        <v>19</v>
      </c>
      <c r="N1655" s="18" t="str">
        <f t="shared" si="175"/>
        <v>January</v>
      </c>
      <c r="O1655" s="15">
        <f t="shared" si="176"/>
        <v>1</v>
      </c>
      <c r="P1655" s="19">
        <f t="shared" si="177"/>
        <v>18976.108799999998</v>
      </c>
      <c r="Q1655" s="19">
        <f t="shared" si="178"/>
        <v>139158.1312</v>
      </c>
      <c r="R1655" s="15">
        <f t="shared" si="179"/>
        <v>21681.049999999988</v>
      </c>
      <c r="S1655" s="15">
        <f t="shared" si="180"/>
        <v>13.710534796259171</v>
      </c>
      <c r="T1655" s="20" t="str">
        <f t="shared" si="181"/>
        <v>High</v>
      </c>
    </row>
    <row r="1656" spans="1:20" x14ac:dyDescent="0.3">
      <c r="A1656" s="15" t="s">
        <v>1729</v>
      </c>
      <c r="B1656" s="16">
        <v>44978</v>
      </c>
      <c r="C1656" s="15" t="s">
        <v>21</v>
      </c>
      <c r="D1656" s="15" t="s">
        <v>68</v>
      </c>
      <c r="E1656" s="15" t="s">
        <v>32</v>
      </c>
      <c r="F1656" s="15" t="s">
        <v>90</v>
      </c>
      <c r="G1656" s="15" t="s">
        <v>91</v>
      </c>
      <c r="H1656" s="15">
        <v>2</v>
      </c>
      <c r="I1656" s="15">
        <v>55332</v>
      </c>
      <c r="J1656" s="17">
        <v>0.1</v>
      </c>
      <c r="K1656" s="15">
        <v>99597.6</v>
      </c>
      <c r="L1656" s="15">
        <v>80174.38</v>
      </c>
      <c r="M1656" s="15" t="s">
        <v>51</v>
      </c>
      <c r="N1656" s="18" t="str">
        <f t="shared" si="175"/>
        <v>February</v>
      </c>
      <c r="O1656" s="15">
        <f t="shared" si="176"/>
        <v>1</v>
      </c>
      <c r="P1656" s="19">
        <f t="shared" si="177"/>
        <v>9959.760000000002</v>
      </c>
      <c r="Q1656" s="19">
        <f t="shared" si="178"/>
        <v>89637.84</v>
      </c>
      <c r="R1656" s="15">
        <f t="shared" si="179"/>
        <v>19423.22</v>
      </c>
      <c r="S1656" s="15">
        <f t="shared" si="180"/>
        <v>19.5016948199555</v>
      </c>
      <c r="T1656" s="20" t="str">
        <f t="shared" si="181"/>
        <v>High</v>
      </c>
    </row>
    <row r="1657" spans="1:20" x14ac:dyDescent="0.3">
      <c r="A1657" s="15" t="s">
        <v>1730</v>
      </c>
      <c r="B1657" s="16">
        <v>45296</v>
      </c>
      <c r="C1657" s="15" t="s">
        <v>37</v>
      </c>
      <c r="D1657" s="15" t="s">
        <v>46</v>
      </c>
      <c r="E1657" s="15" t="s">
        <v>32</v>
      </c>
      <c r="F1657" s="15" t="s">
        <v>60</v>
      </c>
      <c r="G1657" s="15" t="s">
        <v>102</v>
      </c>
      <c r="H1657" s="15">
        <v>5</v>
      </c>
      <c r="I1657" s="15">
        <v>66896</v>
      </c>
      <c r="J1657" s="17">
        <v>0.05</v>
      </c>
      <c r="K1657" s="15">
        <v>317756</v>
      </c>
      <c r="L1657" s="15">
        <v>263612.06</v>
      </c>
      <c r="M1657" s="15" t="s">
        <v>35</v>
      </c>
      <c r="N1657" s="18" t="str">
        <f t="shared" si="175"/>
        <v>January</v>
      </c>
      <c r="O1657" s="15">
        <f t="shared" si="176"/>
        <v>1</v>
      </c>
      <c r="P1657" s="19">
        <f t="shared" si="177"/>
        <v>15887.800000000001</v>
      </c>
      <c r="Q1657" s="19">
        <f t="shared" si="178"/>
        <v>301868.2</v>
      </c>
      <c r="R1657" s="15">
        <f t="shared" si="179"/>
        <v>54143.94</v>
      </c>
      <c r="S1657" s="15">
        <f t="shared" si="180"/>
        <v>17.039470537141707</v>
      </c>
      <c r="T1657" s="20" t="str">
        <f t="shared" si="181"/>
        <v>High</v>
      </c>
    </row>
    <row r="1658" spans="1:20" x14ac:dyDescent="0.3">
      <c r="A1658" s="15" t="s">
        <v>1731</v>
      </c>
      <c r="B1658" s="16">
        <v>45063</v>
      </c>
      <c r="C1658" s="15" t="s">
        <v>37</v>
      </c>
      <c r="D1658" s="15" t="s">
        <v>15</v>
      </c>
      <c r="E1658" s="15" t="s">
        <v>32</v>
      </c>
      <c r="F1658" s="15" t="s">
        <v>43</v>
      </c>
      <c r="G1658" s="15" t="s">
        <v>44</v>
      </c>
      <c r="H1658" s="15">
        <v>1</v>
      </c>
      <c r="I1658" s="15">
        <v>29522</v>
      </c>
      <c r="J1658" s="17">
        <v>0.08</v>
      </c>
      <c r="K1658" s="15">
        <v>27160.240000000002</v>
      </c>
      <c r="L1658" s="15">
        <v>24222.93</v>
      </c>
      <c r="M1658" s="15" t="s">
        <v>19</v>
      </c>
      <c r="N1658" s="18" t="str">
        <f t="shared" si="175"/>
        <v>May</v>
      </c>
      <c r="O1658" s="15">
        <f t="shared" si="176"/>
        <v>2</v>
      </c>
      <c r="P1658" s="19">
        <f t="shared" si="177"/>
        <v>2172.8192000000004</v>
      </c>
      <c r="Q1658" s="19">
        <f t="shared" si="178"/>
        <v>24987.4208</v>
      </c>
      <c r="R1658" s="15">
        <f t="shared" si="179"/>
        <v>2937.3100000000013</v>
      </c>
      <c r="S1658" s="15">
        <f t="shared" si="180"/>
        <v>10.814742432320191</v>
      </c>
      <c r="T1658" s="20" t="str">
        <f t="shared" si="181"/>
        <v>Medium</v>
      </c>
    </row>
    <row r="1659" spans="1:20" x14ac:dyDescent="0.3">
      <c r="A1659" s="15" t="s">
        <v>1732</v>
      </c>
      <c r="B1659" s="16">
        <v>45325</v>
      </c>
      <c r="C1659" s="15" t="s">
        <v>37</v>
      </c>
      <c r="D1659" s="15" t="s">
        <v>63</v>
      </c>
      <c r="E1659" s="15" t="s">
        <v>32</v>
      </c>
      <c r="F1659" s="15" t="s">
        <v>43</v>
      </c>
      <c r="G1659" s="15" t="s">
        <v>44</v>
      </c>
      <c r="H1659" s="15">
        <v>2</v>
      </c>
      <c r="I1659" s="15">
        <v>66561</v>
      </c>
      <c r="J1659" s="17">
        <v>0.12</v>
      </c>
      <c r="K1659" s="15">
        <v>117147.36</v>
      </c>
      <c r="L1659" s="15">
        <v>101269.82</v>
      </c>
      <c r="M1659" s="15" t="s">
        <v>51</v>
      </c>
      <c r="N1659" s="18" t="str">
        <f t="shared" si="175"/>
        <v>February</v>
      </c>
      <c r="O1659" s="15">
        <f t="shared" si="176"/>
        <v>1</v>
      </c>
      <c r="P1659" s="19">
        <f t="shared" si="177"/>
        <v>14057.683199999999</v>
      </c>
      <c r="Q1659" s="19">
        <f t="shared" si="178"/>
        <v>103089.6768</v>
      </c>
      <c r="R1659" s="15">
        <f t="shared" si="179"/>
        <v>15877.539999999994</v>
      </c>
      <c r="S1659" s="15">
        <f t="shared" si="180"/>
        <v>13.553476578558829</v>
      </c>
      <c r="T1659" s="20" t="str">
        <f t="shared" si="181"/>
        <v>High</v>
      </c>
    </row>
    <row r="1660" spans="1:20" x14ac:dyDescent="0.3">
      <c r="A1660" s="15" t="s">
        <v>1733</v>
      </c>
      <c r="B1660" s="16">
        <v>45286</v>
      </c>
      <c r="C1660" s="15" t="s">
        <v>27</v>
      </c>
      <c r="D1660" s="15" t="s">
        <v>63</v>
      </c>
      <c r="E1660" s="15" t="s">
        <v>32</v>
      </c>
      <c r="F1660" s="15" t="s">
        <v>60</v>
      </c>
      <c r="G1660" s="15" t="s">
        <v>102</v>
      </c>
      <c r="H1660" s="15">
        <v>1</v>
      </c>
      <c r="I1660" s="15">
        <v>76257</v>
      </c>
      <c r="J1660" s="17">
        <v>0</v>
      </c>
      <c r="K1660" s="15">
        <v>76257</v>
      </c>
      <c r="L1660" s="15">
        <v>58747.7</v>
      </c>
      <c r="M1660" s="15" t="s">
        <v>51</v>
      </c>
      <c r="N1660" s="18" t="str">
        <f t="shared" si="175"/>
        <v>December</v>
      </c>
      <c r="O1660" s="15">
        <f t="shared" si="176"/>
        <v>4</v>
      </c>
      <c r="P1660" s="19">
        <f t="shared" si="177"/>
        <v>0</v>
      </c>
      <c r="Q1660" s="19">
        <f t="shared" si="178"/>
        <v>76257</v>
      </c>
      <c r="R1660" s="15">
        <f t="shared" si="179"/>
        <v>17509.300000000003</v>
      </c>
      <c r="S1660" s="15">
        <f t="shared" si="180"/>
        <v>22.960908506760038</v>
      </c>
      <c r="T1660" s="20" t="str">
        <f t="shared" si="181"/>
        <v>High</v>
      </c>
    </row>
    <row r="1661" spans="1:20" x14ac:dyDescent="0.3">
      <c r="A1661" s="15" t="s">
        <v>1734</v>
      </c>
      <c r="B1661" s="16">
        <v>45348</v>
      </c>
      <c r="C1661" s="15" t="s">
        <v>37</v>
      </c>
      <c r="D1661" s="15" t="s">
        <v>38</v>
      </c>
      <c r="E1661" s="15" t="s">
        <v>16</v>
      </c>
      <c r="F1661" s="15" t="s">
        <v>39</v>
      </c>
      <c r="G1661" s="15" t="s">
        <v>165</v>
      </c>
      <c r="H1661" s="15">
        <v>5</v>
      </c>
      <c r="I1661" s="15">
        <v>26548</v>
      </c>
      <c r="J1661" s="17">
        <v>0.12</v>
      </c>
      <c r="K1661" s="15">
        <v>116811.2</v>
      </c>
      <c r="L1661" s="15">
        <v>91109.48</v>
      </c>
      <c r="M1661" s="15" t="s">
        <v>51</v>
      </c>
      <c r="N1661" s="18" t="str">
        <f t="shared" si="175"/>
        <v>February</v>
      </c>
      <c r="O1661" s="15">
        <f t="shared" si="176"/>
        <v>1</v>
      </c>
      <c r="P1661" s="19">
        <f t="shared" si="177"/>
        <v>14017.343999999999</v>
      </c>
      <c r="Q1661" s="19">
        <f t="shared" si="178"/>
        <v>102793.856</v>
      </c>
      <c r="R1661" s="15">
        <f t="shared" si="179"/>
        <v>25701.72</v>
      </c>
      <c r="S1661" s="15">
        <f t="shared" si="180"/>
        <v>22.002787403947568</v>
      </c>
      <c r="T1661" s="20" t="str">
        <f t="shared" si="181"/>
        <v>High</v>
      </c>
    </row>
    <row r="1662" spans="1:20" x14ac:dyDescent="0.3">
      <c r="A1662" s="15" t="s">
        <v>1735</v>
      </c>
      <c r="B1662" s="16">
        <v>45138</v>
      </c>
      <c r="C1662" s="15" t="s">
        <v>37</v>
      </c>
      <c r="D1662" s="15" t="s">
        <v>56</v>
      </c>
      <c r="E1662" s="15" t="s">
        <v>32</v>
      </c>
      <c r="F1662" s="15" t="s">
        <v>33</v>
      </c>
      <c r="G1662" s="15" t="s">
        <v>34</v>
      </c>
      <c r="H1662" s="15">
        <v>2</v>
      </c>
      <c r="I1662" s="15">
        <v>79571</v>
      </c>
      <c r="J1662" s="17">
        <v>0.12</v>
      </c>
      <c r="K1662" s="15">
        <v>140044.96</v>
      </c>
      <c r="L1662" s="15">
        <v>109477.7</v>
      </c>
      <c r="M1662" s="15" t="s">
        <v>35</v>
      </c>
      <c r="N1662" s="18" t="str">
        <f t="shared" si="175"/>
        <v>July</v>
      </c>
      <c r="O1662" s="15">
        <f t="shared" si="176"/>
        <v>3</v>
      </c>
      <c r="P1662" s="19">
        <f t="shared" si="177"/>
        <v>16805.395199999999</v>
      </c>
      <c r="Q1662" s="19">
        <f t="shared" si="178"/>
        <v>123239.56479999999</v>
      </c>
      <c r="R1662" s="15">
        <f t="shared" si="179"/>
        <v>30567.259999999995</v>
      </c>
      <c r="S1662" s="15">
        <f t="shared" si="180"/>
        <v>21.826747638758292</v>
      </c>
      <c r="T1662" s="20" t="str">
        <f t="shared" si="181"/>
        <v>High</v>
      </c>
    </row>
    <row r="1663" spans="1:20" x14ac:dyDescent="0.3">
      <c r="A1663" s="15" t="s">
        <v>1736</v>
      </c>
      <c r="B1663" s="16">
        <v>45029</v>
      </c>
      <c r="C1663" s="15" t="s">
        <v>14</v>
      </c>
      <c r="D1663" s="15" t="s">
        <v>38</v>
      </c>
      <c r="E1663" s="15" t="s">
        <v>23</v>
      </c>
      <c r="F1663" s="15" t="s">
        <v>24</v>
      </c>
      <c r="G1663" s="15" t="s">
        <v>75</v>
      </c>
      <c r="H1663" s="15">
        <v>1</v>
      </c>
      <c r="I1663" s="15">
        <v>49865</v>
      </c>
      <c r="J1663" s="17">
        <v>0</v>
      </c>
      <c r="K1663" s="15">
        <v>49865</v>
      </c>
      <c r="L1663" s="15">
        <v>41172.269999999997</v>
      </c>
      <c r="M1663" s="15" t="s">
        <v>51</v>
      </c>
      <c r="N1663" s="18" t="str">
        <f t="shared" si="175"/>
        <v>April</v>
      </c>
      <c r="O1663" s="15">
        <f t="shared" si="176"/>
        <v>2</v>
      </c>
      <c r="P1663" s="19">
        <f t="shared" si="177"/>
        <v>0</v>
      </c>
      <c r="Q1663" s="19">
        <f t="shared" si="178"/>
        <v>49865</v>
      </c>
      <c r="R1663" s="15">
        <f t="shared" si="179"/>
        <v>8692.7300000000032</v>
      </c>
      <c r="S1663" s="15">
        <f t="shared" si="180"/>
        <v>17.432527825127853</v>
      </c>
      <c r="T1663" s="20" t="str">
        <f t="shared" si="181"/>
        <v>High</v>
      </c>
    </row>
    <row r="1664" spans="1:20" x14ac:dyDescent="0.3">
      <c r="A1664" s="15" t="s">
        <v>1737</v>
      </c>
      <c r="B1664" s="16">
        <v>45218</v>
      </c>
      <c r="C1664" s="15" t="s">
        <v>27</v>
      </c>
      <c r="D1664" s="15" t="s">
        <v>56</v>
      </c>
      <c r="E1664" s="15" t="s">
        <v>23</v>
      </c>
      <c r="F1664" s="15" t="s">
        <v>49</v>
      </c>
      <c r="G1664" s="15" t="s">
        <v>95</v>
      </c>
      <c r="H1664" s="15">
        <v>3</v>
      </c>
      <c r="I1664" s="15">
        <v>34326</v>
      </c>
      <c r="J1664" s="17">
        <v>0.1</v>
      </c>
      <c r="K1664" s="15">
        <v>92680.2</v>
      </c>
      <c r="L1664" s="15">
        <v>74528.44</v>
      </c>
      <c r="M1664" s="15" t="s">
        <v>19</v>
      </c>
      <c r="N1664" s="18" t="str">
        <f t="shared" si="175"/>
        <v>October</v>
      </c>
      <c r="O1664" s="15">
        <f t="shared" si="176"/>
        <v>4</v>
      </c>
      <c r="P1664" s="19">
        <f t="shared" si="177"/>
        <v>9268.02</v>
      </c>
      <c r="Q1664" s="19">
        <f t="shared" si="178"/>
        <v>83412.179999999993</v>
      </c>
      <c r="R1664" s="15">
        <f t="shared" si="179"/>
        <v>18151.759999999995</v>
      </c>
      <c r="S1664" s="15">
        <f t="shared" si="180"/>
        <v>19.585369906409348</v>
      </c>
      <c r="T1664" s="20" t="str">
        <f t="shared" si="181"/>
        <v>High</v>
      </c>
    </row>
    <row r="1665" spans="1:20" x14ac:dyDescent="0.3">
      <c r="A1665" s="15" t="s">
        <v>1738</v>
      </c>
      <c r="B1665" s="16">
        <v>45572</v>
      </c>
      <c r="C1665" s="15" t="s">
        <v>14</v>
      </c>
      <c r="D1665" s="15" t="s">
        <v>22</v>
      </c>
      <c r="E1665" s="15" t="s">
        <v>32</v>
      </c>
      <c r="F1665" s="15" t="s">
        <v>90</v>
      </c>
      <c r="G1665" s="15" t="s">
        <v>91</v>
      </c>
      <c r="H1665" s="15">
        <v>3</v>
      </c>
      <c r="I1665" s="15">
        <v>6005</v>
      </c>
      <c r="J1665" s="17">
        <v>0.08</v>
      </c>
      <c r="K1665" s="15">
        <v>16573.8</v>
      </c>
      <c r="L1665" s="15">
        <v>12594.79</v>
      </c>
      <c r="M1665" s="15" t="s">
        <v>19</v>
      </c>
      <c r="N1665" s="18" t="str">
        <f t="shared" si="175"/>
        <v>October</v>
      </c>
      <c r="O1665" s="15">
        <f t="shared" si="176"/>
        <v>4</v>
      </c>
      <c r="P1665" s="19">
        <f t="shared" si="177"/>
        <v>1325.904</v>
      </c>
      <c r="Q1665" s="19">
        <f t="shared" si="178"/>
        <v>15247.895999999999</v>
      </c>
      <c r="R1665" s="15">
        <f t="shared" si="179"/>
        <v>3979.0099999999984</v>
      </c>
      <c r="S1665" s="15">
        <f t="shared" si="180"/>
        <v>24.007831637886294</v>
      </c>
      <c r="T1665" s="20" t="str">
        <f t="shared" si="181"/>
        <v>Medium</v>
      </c>
    </row>
    <row r="1666" spans="1:20" x14ac:dyDescent="0.3">
      <c r="A1666" s="15" t="s">
        <v>1739</v>
      </c>
      <c r="B1666" s="16">
        <v>45293</v>
      </c>
      <c r="C1666" s="15" t="s">
        <v>14</v>
      </c>
      <c r="D1666" s="15" t="s">
        <v>73</v>
      </c>
      <c r="E1666" s="15" t="s">
        <v>23</v>
      </c>
      <c r="F1666" s="15" t="s">
        <v>24</v>
      </c>
      <c r="G1666" s="15" t="s">
        <v>75</v>
      </c>
      <c r="H1666" s="15">
        <v>4</v>
      </c>
      <c r="I1666" s="15">
        <v>18298</v>
      </c>
      <c r="J1666" s="17">
        <v>0</v>
      </c>
      <c r="K1666" s="15">
        <v>73192</v>
      </c>
      <c r="L1666" s="15">
        <v>57834.2</v>
      </c>
      <c r="M1666" s="15" t="s">
        <v>35</v>
      </c>
      <c r="N1666" s="18" t="str">
        <f t="shared" si="175"/>
        <v>January</v>
      </c>
      <c r="O1666" s="15">
        <f t="shared" si="176"/>
        <v>1</v>
      </c>
      <c r="P1666" s="19">
        <f t="shared" si="177"/>
        <v>0</v>
      </c>
      <c r="Q1666" s="19">
        <f t="shared" si="178"/>
        <v>73192</v>
      </c>
      <c r="R1666" s="15">
        <f t="shared" si="179"/>
        <v>15357.800000000003</v>
      </c>
      <c r="S1666" s="15">
        <f t="shared" si="180"/>
        <v>20.982894305388573</v>
      </c>
      <c r="T1666" s="20" t="str">
        <f t="shared" si="181"/>
        <v>High</v>
      </c>
    </row>
    <row r="1667" spans="1:20" x14ac:dyDescent="0.3">
      <c r="A1667" s="15" t="s">
        <v>1740</v>
      </c>
      <c r="B1667" s="16">
        <v>45191</v>
      </c>
      <c r="C1667" s="15" t="s">
        <v>21</v>
      </c>
      <c r="D1667" s="15" t="s">
        <v>63</v>
      </c>
      <c r="E1667" s="15" t="s">
        <v>16</v>
      </c>
      <c r="F1667" s="15" t="s">
        <v>29</v>
      </c>
      <c r="G1667" s="15" t="s">
        <v>30</v>
      </c>
      <c r="H1667" s="15">
        <v>3</v>
      </c>
      <c r="I1667" s="15">
        <v>13904</v>
      </c>
      <c r="J1667" s="17">
        <v>0.1</v>
      </c>
      <c r="K1667" s="15">
        <v>37540.800000000003</v>
      </c>
      <c r="L1667" s="15">
        <v>33136.46</v>
      </c>
      <c r="M1667" s="15" t="s">
        <v>51</v>
      </c>
      <c r="N1667" s="18" t="str">
        <f t="shared" ref="N1667:N1730" si="182">TEXT(B1667,"mmmm")</f>
        <v>September</v>
      </c>
      <c r="O1667" s="15">
        <f t="shared" ref="O1667:O1730" si="183">ROUNDUP(MONTH(B1667)/3,0)</f>
        <v>3</v>
      </c>
      <c r="P1667" s="19">
        <f t="shared" ref="P1667:P1730" si="184">K1667*J1667</f>
        <v>3754.0800000000004</v>
      </c>
      <c r="Q1667" s="19">
        <f t="shared" ref="Q1667:Q1730" si="185">K1667-P1667</f>
        <v>33786.720000000001</v>
      </c>
      <c r="R1667" s="15">
        <f t="shared" ref="R1667:R1730" si="186">K1667-L1667</f>
        <v>4404.3400000000038</v>
      </c>
      <c r="S1667" s="15">
        <f t="shared" ref="S1667:S1730" si="187">R1667/K1667*100</f>
        <v>11.732142096066156</v>
      </c>
      <c r="T1667" s="20" t="str">
        <f t="shared" ref="T1667:T1730" si="188">IF(K1667&gt;30000,"High",IF(K1667&gt;10000,"Medium","Low"))</f>
        <v>High</v>
      </c>
    </row>
    <row r="1668" spans="1:20" x14ac:dyDescent="0.3">
      <c r="A1668" s="15" t="s">
        <v>1741</v>
      </c>
      <c r="B1668" s="16">
        <v>45390</v>
      </c>
      <c r="C1668" s="15" t="s">
        <v>37</v>
      </c>
      <c r="D1668" s="15" t="s">
        <v>46</v>
      </c>
      <c r="E1668" s="15" t="s">
        <v>23</v>
      </c>
      <c r="F1668" s="15" t="s">
        <v>49</v>
      </c>
      <c r="G1668" s="15" t="s">
        <v>71</v>
      </c>
      <c r="H1668" s="15">
        <v>3</v>
      </c>
      <c r="I1668" s="15">
        <v>6043</v>
      </c>
      <c r="J1668" s="17">
        <v>0.08</v>
      </c>
      <c r="K1668" s="15">
        <v>16678.68</v>
      </c>
      <c r="L1668" s="15">
        <v>14750.97</v>
      </c>
      <c r="M1668" s="15" t="s">
        <v>19</v>
      </c>
      <c r="N1668" s="18" t="str">
        <f t="shared" si="182"/>
        <v>April</v>
      </c>
      <c r="O1668" s="15">
        <f t="shared" si="183"/>
        <v>2</v>
      </c>
      <c r="P1668" s="19">
        <f t="shared" si="184"/>
        <v>1334.2944</v>
      </c>
      <c r="Q1668" s="19">
        <f t="shared" si="185"/>
        <v>15344.3856</v>
      </c>
      <c r="R1668" s="15">
        <f t="shared" si="186"/>
        <v>1927.7100000000009</v>
      </c>
      <c r="S1668" s="15">
        <f t="shared" si="187"/>
        <v>11.557929044744554</v>
      </c>
      <c r="T1668" s="20" t="str">
        <f t="shared" si="188"/>
        <v>Medium</v>
      </c>
    </row>
    <row r="1669" spans="1:20" x14ac:dyDescent="0.3">
      <c r="A1669" s="15" t="s">
        <v>1742</v>
      </c>
      <c r="B1669" s="16">
        <v>45595</v>
      </c>
      <c r="C1669" s="15" t="s">
        <v>27</v>
      </c>
      <c r="D1669" s="15" t="s">
        <v>65</v>
      </c>
      <c r="E1669" s="15" t="s">
        <v>23</v>
      </c>
      <c r="F1669" s="15" t="s">
        <v>49</v>
      </c>
      <c r="G1669" s="15" t="s">
        <v>50</v>
      </c>
      <c r="H1669" s="15">
        <v>5</v>
      </c>
      <c r="I1669" s="15">
        <v>26347</v>
      </c>
      <c r="J1669" s="17">
        <v>0.08</v>
      </c>
      <c r="K1669" s="15">
        <v>121196.2</v>
      </c>
      <c r="L1669" s="15">
        <v>100555.94</v>
      </c>
      <c r="M1669" s="15" t="s">
        <v>51</v>
      </c>
      <c r="N1669" s="18" t="str">
        <f t="shared" si="182"/>
        <v>October</v>
      </c>
      <c r="O1669" s="15">
        <f t="shared" si="183"/>
        <v>4</v>
      </c>
      <c r="P1669" s="19">
        <f t="shared" si="184"/>
        <v>9695.6959999999999</v>
      </c>
      <c r="Q1669" s="19">
        <f t="shared" si="185"/>
        <v>111500.504</v>
      </c>
      <c r="R1669" s="15">
        <f t="shared" si="186"/>
        <v>20640.259999999995</v>
      </c>
      <c r="S1669" s="15">
        <f t="shared" si="187"/>
        <v>17.030451449797926</v>
      </c>
      <c r="T1669" s="20" t="str">
        <f t="shared" si="188"/>
        <v>High</v>
      </c>
    </row>
    <row r="1670" spans="1:20" x14ac:dyDescent="0.3">
      <c r="A1670" s="15" t="s">
        <v>1743</v>
      </c>
      <c r="B1670" s="16">
        <v>45076</v>
      </c>
      <c r="C1670" s="15" t="s">
        <v>14</v>
      </c>
      <c r="D1670" s="15" t="s">
        <v>73</v>
      </c>
      <c r="E1670" s="15" t="s">
        <v>16</v>
      </c>
      <c r="F1670" s="15" t="s">
        <v>29</v>
      </c>
      <c r="G1670" s="15" t="s">
        <v>79</v>
      </c>
      <c r="H1670" s="15">
        <v>2</v>
      </c>
      <c r="I1670" s="15">
        <v>50939</v>
      </c>
      <c r="J1670" s="17">
        <v>0</v>
      </c>
      <c r="K1670" s="15">
        <v>101878</v>
      </c>
      <c r="L1670" s="15">
        <v>88821.57</v>
      </c>
      <c r="M1670" s="15" t="s">
        <v>35</v>
      </c>
      <c r="N1670" s="18" t="str">
        <f t="shared" si="182"/>
        <v>May</v>
      </c>
      <c r="O1670" s="15">
        <f t="shared" si="183"/>
        <v>2</v>
      </c>
      <c r="P1670" s="19">
        <f t="shared" si="184"/>
        <v>0</v>
      </c>
      <c r="Q1670" s="19">
        <f t="shared" si="185"/>
        <v>101878</v>
      </c>
      <c r="R1670" s="15">
        <f t="shared" si="186"/>
        <v>13056.429999999993</v>
      </c>
      <c r="S1670" s="15">
        <f t="shared" si="187"/>
        <v>12.815750211036722</v>
      </c>
      <c r="T1670" s="20" t="str">
        <f t="shared" si="188"/>
        <v>High</v>
      </c>
    </row>
    <row r="1671" spans="1:20" x14ac:dyDescent="0.3">
      <c r="A1671" s="15" t="s">
        <v>1744</v>
      </c>
      <c r="B1671" s="16">
        <v>45406</v>
      </c>
      <c r="C1671" s="15" t="s">
        <v>14</v>
      </c>
      <c r="D1671" s="15" t="s">
        <v>68</v>
      </c>
      <c r="E1671" s="15" t="s">
        <v>16</v>
      </c>
      <c r="F1671" s="15" t="s">
        <v>29</v>
      </c>
      <c r="G1671" s="15" t="s">
        <v>79</v>
      </c>
      <c r="H1671" s="15">
        <v>5</v>
      </c>
      <c r="I1671" s="15">
        <v>13495</v>
      </c>
      <c r="J1671" s="17">
        <v>0.12</v>
      </c>
      <c r="K1671" s="15">
        <v>59378</v>
      </c>
      <c r="L1671" s="15">
        <v>50118.9</v>
      </c>
      <c r="M1671" s="15" t="s">
        <v>19</v>
      </c>
      <c r="N1671" s="18" t="str">
        <f t="shared" si="182"/>
        <v>April</v>
      </c>
      <c r="O1671" s="15">
        <f t="shared" si="183"/>
        <v>2</v>
      </c>
      <c r="P1671" s="19">
        <f t="shared" si="184"/>
        <v>7125.36</v>
      </c>
      <c r="Q1671" s="19">
        <f t="shared" si="185"/>
        <v>52252.639999999999</v>
      </c>
      <c r="R1671" s="15">
        <f t="shared" si="186"/>
        <v>9259.0999999999985</v>
      </c>
      <c r="S1671" s="15">
        <f t="shared" si="187"/>
        <v>15.593485802822594</v>
      </c>
      <c r="T1671" s="20" t="str">
        <f t="shared" si="188"/>
        <v>High</v>
      </c>
    </row>
    <row r="1672" spans="1:20" x14ac:dyDescent="0.3">
      <c r="A1672" s="15" t="s">
        <v>1745</v>
      </c>
      <c r="B1672" s="16">
        <v>45218</v>
      </c>
      <c r="C1672" s="15" t="s">
        <v>14</v>
      </c>
      <c r="D1672" s="15" t="s">
        <v>38</v>
      </c>
      <c r="E1672" s="15" t="s">
        <v>23</v>
      </c>
      <c r="F1672" s="15" t="s">
        <v>49</v>
      </c>
      <c r="G1672" s="15" t="s">
        <v>95</v>
      </c>
      <c r="H1672" s="15">
        <v>5</v>
      </c>
      <c r="I1672" s="15">
        <v>24501</v>
      </c>
      <c r="J1672" s="17">
        <v>0.15</v>
      </c>
      <c r="K1672" s="15">
        <v>104129.25</v>
      </c>
      <c r="L1672" s="15">
        <v>80892.95</v>
      </c>
      <c r="M1672" s="15" t="s">
        <v>51</v>
      </c>
      <c r="N1672" s="18" t="str">
        <f t="shared" si="182"/>
        <v>October</v>
      </c>
      <c r="O1672" s="15">
        <f t="shared" si="183"/>
        <v>4</v>
      </c>
      <c r="P1672" s="19">
        <f t="shared" si="184"/>
        <v>15619.387499999999</v>
      </c>
      <c r="Q1672" s="19">
        <f t="shared" si="185"/>
        <v>88509.862500000003</v>
      </c>
      <c r="R1672" s="15">
        <f t="shared" si="186"/>
        <v>23236.300000000003</v>
      </c>
      <c r="S1672" s="15">
        <f t="shared" si="187"/>
        <v>22.314863498968833</v>
      </c>
      <c r="T1672" s="20" t="str">
        <f t="shared" si="188"/>
        <v>High</v>
      </c>
    </row>
    <row r="1673" spans="1:20" x14ac:dyDescent="0.3">
      <c r="A1673" s="15" t="s">
        <v>1746</v>
      </c>
      <c r="B1673" s="16">
        <v>45201</v>
      </c>
      <c r="C1673" s="15" t="s">
        <v>37</v>
      </c>
      <c r="D1673" s="15" t="s">
        <v>46</v>
      </c>
      <c r="E1673" s="15" t="s">
        <v>23</v>
      </c>
      <c r="F1673" s="15" t="s">
        <v>53</v>
      </c>
      <c r="G1673" s="15" t="s">
        <v>81</v>
      </c>
      <c r="H1673" s="15">
        <v>3</v>
      </c>
      <c r="I1673" s="15">
        <v>72980</v>
      </c>
      <c r="J1673" s="17">
        <v>0.08</v>
      </c>
      <c r="K1673" s="15">
        <v>201424.8</v>
      </c>
      <c r="L1673" s="15">
        <v>180001.67</v>
      </c>
      <c r="M1673" s="15" t="s">
        <v>19</v>
      </c>
      <c r="N1673" s="18" t="str">
        <f t="shared" si="182"/>
        <v>October</v>
      </c>
      <c r="O1673" s="15">
        <f t="shared" si="183"/>
        <v>4</v>
      </c>
      <c r="P1673" s="19">
        <f t="shared" si="184"/>
        <v>16113.983999999999</v>
      </c>
      <c r="Q1673" s="19">
        <f t="shared" si="185"/>
        <v>185310.81599999999</v>
      </c>
      <c r="R1673" s="15">
        <f t="shared" si="186"/>
        <v>21423.129999999976</v>
      </c>
      <c r="S1673" s="15">
        <f t="shared" si="187"/>
        <v>10.635795592201147</v>
      </c>
      <c r="T1673" s="20" t="str">
        <f t="shared" si="188"/>
        <v>High</v>
      </c>
    </row>
    <row r="1674" spans="1:20" x14ac:dyDescent="0.3">
      <c r="A1674" s="15" t="s">
        <v>1747</v>
      </c>
      <c r="B1674" s="16">
        <v>45418</v>
      </c>
      <c r="C1674" s="15" t="s">
        <v>21</v>
      </c>
      <c r="D1674" s="15" t="s">
        <v>38</v>
      </c>
      <c r="E1674" s="15" t="s">
        <v>23</v>
      </c>
      <c r="F1674" s="15" t="s">
        <v>24</v>
      </c>
      <c r="G1674" s="15" t="s">
        <v>75</v>
      </c>
      <c r="H1674" s="15">
        <v>1</v>
      </c>
      <c r="I1674" s="15">
        <v>55506</v>
      </c>
      <c r="J1674" s="17">
        <v>0.08</v>
      </c>
      <c r="K1674" s="15">
        <v>51065.52</v>
      </c>
      <c r="L1674" s="15">
        <v>45378.63</v>
      </c>
      <c r="M1674" s="15" t="s">
        <v>19</v>
      </c>
      <c r="N1674" s="18" t="str">
        <f t="shared" si="182"/>
        <v>May</v>
      </c>
      <c r="O1674" s="15">
        <f t="shared" si="183"/>
        <v>2</v>
      </c>
      <c r="P1674" s="19">
        <f t="shared" si="184"/>
        <v>4085.2415999999998</v>
      </c>
      <c r="Q1674" s="19">
        <f t="shared" si="185"/>
        <v>46980.278399999996</v>
      </c>
      <c r="R1674" s="15">
        <f t="shared" si="186"/>
        <v>5686.8899999999994</v>
      </c>
      <c r="S1674" s="15">
        <f t="shared" si="187"/>
        <v>11.13645763325234</v>
      </c>
      <c r="T1674" s="20" t="str">
        <f t="shared" si="188"/>
        <v>High</v>
      </c>
    </row>
    <row r="1675" spans="1:20" x14ac:dyDescent="0.3">
      <c r="A1675" s="15" t="s">
        <v>1748</v>
      </c>
      <c r="B1675" s="16">
        <v>45357</v>
      </c>
      <c r="C1675" s="15" t="s">
        <v>14</v>
      </c>
      <c r="D1675" s="15" t="s">
        <v>70</v>
      </c>
      <c r="E1675" s="15" t="s">
        <v>32</v>
      </c>
      <c r="F1675" s="15" t="s">
        <v>90</v>
      </c>
      <c r="G1675" s="15" t="s">
        <v>113</v>
      </c>
      <c r="H1675" s="15">
        <v>5</v>
      </c>
      <c r="I1675" s="15">
        <v>79474</v>
      </c>
      <c r="J1675" s="17">
        <v>0.12</v>
      </c>
      <c r="K1675" s="15">
        <v>349685.6</v>
      </c>
      <c r="L1675" s="15">
        <v>270776.71000000002</v>
      </c>
      <c r="M1675" s="15" t="s">
        <v>19</v>
      </c>
      <c r="N1675" s="18" t="str">
        <f t="shared" si="182"/>
        <v>March</v>
      </c>
      <c r="O1675" s="15">
        <f t="shared" si="183"/>
        <v>1</v>
      </c>
      <c r="P1675" s="19">
        <f t="shared" si="184"/>
        <v>41962.271999999997</v>
      </c>
      <c r="Q1675" s="19">
        <f t="shared" si="185"/>
        <v>307723.32799999998</v>
      </c>
      <c r="R1675" s="15">
        <f t="shared" si="186"/>
        <v>78908.889999999956</v>
      </c>
      <c r="S1675" s="15">
        <f t="shared" si="187"/>
        <v>22.565667559659293</v>
      </c>
      <c r="T1675" s="20" t="str">
        <f t="shared" si="188"/>
        <v>High</v>
      </c>
    </row>
    <row r="1676" spans="1:20" x14ac:dyDescent="0.3">
      <c r="A1676" s="15" t="s">
        <v>1749</v>
      </c>
      <c r="B1676" s="16">
        <v>45218</v>
      </c>
      <c r="C1676" s="15" t="s">
        <v>21</v>
      </c>
      <c r="D1676" s="15" t="s">
        <v>65</v>
      </c>
      <c r="E1676" s="15" t="s">
        <v>23</v>
      </c>
      <c r="F1676" s="15" t="s">
        <v>24</v>
      </c>
      <c r="G1676" s="15" t="s">
        <v>75</v>
      </c>
      <c r="H1676" s="15">
        <v>5</v>
      </c>
      <c r="I1676" s="15">
        <v>76047</v>
      </c>
      <c r="J1676" s="17">
        <v>0</v>
      </c>
      <c r="K1676" s="15">
        <v>380235</v>
      </c>
      <c r="L1676" s="15">
        <v>326495.21999999997</v>
      </c>
      <c r="M1676" s="15" t="s">
        <v>19</v>
      </c>
      <c r="N1676" s="18" t="str">
        <f t="shared" si="182"/>
        <v>October</v>
      </c>
      <c r="O1676" s="15">
        <f t="shared" si="183"/>
        <v>4</v>
      </c>
      <c r="P1676" s="19">
        <f t="shared" si="184"/>
        <v>0</v>
      </c>
      <c r="Q1676" s="19">
        <f t="shared" si="185"/>
        <v>380235</v>
      </c>
      <c r="R1676" s="15">
        <f t="shared" si="186"/>
        <v>53739.780000000028</v>
      </c>
      <c r="S1676" s="15">
        <f t="shared" si="187"/>
        <v>14.133307033808046</v>
      </c>
      <c r="T1676" s="20" t="str">
        <f t="shared" si="188"/>
        <v>High</v>
      </c>
    </row>
    <row r="1677" spans="1:20" x14ac:dyDescent="0.3">
      <c r="A1677" s="15" t="s">
        <v>1750</v>
      </c>
      <c r="B1677" s="16">
        <v>45373</v>
      </c>
      <c r="C1677" s="15" t="s">
        <v>27</v>
      </c>
      <c r="D1677" s="15" t="s">
        <v>48</v>
      </c>
      <c r="E1677" s="15" t="s">
        <v>23</v>
      </c>
      <c r="F1677" s="15" t="s">
        <v>24</v>
      </c>
      <c r="G1677" s="15" t="s">
        <v>75</v>
      </c>
      <c r="H1677" s="15">
        <v>3</v>
      </c>
      <c r="I1677" s="15">
        <v>39237</v>
      </c>
      <c r="J1677" s="17">
        <v>0.1</v>
      </c>
      <c r="K1677" s="15">
        <v>105939.9</v>
      </c>
      <c r="L1677" s="15">
        <v>92291.96</v>
      </c>
      <c r="M1677" s="15" t="s">
        <v>35</v>
      </c>
      <c r="N1677" s="18" t="str">
        <f t="shared" si="182"/>
        <v>March</v>
      </c>
      <c r="O1677" s="15">
        <f t="shared" si="183"/>
        <v>1</v>
      </c>
      <c r="P1677" s="19">
        <f t="shared" si="184"/>
        <v>10593.99</v>
      </c>
      <c r="Q1677" s="19">
        <f t="shared" si="185"/>
        <v>95345.909999999989</v>
      </c>
      <c r="R1677" s="15">
        <f t="shared" si="186"/>
        <v>13647.939999999988</v>
      </c>
      <c r="S1677" s="15">
        <f t="shared" si="187"/>
        <v>12.882719353142665</v>
      </c>
      <c r="T1677" s="20" t="str">
        <f t="shared" si="188"/>
        <v>High</v>
      </c>
    </row>
    <row r="1678" spans="1:20" x14ac:dyDescent="0.3">
      <c r="A1678" s="15" t="s">
        <v>1751</v>
      </c>
      <c r="B1678" s="16">
        <v>45349</v>
      </c>
      <c r="C1678" s="15" t="s">
        <v>14</v>
      </c>
      <c r="D1678" s="15" t="s">
        <v>70</v>
      </c>
      <c r="E1678" s="15" t="s">
        <v>32</v>
      </c>
      <c r="F1678" s="15" t="s">
        <v>33</v>
      </c>
      <c r="G1678" s="15" t="s">
        <v>83</v>
      </c>
      <c r="H1678" s="15">
        <v>5</v>
      </c>
      <c r="I1678" s="15">
        <v>29538</v>
      </c>
      <c r="J1678" s="17">
        <v>0.12</v>
      </c>
      <c r="K1678" s="15">
        <v>129967.2</v>
      </c>
      <c r="L1678" s="15">
        <v>100001.18</v>
      </c>
      <c r="M1678" s="15" t="s">
        <v>51</v>
      </c>
      <c r="N1678" s="18" t="str">
        <f t="shared" si="182"/>
        <v>February</v>
      </c>
      <c r="O1678" s="15">
        <f t="shared" si="183"/>
        <v>1</v>
      </c>
      <c r="P1678" s="19">
        <f t="shared" si="184"/>
        <v>15596.063999999998</v>
      </c>
      <c r="Q1678" s="19">
        <f t="shared" si="185"/>
        <v>114371.136</v>
      </c>
      <c r="R1678" s="15">
        <f t="shared" si="186"/>
        <v>29966.020000000004</v>
      </c>
      <c r="S1678" s="15">
        <f t="shared" si="187"/>
        <v>23.056601973420989</v>
      </c>
      <c r="T1678" s="20" t="str">
        <f t="shared" si="188"/>
        <v>High</v>
      </c>
    </row>
    <row r="1679" spans="1:20" x14ac:dyDescent="0.3">
      <c r="A1679" s="15" t="s">
        <v>1752</v>
      </c>
      <c r="B1679" s="16">
        <v>45588</v>
      </c>
      <c r="C1679" s="15" t="s">
        <v>21</v>
      </c>
      <c r="D1679" s="15" t="s">
        <v>70</v>
      </c>
      <c r="E1679" s="15" t="s">
        <v>32</v>
      </c>
      <c r="F1679" s="15" t="s">
        <v>60</v>
      </c>
      <c r="G1679" s="15" t="s">
        <v>61</v>
      </c>
      <c r="H1679" s="15">
        <v>4</v>
      </c>
      <c r="I1679" s="15">
        <v>87479</v>
      </c>
      <c r="J1679" s="17">
        <v>0.05</v>
      </c>
      <c r="K1679" s="15">
        <v>332420.2</v>
      </c>
      <c r="L1679" s="15">
        <v>294273.26</v>
      </c>
      <c r="M1679" s="15" t="s">
        <v>35</v>
      </c>
      <c r="N1679" s="18" t="str">
        <f t="shared" si="182"/>
        <v>October</v>
      </c>
      <c r="O1679" s="15">
        <f t="shared" si="183"/>
        <v>4</v>
      </c>
      <c r="P1679" s="19">
        <f t="shared" si="184"/>
        <v>16621.010000000002</v>
      </c>
      <c r="Q1679" s="19">
        <f t="shared" si="185"/>
        <v>315799.19</v>
      </c>
      <c r="R1679" s="15">
        <f t="shared" si="186"/>
        <v>38146.94</v>
      </c>
      <c r="S1679" s="15">
        <f t="shared" si="187"/>
        <v>11.47551803410262</v>
      </c>
      <c r="T1679" s="20" t="str">
        <f t="shared" si="188"/>
        <v>High</v>
      </c>
    </row>
    <row r="1680" spans="1:20" x14ac:dyDescent="0.3">
      <c r="A1680" s="15" t="s">
        <v>1753</v>
      </c>
      <c r="B1680" s="16">
        <v>45556</v>
      </c>
      <c r="C1680" s="15" t="s">
        <v>37</v>
      </c>
      <c r="D1680" s="15" t="s">
        <v>65</v>
      </c>
      <c r="E1680" s="15" t="s">
        <v>32</v>
      </c>
      <c r="F1680" s="15" t="s">
        <v>90</v>
      </c>
      <c r="G1680" s="15" t="s">
        <v>113</v>
      </c>
      <c r="H1680" s="15">
        <v>5</v>
      </c>
      <c r="I1680" s="15">
        <v>9091</v>
      </c>
      <c r="J1680" s="17">
        <v>0.12</v>
      </c>
      <c r="K1680" s="15">
        <v>40000.400000000001</v>
      </c>
      <c r="L1680" s="15">
        <v>31158.15</v>
      </c>
      <c r="M1680" s="15" t="s">
        <v>35</v>
      </c>
      <c r="N1680" s="18" t="str">
        <f t="shared" si="182"/>
        <v>September</v>
      </c>
      <c r="O1680" s="15">
        <f t="shared" si="183"/>
        <v>3</v>
      </c>
      <c r="P1680" s="19">
        <f t="shared" si="184"/>
        <v>4800.0479999999998</v>
      </c>
      <c r="Q1680" s="19">
        <f t="shared" si="185"/>
        <v>35200.351999999999</v>
      </c>
      <c r="R1680" s="15">
        <f t="shared" si="186"/>
        <v>8842.25</v>
      </c>
      <c r="S1680" s="15">
        <f t="shared" si="187"/>
        <v>22.105403945960539</v>
      </c>
      <c r="T1680" s="20" t="str">
        <f t="shared" si="188"/>
        <v>High</v>
      </c>
    </row>
    <row r="1681" spans="1:20" x14ac:dyDescent="0.3">
      <c r="A1681" s="15" t="s">
        <v>1754</v>
      </c>
      <c r="B1681" s="16">
        <v>45192</v>
      </c>
      <c r="C1681" s="15" t="s">
        <v>37</v>
      </c>
      <c r="D1681" s="15" t="s">
        <v>63</v>
      </c>
      <c r="E1681" s="15" t="s">
        <v>32</v>
      </c>
      <c r="F1681" s="15" t="s">
        <v>43</v>
      </c>
      <c r="G1681" s="15" t="s">
        <v>44</v>
      </c>
      <c r="H1681" s="15">
        <v>3</v>
      </c>
      <c r="I1681" s="15">
        <v>80043</v>
      </c>
      <c r="J1681" s="17">
        <v>0.15</v>
      </c>
      <c r="K1681" s="15">
        <v>204109.65</v>
      </c>
      <c r="L1681" s="15">
        <v>181919.05</v>
      </c>
      <c r="M1681" s="15" t="s">
        <v>19</v>
      </c>
      <c r="N1681" s="18" t="str">
        <f t="shared" si="182"/>
        <v>September</v>
      </c>
      <c r="O1681" s="15">
        <f t="shared" si="183"/>
        <v>3</v>
      </c>
      <c r="P1681" s="19">
        <f t="shared" si="184"/>
        <v>30616.447499999998</v>
      </c>
      <c r="Q1681" s="19">
        <f t="shared" si="185"/>
        <v>173493.20249999998</v>
      </c>
      <c r="R1681" s="15">
        <f t="shared" si="186"/>
        <v>22190.600000000006</v>
      </c>
      <c r="S1681" s="15">
        <f t="shared" si="187"/>
        <v>10.8719014510093</v>
      </c>
      <c r="T1681" s="20" t="str">
        <f t="shared" si="188"/>
        <v>High</v>
      </c>
    </row>
    <row r="1682" spans="1:20" x14ac:dyDescent="0.3">
      <c r="A1682" s="15" t="s">
        <v>1755</v>
      </c>
      <c r="B1682" s="16">
        <v>45386</v>
      </c>
      <c r="C1682" s="15" t="s">
        <v>14</v>
      </c>
      <c r="D1682" s="15" t="s">
        <v>46</v>
      </c>
      <c r="E1682" s="15" t="s">
        <v>32</v>
      </c>
      <c r="F1682" s="15" t="s">
        <v>43</v>
      </c>
      <c r="G1682" s="15" t="s">
        <v>66</v>
      </c>
      <c r="H1682" s="15">
        <v>4</v>
      </c>
      <c r="I1682" s="15">
        <v>37379</v>
      </c>
      <c r="J1682" s="17">
        <v>0.12</v>
      </c>
      <c r="K1682" s="15">
        <v>131574.07999999999</v>
      </c>
      <c r="L1682" s="15">
        <v>104027.29</v>
      </c>
      <c r="M1682" s="15" t="s">
        <v>19</v>
      </c>
      <c r="N1682" s="18" t="str">
        <f t="shared" si="182"/>
        <v>April</v>
      </c>
      <c r="O1682" s="15">
        <f t="shared" si="183"/>
        <v>2</v>
      </c>
      <c r="P1682" s="19">
        <f t="shared" si="184"/>
        <v>15788.889599999999</v>
      </c>
      <c r="Q1682" s="19">
        <f t="shared" si="185"/>
        <v>115785.19039999999</v>
      </c>
      <c r="R1682" s="15">
        <f t="shared" si="186"/>
        <v>27546.789999999994</v>
      </c>
      <c r="S1682" s="15">
        <f t="shared" si="187"/>
        <v>20.936334876899764</v>
      </c>
      <c r="T1682" s="20" t="str">
        <f t="shared" si="188"/>
        <v>High</v>
      </c>
    </row>
    <row r="1683" spans="1:20" x14ac:dyDescent="0.3">
      <c r="A1683" s="15" t="s">
        <v>1756</v>
      </c>
      <c r="B1683" s="16">
        <v>44944</v>
      </c>
      <c r="C1683" s="15" t="s">
        <v>27</v>
      </c>
      <c r="D1683" s="15" t="s">
        <v>28</v>
      </c>
      <c r="E1683" s="15" t="s">
        <v>16</v>
      </c>
      <c r="F1683" s="15" t="s">
        <v>17</v>
      </c>
      <c r="G1683" s="15" t="s">
        <v>93</v>
      </c>
      <c r="H1683" s="15">
        <v>3</v>
      </c>
      <c r="I1683" s="15">
        <v>43968</v>
      </c>
      <c r="J1683" s="17">
        <v>0</v>
      </c>
      <c r="K1683" s="15">
        <v>131904</v>
      </c>
      <c r="L1683" s="15">
        <v>110378.85</v>
      </c>
      <c r="M1683" s="15" t="s">
        <v>35</v>
      </c>
      <c r="N1683" s="18" t="str">
        <f t="shared" si="182"/>
        <v>January</v>
      </c>
      <c r="O1683" s="15">
        <f t="shared" si="183"/>
        <v>1</v>
      </c>
      <c r="P1683" s="19">
        <f t="shared" si="184"/>
        <v>0</v>
      </c>
      <c r="Q1683" s="19">
        <f t="shared" si="185"/>
        <v>131904</v>
      </c>
      <c r="R1683" s="15">
        <f t="shared" si="186"/>
        <v>21525.149999999994</v>
      </c>
      <c r="S1683" s="15">
        <f t="shared" si="187"/>
        <v>16.318800036390098</v>
      </c>
      <c r="T1683" s="20" t="str">
        <f t="shared" si="188"/>
        <v>High</v>
      </c>
    </row>
    <row r="1684" spans="1:20" x14ac:dyDescent="0.3">
      <c r="A1684" s="15" t="s">
        <v>1757</v>
      </c>
      <c r="B1684" s="16">
        <v>45265</v>
      </c>
      <c r="C1684" s="15" t="s">
        <v>37</v>
      </c>
      <c r="D1684" s="15" t="s">
        <v>42</v>
      </c>
      <c r="E1684" s="15" t="s">
        <v>32</v>
      </c>
      <c r="F1684" s="15" t="s">
        <v>43</v>
      </c>
      <c r="G1684" s="15" t="s">
        <v>44</v>
      </c>
      <c r="H1684" s="15">
        <v>4</v>
      </c>
      <c r="I1684" s="15">
        <v>10986</v>
      </c>
      <c r="J1684" s="17">
        <v>0</v>
      </c>
      <c r="K1684" s="15">
        <v>43944</v>
      </c>
      <c r="L1684" s="15">
        <v>39347.17</v>
      </c>
      <c r="M1684" s="15" t="s">
        <v>35</v>
      </c>
      <c r="N1684" s="18" t="str">
        <f t="shared" si="182"/>
        <v>December</v>
      </c>
      <c r="O1684" s="15">
        <f t="shared" si="183"/>
        <v>4</v>
      </c>
      <c r="P1684" s="19">
        <f t="shared" si="184"/>
        <v>0</v>
      </c>
      <c r="Q1684" s="19">
        <f t="shared" si="185"/>
        <v>43944</v>
      </c>
      <c r="R1684" s="15">
        <f t="shared" si="186"/>
        <v>4596.8300000000017</v>
      </c>
      <c r="S1684" s="15">
        <f t="shared" si="187"/>
        <v>10.460654469324599</v>
      </c>
      <c r="T1684" s="20" t="str">
        <f t="shared" si="188"/>
        <v>High</v>
      </c>
    </row>
    <row r="1685" spans="1:20" x14ac:dyDescent="0.3">
      <c r="A1685" s="15" t="s">
        <v>1758</v>
      </c>
      <c r="B1685" s="16">
        <v>44979</v>
      </c>
      <c r="C1685" s="15" t="s">
        <v>37</v>
      </c>
      <c r="D1685" s="15" t="s">
        <v>73</v>
      </c>
      <c r="E1685" s="15" t="s">
        <v>32</v>
      </c>
      <c r="F1685" s="15" t="s">
        <v>43</v>
      </c>
      <c r="G1685" s="15" t="s">
        <v>44</v>
      </c>
      <c r="H1685" s="15">
        <v>3</v>
      </c>
      <c r="I1685" s="15">
        <v>76612</v>
      </c>
      <c r="J1685" s="17">
        <v>0</v>
      </c>
      <c r="K1685" s="15">
        <v>229836</v>
      </c>
      <c r="L1685" s="15">
        <v>202551.1</v>
      </c>
      <c r="M1685" s="15" t="s">
        <v>35</v>
      </c>
      <c r="N1685" s="18" t="str">
        <f t="shared" si="182"/>
        <v>February</v>
      </c>
      <c r="O1685" s="15">
        <f t="shared" si="183"/>
        <v>1</v>
      </c>
      <c r="P1685" s="19">
        <f t="shared" si="184"/>
        <v>0</v>
      </c>
      <c r="Q1685" s="19">
        <f t="shared" si="185"/>
        <v>229836</v>
      </c>
      <c r="R1685" s="15">
        <f t="shared" si="186"/>
        <v>27284.899999999994</v>
      </c>
      <c r="S1685" s="15">
        <f t="shared" si="187"/>
        <v>11.871464870603385</v>
      </c>
      <c r="T1685" s="20" t="str">
        <f t="shared" si="188"/>
        <v>High</v>
      </c>
    </row>
    <row r="1686" spans="1:20" x14ac:dyDescent="0.3">
      <c r="A1686" s="15" t="s">
        <v>1759</v>
      </c>
      <c r="B1686" s="16">
        <v>45455</v>
      </c>
      <c r="C1686" s="15" t="s">
        <v>27</v>
      </c>
      <c r="D1686" s="15" t="s">
        <v>46</v>
      </c>
      <c r="E1686" s="15" t="s">
        <v>32</v>
      </c>
      <c r="F1686" s="15" t="s">
        <v>43</v>
      </c>
      <c r="G1686" s="15" t="s">
        <v>66</v>
      </c>
      <c r="H1686" s="15">
        <v>1</v>
      </c>
      <c r="I1686" s="15">
        <v>28630</v>
      </c>
      <c r="J1686" s="17">
        <v>0.08</v>
      </c>
      <c r="K1686" s="15">
        <v>26339.599999999999</v>
      </c>
      <c r="L1686" s="15">
        <v>23484.01</v>
      </c>
      <c r="M1686" s="15" t="s">
        <v>35</v>
      </c>
      <c r="N1686" s="18" t="str">
        <f t="shared" si="182"/>
        <v>June</v>
      </c>
      <c r="O1686" s="15">
        <f t="shared" si="183"/>
        <v>2</v>
      </c>
      <c r="P1686" s="19">
        <f t="shared" si="184"/>
        <v>2107.1680000000001</v>
      </c>
      <c r="Q1686" s="19">
        <f t="shared" si="185"/>
        <v>24232.431999999997</v>
      </c>
      <c r="R1686" s="15">
        <f t="shared" si="186"/>
        <v>2855.59</v>
      </c>
      <c r="S1686" s="15">
        <f t="shared" si="187"/>
        <v>10.84143267171863</v>
      </c>
      <c r="T1686" s="20" t="str">
        <f t="shared" si="188"/>
        <v>Medium</v>
      </c>
    </row>
    <row r="1687" spans="1:20" x14ac:dyDescent="0.3">
      <c r="A1687" s="15" t="s">
        <v>1760</v>
      </c>
      <c r="B1687" s="16">
        <v>45339</v>
      </c>
      <c r="C1687" s="15" t="s">
        <v>21</v>
      </c>
      <c r="D1687" s="15" t="s">
        <v>15</v>
      </c>
      <c r="E1687" s="15" t="s">
        <v>16</v>
      </c>
      <c r="F1687" s="15" t="s">
        <v>29</v>
      </c>
      <c r="G1687" s="15" t="s">
        <v>105</v>
      </c>
      <c r="H1687" s="15">
        <v>4</v>
      </c>
      <c r="I1687" s="15">
        <v>84016</v>
      </c>
      <c r="J1687" s="17">
        <v>0.12</v>
      </c>
      <c r="K1687" s="15">
        <v>295736.32000000001</v>
      </c>
      <c r="L1687" s="15">
        <v>244043.07</v>
      </c>
      <c r="M1687" s="15" t="s">
        <v>51</v>
      </c>
      <c r="N1687" s="18" t="str">
        <f t="shared" si="182"/>
        <v>February</v>
      </c>
      <c r="O1687" s="15">
        <f t="shared" si="183"/>
        <v>1</v>
      </c>
      <c r="P1687" s="19">
        <f t="shared" si="184"/>
        <v>35488.358399999997</v>
      </c>
      <c r="Q1687" s="19">
        <f t="shared" si="185"/>
        <v>260247.96160000001</v>
      </c>
      <c r="R1687" s="15">
        <f t="shared" si="186"/>
        <v>51693.25</v>
      </c>
      <c r="S1687" s="15">
        <f t="shared" si="187"/>
        <v>17.479506744386349</v>
      </c>
      <c r="T1687" s="20" t="str">
        <f t="shared" si="188"/>
        <v>High</v>
      </c>
    </row>
    <row r="1688" spans="1:20" x14ac:dyDescent="0.3">
      <c r="A1688" s="15" t="s">
        <v>1761</v>
      </c>
      <c r="B1688" s="16">
        <v>45466</v>
      </c>
      <c r="C1688" s="15" t="s">
        <v>27</v>
      </c>
      <c r="D1688" s="15" t="s">
        <v>46</v>
      </c>
      <c r="E1688" s="15" t="s">
        <v>32</v>
      </c>
      <c r="F1688" s="15" t="s">
        <v>60</v>
      </c>
      <c r="G1688" s="15" t="s">
        <v>61</v>
      </c>
      <c r="H1688" s="15">
        <v>5</v>
      </c>
      <c r="I1688" s="15">
        <v>54287</v>
      </c>
      <c r="J1688" s="17">
        <v>0</v>
      </c>
      <c r="K1688" s="15">
        <v>271435</v>
      </c>
      <c r="L1688" s="15">
        <v>209469.33</v>
      </c>
      <c r="M1688" s="15" t="s">
        <v>19</v>
      </c>
      <c r="N1688" s="18" t="str">
        <f t="shared" si="182"/>
        <v>June</v>
      </c>
      <c r="O1688" s="15">
        <f t="shared" si="183"/>
        <v>2</v>
      </c>
      <c r="P1688" s="19">
        <f t="shared" si="184"/>
        <v>0</v>
      </c>
      <c r="Q1688" s="19">
        <f t="shared" si="185"/>
        <v>271435</v>
      </c>
      <c r="R1688" s="15">
        <f t="shared" si="186"/>
        <v>61965.670000000013</v>
      </c>
      <c r="S1688" s="15">
        <f t="shared" si="187"/>
        <v>22.828916683552237</v>
      </c>
      <c r="T1688" s="20" t="str">
        <f t="shared" si="188"/>
        <v>High</v>
      </c>
    </row>
    <row r="1689" spans="1:20" x14ac:dyDescent="0.3">
      <c r="A1689" s="15" t="s">
        <v>1762</v>
      </c>
      <c r="B1689" s="16">
        <v>45640</v>
      </c>
      <c r="C1689" s="15" t="s">
        <v>27</v>
      </c>
      <c r="D1689" s="15" t="s">
        <v>109</v>
      </c>
      <c r="E1689" s="15" t="s">
        <v>23</v>
      </c>
      <c r="F1689" s="15" t="s">
        <v>53</v>
      </c>
      <c r="G1689" s="15" t="s">
        <v>133</v>
      </c>
      <c r="H1689" s="15">
        <v>3</v>
      </c>
      <c r="I1689" s="15">
        <v>2393</v>
      </c>
      <c r="J1689" s="17">
        <v>0.15</v>
      </c>
      <c r="K1689" s="15">
        <v>6102.15</v>
      </c>
      <c r="L1689" s="15">
        <v>4598.68</v>
      </c>
      <c r="M1689" s="15" t="s">
        <v>19</v>
      </c>
      <c r="N1689" s="18" t="str">
        <f t="shared" si="182"/>
        <v>December</v>
      </c>
      <c r="O1689" s="15">
        <f t="shared" si="183"/>
        <v>4</v>
      </c>
      <c r="P1689" s="19">
        <f t="shared" si="184"/>
        <v>915.32249999999988</v>
      </c>
      <c r="Q1689" s="19">
        <f t="shared" si="185"/>
        <v>5186.8274999999994</v>
      </c>
      <c r="R1689" s="15">
        <f t="shared" si="186"/>
        <v>1503.4699999999993</v>
      </c>
      <c r="S1689" s="15">
        <f t="shared" si="187"/>
        <v>24.638365166375774</v>
      </c>
      <c r="T1689" s="20" t="str">
        <f t="shared" si="188"/>
        <v>Low</v>
      </c>
    </row>
    <row r="1690" spans="1:20" x14ac:dyDescent="0.3">
      <c r="A1690" s="15" t="s">
        <v>1763</v>
      </c>
      <c r="B1690" s="16">
        <v>44934</v>
      </c>
      <c r="C1690" s="15" t="s">
        <v>21</v>
      </c>
      <c r="D1690" s="15" t="s">
        <v>42</v>
      </c>
      <c r="E1690" s="15" t="s">
        <v>16</v>
      </c>
      <c r="F1690" s="15" t="s">
        <v>29</v>
      </c>
      <c r="G1690" s="15" t="s">
        <v>79</v>
      </c>
      <c r="H1690" s="15">
        <v>2</v>
      </c>
      <c r="I1690" s="15">
        <v>22249</v>
      </c>
      <c r="J1690" s="17">
        <v>0</v>
      </c>
      <c r="K1690" s="15">
        <v>44498</v>
      </c>
      <c r="L1690" s="15">
        <v>38156.639999999999</v>
      </c>
      <c r="M1690" s="15" t="s">
        <v>51</v>
      </c>
      <c r="N1690" s="18" t="str">
        <f t="shared" si="182"/>
        <v>January</v>
      </c>
      <c r="O1690" s="15">
        <f t="shared" si="183"/>
        <v>1</v>
      </c>
      <c r="P1690" s="19">
        <f t="shared" si="184"/>
        <v>0</v>
      </c>
      <c r="Q1690" s="19">
        <f t="shared" si="185"/>
        <v>44498</v>
      </c>
      <c r="R1690" s="15">
        <f t="shared" si="186"/>
        <v>6341.3600000000006</v>
      </c>
      <c r="S1690" s="15">
        <f t="shared" si="187"/>
        <v>14.250887680345187</v>
      </c>
      <c r="T1690" s="20" t="str">
        <f t="shared" si="188"/>
        <v>High</v>
      </c>
    </row>
    <row r="1691" spans="1:20" x14ac:dyDescent="0.3">
      <c r="A1691" s="15" t="s">
        <v>1764</v>
      </c>
      <c r="B1691" s="16">
        <v>45634</v>
      </c>
      <c r="C1691" s="15" t="s">
        <v>14</v>
      </c>
      <c r="D1691" s="15" t="s">
        <v>28</v>
      </c>
      <c r="E1691" s="15" t="s">
        <v>23</v>
      </c>
      <c r="F1691" s="15" t="s">
        <v>24</v>
      </c>
      <c r="G1691" s="15" t="s">
        <v>75</v>
      </c>
      <c r="H1691" s="15">
        <v>5</v>
      </c>
      <c r="I1691" s="15">
        <v>57140</v>
      </c>
      <c r="J1691" s="17">
        <v>0.05</v>
      </c>
      <c r="K1691" s="15">
        <v>271415</v>
      </c>
      <c r="L1691" s="15">
        <v>241315.72</v>
      </c>
      <c r="M1691" s="15" t="s">
        <v>51</v>
      </c>
      <c r="N1691" s="18" t="str">
        <f t="shared" si="182"/>
        <v>December</v>
      </c>
      <c r="O1691" s="15">
        <f t="shared" si="183"/>
        <v>4</v>
      </c>
      <c r="P1691" s="19">
        <f t="shared" si="184"/>
        <v>13570.75</v>
      </c>
      <c r="Q1691" s="19">
        <f t="shared" si="185"/>
        <v>257844.25</v>
      </c>
      <c r="R1691" s="15">
        <f t="shared" si="186"/>
        <v>30099.279999999999</v>
      </c>
      <c r="S1691" s="15">
        <f t="shared" si="187"/>
        <v>11.089762909198091</v>
      </c>
      <c r="T1691" s="20" t="str">
        <f t="shared" si="188"/>
        <v>High</v>
      </c>
    </row>
    <row r="1692" spans="1:20" x14ac:dyDescent="0.3">
      <c r="A1692" s="15" t="s">
        <v>1765</v>
      </c>
      <c r="B1692" s="16">
        <v>45131</v>
      </c>
      <c r="C1692" s="15" t="s">
        <v>14</v>
      </c>
      <c r="D1692" s="15" t="s">
        <v>73</v>
      </c>
      <c r="E1692" s="15" t="s">
        <v>32</v>
      </c>
      <c r="F1692" s="15" t="s">
        <v>33</v>
      </c>
      <c r="G1692" s="15" t="s">
        <v>34</v>
      </c>
      <c r="H1692" s="15">
        <v>5</v>
      </c>
      <c r="I1692" s="15">
        <v>88985</v>
      </c>
      <c r="J1692" s="17">
        <v>0.08</v>
      </c>
      <c r="K1692" s="15">
        <v>409331</v>
      </c>
      <c r="L1692" s="15">
        <v>346103.42</v>
      </c>
      <c r="M1692" s="15" t="s">
        <v>51</v>
      </c>
      <c r="N1692" s="18" t="str">
        <f t="shared" si="182"/>
        <v>July</v>
      </c>
      <c r="O1692" s="15">
        <f t="shared" si="183"/>
        <v>3</v>
      </c>
      <c r="P1692" s="19">
        <f t="shared" si="184"/>
        <v>32746.48</v>
      </c>
      <c r="Q1692" s="19">
        <f t="shared" si="185"/>
        <v>376584.52</v>
      </c>
      <c r="R1692" s="15">
        <f t="shared" si="186"/>
        <v>63227.580000000016</v>
      </c>
      <c r="S1692" s="15">
        <f t="shared" si="187"/>
        <v>15.446565249150446</v>
      </c>
      <c r="T1692" s="20" t="str">
        <f t="shared" si="188"/>
        <v>High</v>
      </c>
    </row>
    <row r="1693" spans="1:20" x14ac:dyDescent="0.3">
      <c r="A1693" s="15" t="s">
        <v>1766</v>
      </c>
      <c r="B1693" s="16">
        <v>45290</v>
      </c>
      <c r="C1693" s="15" t="s">
        <v>14</v>
      </c>
      <c r="D1693" s="15" t="s">
        <v>65</v>
      </c>
      <c r="E1693" s="15" t="s">
        <v>16</v>
      </c>
      <c r="F1693" s="15" t="s">
        <v>17</v>
      </c>
      <c r="G1693" s="15" t="s">
        <v>97</v>
      </c>
      <c r="H1693" s="15">
        <v>1</v>
      </c>
      <c r="I1693" s="15">
        <v>66545</v>
      </c>
      <c r="J1693" s="17">
        <v>0.05</v>
      </c>
      <c r="K1693" s="15">
        <v>63217.75</v>
      </c>
      <c r="L1693" s="15">
        <v>55005.39</v>
      </c>
      <c r="M1693" s="15" t="s">
        <v>19</v>
      </c>
      <c r="N1693" s="18" t="str">
        <f t="shared" si="182"/>
        <v>December</v>
      </c>
      <c r="O1693" s="15">
        <f t="shared" si="183"/>
        <v>4</v>
      </c>
      <c r="P1693" s="19">
        <f t="shared" si="184"/>
        <v>3160.8875000000003</v>
      </c>
      <c r="Q1693" s="19">
        <f t="shared" si="185"/>
        <v>60056.862500000003</v>
      </c>
      <c r="R1693" s="15">
        <f t="shared" si="186"/>
        <v>8212.36</v>
      </c>
      <c r="S1693" s="15">
        <f t="shared" si="187"/>
        <v>12.990592041001145</v>
      </c>
      <c r="T1693" s="20" t="str">
        <f t="shared" si="188"/>
        <v>High</v>
      </c>
    </row>
    <row r="1694" spans="1:20" x14ac:dyDescent="0.3">
      <c r="A1694" s="15" t="s">
        <v>1767</v>
      </c>
      <c r="B1694" s="16">
        <v>45614</v>
      </c>
      <c r="C1694" s="15" t="s">
        <v>27</v>
      </c>
      <c r="D1694" s="15" t="s">
        <v>42</v>
      </c>
      <c r="E1694" s="15" t="s">
        <v>23</v>
      </c>
      <c r="F1694" s="15" t="s">
        <v>53</v>
      </c>
      <c r="G1694" s="15" t="s">
        <v>54</v>
      </c>
      <c r="H1694" s="15">
        <v>1</v>
      </c>
      <c r="I1694" s="15">
        <v>60987</v>
      </c>
      <c r="J1694" s="17">
        <v>0.15</v>
      </c>
      <c r="K1694" s="15">
        <v>51838.95</v>
      </c>
      <c r="L1694" s="15">
        <v>44309.73</v>
      </c>
      <c r="M1694" s="15" t="s">
        <v>19</v>
      </c>
      <c r="N1694" s="18" t="str">
        <f t="shared" si="182"/>
        <v>November</v>
      </c>
      <c r="O1694" s="15">
        <f t="shared" si="183"/>
        <v>4</v>
      </c>
      <c r="P1694" s="19">
        <f t="shared" si="184"/>
        <v>7775.8424999999988</v>
      </c>
      <c r="Q1694" s="19">
        <f t="shared" si="185"/>
        <v>44063.107499999998</v>
      </c>
      <c r="R1694" s="15">
        <f t="shared" si="186"/>
        <v>7529.2199999999939</v>
      </c>
      <c r="S1694" s="15">
        <f t="shared" si="187"/>
        <v>14.524252516688696</v>
      </c>
      <c r="T1694" s="20" t="str">
        <f t="shared" si="188"/>
        <v>High</v>
      </c>
    </row>
    <row r="1695" spans="1:20" x14ac:dyDescent="0.3">
      <c r="A1695" s="15" t="s">
        <v>1768</v>
      </c>
      <c r="B1695" s="16">
        <v>45071</v>
      </c>
      <c r="C1695" s="15" t="s">
        <v>14</v>
      </c>
      <c r="D1695" s="15" t="s">
        <v>70</v>
      </c>
      <c r="E1695" s="15" t="s">
        <v>23</v>
      </c>
      <c r="F1695" s="15" t="s">
        <v>24</v>
      </c>
      <c r="G1695" s="15" t="s">
        <v>25</v>
      </c>
      <c r="H1695" s="15">
        <v>1</v>
      </c>
      <c r="I1695" s="15">
        <v>41957</v>
      </c>
      <c r="J1695" s="17">
        <v>0.08</v>
      </c>
      <c r="K1695" s="15">
        <v>38600.44</v>
      </c>
      <c r="L1695" s="15">
        <v>32833.07</v>
      </c>
      <c r="M1695" s="15" t="s">
        <v>51</v>
      </c>
      <c r="N1695" s="18" t="str">
        <f t="shared" si="182"/>
        <v>May</v>
      </c>
      <c r="O1695" s="15">
        <f t="shared" si="183"/>
        <v>2</v>
      </c>
      <c r="P1695" s="19">
        <f t="shared" si="184"/>
        <v>3088.0352000000003</v>
      </c>
      <c r="Q1695" s="19">
        <f t="shared" si="185"/>
        <v>35512.404800000004</v>
      </c>
      <c r="R1695" s="15">
        <f t="shared" si="186"/>
        <v>5767.3700000000026</v>
      </c>
      <c r="S1695" s="15">
        <f t="shared" si="187"/>
        <v>14.941202742766668</v>
      </c>
      <c r="T1695" s="20" t="str">
        <f t="shared" si="188"/>
        <v>High</v>
      </c>
    </row>
    <row r="1696" spans="1:20" x14ac:dyDescent="0.3">
      <c r="A1696" s="15" t="s">
        <v>1769</v>
      </c>
      <c r="B1696" s="16">
        <v>45220</v>
      </c>
      <c r="C1696" s="15" t="s">
        <v>37</v>
      </c>
      <c r="D1696" s="15" t="s">
        <v>48</v>
      </c>
      <c r="E1696" s="15" t="s">
        <v>16</v>
      </c>
      <c r="F1696" s="15" t="s">
        <v>17</v>
      </c>
      <c r="G1696" s="15" t="s">
        <v>156</v>
      </c>
      <c r="H1696" s="15">
        <v>5</v>
      </c>
      <c r="I1696" s="15">
        <v>48696</v>
      </c>
      <c r="J1696" s="17">
        <v>0.1</v>
      </c>
      <c r="K1696" s="15">
        <v>219132</v>
      </c>
      <c r="L1696" s="15">
        <v>184357.31</v>
      </c>
      <c r="M1696" s="15" t="s">
        <v>19</v>
      </c>
      <c r="N1696" s="18" t="str">
        <f t="shared" si="182"/>
        <v>October</v>
      </c>
      <c r="O1696" s="15">
        <f t="shared" si="183"/>
        <v>4</v>
      </c>
      <c r="P1696" s="19">
        <f t="shared" si="184"/>
        <v>21913.200000000001</v>
      </c>
      <c r="Q1696" s="19">
        <f t="shared" si="185"/>
        <v>197218.8</v>
      </c>
      <c r="R1696" s="15">
        <f t="shared" si="186"/>
        <v>34774.69</v>
      </c>
      <c r="S1696" s="15">
        <f t="shared" si="187"/>
        <v>15.869288830476608</v>
      </c>
      <c r="T1696" s="20" t="str">
        <f t="shared" si="188"/>
        <v>High</v>
      </c>
    </row>
    <row r="1697" spans="1:20" x14ac:dyDescent="0.3">
      <c r="A1697" s="15" t="s">
        <v>1770</v>
      </c>
      <c r="B1697" s="16">
        <v>45638</v>
      </c>
      <c r="C1697" s="15" t="s">
        <v>21</v>
      </c>
      <c r="D1697" s="15" t="s">
        <v>73</v>
      </c>
      <c r="E1697" s="15" t="s">
        <v>23</v>
      </c>
      <c r="F1697" s="15" t="s">
        <v>49</v>
      </c>
      <c r="G1697" s="15" t="s">
        <v>95</v>
      </c>
      <c r="H1697" s="15">
        <v>3</v>
      </c>
      <c r="I1697" s="15">
        <v>15131</v>
      </c>
      <c r="J1697" s="17">
        <v>0.15</v>
      </c>
      <c r="K1697" s="15">
        <v>38584.050000000003</v>
      </c>
      <c r="L1697" s="15">
        <v>32071.43</v>
      </c>
      <c r="M1697" s="15" t="s">
        <v>19</v>
      </c>
      <c r="N1697" s="18" t="str">
        <f t="shared" si="182"/>
        <v>December</v>
      </c>
      <c r="O1697" s="15">
        <f t="shared" si="183"/>
        <v>4</v>
      </c>
      <c r="P1697" s="19">
        <f t="shared" si="184"/>
        <v>5787.6075000000001</v>
      </c>
      <c r="Q1697" s="19">
        <f t="shared" si="185"/>
        <v>32796.442500000005</v>
      </c>
      <c r="R1697" s="15">
        <f t="shared" si="186"/>
        <v>6512.6200000000026</v>
      </c>
      <c r="S1697" s="15">
        <f t="shared" si="187"/>
        <v>16.879047171046071</v>
      </c>
      <c r="T1697" s="20" t="str">
        <f t="shared" si="188"/>
        <v>High</v>
      </c>
    </row>
    <row r="1698" spans="1:20" x14ac:dyDescent="0.3">
      <c r="A1698" s="15" t="s">
        <v>1771</v>
      </c>
      <c r="B1698" s="16">
        <v>45228</v>
      </c>
      <c r="C1698" s="15" t="s">
        <v>21</v>
      </c>
      <c r="D1698" s="15" t="s">
        <v>38</v>
      </c>
      <c r="E1698" s="15" t="s">
        <v>23</v>
      </c>
      <c r="F1698" s="15" t="s">
        <v>49</v>
      </c>
      <c r="G1698" s="15" t="s">
        <v>71</v>
      </c>
      <c r="H1698" s="15">
        <v>5</v>
      </c>
      <c r="I1698" s="15">
        <v>59901</v>
      </c>
      <c r="J1698" s="17">
        <v>0</v>
      </c>
      <c r="K1698" s="15">
        <v>299505</v>
      </c>
      <c r="L1698" s="15">
        <v>261139.22</v>
      </c>
      <c r="M1698" s="15" t="s">
        <v>51</v>
      </c>
      <c r="N1698" s="18" t="str">
        <f t="shared" si="182"/>
        <v>October</v>
      </c>
      <c r="O1698" s="15">
        <f t="shared" si="183"/>
        <v>4</v>
      </c>
      <c r="P1698" s="19">
        <f t="shared" si="184"/>
        <v>0</v>
      </c>
      <c r="Q1698" s="19">
        <f t="shared" si="185"/>
        <v>299505</v>
      </c>
      <c r="R1698" s="15">
        <f t="shared" si="186"/>
        <v>38365.78</v>
      </c>
      <c r="S1698" s="15">
        <f t="shared" si="187"/>
        <v>12.809729386821589</v>
      </c>
      <c r="T1698" s="20" t="str">
        <f t="shared" si="188"/>
        <v>High</v>
      </c>
    </row>
    <row r="1699" spans="1:20" x14ac:dyDescent="0.3">
      <c r="A1699" s="15" t="s">
        <v>1772</v>
      </c>
      <c r="B1699" s="16">
        <v>45235</v>
      </c>
      <c r="C1699" s="15" t="s">
        <v>27</v>
      </c>
      <c r="D1699" s="15" t="s">
        <v>15</v>
      </c>
      <c r="E1699" s="15" t="s">
        <v>32</v>
      </c>
      <c r="F1699" s="15" t="s">
        <v>43</v>
      </c>
      <c r="G1699" s="15" t="s">
        <v>44</v>
      </c>
      <c r="H1699" s="15">
        <v>5</v>
      </c>
      <c r="I1699" s="15">
        <v>32978</v>
      </c>
      <c r="J1699" s="17">
        <v>0</v>
      </c>
      <c r="K1699" s="15">
        <v>164890</v>
      </c>
      <c r="L1699" s="15">
        <v>129620.61</v>
      </c>
      <c r="M1699" s="15" t="s">
        <v>35</v>
      </c>
      <c r="N1699" s="18" t="str">
        <f t="shared" si="182"/>
        <v>November</v>
      </c>
      <c r="O1699" s="15">
        <f t="shared" si="183"/>
        <v>4</v>
      </c>
      <c r="P1699" s="19">
        <f t="shared" si="184"/>
        <v>0</v>
      </c>
      <c r="Q1699" s="19">
        <f t="shared" si="185"/>
        <v>164890</v>
      </c>
      <c r="R1699" s="15">
        <f t="shared" si="186"/>
        <v>35269.39</v>
      </c>
      <c r="S1699" s="15">
        <f t="shared" si="187"/>
        <v>21.389647643883801</v>
      </c>
      <c r="T1699" s="20" t="str">
        <f t="shared" si="188"/>
        <v>High</v>
      </c>
    </row>
    <row r="1700" spans="1:20" x14ac:dyDescent="0.3">
      <c r="A1700" s="15" t="s">
        <v>1773</v>
      </c>
      <c r="B1700" s="16">
        <v>45184</v>
      </c>
      <c r="C1700" s="15" t="s">
        <v>21</v>
      </c>
      <c r="D1700" s="15" t="s">
        <v>28</v>
      </c>
      <c r="E1700" s="15" t="s">
        <v>32</v>
      </c>
      <c r="F1700" s="15" t="s">
        <v>43</v>
      </c>
      <c r="G1700" s="15" t="s">
        <v>44</v>
      </c>
      <c r="H1700" s="15">
        <v>3</v>
      </c>
      <c r="I1700" s="15">
        <v>56672</v>
      </c>
      <c r="J1700" s="17">
        <v>0.12</v>
      </c>
      <c r="K1700" s="15">
        <v>149614.07999999999</v>
      </c>
      <c r="L1700" s="15">
        <v>119577.44</v>
      </c>
      <c r="M1700" s="15" t="s">
        <v>51</v>
      </c>
      <c r="N1700" s="18" t="str">
        <f t="shared" si="182"/>
        <v>September</v>
      </c>
      <c r="O1700" s="15">
        <f t="shared" si="183"/>
        <v>3</v>
      </c>
      <c r="P1700" s="19">
        <f t="shared" si="184"/>
        <v>17953.689599999998</v>
      </c>
      <c r="Q1700" s="19">
        <f t="shared" si="185"/>
        <v>131660.39039999997</v>
      </c>
      <c r="R1700" s="15">
        <f t="shared" si="186"/>
        <v>30036.639999999985</v>
      </c>
      <c r="S1700" s="15">
        <f t="shared" si="187"/>
        <v>20.07607840117721</v>
      </c>
      <c r="T1700" s="20" t="str">
        <f t="shared" si="188"/>
        <v>High</v>
      </c>
    </row>
    <row r="1701" spans="1:20" x14ac:dyDescent="0.3">
      <c r="A1701" s="15" t="s">
        <v>1774</v>
      </c>
      <c r="B1701" s="16">
        <v>45637</v>
      </c>
      <c r="C1701" s="15" t="s">
        <v>21</v>
      </c>
      <c r="D1701" s="15" t="s">
        <v>70</v>
      </c>
      <c r="E1701" s="15" t="s">
        <v>32</v>
      </c>
      <c r="F1701" s="15" t="s">
        <v>33</v>
      </c>
      <c r="G1701" s="15" t="s">
        <v>34</v>
      </c>
      <c r="H1701" s="15">
        <v>5</v>
      </c>
      <c r="I1701" s="15">
        <v>2516</v>
      </c>
      <c r="J1701" s="17">
        <v>0.1</v>
      </c>
      <c r="K1701" s="15">
        <v>11322</v>
      </c>
      <c r="L1701" s="15">
        <v>9834.7000000000007</v>
      </c>
      <c r="M1701" s="15" t="s">
        <v>19</v>
      </c>
      <c r="N1701" s="18" t="str">
        <f t="shared" si="182"/>
        <v>December</v>
      </c>
      <c r="O1701" s="15">
        <f t="shared" si="183"/>
        <v>4</v>
      </c>
      <c r="P1701" s="19">
        <f t="shared" si="184"/>
        <v>1132.2</v>
      </c>
      <c r="Q1701" s="19">
        <f t="shared" si="185"/>
        <v>10189.799999999999</v>
      </c>
      <c r="R1701" s="15">
        <f t="shared" si="186"/>
        <v>1487.2999999999993</v>
      </c>
      <c r="S1701" s="15">
        <f t="shared" si="187"/>
        <v>13.136371665783425</v>
      </c>
      <c r="T1701" s="20" t="str">
        <f t="shared" si="188"/>
        <v>Medium</v>
      </c>
    </row>
    <row r="1702" spans="1:20" x14ac:dyDescent="0.3">
      <c r="A1702" s="15" t="s">
        <v>1775</v>
      </c>
      <c r="B1702" s="16">
        <v>44945</v>
      </c>
      <c r="C1702" s="15" t="s">
        <v>37</v>
      </c>
      <c r="D1702" s="15" t="s">
        <v>38</v>
      </c>
      <c r="E1702" s="15" t="s">
        <v>16</v>
      </c>
      <c r="F1702" s="15" t="s">
        <v>29</v>
      </c>
      <c r="G1702" s="15" t="s">
        <v>57</v>
      </c>
      <c r="H1702" s="15">
        <v>3</v>
      </c>
      <c r="I1702" s="15">
        <v>58529</v>
      </c>
      <c r="J1702" s="17">
        <v>0.08</v>
      </c>
      <c r="K1702" s="15">
        <v>161540.04</v>
      </c>
      <c r="L1702" s="15">
        <v>125613.91</v>
      </c>
      <c r="M1702" s="15" t="s">
        <v>19</v>
      </c>
      <c r="N1702" s="18" t="str">
        <f t="shared" si="182"/>
        <v>January</v>
      </c>
      <c r="O1702" s="15">
        <f t="shared" si="183"/>
        <v>1</v>
      </c>
      <c r="P1702" s="19">
        <f t="shared" si="184"/>
        <v>12923.203200000002</v>
      </c>
      <c r="Q1702" s="19">
        <f t="shared" si="185"/>
        <v>148616.83680000002</v>
      </c>
      <c r="R1702" s="15">
        <f t="shared" si="186"/>
        <v>35926.130000000005</v>
      </c>
      <c r="S1702" s="15">
        <f t="shared" si="187"/>
        <v>22.239767923791529</v>
      </c>
      <c r="T1702" s="20" t="str">
        <f t="shared" si="188"/>
        <v>High</v>
      </c>
    </row>
    <row r="1703" spans="1:20" x14ac:dyDescent="0.3">
      <c r="A1703" s="15" t="s">
        <v>1776</v>
      </c>
      <c r="B1703" s="16">
        <v>44931</v>
      </c>
      <c r="C1703" s="15" t="s">
        <v>37</v>
      </c>
      <c r="D1703" s="15" t="s">
        <v>109</v>
      </c>
      <c r="E1703" s="15" t="s">
        <v>16</v>
      </c>
      <c r="F1703" s="15" t="s">
        <v>17</v>
      </c>
      <c r="G1703" s="15" t="s">
        <v>93</v>
      </c>
      <c r="H1703" s="15">
        <v>5</v>
      </c>
      <c r="I1703" s="15">
        <v>74095</v>
      </c>
      <c r="J1703" s="17">
        <v>0.1</v>
      </c>
      <c r="K1703" s="15">
        <v>333427.5</v>
      </c>
      <c r="L1703" s="15">
        <v>272039.52</v>
      </c>
      <c r="M1703" s="15" t="s">
        <v>51</v>
      </c>
      <c r="N1703" s="18" t="str">
        <f t="shared" si="182"/>
        <v>January</v>
      </c>
      <c r="O1703" s="15">
        <f t="shared" si="183"/>
        <v>1</v>
      </c>
      <c r="P1703" s="19">
        <f t="shared" si="184"/>
        <v>33342.75</v>
      </c>
      <c r="Q1703" s="19">
        <f t="shared" si="185"/>
        <v>300084.75</v>
      </c>
      <c r="R1703" s="15">
        <f t="shared" si="186"/>
        <v>61387.979999999981</v>
      </c>
      <c r="S1703" s="15">
        <f t="shared" si="187"/>
        <v>18.411192838023251</v>
      </c>
      <c r="T1703" s="20" t="str">
        <f t="shared" si="188"/>
        <v>High</v>
      </c>
    </row>
    <row r="1704" spans="1:20" x14ac:dyDescent="0.3">
      <c r="A1704" s="15" t="s">
        <v>1777</v>
      </c>
      <c r="B1704" s="16">
        <v>45381</v>
      </c>
      <c r="C1704" s="15" t="s">
        <v>14</v>
      </c>
      <c r="D1704" s="15" t="s">
        <v>56</v>
      </c>
      <c r="E1704" s="15" t="s">
        <v>32</v>
      </c>
      <c r="F1704" s="15" t="s">
        <v>43</v>
      </c>
      <c r="G1704" s="15" t="s">
        <v>66</v>
      </c>
      <c r="H1704" s="15">
        <v>5</v>
      </c>
      <c r="I1704" s="15">
        <v>73491</v>
      </c>
      <c r="J1704" s="17">
        <v>0</v>
      </c>
      <c r="K1704" s="15">
        <v>367455</v>
      </c>
      <c r="L1704" s="15">
        <v>296309.90999999997</v>
      </c>
      <c r="M1704" s="15" t="s">
        <v>51</v>
      </c>
      <c r="N1704" s="18" t="str">
        <f t="shared" si="182"/>
        <v>March</v>
      </c>
      <c r="O1704" s="15">
        <f t="shared" si="183"/>
        <v>1</v>
      </c>
      <c r="P1704" s="19">
        <f t="shared" si="184"/>
        <v>0</v>
      </c>
      <c r="Q1704" s="19">
        <f t="shared" si="185"/>
        <v>367455</v>
      </c>
      <c r="R1704" s="15">
        <f t="shared" si="186"/>
        <v>71145.090000000026</v>
      </c>
      <c r="S1704" s="15">
        <f t="shared" si="187"/>
        <v>19.361578968853337</v>
      </c>
      <c r="T1704" s="20" t="str">
        <f t="shared" si="188"/>
        <v>High</v>
      </c>
    </row>
    <row r="1705" spans="1:20" x14ac:dyDescent="0.3">
      <c r="A1705" s="15" t="s">
        <v>1778</v>
      </c>
      <c r="B1705" s="16">
        <v>45140</v>
      </c>
      <c r="C1705" s="15" t="s">
        <v>37</v>
      </c>
      <c r="D1705" s="15" t="s">
        <v>15</v>
      </c>
      <c r="E1705" s="15" t="s">
        <v>16</v>
      </c>
      <c r="F1705" s="15" t="s">
        <v>17</v>
      </c>
      <c r="G1705" s="15" t="s">
        <v>156</v>
      </c>
      <c r="H1705" s="15">
        <v>3</v>
      </c>
      <c r="I1705" s="15">
        <v>45350</v>
      </c>
      <c r="J1705" s="17">
        <v>0.05</v>
      </c>
      <c r="K1705" s="15">
        <v>129247.5</v>
      </c>
      <c r="L1705" s="15">
        <v>109223.74</v>
      </c>
      <c r="M1705" s="15" t="s">
        <v>19</v>
      </c>
      <c r="N1705" s="18" t="str">
        <f t="shared" si="182"/>
        <v>August</v>
      </c>
      <c r="O1705" s="15">
        <f t="shared" si="183"/>
        <v>3</v>
      </c>
      <c r="P1705" s="19">
        <f t="shared" si="184"/>
        <v>6462.375</v>
      </c>
      <c r="Q1705" s="19">
        <f t="shared" si="185"/>
        <v>122785.125</v>
      </c>
      <c r="R1705" s="15">
        <f t="shared" si="186"/>
        <v>20023.759999999995</v>
      </c>
      <c r="S1705" s="15">
        <f t="shared" si="187"/>
        <v>15.492570455908233</v>
      </c>
      <c r="T1705" s="20" t="str">
        <f t="shared" si="188"/>
        <v>High</v>
      </c>
    </row>
    <row r="1706" spans="1:20" x14ac:dyDescent="0.3">
      <c r="A1706" s="15" t="s">
        <v>1779</v>
      </c>
      <c r="B1706" s="16">
        <v>45589</v>
      </c>
      <c r="C1706" s="15" t="s">
        <v>21</v>
      </c>
      <c r="D1706" s="15" t="s">
        <v>70</v>
      </c>
      <c r="E1706" s="15" t="s">
        <v>16</v>
      </c>
      <c r="F1706" s="15" t="s">
        <v>29</v>
      </c>
      <c r="G1706" s="15" t="s">
        <v>79</v>
      </c>
      <c r="H1706" s="15">
        <v>1</v>
      </c>
      <c r="I1706" s="15">
        <v>39502</v>
      </c>
      <c r="J1706" s="17">
        <v>0</v>
      </c>
      <c r="K1706" s="15">
        <v>39502</v>
      </c>
      <c r="L1706" s="15">
        <v>34050.879999999997</v>
      </c>
      <c r="M1706" s="15" t="s">
        <v>35</v>
      </c>
      <c r="N1706" s="18" t="str">
        <f t="shared" si="182"/>
        <v>October</v>
      </c>
      <c r="O1706" s="15">
        <f t="shared" si="183"/>
        <v>4</v>
      </c>
      <c r="P1706" s="19">
        <f t="shared" si="184"/>
        <v>0</v>
      </c>
      <c r="Q1706" s="19">
        <f t="shared" si="185"/>
        <v>39502</v>
      </c>
      <c r="R1706" s="15">
        <f t="shared" si="186"/>
        <v>5451.1200000000026</v>
      </c>
      <c r="S1706" s="15">
        <f t="shared" si="187"/>
        <v>13.799605083286929</v>
      </c>
      <c r="T1706" s="20" t="str">
        <f t="shared" si="188"/>
        <v>High</v>
      </c>
    </row>
    <row r="1707" spans="1:20" x14ac:dyDescent="0.3">
      <c r="A1707" s="15" t="s">
        <v>1780</v>
      </c>
      <c r="B1707" s="16">
        <v>45529</v>
      </c>
      <c r="C1707" s="15" t="s">
        <v>27</v>
      </c>
      <c r="D1707" s="15" t="s">
        <v>46</v>
      </c>
      <c r="E1707" s="15" t="s">
        <v>16</v>
      </c>
      <c r="F1707" s="15" t="s">
        <v>29</v>
      </c>
      <c r="G1707" s="15" t="s">
        <v>30</v>
      </c>
      <c r="H1707" s="15">
        <v>4</v>
      </c>
      <c r="I1707" s="15">
        <v>7313</v>
      </c>
      <c r="J1707" s="17">
        <v>0</v>
      </c>
      <c r="K1707" s="15">
        <v>29252</v>
      </c>
      <c r="L1707" s="15">
        <v>25077.15</v>
      </c>
      <c r="M1707" s="15" t="s">
        <v>51</v>
      </c>
      <c r="N1707" s="18" t="str">
        <f t="shared" si="182"/>
        <v>August</v>
      </c>
      <c r="O1707" s="15">
        <f t="shared" si="183"/>
        <v>3</v>
      </c>
      <c r="P1707" s="19">
        <f t="shared" si="184"/>
        <v>0</v>
      </c>
      <c r="Q1707" s="19">
        <f t="shared" si="185"/>
        <v>29252</v>
      </c>
      <c r="R1707" s="15">
        <f t="shared" si="186"/>
        <v>4174.8499999999985</v>
      </c>
      <c r="S1707" s="15">
        <f t="shared" si="187"/>
        <v>14.272015588677691</v>
      </c>
      <c r="T1707" s="20" t="str">
        <f t="shared" si="188"/>
        <v>Medium</v>
      </c>
    </row>
    <row r="1708" spans="1:20" x14ac:dyDescent="0.3">
      <c r="A1708" s="15" t="s">
        <v>1781</v>
      </c>
      <c r="B1708" s="16">
        <v>45622</v>
      </c>
      <c r="C1708" s="15" t="s">
        <v>14</v>
      </c>
      <c r="D1708" s="15" t="s">
        <v>46</v>
      </c>
      <c r="E1708" s="15" t="s">
        <v>16</v>
      </c>
      <c r="F1708" s="15" t="s">
        <v>29</v>
      </c>
      <c r="G1708" s="15" t="s">
        <v>77</v>
      </c>
      <c r="H1708" s="15">
        <v>3</v>
      </c>
      <c r="I1708" s="15">
        <v>18700</v>
      </c>
      <c r="J1708" s="17">
        <v>0.08</v>
      </c>
      <c r="K1708" s="15">
        <v>51612</v>
      </c>
      <c r="L1708" s="15">
        <v>43211.37</v>
      </c>
      <c r="M1708" s="15" t="s">
        <v>35</v>
      </c>
      <c r="N1708" s="18" t="str">
        <f t="shared" si="182"/>
        <v>November</v>
      </c>
      <c r="O1708" s="15">
        <f t="shared" si="183"/>
        <v>4</v>
      </c>
      <c r="P1708" s="19">
        <f t="shared" si="184"/>
        <v>4128.96</v>
      </c>
      <c r="Q1708" s="19">
        <f t="shared" si="185"/>
        <v>47483.040000000001</v>
      </c>
      <c r="R1708" s="15">
        <f t="shared" si="186"/>
        <v>8400.6299999999974</v>
      </c>
      <c r="S1708" s="15">
        <f t="shared" si="187"/>
        <v>16.276505463845613</v>
      </c>
      <c r="T1708" s="20" t="str">
        <f t="shared" si="188"/>
        <v>High</v>
      </c>
    </row>
    <row r="1709" spans="1:20" x14ac:dyDescent="0.3">
      <c r="A1709" s="15" t="s">
        <v>1782</v>
      </c>
      <c r="B1709" s="16">
        <v>45159</v>
      </c>
      <c r="C1709" s="15" t="s">
        <v>21</v>
      </c>
      <c r="D1709" s="15" t="s">
        <v>70</v>
      </c>
      <c r="E1709" s="15" t="s">
        <v>16</v>
      </c>
      <c r="F1709" s="15" t="s">
        <v>29</v>
      </c>
      <c r="G1709" s="15" t="s">
        <v>57</v>
      </c>
      <c r="H1709" s="15">
        <v>1</v>
      </c>
      <c r="I1709" s="15">
        <v>4755</v>
      </c>
      <c r="J1709" s="17">
        <v>0.15</v>
      </c>
      <c r="K1709" s="15">
        <v>4041.75</v>
      </c>
      <c r="L1709" s="15">
        <v>3154.07</v>
      </c>
      <c r="M1709" s="15" t="s">
        <v>51</v>
      </c>
      <c r="N1709" s="18" t="str">
        <f t="shared" si="182"/>
        <v>August</v>
      </c>
      <c r="O1709" s="15">
        <f t="shared" si="183"/>
        <v>3</v>
      </c>
      <c r="P1709" s="19">
        <f t="shared" si="184"/>
        <v>606.26249999999993</v>
      </c>
      <c r="Q1709" s="19">
        <f t="shared" si="185"/>
        <v>3435.4875000000002</v>
      </c>
      <c r="R1709" s="15">
        <f t="shared" si="186"/>
        <v>887.67999999999984</v>
      </c>
      <c r="S1709" s="15">
        <f t="shared" si="187"/>
        <v>21.962763654357641</v>
      </c>
      <c r="T1709" s="20" t="str">
        <f t="shared" si="188"/>
        <v>Low</v>
      </c>
    </row>
    <row r="1710" spans="1:20" x14ac:dyDescent="0.3">
      <c r="A1710" s="15" t="s">
        <v>1783</v>
      </c>
      <c r="B1710" s="16">
        <v>45035</v>
      </c>
      <c r="C1710" s="15" t="s">
        <v>14</v>
      </c>
      <c r="D1710" s="15" t="s">
        <v>56</v>
      </c>
      <c r="E1710" s="15" t="s">
        <v>23</v>
      </c>
      <c r="F1710" s="15" t="s">
        <v>53</v>
      </c>
      <c r="G1710" s="15" t="s">
        <v>54</v>
      </c>
      <c r="H1710" s="15">
        <v>5</v>
      </c>
      <c r="I1710" s="15">
        <v>44243</v>
      </c>
      <c r="J1710" s="17">
        <v>0.08</v>
      </c>
      <c r="K1710" s="15">
        <v>203517.8</v>
      </c>
      <c r="L1710" s="15">
        <v>153629.01999999999</v>
      </c>
      <c r="M1710" s="15" t="s">
        <v>35</v>
      </c>
      <c r="N1710" s="18" t="str">
        <f t="shared" si="182"/>
        <v>April</v>
      </c>
      <c r="O1710" s="15">
        <f t="shared" si="183"/>
        <v>2</v>
      </c>
      <c r="P1710" s="19">
        <f t="shared" si="184"/>
        <v>16281.423999999999</v>
      </c>
      <c r="Q1710" s="19">
        <f t="shared" si="185"/>
        <v>187236.37599999999</v>
      </c>
      <c r="R1710" s="15">
        <f t="shared" si="186"/>
        <v>49888.78</v>
      </c>
      <c r="S1710" s="15">
        <f t="shared" si="187"/>
        <v>24.51322685288461</v>
      </c>
      <c r="T1710" s="20" t="str">
        <f t="shared" si="188"/>
        <v>High</v>
      </c>
    </row>
    <row r="1711" spans="1:20" x14ac:dyDescent="0.3">
      <c r="A1711" s="15" t="s">
        <v>1784</v>
      </c>
      <c r="B1711" s="16">
        <v>44981</v>
      </c>
      <c r="C1711" s="15" t="s">
        <v>14</v>
      </c>
      <c r="D1711" s="15" t="s">
        <v>63</v>
      </c>
      <c r="E1711" s="15" t="s">
        <v>32</v>
      </c>
      <c r="F1711" s="15" t="s">
        <v>33</v>
      </c>
      <c r="G1711" s="15" t="s">
        <v>83</v>
      </c>
      <c r="H1711" s="15">
        <v>4</v>
      </c>
      <c r="I1711" s="15">
        <v>81662</v>
      </c>
      <c r="J1711" s="17">
        <v>0.15</v>
      </c>
      <c r="K1711" s="15">
        <v>277650.8</v>
      </c>
      <c r="L1711" s="15">
        <v>233481.57</v>
      </c>
      <c r="M1711" s="15" t="s">
        <v>35</v>
      </c>
      <c r="N1711" s="18" t="str">
        <f t="shared" si="182"/>
        <v>February</v>
      </c>
      <c r="O1711" s="15">
        <f t="shared" si="183"/>
        <v>1</v>
      </c>
      <c r="P1711" s="19">
        <f t="shared" si="184"/>
        <v>41647.619999999995</v>
      </c>
      <c r="Q1711" s="19">
        <f t="shared" si="185"/>
        <v>236003.18</v>
      </c>
      <c r="R1711" s="15">
        <f t="shared" si="186"/>
        <v>44169.229999999981</v>
      </c>
      <c r="S1711" s="15">
        <f t="shared" si="187"/>
        <v>15.908194753985935</v>
      </c>
      <c r="T1711" s="20" t="str">
        <f t="shared" si="188"/>
        <v>High</v>
      </c>
    </row>
    <row r="1712" spans="1:20" x14ac:dyDescent="0.3">
      <c r="A1712" s="15" t="s">
        <v>1785</v>
      </c>
      <c r="B1712" s="16">
        <v>45423</v>
      </c>
      <c r="C1712" s="15" t="s">
        <v>14</v>
      </c>
      <c r="D1712" s="15" t="s">
        <v>70</v>
      </c>
      <c r="E1712" s="15" t="s">
        <v>16</v>
      </c>
      <c r="F1712" s="15" t="s">
        <v>29</v>
      </c>
      <c r="G1712" s="15" t="s">
        <v>57</v>
      </c>
      <c r="H1712" s="15">
        <v>2</v>
      </c>
      <c r="I1712" s="15">
        <v>18714</v>
      </c>
      <c r="J1712" s="17">
        <v>0.05</v>
      </c>
      <c r="K1712" s="15">
        <v>35556.6</v>
      </c>
      <c r="L1712" s="15">
        <v>29160.25</v>
      </c>
      <c r="M1712" s="15" t="s">
        <v>19</v>
      </c>
      <c r="N1712" s="18" t="str">
        <f t="shared" si="182"/>
        <v>May</v>
      </c>
      <c r="O1712" s="15">
        <f t="shared" si="183"/>
        <v>2</v>
      </c>
      <c r="P1712" s="19">
        <f t="shared" si="184"/>
        <v>1777.83</v>
      </c>
      <c r="Q1712" s="19">
        <f t="shared" si="185"/>
        <v>33778.769999999997</v>
      </c>
      <c r="R1712" s="15">
        <f t="shared" si="186"/>
        <v>6396.3499999999985</v>
      </c>
      <c r="S1712" s="15">
        <f t="shared" si="187"/>
        <v>17.989205942075447</v>
      </c>
      <c r="T1712" s="20" t="str">
        <f t="shared" si="188"/>
        <v>High</v>
      </c>
    </row>
    <row r="1713" spans="1:20" x14ac:dyDescent="0.3">
      <c r="A1713" s="15" t="s">
        <v>1786</v>
      </c>
      <c r="B1713" s="16">
        <v>45271</v>
      </c>
      <c r="C1713" s="15" t="s">
        <v>14</v>
      </c>
      <c r="D1713" s="15" t="s">
        <v>68</v>
      </c>
      <c r="E1713" s="15" t="s">
        <v>16</v>
      </c>
      <c r="F1713" s="15" t="s">
        <v>17</v>
      </c>
      <c r="G1713" s="15" t="s">
        <v>156</v>
      </c>
      <c r="H1713" s="15">
        <v>2</v>
      </c>
      <c r="I1713" s="15">
        <v>11412</v>
      </c>
      <c r="J1713" s="17">
        <v>0.05</v>
      </c>
      <c r="K1713" s="15">
        <v>21682.799999999999</v>
      </c>
      <c r="L1713" s="15">
        <v>17330.02</v>
      </c>
      <c r="M1713" s="15" t="s">
        <v>19</v>
      </c>
      <c r="N1713" s="18" t="str">
        <f t="shared" si="182"/>
        <v>December</v>
      </c>
      <c r="O1713" s="15">
        <f t="shared" si="183"/>
        <v>4</v>
      </c>
      <c r="P1713" s="19">
        <f t="shared" si="184"/>
        <v>1084.1400000000001</v>
      </c>
      <c r="Q1713" s="19">
        <f t="shared" si="185"/>
        <v>20598.66</v>
      </c>
      <c r="R1713" s="15">
        <f t="shared" si="186"/>
        <v>4352.7799999999988</v>
      </c>
      <c r="S1713" s="15">
        <f t="shared" si="187"/>
        <v>20.074805836884529</v>
      </c>
      <c r="T1713" s="20" t="str">
        <f t="shared" si="188"/>
        <v>Medium</v>
      </c>
    </row>
    <row r="1714" spans="1:20" x14ac:dyDescent="0.3">
      <c r="A1714" s="15" t="s">
        <v>1787</v>
      </c>
      <c r="B1714" s="16">
        <v>45077</v>
      </c>
      <c r="C1714" s="15" t="s">
        <v>27</v>
      </c>
      <c r="D1714" s="15" t="s">
        <v>28</v>
      </c>
      <c r="E1714" s="15" t="s">
        <v>32</v>
      </c>
      <c r="F1714" s="15" t="s">
        <v>43</v>
      </c>
      <c r="G1714" s="15" t="s">
        <v>44</v>
      </c>
      <c r="H1714" s="15">
        <v>4</v>
      </c>
      <c r="I1714" s="15">
        <v>49762</v>
      </c>
      <c r="J1714" s="17">
        <v>0.05</v>
      </c>
      <c r="K1714" s="15">
        <v>189095.6</v>
      </c>
      <c r="L1714" s="15">
        <v>154567.81</v>
      </c>
      <c r="M1714" s="15" t="s">
        <v>19</v>
      </c>
      <c r="N1714" s="18" t="str">
        <f t="shared" si="182"/>
        <v>May</v>
      </c>
      <c r="O1714" s="15">
        <f t="shared" si="183"/>
        <v>2</v>
      </c>
      <c r="P1714" s="19">
        <f t="shared" si="184"/>
        <v>9454.7800000000007</v>
      </c>
      <c r="Q1714" s="19">
        <f t="shared" si="185"/>
        <v>179640.82</v>
      </c>
      <c r="R1714" s="15">
        <f t="shared" si="186"/>
        <v>34527.790000000008</v>
      </c>
      <c r="S1714" s="15">
        <f t="shared" si="187"/>
        <v>18.259435967838495</v>
      </c>
      <c r="T1714" s="20" t="str">
        <f t="shared" si="188"/>
        <v>High</v>
      </c>
    </row>
    <row r="1715" spans="1:20" x14ac:dyDescent="0.3">
      <c r="A1715" s="15" t="s">
        <v>1788</v>
      </c>
      <c r="B1715" s="16">
        <v>45472</v>
      </c>
      <c r="C1715" s="15" t="s">
        <v>37</v>
      </c>
      <c r="D1715" s="15" t="s">
        <v>38</v>
      </c>
      <c r="E1715" s="15" t="s">
        <v>23</v>
      </c>
      <c r="F1715" s="15" t="s">
        <v>53</v>
      </c>
      <c r="G1715" s="15" t="s">
        <v>133</v>
      </c>
      <c r="H1715" s="15">
        <v>4</v>
      </c>
      <c r="I1715" s="15">
        <v>24928</v>
      </c>
      <c r="J1715" s="17">
        <v>0</v>
      </c>
      <c r="K1715" s="15">
        <v>99712</v>
      </c>
      <c r="L1715" s="15">
        <v>84178.71</v>
      </c>
      <c r="M1715" s="15" t="s">
        <v>19</v>
      </c>
      <c r="N1715" s="18" t="str">
        <f t="shared" si="182"/>
        <v>June</v>
      </c>
      <c r="O1715" s="15">
        <f t="shared" si="183"/>
        <v>2</v>
      </c>
      <c r="P1715" s="19">
        <f t="shared" si="184"/>
        <v>0</v>
      </c>
      <c r="Q1715" s="19">
        <f t="shared" si="185"/>
        <v>99712</v>
      </c>
      <c r="R1715" s="15">
        <f t="shared" si="186"/>
        <v>15533.289999999994</v>
      </c>
      <c r="S1715" s="15">
        <f t="shared" si="187"/>
        <v>15.578155086649545</v>
      </c>
      <c r="T1715" s="20" t="str">
        <f t="shared" si="188"/>
        <v>High</v>
      </c>
    </row>
    <row r="1716" spans="1:20" x14ac:dyDescent="0.3">
      <c r="A1716" s="15" t="s">
        <v>1789</v>
      </c>
      <c r="B1716" s="16">
        <v>45628</v>
      </c>
      <c r="C1716" s="15" t="s">
        <v>37</v>
      </c>
      <c r="D1716" s="15" t="s">
        <v>48</v>
      </c>
      <c r="E1716" s="15" t="s">
        <v>23</v>
      </c>
      <c r="F1716" s="15" t="s">
        <v>49</v>
      </c>
      <c r="G1716" s="15" t="s">
        <v>95</v>
      </c>
      <c r="H1716" s="15">
        <v>5</v>
      </c>
      <c r="I1716" s="15">
        <v>35750</v>
      </c>
      <c r="J1716" s="17">
        <v>0.08</v>
      </c>
      <c r="K1716" s="15">
        <v>164450</v>
      </c>
      <c r="L1716" s="15">
        <v>129419.7</v>
      </c>
      <c r="M1716" s="15" t="s">
        <v>19</v>
      </c>
      <c r="N1716" s="18" t="str">
        <f t="shared" si="182"/>
        <v>December</v>
      </c>
      <c r="O1716" s="15">
        <f t="shared" si="183"/>
        <v>4</v>
      </c>
      <c r="P1716" s="19">
        <f t="shared" si="184"/>
        <v>13156</v>
      </c>
      <c r="Q1716" s="19">
        <f t="shared" si="185"/>
        <v>151294</v>
      </c>
      <c r="R1716" s="15">
        <f t="shared" si="186"/>
        <v>35030.300000000003</v>
      </c>
      <c r="S1716" s="15">
        <f t="shared" si="187"/>
        <v>21.301489814533294</v>
      </c>
      <c r="T1716" s="20" t="str">
        <f t="shared" si="188"/>
        <v>High</v>
      </c>
    </row>
    <row r="1717" spans="1:20" x14ac:dyDescent="0.3">
      <c r="A1717" s="15" t="s">
        <v>1790</v>
      </c>
      <c r="B1717" s="16">
        <v>44931</v>
      </c>
      <c r="C1717" s="15" t="s">
        <v>21</v>
      </c>
      <c r="D1717" s="15" t="s">
        <v>42</v>
      </c>
      <c r="E1717" s="15" t="s">
        <v>32</v>
      </c>
      <c r="F1717" s="15" t="s">
        <v>60</v>
      </c>
      <c r="G1717" s="15" t="s">
        <v>102</v>
      </c>
      <c r="H1717" s="15">
        <v>2</v>
      </c>
      <c r="I1717" s="15">
        <v>19050</v>
      </c>
      <c r="J1717" s="17">
        <v>0.1</v>
      </c>
      <c r="K1717" s="15">
        <v>34290</v>
      </c>
      <c r="L1717" s="15">
        <v>26270.38</v>
      </c>
      <c r="M1717" s="15" t="s">
        <v>51</v>
      </c>
      <c r="N1717" s="18" t="str">
        <f t="shared" si="182"/>
        <v>January</v>
      </c>
      <c r="O1717" s="15">
        <f t="shared" si="183"/>
        <v>1</v>
      </c>
      <c r="P1717" s="19">
        <f t="shared" si="184"/>
        <v>3429</v>
      </c>
      <c r="Q1717" s="19">
        <f t="shared" si="185"/>
        <v>30861</v>
      </c>
      <c r="R1717" s="15">
        <f t="shared" si="186"/>
        <v>8019.619999999999</v>
      </c>
      <c r="S1717" s="15">
        <f t="shared" si="187"/>
        <v>23.387634878973458</v>
      </c>
      <c r="T1717" s="20" t="str">
        <f t="shared" si="188"/>
        <v>High</v>
      </c>
    </row>
    <row r="1718" spans="1:20" x14ac:dyDescent="0.3">
      <c r="A1718" s="15" t="s">
        <v>1791</v>
      </c>
      <c r="B1718" s="16">
        <v>44928</v>
      </c>
      <c r="C1718" s="15" t="s">
        <v>37</v>
      </c>
      <c r="D1718" s="15" t="s">
        <v>56</v>
      </c>
      <c r="E1718" s="15" t="s">
        <v>23</v>
      </c>
      <c r="F1718" s="15" t="s">
        <v>53</v>
      </c>
      <c r="G1718" s="15" t="s">
        <v>133</v>
      </c>
      <c r="H1718" s="15">
        <v>1</v>
      </c>
      <c r="I1718" s="15">
        <v>28522</v>
      </c>
      <c r="J1718" s="17">
        <v>0.15</v>
      </c>
      <c r="K1718" s="15">
        <v>24243.7</v>
      </c>
      <c r="L1718" s="15">
        <v>18836.71</v>
      </c>
      <c r="M1718" s="15" t="s">
        <v>51</v>
      </c>
      <c r="N1718" s="18" t="str">
        <f t="shared" si="182"/>
        <v>January</v>
      </c>
      <c r="O1718" s="15">
        <f t="shared" si="183"/>
        <v>1</v>
      </c>
      <c r="P1718" s="19">
        <f t="shared" si="184"/>
        <v>3636.5549999999998</v>
      </c>
      <c r="Q1718" s="19">
        <f t="shared" si="185"/>
        <v>20607.145</v>
      </c>
      <c r="R1718" s="15">
        <f t="shared" si="186"/>
        <v>5406.9900000000016</v>
      </c>
      <c r="S1718" s="15">
        <f t="shared" si="187"/>
        <v>22.302660072513689</v>
      </c>
      <c r="T1718" s="20" t="str">
        <f t="shared" si="188"/>
        <v>Medium</v>
      </c>
    </row>
    <row r="1719" spans="1:20" x14ac:dyDescent="0.3">
      <c r="A1719" s="15" t="s">
        <v>1792</v>
      </c>
      <c r="B1719" s="16">
        <v>45438</v>
      </c>
      <c r="C1719" s="15" t="s">
        <v>14</v>
      </c>
      <c r="D1719" s="15" t="s">
        <v>73</v>
      </c>
      <c r="E1719" s="15" t="s">
        <v>23</v>
      </c>
      <c r="F1719" s="15" t="s">
        <v>53</v>
      </c>
      <c r="G1719" s="15" t="s">
        <v>54</v>
      </c>
      <c r="H1719" s="15">
        <v>5</v>
      </c>
      <c r="I1719" s="15">
        <v>73553</v>
      </c>
      <c r="J1719" s="17">
        <v>0.1</v>
      </c>
      <c r="K1719" s="15">
        <v>330988.5</v>
      </c>
      <c r="L1719" s="15">
        <v>272178.19</v>
      </c>
      <c r="M1719" s="15" t="s">
        <v>51</v>
      </c>
      <c r="N1719" s="18" t="str">
        <f t="shared" si="182"/>
        <v>May</v>
      </c>
      <c r="O1719" s="15">
        <f t="shared" si="183"/>
        <v>2</v>
      </c>
      <c r="P1719" s="19">
        <f t="shared" si="184"/>
        <v>33098.85</v>
      </c>
      <c r="Q1719" s="19">
        <f t="shared" si="185"/>
        <v>297889.65000000002</v>
      </c>
      <c r="R1719" s="15">
        <f t="shared" si="186"/>
        <v>58810.31</v>
      </c>
      <c r="S1719" s="15">
        <f t="shared" si="187"/>
        <v>17.76808257688711</v>
      </c>
      <c r="T1719" s="20" t="str">
        <f t="shared" si="188"/>
        <v>High</v>
      </c>
    </row>
    <row r="1720" spans="1:20" x14ac:dyDescent="0.3">
      <c r="A1720" s="15" t="s">
        <v>1793</v>
      </c>
      <c r="B1720" s="16">
        <v>45580</v>
      </c>
      <c r="C1720" s="15" t="s">
        <v>14</v>
      </c>
      <c r="D1720" s="15" t="s">
        <v>42</v>
      </c>
      <c r="E1720" s="15" t="s">
        <v>16</v>
      </c>
      <c r="F1720" s="15" t="s">
        <v>39</v>
      </c>
      <c r="G1720" s="15" t="s">
        <v>165</v>
      </c>
      <c r="H1720" s="15">
        <v>2</v>
      </c>
      <c r="I1720" s="15">
        <v>87587</v>
      </c>
      <c r="J1720" s="17">
        <v>0.12</v>
      </c>
      <c r="K1720" s="15">
        <v>154153.12</v>
      </c>
      <c r="L1720" s="15">
        <v>120113.01</v>
      </c>
      <c r="M1720" s="15" t="s">
        <v>51</v>
      </c>
      <c r="N1720" s="18" t="str">
        <f t="shared" si="182"/>
        <v>October</v>
      </c>
      <c r="O1720" s="15">
        <f t="shared" si="183"/>
        <v>4</v>
      </c>
      <c r="P1720" s="19">
        <f t="shared" si="184"/>
        <v>18498.374399999997</v>
      </c>
      <c r="Q1720" s="19">
        <f t="shared" si="185"/>
        <v>135654.74559999999</v>
      </c>
      <c r="R1720" s="15">
        <f t="shared" si="186"/>
        <v>34040.11</v>
      </c>
      <c r="S1720" s="15">
        <f t="shared" si="187"/>
        <v>22.082011703687868</v>
      </c>
      <c r="T1720" s="20" t="str">
        <f t="shared" si="188"/>
        <v>High</v>
      </c>
    </row>
    <row r="1721" spans="1:20" x14ac:dyDescent="0.3">
      <c r="A1721" s="15" t="s">
        <v>1794</v>
      </c>
      <c r="B1721" s="16">
        <v>45432</v>
      </c>
      <c r="C1721" s="15" t="s">
        <v>27</v>
      </c>
      <c r="D1721" s="15" t="s">
        <v>73</v>
      </c>
      <c r="E1721" s="15" t="s">
        <v>23</v>
      </c>
      <c r="F1721" s="15" t="s">
        <v>49</v>
      </c>
      <c r="G1721" s="15" t="s">
        <v>71</v>
      </c>
      <c r="H1721" s="15">
        <v>1</v>
      </c>
      <c r="I1721" s="15">
        <v>12760</v>
      </c>
      <c r="J1721" s="17">
        <v>0.08</v>
      </c>
      <c r="K1721" s="15">
        <v>11739.2</v>
      </c>
      <c r="L1721" s="15">
        <v>10506.16</v>
      </c>
      <c r="M1721" s="15" t="s">
        <v>51</v>
      </c>
      <c r="N1721" s="18" t="str">
        <f t="shared" si="182"/>
        <v>May</v>
      </c>
      <c r="O1721" s="15">
        <f t="shared" si="183"/>
        <v>2</v>
      </c>
      <c r="P1721" s="19">
        <f t="shared" si="184"/>
        <v>939.13600000000008</v>
      </c>
      <c r="Q1721" s="19">
        <f t="shared" si="185"/>
        <v>10800.064</v>
      </c>
      <c r="R1721" s="15">
        <f t="shared" si="186"/>
        <v>1233.0400000000009</v>
      </c>
      <c r="S1721" s="15">
        <f t="shared" si="187"/>
        <v>10.503611830448419</v>
      </c>
      <c r="T1721" s="20" t="str">
        <f t="shared" si="188"/>
        <v>Medium</v>
      </c>
    </row>
    <row r="1722" spans="1:20" x14ac:dyDescent="0.3">
      <c r="A1722" s="15" t="s">
        <v>1795</v>
      </c>
      <c r="B1722" s="16">
        <v>45108</v>
      </c>
      <c r="C1722" s="15" t="s">
        <v>21</v>
      </c>
      <c r="D1722" s="15" t="s">
        <v>109</v>
      </c>
      <c r="E1722" s="15" t="s">
        <v>16</v>
      </c>
      <c r="F1722" s="15" t="s">
        <v>39</v>
      </c>
      <c r="G1722" s="15" t="s">
        <v>165</v>
      </c>
      <c r="H1722" s="15">
        <v>5</v>
      </c>
      <c r="I1722" s="15">
        <v>5578</v>
      </c>
      <c r="J1722" s="17">
        <v>0.05</v>
      </c>
      <c r="K1722" s="15">
        <v>26495.5</v>
      </c>
      <c r="L1722" s="15">
        <v>22169.97</v>
      </c>
      <c r="M1722" s="15" t="s">
        <v>19</v>
      </c>
      <c r="N1722" s="18" t="str">
        <f t="shared" si="182"/>
        <v>July</v>
      </c>
      <c r="O1722" s="15">
        <f t="shared" si="183"/>
        <v>3</v>
      </c>
      <c r="P1722" s="19">
        <f t="shared" si="184"/>
        <v>1324.7750000000001</v>
      </c>
      <c r="Q1722" s="19">
        <f t="shared" si="185"/>
        <v>25170.724999999999</v>
      </c>
      <c r="R1722" s="15">
        <f t="shared" si="186"/>
        <v>4325.5299999999988</v>
      </c>
      <c r="S1722" s="15">
        <f t="shared" si="187"/>
        <v>16.325526976278987</v>
      </c>
      <c r="T1722" s="20" t="str">
        <f t="shared" si="188"/>
        <v>Medium</v>
      </c>
    </row>
    <row r="1723" spans="1:20" x14ac:dyDescent="0.3">
      <c r="A1723" s="15" t="s">
        <v>1796</v>
      </c>
      <c r="B1723" s="16">
        <v>45491</v>
      </c>
      <c r="C1723" s="15" t="s">
        <v>14</v>
      </c>
      <c r="D1723" s="15" t="s">
        <v>73</v>
      </c>
      <c r="E1723" s="15" t="s">
        <v>16</v>
      </c>
      <c r="F1723" s="15" t="s">
        <v>39</v>
      </c>
      <c r="G1723" s="15" t="s">
        <v>40</v>
      </c>
      <c r="H1723" s="15">
        <v>3</v>
      </c>
      <c r="I1723" s="15">
        <v>29946</v>
      </c>
      <c r="J1723" s="17">
        <v>0.12</v>
      </c>
      <c r="K1723" s="15">
        <v>79057.440000000002</v>
      </c>
      <c r="L1723" s="15">
        <v>60465.22</v>
      </c>
      <c r="M1723" s="15" t="s">
        <v>19</v>
      </c>
      <c r="N1723" s="18" t="str">
        <f t="shared" si="182"/>
        <v>July</v>
      </c>
      <c r="O1723" s="15">
        <f t="shared" si="183"/>
        <v>3</v>
      </c>
      <c r="P1723" s="19">
        <f t="shared" si="184"/>
        <v>9486.8927999999996</v>
      </c>
      <c r="Q1723" s="19">
        <f t="shared" si="185"/>
        <v>69570.547200000001</v>
      </c>
      <c r="R1723" s="15">
        <f t="shared" si="186"/>
        <v>18592.22</v>
      </c>
      <c r="S1723" s="15">
        <f t="shared" si="187"/>
        <v>23.517356494214837</v>
      </c>
      <c r="T1723" s="20" t="str">
        <f t="shared" si="188"/>
        <v>High</v>
      </c>
    </row>
    <row r="1724" spans="1:20" x14ac:dyDescent="0.3">
      <c r="A1724" s="15" t="s">
        <v>1797</v>
      </c>
      <c r="B1724" s="16">
        <v>45480</v>
      </c>
      <c r="C1724" s="15" t="s">
        <v>37</v>
      </c>
      <c r="D1724" s="15" t="s">
        <v>63</v>
      </c>
      <c r="E1724" s="15" t="s">
        <v>16</v>
      </c>
      <c r="F1724" s="15" t="s">
        <v>29</v>
      </c>
      <c r="G1724" s="15" t="s">
        <v>30</v>
      </c>
      <c r="H1724" s="15">
        <v>2</v>
      </c>
      <c r="I1724" s="15">
        <v>18558</v>
      </c>
      <c r="J1724" s="17">
        <v>0</v>
      </c>
      <c r="K1724" s="15">
        <v>37116</v>
      </c>
      <c r="L1724" s="15">
        <v>29200.05</v>
      </c>
      <c r="M1724" s="15" t="s">
        <v>19</v>
      </c>
      <c r="N1724" s="18" t="str">
        <f t="shared" si="182"/>
        <v>July</v>
      </c>
      <c r="O1724" s="15">
        <f t="shared" si="183"/>
        <v>3</v>
      </c>
      <c r="P1724" s="19">
        <f t="shared" si="184"/>
        <v>0</v>
      </c>
      <c r="Q1724" s="19">
        <f t="shared" si="185"/>
        <v>37116</v>
      </c>
      <c r="R1724" s="15">
        <f t="shared" si="186"/>
        <v>7915.9500000000007</v>
      </c>
      <c r="S1724" s="15">
        <f t="shared" si="187"/>
        <v>21.327594568380214</v>
      </c>
      <c r="T1724" s="20" t="str">
        <f t="shared" si="188"/>
        <v>High</v>
      </c>
    </row>
    <row r="1725" spans="1:20" x14ac:dyDescent="0.3">
      <c r="A1725" s="15" t="s">
        <v>1798</v>
      </c>
      <c r="B1725" s="16">
        <v>45073</v>
      </c>
      <c r="C1725" s="15" t="s">
        <v>14</v>
      </c>
      <c r="D1725" s="15" t="s">
        <v>42</v>
      </c>
      <c r="E1725" s="15" t="s">
        <v>32</v>
      </c>
      <c r="F1725" s="15" t="s">
        <v>33</v>
      </c>
      <c r="G1725" s="15" t="s">
        <v>34</v>
      </c>
      <c r="H1725" s="15">
        <v>5</v>
      </c>
      <c r="I1725" s="15">
        <v>23841</v>
      </c>
      <c r="J1725" s="17">
        <v>0.15</v>
      </c>
      <c r="K1725" s="15">
        <v>101324.25</v>
      </c>
      <c r="L1725" s="15">
        <v>76307.520000000004</v>
      </c>
      <c r="M1725" s="15" t="s">
        <v>35</v>
      </c>
      <c r="N1725" s="18" t="str">
        <f t="shared" si="182"/>
        <v>May</v>
      </c>
      <c r="O1725" s="15">
        <f t="shared" si="183"/>
        <v>2</v>
      </c>
      <c r="P1725" s="19">
        <f t="shared" si="184"/>
        <v>15198.637499999999</v>
      </c>
      <c r="Q1725" s="19">
        <f t="shared" si="185"/>
        <v>86125.612500000003</v>
      </c>
      <c r="R1725" s="15">
        <f t="shared" si="186"/>
        <v>25016.729999999996</v>
      </c>
      <c r="S1725" s="15">
        <f t="shared" si="187"/>
        <v>24.689775646007739</v>
      </c>
      <c r="T1725" s="20" t="str">
        <f t="shared" si="188"/>
        <v>High</v>
      </c>
    </row>
    <row r="1726" spans="1:20" x14ac:dyDescent="0.3">
      <c r="A1726" s="15" t="s">
        <v>1799</v>
      </c>
      <c r="B1726" s="16">
        <v>45502</v>
      </c>
      <c r="C1726" s="15" t="s">
        <v>21</v>
      </c>
      <c r="D1726" s="15" t="s">
        <v>38</v>
      </c>
      <c r="E1726" s="15" t="s">
        <v>16</v>
      </c>
      <c r="F1726" s="15" t="s">
        <v>39</v>
      </c>
      <c r="G1726" s="15" t="s">
        <v>40</v>
      </c>
      <c r="H1726" s="15">
        <v>5</v>
      </c>
      <c r="I1726" s="15">
        <v>72851</v>
      </c>
      <c r="J1726" s="17">
        <v>0.08</v>
      </c>
      <c r="K1726" s="15">
        <v>335114.59999999998</v>
      </c>
      <c r="L1726" s="15">
        <v>261265.32</v>
      </c>
      <c r="M1726" s="15" t="s">
        <v>19</v>
      </c>
      <c r="N1726" s="18" t="str">
        <f t="shared" si="182"/>
        <v>July</v>
      </c>
      <c r="O1726" s="15">
        <f t="shared" si="183"/>
        <v>3</v>
      </c>
      <c r="P1726" s="19">
        <f t="shared" si="184"/>
        <v>26809.167999999998</v>
      </c>
      <c r="Q1726" s="19">
        <f t="shared" si="185"/>
        <v>308305.43199999997</v>
      </c>
      <c r="R1726" s="15">
        <f t="shared" si="186"/>
        <v>73849.27999999997</v>
      </c>
      <c r="S1726" s="15">
        <f t="shared" si="187"/>
        <v>22.037022558850008</v>
      </c>
      <c r="T1726" s="20" t="str">
        <f t="shared" si="188"/>
        <v>High</v>
      </c>
    </row>
    <row r="1727" spans="1:20" x14ac:dyDescent="0.3">
      <c r="A1727" s="15" t="s">
        <v>1800</v>
      </c>
      <c r="B1727" s="16">
        <v>45349</v>
      </c>
      <c r="C1727" s="15" t="s">
        <v>37</v>
      </c>
      <c r="D1727" s="15" t="s">
        <v>46</v>
      </c>
      <c r="E1727" s="15" t="s">
        <v>32</v>
      </c>
      <c r="F1727" s="15" t="s">
        <v>33</v>
      </c>
      <c r="G1727" s="15" t="s">
        <v>83</v>
      </c>
      <c r="H1727" s="15">
        <v>1</v>
      </c>
      <c r="I1727" s="15">
        <v>60672</v>
      </c>
      <c r="J1727" s="17">
        <v>0.12</v>
      </c>
      <c r="K1727" s="15">
        <v>53391.360000000001</v>
      </c>
      <c r="L1727" s="15">
        <v>45917.9</v>
      </c>
      <c r="M1727" s="15" t="s">
        <v>19</v>
      </c>
      <c r="N1727" s="18" t="str">
        <f t="shared" si="182"/>
        <v>February</v>
      </c>
      <c r="O1727" s="15">
        <f t="shared" si="183"/>
        <v>1</v>
      </c>
      <c r="P1727" s="19">
        <f t="shared" si="184"/>
        <v>6406.9632000000001</v>
      </c>
      <c r="Q1727" s="19">
        <f t="shared" si="185"/>
        <v>46984.396800000002</v>
      </c>
      <c r="R1727" s="15">
        <f t="shared" si="186"/>
        <v>7473.4599999999991</v>
      </c>
      <c r="S1727" s="15">
        <f t="shared" si="187"/>
        <v>13.997508211066359</v>
      </c>
      <c r="T1727" s="20" t="str">
        <f t="shared" si="188"/>
        <v>High</v>
      </c>
    </row>
    <row r="1728" spans="1:20" x14ac:dyDescent="0.3">
      <c r="A1728" s="15" t="s">
        <v>1801</v>
      </c>
      <c r="B1728" s="16">
        <v>45582</v>
      </c>
      <c r="C1728" s="15" t="s">
        <v>21</v>
      </c>
      <c r="D1728" s="15" t="s">
        <v>46</v>
      </c>
      <c r="E1728" s="15" t="s">
        <v>16</v>
      </c>
      <c r="F1728" s="15" t="s">
        <v>39</v>
      </c>
      <c r="G1728" s="15" t="s">
        <v>40</v>
      </c>
      <c r="H1728" s="15">
        <v>4</v>
      </c>
      <c r="I1728" s="15">
        <v>56593</v>
      </c>
      <c r="J1728" s="17">
        <v>0.08</v>
      </c>
      <c r="K1728" s="15">
        <v>208262.24</v>
      </c>
      <c r="L1728" s="15">
        <v>169098.38</v>
      </c>
      <c r="M1728" s="15" t="s">
        <v>19</v>
      </c>
      <c r="N1728" s="18" t="str">
        <f t="shared" si="182"/>
        <v>October</v>
      </c>
      <c r="O1728" s="15">
        <f t="shared" si="183"/>
        <v>4</v>
      </c>
      <c r="P1728" s="19">
        <f t="shared" si="184"/>
        <v>16660.979199999998</v>
      </c>
      <c r="Q1728" s="19">
        <f t="shared" si="185"/>
        <v>191601.26079999999</v>
      </c>
      <c r="R1728" s="15">
        <f t="shared" si="186"/>
        <v>39163.859999999986</v>
      </c>
      <c r="S1728" s="15">
        <f t="shared" si="187"/>
        <v>18.805069992524803</v>
      </c>
      <c r="T1728" s="20" t="str">
        <f t="shared" si="188"/>
        <v>High</v>
      </c>
    </row>
    <row r="1729" spans="1:20" x14ac:dyDescent="0.3">
      <c r="A1729" s="15" t="s">
        <v>1802</v>
      </c>
      <c r="B1729" s="16">
        <v>45436</v>
      </c>
      <c r="C1729" s="15" t="s">
        <v>37</v>
      </c>
      <c r="D1729" s="15" t="s">
        <v>38</v>
      </c>
      <c r="E1729" s="15" t="s">
        <v>16</v>
      </c>
      <c r="F1729" s="15" t="s">
        <v>29</v>
      </c>
      <c r="G1729" s="15" t="s">
        <v>105</v>
      </c>
      <c r="H1729" s="15">
        <v>4</v>
      </c>
      <c r="I1729" s="15">
        <v>83633</v>
      </c>
      <c r="J1729" s="17">
        <v>0</v>
      </c>
      <c r="K1729" s="15">
        <v>334532</v>
      </c>
      <c r="L1729" s="15">
        <v>266765.09000000003</v>
      </c>
      <c r="M1729" s="15" t="s">
        <v>51</v>
      </c>
      <c r="N1729" s="18" t="str">
        <f t="shared" si="182"/>
        <v>May</v>
      </c>
      <c r="O1729" s="15">
        <f t="shared" si="183"/>
        <v>2</v>
      </c>
      <c r="P1729" s="19">
        <f t="shared" si="184"/>
        <v>0</v>
      </c>
      <c r="Q1729" s="19">
        <f t="shared" si="185"/>
        <v>334532</v>
      </c>
      <c r="R1729" s="15">
        <f t="shared" si="186"/>
        <v>67766.909999999974</v>
      </c>
      <c r="S1729" s="15">
        <f t="shared" si="187"/>
        <v>20.257228008082926</v>
      </c>
      <c r="T1729" s="20" t="str">
        <f t="shared" si="188"/>
        <v>High</v>
      </c>
    </row>
    <row r="1730" spans="1:20" x14ac:dyDescent="0.3">
      <c r="A1730" s="15" t="s">
        <v>1803</v>
      </c>
      <c r="B1730" s="16">
        <v>45591</v>
      </c>
      <c r="C1730" s="15" t="s">
        <v>14</v>
      </c>
      <c r="D1730" s="15" t="s">
        <v>38</v>
      </c>
      <c r="E1730" s="15" t="s">
        <v>16</v>
      </c>
      <c r="F1730" s="15" t="s">
        <v>29</v>
      </c>
      <c r="G1730" s="15" t="s">
        <v>77</v>
      </c>
      <c r="H1730" s="15">
        <v>2</v>
      </c>
      <c r="I1730" s="15">
        <v>31490</v>
      </c>
      <c r="J1730" s="17">
        <v>0.1</v>
      </c>
      <c r="K1730" s="15">
        <v>56682</v>
      </c>
      <c r="L1730" s="15">
        <v>42985.61</v>
      </c>
      <c r="M1730" s="15" t="s">
        <v>51</v>
      </c>
      <c r="N1730" s="18" t="str">
        <f t="shared" si="182"/>
        <v>October</v>
      </c>
      <c r="O1730" s="15">
        <f t="shared" si="183"/>
        <v>4</v>
      </c>
      <c r="P1730" s="19">
        <f t="shared" si="184"/>
        <v>5668.2000000000007</v>
      </c>
      <c r="Q1730" s="19">
        <f t="shared" si="185"/>
        <v>51013.8</v>
      </c>
      <c r="R1730" s="15">
        <f t="shared" si="186"/>
        <v>13696.39</v>
      </c>
      <c r="S1730" s="15">
        <f t="shared" si="187"/>
        <v>24.163561624501604</v>
      </c>
      <c r="T1730" s="20" t="str">
        <f t="shared" si="188"/>
        <v>High</v>
      </c>
    </row>
    <row r="1731" spans="1:20" x14ac:dyDescent="0.3">
      <c r="A1731" s="15" t="s">
        <v>1804</v>
      </c>
      <c r="B1731" s="16">
        <v>45482</v>
      </c>
      <c r="C1731" s="15" t="s">
        <v>21</v>
      </c>
      <c r="D1731" s="15" t="s">
        <v>15</v>
      </c>
      <c r="E1731" s="15" t="s">
        <v>32</v>
      </c>
      <c r="F1731" s="15" t="s">
        <v>90</v>
      </c>
      <c r="G1731" s="15" t="s">
        <v>113</v>
      </c>
      <c r="H1731" s="15">
        <v>4</v>
      </c>
      <c r="I1731" s="15">
        <v>11324</v>
      </c>
      <c r="J1731" s="17">
        <v>0.05</v>
      </c>
      <c r="K1731" s="15">
        <v>43031.199999999997</v>
      </c>
      <c r="L1731" s="15">
        <v>34934.019999999997</v>
      </c>
      <c r="M1731" s="15" t="s">
        <v>51</v>
      </c>
      <c r="N1731" s="18" t="str">
        <f t="shared" ref="N1731:N1794" si="189">TEXT(B1731,"mmmm")</f>
        <v>July</v>
      </c>
      <c r="O1731" s="15">
        <f t="shared" ref="O1731:O1794" si="190">ROUNDUP(MONTH(B1731)/3,0)</f>
        <v>3</v>
      </c>
      <c r="P1731" s="19">
        <f t="shared" ref="P1731:P1794" si="191">K1731*J1731</f>
        <v>2151.56</v>
      </c>
      <c r="Q1731" s="19">
        <f t="shared" ref="Q1731:Q1794" si="192">K1731-P1731</f>
        <v>40879.64</v>
      </c>
      <c r="R1731" s="15">
        <f t="shared" ref="R1731:R1794" si="193">K1731-L1731</f>
        <v>8097.18</v>
      </c>
      <c r="S1731" s="15">
        <f t="shared" ref="S1731:S1794" si="194">R1731/K1731*100</f>
        <v>18.816997899198721</v>
      </c>
      <c r="T1731" s="20" t="str">
        <f t="shared" ref="T1731:T1794" si="195">IF(K1731&gt;30000,"High",IF(K1731&gt;10000,"Medium","Low"))</f>
        <v>High</v>
      </c>
    </row>
    <row r="1732" spans="1:20" x14ac:dyDescent="0.3">
      <c r="A1732" s="15" t="s">
        <v>1805</v>
      </c>
      <c r="B1732" s="16">
        <v>45386</v>
      </c>
      <c r="C1732" s="15" t="s">
        <v>27</v>
      </c>
      <c r="D1732" s="15" t="s">
        <v>46</v>
      </c>
      <c r="E1732" s="15" t="s">
        <v>16</v>
      </c>
      <c r="F1732" s="15" t="s">
        <v>29</v>
      </c>
      <c r="G1732" s="15" t="s">
        <v>57</v>
      </c>
      <c r="H1732" s="15">
        <v>1</v>
      </c>
      <c r="I1732" s="15">
        <v>76171</v>
      </c>
      <c r="J1732" s="17">
        <v>0.05</v>
      </c>
      <c r="K1732" s="15">
        <v>72362.45</v>
      </c>
      <c r="L1732" s="15">
        <v>64062.89</v>
      </c>
      <c r="M1732" s="15" t="s">
        <v>35</v>
      </c>
      <c r="N1732" s="18" t="str">
        <f t="shared" si="189"/>
        <v>April</v>
      </c>
      <c r="O1732" s="15">
        <f t="shared" si="190"/>
        <v>2</v>
      </c>
      <c r="P1732" s="19">
        <f t="shared" si="191"/>
        <v>3618.1224999999999</v>
      </c>
      <c r="Q1732" s="19">
        <f t="shared" si="192"/>
        <v>68744.327499999999</v>
      </c>
      <c r="R1732" s="15">
        <f t="shared" si="193"/>
        <v>8299.5599999999977</v>
      </c>
      <c r="S1732" s="15">
        <f t="shared" si="194"/>
        <v>11.46942924127085</v>
      </c>
      <c r="T1732" s="20" t="str">
        <f t="shared" si="195"/>
        <v>High</v>
      </c>
    </row>
    <row r="1733" spans="1:20" x14ac:dyDescent="0.3">
      <c r="A1733" s="15" t="s">
        <v>1806</v>
      </c>
      <c r="B1733" s="16">
        <v>45309</v>
      </c>
      <c r="C1733" s="15" t="s">
        <v>21</v>
      </c>
      <c r="D1733" s="15" t="s">
        <v>46</v>
      </c>
      <c r="E1733" s="15" t="s">
        <v>32</v>
      </c>
      <c r="F1733" s="15" t="s">
        <v>90</v>
      </c>
      <c r="G1733" s="15" t="s">
        <v>113</v>
      </c>
      <c r="H1733" s="15">
        <v>5</v>
      </c>
      <c r="I1733" s="15">
        <v>36414</v>
      </c>
      <c r="J1733" s="17">
        <v>0.08</v>
      </c>
      <c r="K1733" s="15">
        <v>167504.4</v>
      </c>
      <c r="L1733" s="15">
        <v>147210.74</v>
      </c>
      <c r="M1733" s="15" t="s">
        <v>35</v>
      </c>
      <c r="N1733" s="18" t="str">
        <f t="shared" si="189"/>
        <v>January</v>
      </c>
      <c r="O1733" s="15">
        <f t="shared" si="190"/>
        <v>1</v>
      </c>
      <c r="P1733" s="19">
        <f t="shared" si="191"/>
        <v>13400.351999999999</v>
      </c>
      <c r="Q1733" s="19">
        <f t="shared" si="192"/>
        <v>154104.04800000001</v>
      </c>
      <c r="R1733" s="15">
        <f t="shared" si="193"/>
        <v>20293.660000000003</v>
      </c>
      <c r="S1733" s="15">
        <f t="shared" si="194"/>
        <v>12.115299657800037</v>
      </c>
      <c r="T1733" s="20" t="str">
        <f t="shared" si="195"/>
        <v>High</v>
      </c>
    </row>
    <row r="1734" spans="1:20" x14ac:dyDescent="0.3">
      <c r="A1734" s="15" t="s">
        <v>1807</v>
      </c>
      <c r="B1734" s="16">
        <v>45401</v>
      </c>
      <c r="C1734" s="15" t="s">
        <v>37</v>
      </c>
      <c r="D1734" s="15" t="s">
        <v>65</v>
      </c>
      <c r="E1734" s="15" t="s">
        <v>32</v>
      </c>
      <c r="F1734" s="15" t="s">
        <v>33</v>
      </c>
      <c r="G1734" s="15" t="s">
        <v>83</v>
      </c>
      <c r="H1734" s="15">
        <v>1</v>
      </c>
      <c r="I1734" s="15">
        <v>63295</v>
      </c>
      <c r="J1734" s="17">
        <v>0.1</v>
      </c>
      <c r="K1734" s="15">
        <v>56965.5</v>
      </c>
      <c r="L1734" s="15">
        <v>46411.74</v>
      </c>
      <c r="M1734" s="15" t="s">
        <v>19</v>
      </c>
      <c r="N1734" s="18" t="str">
        <f t="shared" si="189"/>
        <v>April</v>
      </c>
      <c r="O1734" s="15">
        <f t="shared" si="190"/>
        <v>2</v>
      </c>
      <c r="P1734" s="19">
        <f t="shared" si="191"/>
        <v>5696.55</v>
      </c>
      <c r="Q1734" s="19">
        <f t="shared" si="192"/>
        <v>51268.95</v>
      </c>
      <c r="R1734" s="15">
        <f t="shared" si="193"/>
        <v>10553.760000000002</v>
      </c>
      <c r="S1734" s="15">
        <f t="shared" si="194"/>
        <v>18.526581878505414</v>
      </c>
      <c r="T1734" s="20" t="str">
        <f t="shared" si="195"/>
        <v>High</v>
      </c>
    </row>
    <row r="1735" spans="1:20" x14ac:dyDescent="0.3">
      <c r="A1735" s="15" t="s">
        <v>1808</v>
      </c>
      <c r="B1735" s="16">
        <v>45560</v>
      </c>
      <c r="C1735" s="15" t="s">
        <v>37</v>
      </c>
      <c r="D1735" s="15" t="s">
        <v>65</v>
      </c>
      <c r="E1735" s="15" t="s">
        <v>16</v>
      </c>
      <c r="F1735" s="15" t="s">
        <v>17</v>
      </c>
      <c r="G1735" s="15" t="s">
        <v>97</v>
      </c>
      <c r="H1735" s="15">
        <v>1</v>
      </c>
      <c r="I1735" s="15">
        <v>69967</v>
      </c>
      <c r="J1735" s="17">
        <v>0.08</v>
      </c>
      <c r="K1735" s="15">
        <v>64369.64</v>
      </c>
      <c r="L1735" s="15">
        <v>55612.29</v>
      </c>
      <c r="M1735" s="15" t="s">
        <v>19</v>
      </c>
      <c r="N1735" s="18" t="str">
        <f t="shared" si="189"/>
        <v>September</v>
      </c>
      <c r="O1735" s="15">
        <f t="shared" si="190"/>
        <v>3</v>
      </c>
      <c r="P1735" s="19">
        <f t="shared" si="191"/>
        <v>5149.5712000000003</v>
      </c>
      <c r="Q1735" s="19">
        <f t="shared" si="192"/>
        <v>59220.068800000001</v>
      </c>
      <c r="R1735" s="15">
        <f t="shared" si="193"/>
        <v>8757.3499999999985</v>
      </c>
      <c r="S1735" s="15">
        <f t="shared" si="194"/>
        <v>13.604783248748941</v>
      </c>
      <c r="T1735" s="20" t="str">
        <f t="shared" si="195"/>
        <v>High</v>
      </c>
    </row>
    <row r="1736" spans="1:20" x14ac:dyDescent="0.3">
      <c r="A1736" s="15" t="s">
        <v>1809</v>
      </c>
      <c r="B1736" s="16">
        <v>45515</v>
      </c>
      <c r="C1736" s="15" t="s">
        <v>27</v>
      </c>
      <c r="D1736" s="15" t="s">
        <v>15</v>
      </c>
      <c r="E1736" s="15" t="s">
        <v>23</v>
      </c>
      <c r="F1736" s="15" t="s">
        <v>24</v>
      </c>
      <c r="G1736" s="15" t="s">
        <v>25</v>
      </c>
      <c r="H1736" s="15">
        <v>4</v>
      </c>
      <c r="I1736" s="15">
        <v>80304</v>
      </c>
      <c r="J1736" s="17">
        <v>0.1</v>
      </c>
      <c r="K1736" s="15">
        <v>289094.40000000002</v>
      </c>
      <c r="L1736" s="15">
        <v>229438.12</v>
      </c>
      <c r="M1736" s="15" t="s">
        <v>51</v>
      </c>
      <c r="N1736" s="18" t="str">
        <f t="shared" si="189"/>
        <v>August</v>
      </c>
      <c r="O1736" s="15">
        <f t="shared" si="190"/>
        <v>3</v>
      </c>
      <c r="P1736" s="19">
        <f t="shared" si="191"/>
        <v>28909.440000000002</v>
      </c>
      <c r="Q1736" s="19">
        <f t="shared" si="192"/>
        <v>260184.96000000002</v>
      </c>
      <c r="R1736" s="15">
        <f t="shared" si="193"/>
        <v>59656.280000000028</v>
      </c>
      <c r="S1736" s="15">
        <f t="shared" si="194"/>
        <v>20.635570941533292</v>
      </c>
      <c r="T1736" s="20" t="str">
        <f t="shared" si="195"/>
        <v>High</v>
      </c>
    </row>
    <row r="1737" spans="1:20" x14ac:dyDescent="0.3">
      <c r="A1737" s="15" t="s">
        <v>1810</v>
      </c>
      <c r="B1737" s="16">
        <v>45133</v>
      </c>
      <c r="C1737" s="15" t="s">
        <v>14</v>
      </c>
      <c r="D1737" s="15" t="s">
        <v>68</v>
      </c>
      <c r="E1737" s="15" t="s">
        <v>23</v>
      </c>
      <c r="F1737" s="15" t="s">
        <v>49</v>
      </c>
      <c r="G1737" s="15" t="s">
        <v>95</v>
      </c>
      <c r="H1737" s="15">
        <v>5</v>
      </c>
      <c r="I1737" s="15">
        <v>1172</v>
      </c>
      <c r="J1737" s="17">
        <v>0.15</v>
      </c>
      <c r="K1737" s="15">
        <v>4981</v>
      </c>
      <c r="L1737" s="15">
        <v>4296.09</v>
      </c>
      <c r="M1737" s="15" t="s">
        <v>35</v>
      </c>
      <c r="N1737" s="18" t="str">
        <f t="shared" si="189"/>
        <v>July</v>
      </c>
      <c r="O1737" s="15">
        <f t="shared" si="190"/>
        <v>3</v>
      </c>
      <c r="P1737" s="19">
        <f t="shared" si="191"/>
        <v>747.15</v>
      </c>
      <c r="Q1737" s="19">
        <f t="shared" si="192"/>
        <v>4233.8500000000004</v>
      </c>
      <c r="R1737" s="15">
        <f t="shared" si="193"/>
        <v>684.90999999999985</v>
      </c>
      <c r="S1737" s="15">
        <f t="shared" si="194"/>
        <v>13.750451716522782</v>
      </c>
      <c r="T1737" s="20" t="str">
        <f t="shared" si="195"/>
        <v>Low</v>
      </c>
    </row>
    <row r="1738" spans="1:20" x14ac:dyDescent="0.3">
      <c r="A1738" s="15" t="s">
        <v>1811</v>
      </c>
      <c r="B1738" s="16">
        <v>45245</v>
      </c>
      <c r="C1738" s="15" t="s">
        <v>27</v>
      </c>
      <c r="D1738" s="15" t="s">
        <v>15</v>
      </c>
      <c r="E1738" s="15" t="s">
        <v>16</v>
      </c>
      <c r="F1738" s="15" t="s">
        <v>39</v>
      </c>
      <c r="G1738" s="15" t="s">
        <v>40</v>
      </c>
      <c r="H1738" s="15">
        <v>1</v>
      </c>
      <c r="I1738" s="15">
        <v>40336</v>
      </c>
      <c r="J1738" s="17">
        <v>0</v>
      </c>
      <c r="K1738" s="15">
        <v>40336</v>
      </c>
      <c r="L1738" s="15">
        <v>30796.33</v>
      </c>
      <c r="M1738" s="15" t="s">
        <v>35</v>
      </c>
      <c r="N1738" s="18" t="str">
        <f t="shared" si="189"/>
        <v>November</v>
      </c>
      <c r="O1738" s="15">
        <f t="shared" si="190"/>
        <v>4</v>
      </c>
      <c r="P1738" s="19">
        <f t="shared" si="191"/>
        <v>0</v>
      </c>
      <c r="Q1738" s="19">
        <f t="shared" si="192"/>
        <v>40336</v>
      </c>
      <c r="R1738" s="15">
        <f t="shared" si="193"/>
        <v>9539.6699999999983</v>
      </c>
      <c r="S1738" s="15">
        <f t="shared" si="194"/>
        <v>23.650510710035697</v>
      </c>
      <c r="T1738" s="20" t="str">
        <f t="shared" si="195"/>
        <v>High</v>
      </c>
    </row>
    <row r="1739" spans="1:20" x14ac:dyDescent="0.3">
      <c r="A1739" s="15" t="s">
        <v>1812</v>
      </c>
      <c r="B1739" s="16">
        <v>45157</v>
      </c>
      <c r="C1739" s="15" t="s">
        <v>37</v>
      </c>
      <c r="D1739" s="15" t="s">
        <v>56</v>
      </c>
      <c r="E1739" s="15" t="s">
        <v>23</v>
      </c>
      <c r="F1739" s="15" t="s">
        <v>53</v>
      </c>
      <c r="G1739" s="15" t="s">
        <v>81</v>
      </c>
      <c r="H1739" s="15">
        <v>2</v>
      </c>
      <c r="I1739" s="15">
        <v>68754</v>
      </c>
      <c r="J1739" s="17">
        <v>0.08</v>
      </c>
      <c r="K1739" s="15">
        <v>126507.36</v>
      </c>
      <c r="L1739" s="15">
        <v>110921.44</v>
      </c>
      <c r="M1739" s="15" t="s">
        <v>35</v>
      </c>
      <c r="N1739" s="18" t="str">
        <f t="shared" si="189"/>
        <v>August</v>
      </c>
      <c r="O1739" s="15">
        <f t="shared" si="190"/>
        <v>3</v>
      </c>
      <c r="P1739" s="19">
        <f t="shared" si="191"/>
        <v>10120.5888</v>
      </c>
      <c r="Q1739" s="19">
        <f t="shared" si="192"/>
        <v>116386.7712</v>
      </c>
      <c r="R1739" s="15">
        <f t="shared" si="193"/>
        <v>15585.919999999998</v>
      </c>
      <c r="S1739" s="15">
        <f t="shared" si="194"/>
        <v>12.320168565686613</v>
      </c>
      <c r="T1739" s="20" t="str">
        <f t="shared" si="195"/>
        <v>High</v>
      </c>
    </row>
    <row r="1740" spans="1:20" x14ac:dyDescent="0.3">
      <c r="A1740" s="15" t="s">
        <v>1813</v>
      </c>
      <c r="B1740" s="16">
        <v>44983</v>
      </c>
      <c r="C1740" s="15" t="s">
        <v>27</v>
      </c>
      <c r="D1740" s="15" t="s">
        <v>68</v>
      </c>
      <c r="E1740" s="15" t="s">
        <v>16</v>
      </c>
      <c r="F1740" s="15" t="s">
        <v>29</v>
      </c>
      <c r="G1740" s="15" t="s">
        <v>57</v>
      </c>
      <c r="H1740" s="15">
        <v>1</v>
      </c>
      <c r="I1740" s="15">
        <v>27016</v>
      </c>
      <c r="J1740" s="17">
        <v>0.1</v>
      </c>
      <c r="K1740" s="15">
        <v>24314.400000000001</v>
      </c>
      <c r="L1740" s="15">
        <v>21540.99</v>
      </c>
      <c r="M1740" s="15" t="s">
        <v>51</v>
      </c>
      <c r="N1740" s="18" t="str">
        <f t="shared" si="189"/>
        <v>February</v>
      </c>
      <c r="O1740" s="15">
        <f t="shared" si="190"/>
        <v>1</v>
      </c>
      <c r="P1740" s="19">
        <f t="shared" si="191"/>
        <v>2431.44</v>
      </c>
      <c r="Q1740" s="19">
        <f t="shared" si="192"/>
        <v>21882.960000000003</v>
      </c>
      <c r="R1740" s="15">
        <f t="shared" si="193"/>
        <v>2773.41</v>
      </c>
      <c r="S1740" s="15">
        <f t="shared" si="194"/>
        <v>11.406450498470042</v>
      </c>
      <c r="T1740" s="20" t="str">
        <f t="shared" si="195"/>
        <v>Medium</v>
      </c>
    </row>
    <row r="1741" spans="1:20" x14ac:dyDescent="0.3">
      <c r="A1741" s="15" t="s">
        <v>1814</v>
      </c>
      <c r="B1741" s="16">
        <v>45259</v>
      </c>
      <c r="C1741" s="15" t="s">
        <v>37</v>
      </c>
      <c r="D1741" s="15" t="s">
        <v>63</v>
      </c>
      <c r="E1741" s="15" t="s">
        <v>23</v>
      </c>
      <c r="F1741" s="15" t="s">
        <v>53</v>
      </c>
      <c r="G1741" s="15" t="s">
        <v>133</v>
      </c>
      <c r="H1741" s="15">
        <v>2</v>
      </c>
      <c r="I1741" s="15">
        <v>78986</v>
      </c>
      <c r="J1741" s="17">
        <v>0.1</v>
      </c>
      <c r="K1741" s="15">
        <v>142174.79999999999</v>
      </c>
      <c r="L1741" s="15">
        <v>123287.24</v>
      </c>
      <c r="M1741" s="15" t="s">
        <v>19</v>
      </c>
      <c r="N1741" s="18" t="str">
        <f t="shared" si="189"/>
        <v>November</v>
      </c>
      <c r="O1741" s="15">
        <f t="shared" si="190"/>
        <v>4</v>
      </c>
      <c r="P1741" s="19">
        <f t="shared" si="191"/>
        <v>14217.48</v>
      </c>
      <c r="Q1741" s="19">
        <f t="shared" si="192"/>
        <v>127957.31999999999</v>
      </c>
      <c r="R1741" s="15">
        <f t="shared" si="193"/>
        <v>18887.559999999983</v>
      </c>
      <c r="S1741" s="15">
        <f t="shared" si="194"/>
        <v>13.284745257246703</v>
      </c>
      <c r="T1741" s="20" t="str">
        <f t="shared" si="195"/>
        <v>High</v>
      </c>
    </row>
    <row r="1742" spans="1:20" x14ac:dyDescent="0.3">
      <c r="A1742" s="15" t="s">
        <v>1815</v>
      </c>
      <c r="B1742" s="16">
        <v>45437</v>
      </c>
      <c r="C1742" s="15" t="s">
        <v>37</v>
      </c>
      <c r="D1742" s="15" t="s">
        <v>48</v>
      </c>
      <c r="E1742" s="15" t="s">
        <v>32</v>
      </c>
      <c r="F1742" s="15" t="s">
        <v>60</v>
      </c>
      <c r="G1742" s="15" t="s">
        <v>61</v>
      </c>
      <c r="H1742" s="15">
        <v>2</v>
      </c>
      <c r="I1742" s="15">
        <v>69495</v>
      </c>
      <c r="J1742" s="17">
        <v>0.12</v>
      </c>
      <c r="K1742" s="15">
        <v>122311.2</v>
      </c>
      <c r="L1742" s="15">
        <v>107521.39</v>
      </c>
      <c r="M1742" s="15" t="s">
        <v>35</v>
      </c>
      <c r="N1742" s="18" t="str">
        <f t="shared" si="189"/>
        <v>May</v>
      </c>
      <c r="O1742" s="15">
        <f t="shared" si="190"/>
        <v>2</v>
      </c>
      <c r="P1742" s="19">
        <f t="shared" si="191"/>
        <v>14677.343999999999</v>
      </c>
      <c r="Q1742" s="19">
        <f t="shared" si="192"/>
        <v>107633.856</v>
      </c>
      <c r="R1742" s="15">
        <f t="shared" si="193"/>
        <v>14789.809999999998</v>
      </c>
      <c r="S1742" s="15">
        <f t="shared" si="194"/>
        <v>12.091950696256761</v>
      </c>
      <c r="T1742" s="20" t="str">
        <f t="shared" si="195"/>
        <v>High</v>
      </c>
    </row>
    <row r="1743" spans="1:20" x14ac:dyDescent="0.3">
      <c r="A1743" s="15" t="s">
        <v>1816</v>
      </c>
      <c r="B1743" s="16">
        <v>45202</v>
      </c>
      <c r="C1743" s="15" t="s">
        <v>14</v>
      </c>
      <c r="D1743" s="15" t="s">
        <v>38</v>
      </c>
      <c r="E1743" s="15" t="s">
        <v>23</v>
      </c>
      <c r="F1743" s="15" t="s">
        <v>24</v>
      </c>
      <c r="G1743" s="15" t="s">
        <v>25</v>
      </c>
      <c r="H1743" s="15">
        <v>1</v>
      </c>
      <c r="I1743" s="15">
        <v>8587</v>
      </c>
      <c r="J1743" s="17">
        <v>0.12</v>
      </c>
      <c r="K1743" s="15">
        <v>7556.56</v>
      </c>
      <c r="L1743" s="15">
        <v>5791.18</v>
      </c>
      <c r="M1743" s="15" t="s">
        <v>19</v>
      </c>
      <c r="N1743" s="18" t="str">
        <f t="shared" si="189"/>
        <v>October</v>
      </c>
      <c r="O1743" s="15">
        <f t="shared" si="190"/>
        <v>4</v>
      </c>
      <c r="P1743" s="19">
        <f t="shared" si="191"/>
        <v>906.78719999999998</v>
      </c>
      <c r="Q1743" s="19">
        <f t="shared" si="192"/>
        <v>6649.7728000000006</v>
      </c>
      <c r="R1743" s="15">
        <f t="shared" si="193"/>
        <v>1765.38</v>
      </c>
      <c r="S1743" s="15">
        <f t="shared" si="194"/>
        <v>23.36221772870195</v>
      </c>
      <c r="T1743" s="20" t="str">
        <f t="shared" si="195"/>
        <v>Low</v>
      </c>
    </row>
    <row r="1744" spans="1:20" x14ac:dyDescent="0.3">
      <c r="A1744" s="15" t="s">
        <v>1817</v>
      </c>
      <c r="B1744" s="16">
        <v>44986</v>
      </c>
      <c r="C1744" s="15" t="s">
        <v>37</v>
      </c>
      <c r="D1744" s="15" t="s">
        <v>46</v>
      </c>
      <c r="E1744" s="15" t="s">
        <v>23</v>
      </c>
      <c r="F1744" s="15" t="s">
        <v>49</v>
      </c>
      <c r="G1744" s="15" t="s">
        <v>95</v>
      </c>
      <c r="H1744" s="15">
        <v>5</v>
      </c>
      <c r="I1744" s="15">
        <v>83934</v>
      </c>
      <c r="J1744" s="17">
        <v>0.08</v>
      </c>
      <c r="K1744" s="15">
        <v>386096.4</v>
      </c>
      <c r="L1744" s="15">
        <v>343107.65</v>
      </c>
      <c r="M1744" s="15" t="s">
        <v>51</v>
      </c>
      <c r="N1744" s="18" t="str">
        <f t="shared" si="189"/>
        <v>March</v>
      </c>
      <c r="O1744" s="15">
        <f t="shared" si="190"/>
        <v>1</v>
      </c>
      <c r="P1744" s="19">
        <f t="shared" si="191"/>
        <v>30887.712000000003</v>
      </c>
      <c r="Q1744" s="19">
        <f t="shared" si="192"/>
        <v>355208.68800000002</v>
      </c>
      <c r="R1744" s="15">
        <f t="shared" si="193"/>
        <v>42988.75</v>
      </c>
      <c r="S1744" s="15">
        <f t="shared" si="194"/>
        <v>11.134201199493182</v>
      </c>
      <c r="T1744" s="20" t="str">
        <f t="shared" si="195"/>
        <v>High</v>
      </c>
    </row>
    <row r="1745" spans="1:20" x14ac:dyDescent="0.3">
      <c r="A1745" s="15" t="s">
        <v>1818</v>
      </c>
      <c r="B1745" s="16">
        <v>45402</v>
      </c>
      <c r="C1745" s="15" t="s">
        <v>21</v>
      </c>
      <c r="D1745" s="15" t="s">
        <v>38</v>
      </c>
      <c r="E1745" s="15" t="s">
        <v>23</v>
      </c>
      <c r="F1745" s="15" t="s">
        <v>53</v>
      </c>
      <c r="G1745" s="15" t="s">
        <v>133</v>
      </c>
      <c r="H1745" s="15">
        <v>3</v>
      </c>
      <c r="I1745" s="15">
        <v>24968</v>
      </c>
      <c r="J1745" s="17">
        <v>0.08</v>
      </c>
      <c r="K1745" s="15">
        <v>68911.679999999993</v>
      </c>
      <c r="L1745" s="15">
        <v>60709.120000000003</v>
      </c>
      <c r="M1745" s="15" t="s">
        <v>51</v>
      </c>
      <c r="N1745" s="18" t="str">
        <f t="shared" si="189"/>
        <v>April</v>
      </c>
      <c r="O1745" s="15">
        <f t="shared" si="190"/>
        <v>2</v>
      </c>
      <c r="P1745" s="19">
        <f t="shared" si="191"/>
        <v>5512.9343999999992</v>
      </c>
      <c r="Q1745" s="19">
        <f t="shared" si="192"/>
        <v>63398.745599999995</v>
      </c>
      <c r="R1745" s="15">
        <f t="shared" si="193"/>
        <v>8202.5599999999904</v>
      </c>
      <c r="S1745" s="15">
        <f t="shared" si="194"/>
        <v>11.903003961012113</v>
      </c>
      <c r="T1745" s="20" t="str">
        <f t="shared" si="195"/>
        <v>High</v>
      </c>
    </row>
    <row r="1746" spans="1:20" x14ac:dyDescent="0.3">
      <c r="A1746" s="15" t="s">
        <v>1819</v>
      </c>
      <c r="B1746" s="16">
        <v>45358</v>
      </c>
      <c r="C1746" s="15" t="s">
        <v>37</v>
      </c>
      <c r="D1746" s="15" t="s">
        <v>109</v>
      </c>
      <c r="E1746" s="15" t="s">
        <v>23</v>
      </c>
      <c r="F1746" s="15" t="s">
        <v>49</v>
      </c>
      <c r="G1746" s="15" t="s">
        <v>71</v>
      </c>
      <c r="H1746" s="15">
        <v>4</v>
      </c>
      <c r="I1746" s="15">
        <v>44507</v>
      </c>
      <c r="J1746" s="17">
        <v>0.12</v>
      </c>
      <c r="K1746" s="15">
        <v>156664.64000000001</v>
      </c>
      <c r="L1746" s="15">
        <v>140360.51999999999</v>
      </c>
      <c r="M1746" s="15" t="s">
        <v>19</v>
      </c>
      <c r="N1746" s="18" t="str">
        <f t="shared" si="189"/>
        <v>March</v>
      </c>
      <c r="O1746" s="15">
        <f t="shared" si="190"/>
        <v>1</v>
      </c>
      <c r="P1746" s="19">
        <f t="shared" si="191"/>
        <v>18799.756799999999</v>
      </c>
      <c r="Q1746" s="19">
        <f t="shared" si="192"/>
        <v>137864.88320000001</v>
      </c>
      <c r="R1746" s="15">
        <f t="shared" si="193"/>
        <v>16304.120000000024</v>
      </c>
      <c r="S1746" s="15">
        <f t="shared" si="194"/>
        <v>10.407019733361672</v>
      </c>
      <c r="T1746" s="20" t="str">
        <f t="shared" si="195"/>
        <v>High</v>
      </c>
    </row>
    <row r="1747" spans="1:20" x14ac:dyDescent="0.3">
      <c r="A1747" s="15" t="s">
        <v>1820</v>
      </c>
      <c r="B1747" s="16">
        <v>45159</v>
      </c>
      <c r="C1747" s="15" t="s">
        <v>27</v>
      </c>
      <c r="D1747" s="15" t="s">
        <v>46</v>
      </c>
      <c r="E1747" s="15" t="s">
        <v>32</v>
      </c>
      <c r="F1747" s="15" t="s">
        <v>60</v>
      </c>
      <c r="G1747" s="15" t="s">
        <v>102</v>
      </c>
      <c r="H1747" s="15">
        <v>3</v>
      </c>
      <c r="I1747" s="15">
        <v>49039</v>
      </c>
      <c r="J1747" s="17">
        <v>0</v>
      </c>
      <c r="K1747" s="15">
        <v>147117</v>
      </c>
      <c r="L1747" s="15">
        <v>121104.43</v>
      </c>
      <c r="M1747" s="15" t="s">
        <v>19</v>
      </c>
      <c r="N1747" s="18" t="str">
        <f t="shared" si="189"/>
        <v>August</v>
      </c>
      <c r="O1747" s="15">
        <f t="shared" si="190"/>
        <v>3</v>
      </c>
      <c r="P1747" s="19">
        <f t="shared" si="191"/>
        <v>0</v>
      </c>
      <c r="Q1747" s="19">
        <f t="shared" si="192"/>
        <v>147117</v>
      </c>
      <c r="R1747" s="15">
        <f t="shared" si="193"/>
        <v>26012.570000000007</v>
      </c>
      <c r="S1747" s="15">
        <f t="shared" si="194"/>
        <v>17.681552777721137</v>
      </c>
      <c r="T1747" s="20" t="str">
        <f t="shared" si="195"/>
        <v>High</v>
      </c>
    </row>
    <row r="1748" spans="1:20" x14ac:dyDescent="0.3">
      <c r="A1748" s="15" t="s">
        <v>1821</v>
      </c>
      <c r="B1748" s="16">
        <v>45325</v>
      </c>
      <c r="C1748" s="15" t="s">
        <v>14</v>
      </c>
      <c r="D1748" s="15" t="s">
        <v>48</v>
      </c>
      <c r="E1748" s="15" t="s">
        <v>32</v>
      </c>
      <c r="F1748" s="15" t="s">
        <v>33</v>
      </c>
      <c r="G1748" s="15" t="s">
        <v>34</v>
      </c>
      <c r="H1748" s="15">
        <v>2</v>
      </c>
      <c r="I1748" s="15">
        <v>23651</v>
      </c>
      <c r="J1748" s="17">
        <v>0</v>
      </c>
      <c r="K1748" s="15">
        <v>47302</v>
      </c>
      <c r="L1748" s="15">
        <v>35917.440000000002</v>
      </c>
      <c r="M1748" s="15" t="s">
        <v>51</v>
      </c>
      <c r="N1748" s="18" t="str">
        <f t="shared" si="189"/>
        <v>February</v>
      </c>
      <c r="O1748" s="15">
        <f t="shared" si="190"/>
        <v>1</v>
      </c>
      <c r="P1748" s="19">
        <f t="shared" si="191"/>
        <v>0</v>
      </c>
      <c r="Q1748" s="19">
        <f t="shared" si="192"/>
        <v>47302</v>
      </c>
      <c r="R1748" s="15">
        <f t="shared" si="193"/>
        <v>11384.559999999998</v>
      </c>
      <c r="S1748" s="15">
        <f t="shared" si="194"/>
        <v>24.067819542514055</v>
      </c>
      <c r="T1748" s="20" t="str">
        <f t="shared" si="195"/>
        <v>High</v>
      </c>
    </row>
    <row r="1749" spans="1:20" x14ac:dyDescent="0.3">
      <c r="A1749" s="15" t="s">
        <v>1822</v>
      </c>
      <c r="B1749" s="16">
        <v>45122</v>
      </c>
      <c r="C1749" s="15" t="s">
        <v>27</v>
      </c>
      <c r="D1749" s="15" t="s">
        <v>73</v>
      </c>
      <c r="E1749" s="15" t="s">
        <v>32</v>
      </c>
      <c r="F1749" s="15" t="s">
        <v>43</v>
      </c>
      <c r="G1749" s="15" t="s">
        <v>44</v>
      </c>
      <c r="H1749" s="15">
        <v>2</v>
      </c>
      <c r="I1749" s="15">
        <v>35237</v>
      </c>
      <c r="J1749" s="17">
        <v>0.15</v>
      </c>
      <c r="K1749" s="15">
        <v>59902.9</v>
      </c>
      <c r="L1749" s="15">
        <v>51155.81</v>
      </c>
      <c r="M1749" s="15" t="s">
        <v>19</v>
      </c>
      <c r="N1749" s="18" t="str">
        <f t="shared" si="189"/>
        <v>July</v>
      </c>
      <c r="O1749" s="15">
        <f t="shared" si="190"/>
        <v>3</v>
      </c>
      <c r="P1749" s="19">
        <f t="shared" si="191"/>
        <v>8985.4349999999995</v>
      </c>
      <c r="Q1749" s="19">
        <f t="shared" si="192"/>
        <v>50917.465000000004</v>
      </c>
      <c r="R1749" s="15">
        <f t="shared" si="193"/>
        <v>8747.0900000000038</v>
      </c>
      <c r="S1749" s="15">
        <f t="shared" si="194"/>
        <v>14.602114421839349</v>
      </c>
      <c r="T1749" s="20" t="str">
        <f t="shared" si="195"/>
        <v>High</v>
      </c>
    </row>
    <row r="1750" spans="1:20" x14ac:dyDescent="0.3">
      <c r="A1750" s="15" t="s">
        <v>1823</v>
      </c>
      <c r="B1750" s="16">
        <v>45076</v>
      </c>
      <c r="C1750" s="15" t="s">
        <v>14</v>
      </c>
      <c r="D1750" s="15" t="s">
        <v>48</v>
      </c>
      <c r="E1750" s="15" t="s">
        <v>23</v>
      </c>
      <c r="F1750" s="15" t="s">
        <v>24</v>
      </c>
      <c r="G1750" s="15" t="s">
        <v>25</v>
      </c>
      <c r="H1750" s="15">
        <v>2</v>
      </c>
      <c r="I1750" s="15">
        <v>74742</v>
      </c>
      <c r="J1750" s="17">
        <v>0.15</v>
      </c>
      <c r="K1750" s="15">
        <v>127061.4</v>
      </c>
      <c r="L1750" s="15">
        <v>110037.25</v>
      </c>
      <c r="M1750" s="15" t="s">
        <v>51</v>
      </c>
      <c r="N1750" s="18" t="str">
        <f t="shared" si="189"/>
        <v>May</v>
      </c>
      <c r="O1750" s="15">
        <f t="shared" si="190"/>
        <v>2</v>
      </c>
      <c r="P1750" s="19">
        <f t="shared" si="191"/>
        <v>19059.21</v>
      </c>
      <c r="Q1750" s="19">
        <f t="shared" si="192"/>
        <v>108002.19</v>
      </c>
      <c r="R1750" s="15">
        <f t="shared" si="193"/>
        <v>17024.149999999994</v>
      </c>
      <c r="S1750" s="15">
        <f t="shared" si="194"/>
        <v>13.398364885008347</v>
      </c>
      <c r="T1750" s="20" t="str">
        <f t="shared" si="195"/>
        <v>High</v>
      </c>
    </row>
    <row r="1751" spans="1:20" x14ac:dyDescent="0.3">
      <c r="A1751" s="15" t="s">
        <v>1824</v>
      </c>
      <c r="B1751" s="16">
        <v>45368</v>
      </c>
      <c r="C1751" s="15" t="s">
        <v>27</v>
      </c>
      <c r="D1751" s="15" t="s">
        <v>22</v>
      </c>
      <c r="E1751" s="15" t="s">
        <v>32</v>
      </c>
      <c r="F1751" s="15" t="s">
        <v>60</v>
      </c>
      <c r="G1751" s="15" t="s">
        <v>102</v>
      </c>
      <c r="H1751" s="15">
        <v>3</v>
      </c>
      <c r="I1751" s="15">
        <v>76176</v>
      </c>
      <c r="J1751" s="17">
        <v>0.05</v>
      </c>
      <c r="K1751" s="15">
        <v>217101.6</v>
      </c>
      <c r="L1751" s="15">
        <v>163760.04999999999</v>
      </c>
      <c r="M1751" s="15" t="s">
        <v>35</v>
      </c>
      <c r="N1751" s="18" t="str">
        <f t="shared" si="189"/>
        <v>March</v>
      </c>
      <c r="O1751" s="15">
        <f t="shared" si="190"/>
        <v>1</v>
      </c>
      <c r="P1751" s="19">
        <f t="shared" si="191"/>
        <v>10855.080000000002</v>
      </c>
      <c r="Q1751" s="19">
        <f t="shared" si="192"/>
        <v>206246.52000000002</v>
      </c>
      <c r="R1751" s="15">
        <f t="shared" si="193"/>
        <v>53341.550000000017</v>
      </c>
      <c r="S1751" s="15">
        <f t="shared" si="194"/>
        <v>24.569855772596803</v>
      </c>
      <c r="T1751" s="20" t="str">
        <f t="shared" si="195"/>
        <v>High</v>
      </c>
    </row>
    <row r="1752" spans="1:20" x14ac:dyDescent="0.3">
      <c r="A1752" s="15" t="s">
        <v>1825</v>
      </c>
      <c r="B1752" s="16">
        <v>45657</v>
      </c>
      <c r="C1752" s="15" t="s">
        <v>27</v>
      </c>
      <c r="D1752" s="15" t="s">
        <v>48</v>
      </c>
      <c r="E1752" s="15" t="s">
        <v>16</v>
      </c>
      <c r="F1752" s="15" t="s">
        <v>17</v>
      </c>
      <c r="G1752" s="15" t="s">
        <v>97</v>
      </c>
      <c r="H1752" s="15">
        <v>2</v>
      </c>
      <c r="I1752" s="15">
        <v>33259</v>
      </c>
      <c r="J1752" s="17">
        <v>0.12</v>
      </c>
      <c r="K1752" s="15">
        <v>58535.839999999997</v>
      </c>
      <c r="L1752" s="15">
        <v>51902.05</v>
      </c>
      <c r="M1752" s="15" t="s">
        <v>51</v>
      </c>
      <c r="N1752" s="18" t="str">
        <f t="shared" si="189"/>
        <v>December</v>
      </c>
      <c r="O1752" s="15">
        <f t="shared" si="190"/>
        <v>4</v>
      </c>
      <c r="P1752" s="19">
        <f t="shared" si="191"/>
        <v>7024.3007999999991</v>
      </c>
      <c r="Q1752" s="19">
        <f t="shared" si="192"/>
        <v>51511.539199999999</v>
      </c>
      <c r="R1752" s="15">
        <f t="shared" si="193"/>
        <v>6633.7899999999936</v>
      </c>
      <c r="S1752" s="15">
        <f t="shared" si="194"/>
        <v>11.332868888530504</v>
      </c>
      <c r="T1752" s="20" t="str">
        <f t="shared" si="195"/>
        <v>High</v>
      </c>
    </row>
    <row r="1753" spans="1:20" x14ac:dyDescent="0.3">
      <c r="A1753" s="15" t="s">
        <v>1826</v>
      </c>
      <c r="B1753" s="16">
        <v>45213</v>
      </c>
      <c r="C1753" s="15" t="s">
        <v>37</v>
      </c>
      <c r="D1753" s="15" t="s">
        <v>48</v>
      </c>
      <c r="E1753" s="15" t="s">
        <v>23</v>
      </c>
      <c r="F1753" s="15" t="s">
        <v>24</v>
      </c>
      <c r="G1753" s="15" t="s">
        <v>75</v>
      </c>
      <c r="H1753" s="15">
        <v>2</v>
      </c>
      <c r="I1753" s="15">
        <v>50263</v>
      </c>
      <c r="J1753" s="17">
        <v>0.08</v>
      </c>
      <c r="K1753" s="15">
        <v>92483.92</v>
      </c>
      <c r="L1753" s="15">
        <v>83029.94</v>
      </c>
      <c r="M1753" s="15" t="s">
        <v>51</v>
      </c>
      <c r="N1753" s="18" t="str">
        <f t="shared" si="189"/>
        <v>October</v>
      </c>
      <c r="O1753" s="15">
        <f t="shared" si="190"/>
        <v>4</v>
      </c>
      <c r="P1753" s="19">
        <f t="shared" si="191"/>
        <v>7398.7136</v>
      </c>
      <c r="Q1753" s="19">
        <f t="shared" si="192"/>
        <v>85085.206399999995</v>
      </c>
      <c r="R1753" s="15">
        <f t="shared" si="193"/>
        <v>9453.9799999999959</v>
      </c>
      <c r="S1753" s="15">
        <f t="shared" si="194"/>
        <v>10.222295940742992</v>
      </c>
      <c r="T1753" s="20" t="str">
        <f t="shared" si="195"/>
        <v>High</v>
      </c>
    </row>
    <row r="1754" spans="1:20" x14ac:dyDescent="0.3">
      <c r="A1754" s="15" t="s">
        <v>1827</v>
      </c>
      <c r="B1754" s="16">
        <v>45616</v>
      </c>
      <c r="C1754" s="15" t="s">
        <v>27</v>
      </c>
      <c r="D1754" s="15" t="s">
        <v>73</v>
      </c>
      <c r="E1754" s="15" t="s">
        <v>16</v>
      </c>
      <c r="F1754" s="15" t="s">
        <v>17</v>
      </c>
      <c r="G1754" s="15" t="s">
        <v>18</v>
      </c>
      <c r="H1754" s="15">
        <v>4</v>
      </c>
      <c r="I1754" s="15">
        <v>66445</v>
      </c>
      <c r="J1754" s="17">
        <v>0.15</v>
      </c>
      <c r="K1754" s="15">
        <v>225913</v>
      </c>
      <c r="L1754" s="15">
        <v>170697.4</v>
      </c>
      <c r="M1754" s="15" t="s">
        <v>51</v>
      </c>
      <c r="N1754" s="18" t="str">
        <f t="shared" si="189"/>
        <v>November</v>
      </c>
      <c r="O1754" s="15">
        <f t="shared" si="190"/>
        <v>4</v>
      </c>
      <c r="P1754" s="19">
        <f t="shared" si="191"/>
        <v>33886.949999999997</v>
      </c>
      <c r="Q1754" s="19">
        <f t="shared" si="192"/>
        <v>192026.05</v>
      </c>
      <c r="R1754" s="15">
        <f t="shared" si="193"/>
        <v>55215.600000000006</v>
      </c>
      <c r="S1754" s="15">
        <f t="shared" si="194"/>
        <v>24.441090154174397</v>
      </c>
      <c r="T1754" s="20" t="str">
        <f t="shared" si="195"/>
        <v>High</v>
      </c>
    </row>
    <row r="1755" spans="1:20" x14ac:dyDescent="0.3">
      <c r="A1755" s="15" t="s">
        <v>1828</v>
      </c>
      <c r="B1755" s="16">
        <v>45134</v>
      </c>
      <c r="C1755" s="15" t="s">
        <v>27</v>
      </c>
      <c r="D1755" s="15" t="s">
        <v>28</v>
      </c>
      <c r="E1755" s="15" t="s">
        <v>23</v>
      </c>
      <c r="F1755" s="15" t="s">
        <v>24</v>
      </c>
      <c r="G1755" s="15" t="s">
        <v>25</v>
      </c>
      <c r="H1755" s="15">
        <v>2</v>
      </c>
      <c r="I1755" s="15">
        <v>70198</v>
      </c>
      <c r="J1755" s="17">
        <v>0.08</v>
      </c>
      <c r="K1755" s="15">
        <v>129164.32</v>
      </c>
      <c r="L1755" s="15">
        <v>97876.82</v>
      </c>
      <c r="M1755" s="15" t="s">
        <v>51</v>
      </c>
      <c r="N1755" s="18" t="str">
        <f t="shared" si="189"/>
        <v>July</v>
      </c>
      <c r="O1755" s="15">
        <f t="shared" si="190"/>
        <v>3</v>
      </c>
      <c r="P1755" s="19">
        <f t="shared" si="191"/>
        <v>10333.145600000002</v>
      </c>
      <c r="Q1755" s="19">
        <f t="shared" si="192"/>
        <v>118831.1744</v>
      </c>
      <c r="R1755" s="15">
        <f t="shared" si="193"/>
        <v>31287.5</v>
      </c>
      <c r="S1755" s="15">
        <f t="shared" si="194"/>
        <v>24.223020722750675</v>
      </c>
      <c r="T1755" s="20" t="str">
        <f t="shared" si="195"/>
        <v>High</v>
      </c>
    </row>
    <row r="1756" spans="1:20" x14ac:dyDescent="0.3">
      <c r="A1756" s="15" t="s">
        <v>1829</v>
      </c>
      <c r="B1756" s="16">
        <v>45220</v>
      </c>
      <c r="C1756" s="15" t="s">
        <v>27</v>
      </c>
      <c r="D1756" s="15" t="s">
        <v>42</v>
      </c>
      <c r="E1756" s="15" t="s">
        <v>32</v>
      </c>
      <c r="F1756" s="15" t="s">
        <v>43</v>
      </c>
      <c r="G1756" s="15" t="s">
        <v>66</v>
      </c>
      <c r="H1756" s="15">
        <v>2</v>
      </c>
      <c r="I1756" s="15">
        <v>43004</v>
      </c>
      <c r="J1756" s="17">
        <v>0</v>
      </c>
      <c r="K1756" s="15">
        <v>86008</v>
      </c>
      <c r="L1756" s="15">
        <v>68529.759999999995</v>
      </c>
      <c r="M1756" s="15" t="s">
        <v>19</v>
      </c>
      <c r="N1756" s="18" t="str">
        <f t="shared" si="189"/>
        <v>October</v>
      </c>
      <c r="O1756" s="15">
        <f t="shared" si="190"/>
        <v>4</v>
      </c>
      <c r="P1756" s="19">
        <f t="shared" si="191"/>
        <v>0</v>
      </c>
      <c r="Q1756" s="19">
        <f t="shared" si="192"/>
        <v>86008</v>
      </c>
      <c r="R1756" s="15">
        <f t="shared" si="193"/>
        <v>17478.240000000005</v>
      </c>
      <c r="S1756" s="15">
        <f t="shared" si="194"/>
        <v>20.321644498186224</v>
      </c>
      <c r="T1756" s="20" t="str">
        <f t="shared" si="195"/>
        <v>High</v>
      </c>
    </row>
    <row r="1757" spans="1:20" x14ac:dyDescent="0.3">
      <c r="A1757" s="15" t="s">
        <v>1830</v>
      </c>
      <c r="B1757" s="16">
        <v>45320</v>
      </c>
      <c r="C1757" s="15" t="s">
        <v>37</v>
      </c>
      <c r="D1757" s="15" t="s">
        <v>68</v>
      </c>
      <c r="E1757" s="15" t="s">
        <v>16</v>
      </c>
      <c r="F1757" s="15" t="s">
        <v>29</v>
      </c>
      <c r="G1757" s="15" t="s">
        <v>57</v>
      </c>
      <c r="H1757" s="15">
        <v>4</v>
      </c>
      <c r="I1757" s="15">
        <v>63998</v>
      </c>
      <c r="J1757" s="17">
        <v>0.15</v>
      </c>
      <c r="K1757" s="15">
        <v>217593.2</v>
      </c>
      <c r="L1757" s="15">
        <v>177360.35</v>
      </c>
      <c r="M1757" s="15" t="s">
        <v>19</v>
      </c>
      <c r="N1757" s="18" t="str">
        <f t="shared" si="189"/>
        <v>January</v>
      </c>
      <c r="O1757" s="15">
        <f t="shared" si="190"/>
        <v>1</v>
      </c>
      <c r="P1757" s="19">
        <f t="shared" si="191"/>
        <v>32638.98</v>
      </c>
      <c r="Q1757" s="19">
        <f t="shared" si="192"/>
        <v>184954.22</v>
      </c>
      <c r="R1757" s="15">
        <f t="shared" si="193"/>
        <v>40232.850000000006</v>
      </c>
      <c r="S1757" s="15">
        <f t="shared" si="194"/>
        <v>18.489939023829791</v>
      </c>
      <c r="T1757" s="20" t="str">
        <f t="shared" si="195"/>
        <v>High</v>
      </c>
    </row>
    <row r="1758" spans="1:20" x14ac:dyDescent="0.3">
      <c r="A1758" s="15" t="s">
        <v>1831</v>
      </c>
      <c r="B1758" s="16">
        <v>45614</v>
      </c>
      <c r="C1758" s="15" t="s">
        <v>27</v>
      </c>
      <c r="D1758" s="15" t="s">
        <v>65</v>
      </c>
      <c r="E1758" s="15" t="s">
        <v>32</v>
      </c>
      <c r="F1758" s="15" t="s">
        <v>43</v>
      </c>
      <c r="G1758" s="15" t="s">
        <v>66</v>
      </c>
      <c r="H1758" s="15">
        <v>3</v>
      </c>
      <c r="I1758" s="15">
        <v>53959</v>
      </c>
      <c r="J1758" s="17">
        <v>0.12</v>
      </c>
      <c r="K1758" s="15">
        <v>142451.76</v>
      </c>
      <c r="L1758" s="15">
        <v>126349.62</v>
      </c>
      <c r="M1758" s="15" t="s">
        <v>51</v>
      </c>
      <c r="N1758" s="18" t="str">
        <f t="shared" si="189"/>
        <v>November</v>
      </c>
      <c r="O1758" s="15">
        <f t="shared" si="190"/>
        <v>4</v>
      </c>
      <c r="P1758" s="19">
        <f t="shared" si="191"/>
        <v>17094.211200000002</v>
      </c>
      <c r="Q1758" s="19">
        <f t="shared" si="192"/>
        <v>125357.5488</v>
      </c>
      <c r="R1758" s="15">
        <f t="shared" si="193"/>
        <v>16102.140000000014</v>
      </c>
      <c r="S1758" s="15">
        <f t="shared" si="194"/>
        <v>11.30357392565737</v>
      </c>
      <c r="T1758" s="20" t="str">
        <f t="shared" si="195"/>
        <v>High</v>
      </c>
    </row>
    <row r="1759" spans="1:20" x14ac:dyDescent="0.3">
      <c r="A1759" s="15" t="s">
        <v>1832</v>
      </c>
      <c r="B1759" s="16">
        <v>45590</v>
      </c>
      <c r="C1759" s="15" t="s">
        <v>14</v>
      </c>
      <c r="D1759" s="15" t="s">
        <v>42</v>
      </c>
      <c r="E1759" s="15" t="s">
        <v>16</v>
      </c>
      <c r="F1759" s="15" t="s">
        <v>29</v>
      </c>
      <c r="G1759" s="15" t="s">
        <v>105</v>
      </c>
      <c r="H1759" s="15">
        <v>4</v>
      </c>
      <c r="I1759" s="15">
        <v>22621</v>
      </c>
      <c r="J1759" s="17">
        <v>0.15</v>
      </c>
      <c r="K1759" s="15">
        <v>76911.399999999994</v>
      </c>
      <c r="L1759" s="15">
        <v>62674.89</v>
      </c>
      <c r="M1759" s="15" t="s">
        <v>19</v>
      </c>
      <c r="N1759" s="18" t="str">
        <f t="shared" si="189"/>
        <v>October</v>
      </c>
      <c r="O1759" s="15">
        <f t="shared" si="190"/>
        <v>4</v>
      </c>
      <c r="P1759" s="19">
        <f t="shared" si="191"/>
        <v>11536.71</v>
      </c>
      <c r="Q1759" s="19">
        <f t="shared" si="192"/>
        <v>65374.689999999995</v>
      </c>
      <c r="R1759" s="15">
        <f t="shared" si="193"/>
        <v>14236.509999999995</v>
      </c>
      <c r="S1759" s="15">
        <f t="shared" si="194"/>
        <v>18.510272859420056</v>
      </c>
      <c r="T1759" s="20" t="str">
        <f t="shared" si="195"/>
        <v>High</v>
      </c>
    </row>
    <row r="1760" spans="1:20" x14ac:dyDescent="0.3">
      <c r="A1760" s="15" t="s">
        <v>1833</v>
      </c>
      <c r="B1760" s="16">
        <v>45126</v>
      </c>
      <c r="C1760" s="15" t="s">
        <v>14</v>
      </c>
      <c r="D1760" s="15" t="s">
        <v>63</v>
      </c>
      <c r="E1760" s="15" t="s">
        <v>32</v>
      </c>
      <c r="F1760" s="15" t="s">
        <v>90</v>
      </c>
      <c r="G1760" s="15" t="s">
        <v>113</v>
      </c>
      <c r="H1760" s="15">
        <v>2</v>
      </c>
      <c r="I1760" s="15">
        <v>73515</v>
      </c>
      <c r="J1760" s="17">
        <v>0</v>
      </c>
      <c r="K1760" s="15">
        <v>147030</v>
      </c>
      <c r="L1760" s="15">
        <v>117818.11</v>
      </c>
      <c r="M1760" s="15" t="s">
        <v>51</v>
      </c>
      <c r="N1760" s="18" t="str">
        <f t="shared" si="189"/>
        <v>July</v>
      </c>
      <c r="O1760" s="15">
        <f t="shared" si="190"/>
        <v>3</v>
      </c>
      <c r="P1760" s="19">
        <f t="shared" si="191"/>
        <v>0</v>
      </c>
      <c r="Q1760" s="19">
        <f t="shared" si="192"/>
        <v>147030</v>
      </c>
      <c r="R1760" s="15">
        <f t="shared" si="193"/>
        <v>29211.89</v>
      </c>
      <c r="S1760" s="15">
        <f t="shared" si="194"/>
        <v>19.867979323947495</v>
      </c>
      <c r="T1760" s="20" t="str">
        <f t="shared" si="195"/>
        <v>High</v>
      </c>
    </row>
    <row r="1761" spans="1:20" x14ac:dyDescent="0.3">
      <c r="A1761" s="15" t="s">
        <v>1834</v>
      </c>
      <c r="B1761" s="16">
        <v>45056</v>
      </c>
      <c r="C1761" s="15" t="s">
        <v>37</v>
      </c>
      <c r="D1761" s="15" t="s">
        <v>38</v>
      </c>
      <c r="E1761" s="15" t="s">
        <v>23</v>
      </c>
      <c r="F1761" s="15" t="s">
        <v>53</v>
      </c>
      <c r="G1761" s="15" t="s">
        <v>54</v>
      </c>
      <c r="H1761" s="15">
        <v>4</v>
      </c>
      <c r="I1761" s="15">
        <v>31301</v>
      </c>
      <c r="J1761" s="17">
        <v>0.1</v>
      </c>
      <c r="K1761" s="15">
        <v>112683.6</v>
      </c>
      <c r="L1761" s="15">
        <v>92955.12</v>
      </c>
      <c r="M1761" s="15" t="s">
        <v>19</v>
      </c>
      <c r="N1761" s="18" t="str">
        <f t="shared" si="189"/>
        <v>May</v>
      </c>
      <c r="O1761" s="15">
        <f t="shared" si="190"/>
        <v>2</v>
      </c>
      <c r="P1761" s="19">
        <f t="shared" si="191"/>
        <v>11268.36</v>
      </c>
      <c r="Q1761" s="19">
        <f t="shared" si="192"/>
        <v>101415.24</v>
      </c>
      <c r="R1761" s="15">
        <f t="shared" si="193"/>
        <v>19728.48000000001</v>
      </c>
      <c r="S1761" s="15">
        <f t="shared" si="194"/>
        <v>17.507853849184805</v>
      </c>
      <c r="T1761" s="20" t="str">
        <f t="shared" si="195"/>
        <v>High</v>
      </c>
    </row>
    <row r="1762" spans="1:20" x14ac:dyDescent="0.3">
      <c r="A1762" s="15" t="s">
        <v>1835</v>
      </c>
      <c r="B1762" s="16">
        <v>45216</v>
      </c>
      <c r="C1762" s="15" t="s">
        <v>14</v>
      </c>
      <c r="D1762" s="15" t="s">
        <v>46</v>
      </c>
      <c r="E1762" s="15" t="s">
        <v>23</v>
      </c>
      <c r="F1762" s="15" t="s">
        <v>24</v>
      </c>
      <c r="G1762" s="15" t="s">
        <v>75</v>
      </c>
      <c r="H1762" s="15">
        <v>3</v>
      </c>
      <c r="I1762" s="15">
        <v>71518</v>
      </c>
      <c r="J1762" s="17">
        <v>0.15</v>
      </c>
      <c r="K1762" s="15">
        <v>182370.9</v>
      </c>
      <c r="L1762" s="15">
        <v>152698.1</v>
      </c>
      <c r="M1762" s="15" t="s">
        <v>35</v>
      </c>
      <c r="N1762" s="18" t="str">
        <f t="shared" si="189"/>
        <v>October</v>
      </c>
      <c r="O1762" s="15">
        <f t="shared" si="190"/>
        <v>4</v>
      </c>
      <c r="P1762" s="19">
        <f t="shared" si="191"/>
        <v>27355.634999999998</v>
      </c>
      <c r="Q1762" s="19">
        <f t="shared" si="192"/>
        <v>155015.26499999998</v>
      </c>
      <c r="R1762" s="15">
        <f t="shared" si="193"/>
        <v>29672.799999999988</v>
      </c>
      <c r="S1762" s="15">
        <f t="shared" si="194"/>
        <v>16.270578255631786</v>
      </c>
      <c r="T1762" s="20" t="str">
        <f t="shared" si="195"/>
        <v>High</v>
      </c>
    </row>
    <row r="1763" spans="1:20" x14ac:dyDescent="0.3">
      <c r="A1763" s="15" t="s">
        <v>1836</v>
      </c>
      <c r="B1763" s="16">
        <v>44963</v>
      </c>
      <c r="C1763" s="15" t="s">
        <v>27</v>
      </c>
      <c r="D1763" s="15" t="s">
        <v>63</v>
      </c>
      <c r="E1763" s="15" t="s">
        <v>23</v>
      </c>
      <c r="F1763" s="15" t="s">
        <v>24</v>
      </c>
      <c r="G1763" s="15" t="s">
        <v>75</v>
      </c>
      <c r="H1763" s="15">
        <v>4</v>
      </c>
      <c r="I1763" s="15">
        <v>68065</v>
      </c>
      <c r="J1763" s="17">
        <v>0.15</v>
      </c>
      <c r="K1763" s="15">
        <v>231421</v>
      </c>
      <c r="L1763" s="15">
        <v>182785.16</v>
      </c>
      <c r="M1763" s="15" t="s">
        <v>19</v>
      </c>
      <c r="N1763" s="18" t="str">
        <f t="shared" si="189"/>
        <v>February</v>
      </c>
      <c r="O1763" s="15">
        <f t="shared" si="190"/>
        <v>1</v>
      </c>
      <c r="P1763" s="19">
        <f t="shared" si="191"/>
        <v>34713.15</v>
      </c>
      <c r="Q1763" s="19">
        <f t="shared" si="192"/>
        <v>196707.85</v>
      </c>
      <c r="R1763" s="15">
        <f t="shared" si="193"/>
        <v>48635.839999999997</v>
      </c>
      <c r="S1763" s="15">
        <f t="shared" si="194"/>
        <v>21.016173985939044</v>
      </c>
      <c r="T1763" s="20" t="str">
        <f t="shared" si="195"/>
        <v>High</v>
      </c>
    </row>
    <row r="1764" spans="1:20" x14ac:dyDescent="0.3">
      <c r="A1764" s="15" t="s">
        <v>1837</v>
      </c>
      <c r="B1764" s="16">
        <v>45541</v>
      </c>
      <c r="C1764" s="15" t="s">
        <v>37</v>
      </c>
      <c r="D1764" s="15" t="s">
        <v>38</v>
      </c>
      <c r="E1764" s="15" t="s">
        <v>16</v>
      </c>
      <c r="F1764" s="15" t="s">
        <v>29</v>
      </c>
      <c r="G1764" s="15" t="s">
        <v>57</v>
      </c>
      <c r="H1764" s="15">
        <v>2</v>
      </c>
      <c r="I1764" s="15">
        <v>55344</v>
      </c>
      <c r="J1764" s="17">
        <v>0.12</v>
      </c>
      <c r="K1764" s="15">
        <v>97405.440000000002</v>
      </c>
      <c r="L1764" s="15">
        <v>81958.25</v>
      </c>
      <c r="M1764" s="15" t="s">
        <v>35</v>
      </c>
      <c r="N1764" s="18" t="str">
        <f t="shared" si="189"/>
        <v>September</v>
      </c>
      <c r="O1764" s="15">
        <f t="shared" si="190"/>
        <v>3</v>
      </c>
      <c r="P1764" s="19">
        <f t="shared" si="191"/>
        <v>11688.6528</v>
      </c>
      <c r="Q1764" s="19">
        <f t="shared" si="192"/>
        <v>85716.787200000006</v>
      </c>
      <c r="R1764" s="15">
        <f t="shared" si="193"/>
        <v>15447.190000000002</v>
      </c>
      <c r="S1764" s="15">
        <f t="shared" si="194"/>
        <v>15.858652247759469</v>
      </c>
      <c r="T1764" s="20" t="str">
        <f t="shared" si="195"/>
        <v>High</v>
      </c>
    </row>
    <row r="1765" spans="1:20" x14ac:dyDescent="0.3">
      <c r="A1765" s="15" t="s">
        <v>1838</v>
      </c>
      <c r="B1765" s="16">
        <v>45469</v>
      </c>
      <c r="C1765" s="15" t="s">
        <v>37</v>
      </c>
      <c r="D1765" s="15" t="s">
        <v>28</v>
      </c>
      <c r="E1765" s="15" t="s">
        <v>23</v>
      </c>
      <c r="F1765" s="15" t="s">
        <v>53</v>
      </c>
      <c r="G1765" s="15" t="s">
        <v>133</v>
      </c>
      <c r="H1765" s="15">
        <v>1</v>
      </c>
      <c r="I1765" s="15">
        <v>62105</v>
      </c>
      <c r="J1765" s="17">
        <v>0.15</v>
      </c>
      <c r="K1765" s="15">
        <v>52789.25</v>
      </c>
      <c r="L1765" s="15">
        <v>45846.71</v>
      </c>
      <c r="M1765" s="15" t="s">
        <v>51</v>
      </c>
      <c r="N1765" s="18" t="str">
        <f t="shared" si="189"/>
        <v>June</v>
      </c>
      <c r="O1765" s="15">
        <f t="shared" si="190"/>
        <v>2</v>
      </c>
      <c r="P1765" s="19">
        <f t="shared" si="191"/>
        <v>7918.3874999999998</v>
      </c>
      <c r="Q1765" s="19">
        <f t="shared" si="192"/>
        <v>44870.862500000003</v>
      </c>
      <c r="R1765" s="15">
        <f t="shared" si="193"/>
        <v>6942.5400000000009</v>
      </c>
      <c r="S1765" s="15">
        <f t="shared" si="194"/>
        <v>13.151427610735142</v>
      </c>
      <c r="T1765" s="20" t="str">
        <f t="shared" si="195"/>
        <v>High</v>
      </c>
    </row>
    <row r="1766" spans="1:20" x14ac:dyDescent="0.3">
      <c r="A1766" s="15" t="s">
        <v>1839</v>
      </c>
      <c r="B1766" s="16">
        <v>44994</v>
      </c>
      <c r="C1766" s="15" t="s">
        <v>27</v>
      </c>
      <c r="D1766" s="15" t="s">
        <v>65</v>
      </c>
      <c r="E1766" s="15" t="s">
        <v>23</v>
      </c>
      <c r="F1766" s="15" t="s">
        <v>49</v>
      </c>
      <c r="G1766" s="15" t="s">
        <v>71</v>
      </c>
      <c r="H1766" s="15">
        <v>4</v>
      </c>
      <c r="I1766" s="15">
        <v>14990</v>
      </c>
      <c r="J1766" s="17">
        <v>0.08</v>
      </c>
      <c r="K1766" s="15">
        <v>55163.199999999997</v>
      </c>
      <c r="L1766" s="15">
        <v>49085.18</v>
      </c>
      <c r="M1766" s="15" t="s">
        <v>35</v>
      </c>
      <c r="N1766" s="18" t="str">
        <f t="shared" si="189"/>
        <v>March</v>
      </c>
      <c r="O1766" s="15">
        <f t="shared" si="190"/>
        <v>1</v>
      </c>
      <c r="P1766" s="19">
        <f t="shared" si="191"/>
        <v>4413.0559999999996</v>
      </c>
      <c r="Q1766" s="19">
        <f t="shared" si="192"/>
        <v>50750.144</v>
      </c>
      <c r="R1766" s="15">
        <f t="shared" si="193"/>
        <v>6078.0199999999968</v>
      </c>
      <c r="S1766" s="15">
        <f t="shared" si="194"/>
        <v>11.018251297966755</v>
      </c>
      <c r="T1766" s="20" t="str">
        <f t="shared" si="195"/>
        <v>High</v>
      </c>
    </row>
    <row r="1767" spans="1:20" x14ac:dyDescent="0.3">
      <c r="A1767" s="15" t="s">
        <v>1840</v>
      </c>
      <c r="B1767" s="16">
        <v>45115</v>
      </c>
      <c r="C1767" s="15" t="s">
        <v>37</v>
      </c>
      <c r="D1767" s="15" t="s">
        <v>109</v>
      </c>
      <c r="E1767" s="15" t="s">
        <v>32</v>
      </c>
      <c r="F1767" s="15" t="s">
        <v>33</v>
      </c>
      <c r="G1767" s="15" t="s">
        <v>34</v>
      </c>
      <c r="H1767" s="15">
        <v>3</v>
      </c>
      <c r="I1767" s="15">
        <v>44484</v>
      </c>
      <c r="J1767" s="17">
        <v>0.15</v>
      </c>
      <c r="K1767" s="15">
        <v>113434.2</v>
      </c>
      <c r="L1767" s="15">
        <v>90279.1</v>
      </c>
      <c r="M1767" s="15" t="s">
        <v>51</v>
      </c>
      <c r="N1767" s="18" t="str">
        <f t="shared" si="189"/>
        <v>July</v>
      </c>
      <c r="O1767" s="15">
        <f t="shared" si="190"/>
        <v>3</v>
      </c>
      <c r="P1767" s="19">
        <f t="shared" si="191"/>
        <v>17015.129999999997</v>
      </c>
      <c r="Q1767" s="19">
        <f t="shared" si="192"/>
        <v>96419.07</v>
      </c>
      <c r="R1767" s="15">
        <f t="shared" si="193"/>
        <v>23155.099999999991</v>
      </c>
      <c r="S1767" s="15">
        <f t="shared" si="194"/>
        <v>20.412803193393167</v>
      </c>
      <c r="T1767" s="20" t="str">
        <f t="shared" si="195"/>
        <v>High</v>
      </c>
    </row>
    <row r="1768" spans="1:20" x14ac:dyDescent="0.3">
      <c r="A1768" s="15" t="s">
        <v>1841</v>
      </c>
      <c r="B1768" s="16">
        <v>45093</v>
      </c>
      <c r="C1768" s="15" t="s">
        <v>27</v>
      </c>
      <c r="D1768" s="15" t="s">
        <v>70</v>
      </c>
      <c r="E1768" s="15" t="s">
        <v>32</v>
      </c>
      <c r="F1768" s="15" t="s">
        <v>60</v>
      </c>
      <c r="G1768" s="15" t="s">
        <v>102</v>
      </c>
      <c r="H1768" s="15">
        <v>1</v>
      </c>
      <c r="I1768" s="15">
        <v>20967</v>
      </c>
      <c r="J1768" s="17">
        <v>0.08</v>
      </c>
      <c r="K1768" s="15">
        <v>19289.64</v>
      </c>
      <c r="L1768" s="15">
        <v>14839.09</v>
      </c>
      <c r="M1768" s="15" t="s">
        <v>35</v>
      </c>
      <c r="N1768" s="18" t="str">
        <f t="shared" si="189"/>
        <v>June</v>
      </c>
      <c r="O1768" s="15">
        <f t="shared" si="190"/>
        <v>2</v>
      </c>
      <c r="P1768" s="19">
        <f t="shared" si="191"/>
        <v>1543.1712</v>
      </c>
      <c r="Q1768" s="19">
        <f t="shared" si="192"/>
        <v>17746.468799999999</v>
      </c>
      <c r="R1768" s="15">
        <f t="shared" si="193"/>
        <v>4450.5499999999993</v>
      </c>
      <c r="S1768" s="15">
        <f t="shared" si="194"/>
        <v>23.072229445443252</v>
      </c>
      <c r="T1768" s="20" t="str">
        <f t="shared" si="195"/>
        <v>Medium</v>
      </c>
    </row>
    <row r="1769" spans="1:20" x14ac:dyDescent="0.3">
      <c r="A1769" s="15" t="s">
        <v>1842</v>
      </c>
      <c r="B1769" s="16">
        <v>45618</v>
      </c>
      <c r="C1769" s="15" t="s">
        <v>27</v>
      </c>
      <c r="D1769" s="15" t="s">
        <v>63</v>
      </c>
      <c r="E1769" s="15" t="s">
        <v>16</v>
      </c>
      <c r="F1769" s="15" t="s">
        <v>39</v>
      </c>
      <c r="G1769" s="15" t="s">
        <v>85</v>
      </c>
      <c r="H1769" s="15">
        <v>3</v>
      </c>
      <c r="I1769" s="15">
        <v>48203</v>
      </c>
      <c r="J1769" s="17">
        <v>0.05</v>
      </c>
      <c r="K1769" s="15">
        <v>137378.54999999999</v>
      </c>
      <c r="L1769" s="15">
        <v>119501.34</v>
      </c>
      <c r="M1769" s="15" t="s">
        <v>51</v>
      </c>
      <c r="N1769" s="18" t="str">
        <f t="shared" si="189"/>
        <v>November</v>
      </c>
      <c r="O1769" s="15">
        <f t="shared" si="190"/>
        <v>4</v>
      </c>
      <c r="P1769" s="19">
        <f t="shared" si="191"/>
        <v>6868.9274999999998</v>
      </c>
      <c r="Q1769" s="19">
        <f t="shared" si="192"/>
        <v>130509.62249999998</v>
      </c>
      <c r="R1769" s="15">
        <f t="shared" si="193"/>
        <v>17877.209999999992</v>
      </c>
      <c r="S1769" s="15">
        <f t="shared" si="194"/>
        <v>13.013101390282539</v>
      </c>
      <c r="T1769" s="20" t="str">
        <f t="shared" si="195"/>
        <v>High</v>
      </c>
    </row>
    <row r="1770" spans="1:20" x14ac:dyDescent="0.3">
      <c r="A1770" s="15" t="s">
        <v>1843</v>
      </c>
      <c r="B1770" s="16">
        <v>45081</v>
      </c>
      <c r="C1770" s="15" t="s">
        <v>27</v>
      </c>
      <c r="D1770" s="15" t="s">
        <v>70</v>
      </c>
      <c r="E1770" s="15" t="s">
        <v>16</v>
      </c>
      <c r="F1770" s="15" t="s">
        <v>39</v>
      </c>
      <c r="G1770" s="15" t="s">
        <v>165</v>
      </c>
      <c r="H1770" s="15">
        <v>2</v>
      </c>
      <c r="I1770" s="15">
        <v>76935</v>
      </c>
      <c r="J1770" s="17">
        <v>0.08</v>
      </c>
      <c r="K1770" s="15">
        <v>141560.4</v>
      </c>
      <c r="L1770" s="15">
        <v>118405.14</v>
      </c>
      <c r="M1770" s="15" t="s">
        <v>35</v>
      </c>
      <c r="N1770" s="18" t="str">
        <f t="shared" si="189"/>
        <v>June</v>
      </c>
      <c r="O1770" s="15">
        <f t="shared" si="190"/>
        <v>2</v>
      </c>
      <c r="P1770" s="19">
        <f t="shared" si="191"/>
        <v>11324.832</v>
      </c>
      <c r="Q1770" s="19">
        <f t="shared" si="192"/>
        <v>130235.568</v>
      </c>
      <c r="R1770" s="15">
        <f t="shared" si="193"/>
        <v>23155.259999999995</v>
      </c>
      <c r="S1770" s="15">
        <f t="shared" si="194"/>
        <v>16.35715920554053</v>
      </c>
      <c r="T1770" s="20" t="str">
        <f t="shared" si="195"/>
        <v>High</v>
      </c>
    </row>
    <row r="1771" spans="1:20" x14ac:dyDescent="0.3">
      <c r="A1771" s="15" t="s">
        <v>1844</v>
      </c>
      <c r="B1771" s="16">
        <v>45382</v>
      </c>
      <c r="C1771" s="15" t="s">
        <v>37</v>
      </c>
      <c r="D1771" s="15" t="s">
        <v>68</v>
      </c>
      <c r="E1771" s="15" t="s">
        <v>32</v>
      </c>
      <c r="F1771" s="15" t="s">
        <v>90</v>
      </c>
      <c r="G1771" s="15" t="s">
        <v>91</v>
      </c>
      <c r="H1771" s="15">
        <v>2</v>
      </c>
      <c r="I1771" s="15">
        <v>67355</v>
      </c>
      <c r="J1771" s="17">
        <v>0.1</v>
      </c>
      <c r="K1771" s="15">
        <v>121239</v>
      </c>
      <c r="L1771" s="15">
        <v>103566.56</v>
      </c>
      <c r="M1771" s="15" t="s">
        <v>19</v>
      </c>
      <c r="N1771" s="18" t="str">
        <f t="shared" si="189"/>
        <v>March</v>
      </c>
      <c r="O1771" s="15">
        <f t="shared" si="190"/>
        <v>1</v>
      </c>
      <c r="P1771" s="19">
        <f t="shared" si="191"/>
        <v>12123.900000000001</v>
      </c>
      <c r="Q1771" s="19">
        <f t="shared" si="192"/>
        <v>109115.1</v>
      </c>
      <c r="R1771" s="15">
        <f t="shared" si="193"/>
        <v>17672.440000000002</v>
      </c>
      <c r="S1771" s="15">
        <f t="shared" si="194"/>
        <v>14.576530654327405</v>
      </c>
      <c r="T1771" s="20" t="str">
        <f t="shared" si="195"/>
        <v>High</v>
      </c>
    </row>
    <row r="1772" spans="1:20" x14ac:dyDescent="0.3">
      <c r="A1772" s="15" t="s">
        <v>1845</v>
      </c>
      <c r="B1772" s="16">
        <v>45522</v>
      </c>
      <c r="C1772" s="15" t="s">
        <v>21</v>
      </c>
      <c r="D1772" s="15" t="s">
        <v>28</v>
      </c>
      <c r="E1772" s="15" t="s">
        <v>16</v>
      </c>
      <c r="F1772" s="15" t="s">
        <v>29</v>
      </c>
      <c r="G1772" s="15" t="s">
        <v>77</v>
      </c>
      <c r="H1772" s="15">
        <v>5</v>
      </c>
      <c r="I1772" s="15">
        <v>62002</v>
      </c>
      <c r="J1772" s="17">
        <v>0</v>
      </c>
      <c r="K1772" s="15">
        <v>310010</v>
      </c>
      <c r="L1772" s="15">
        <v>273659.86</v>
      </c>
      <c r="M1772" s="15" t="s">
        <v>35</v>
      </c>
      <c r="N1772" s="18" t="str">
        <f t="shared" si="189"/>
        <v>August</v>
      </c>
      <c r="O1772" s="15">
        <f t="shared" si="190"/>
        <v>3</v>
      </c>
      <c r="P1772" s="19">
        <f t="shared" si="191"/>
        <v>0</v>
      </c>
      <c r="Q1772" s="19">
        <f t="shared" si="192"/>
        <v>310010</v>
      </c>
      <c r="R1772" s="15">
        <f t="shared" si="193"/>
        <v>36350.140000000014</v>
      </c>
      <c r="S1772" s="15">
        <f t="shared" si="194"/>
        <v>11.72547337182672</v>
      </c>
      <c r="T1772" s="20" t="str">
        <f t="shared" si="195"/>
        <v>High</v>
      </c>
    </row>
    <row r="1773" spans="1:20" x14ac:dyDescent="0.3">
      <c r="A1773" s="15" t="s">
        <v>1846</v>
      </c>
      <c r="B1773" s="16">
        <v>45319</v>
      </c>
      <c r="C1773" s="15" t="s">
        <v>37</v>
      </c>
      <c r="D1773" s="15" t="s">
        <v>42</v>
      </c>
      <c r="E1773" s="15" t="s">
        <v>16</v>
      </c>
      <c r="F1773" s="15" t="s">
        <v>29</v>
      </c>
      <c r="G1773" s="15" t="s">
        <v>105</v>
      </c>
      <c r="H1773" s="15">
        <v>4</v>
      </c>
      <c r="I1773" s="15">
        <v>39498</v>
      </c>
      <c r="J1773" s="17">
        <v>0.1</v>
      </c>
      <c r="K1773" s="15">
        <v>142192.79999999999</v>
      </c>
      <c r="L1773" s="15">
        <v>121527.8</v>
      </c>
      <c r="M1773" s="15" t="s">
        <v>19</v>
      </c>
      <c r="N1773" s="18" t="str">
        <f t="shared" si="189"/>
        <v>January</v>
      </c>
      <c r="O1773" s="15">
        <f t="shared" si="190"/>
        <v>1</v>
      </c>
      <c r="P1773" s="19">
        <f t="shared" si="191"/>
        <v>14219.279999999999</v>
      </c>
      <c r="Q1773" s="19">
        <f t="shared" si="192"/>
        <v>127973.51999999999</v>
      </c>
      <c r="R1773" s="15">
        <f t="shared" si="193"/>
        <v>20664.999999999985</v>
      </c>
      <c r="S1773" s="15">
        <f t="shared" si="194"/>
        <v>14.533084656888384</v>
      </c>
      <c r="T1773" s="20" t="str">
        <f t="shared" si="195"/>
        <v>High</v>
      </c>
    </row>
    <row r="1774" spans="1:20" x14ac:dyDescent="0.3">
      <c r="A1774" s="15" t="s">
        <v>1847</v>
      </c>
      <c r="B1774" s="16">
        <v>45456</v>
      </c>
      <c r="C1774" s="15" t="s">
        <v>37</v>
      </c>
      <c r="D1774" s="15" t="s">
        <v>109</v>
      </c>
      <c r="E1774" s="15" t="s">
        <v>23</v>
      </c>
      <c r="F1774" s="15" t="s">
        <v>24</v>
      </c>
      <c r="G1774" s="15" t="s">
        <v>75</v>
      </c>
      <c r="H1774" s="15">
        <v>1</v>
      </c>
      <c r="I1774" s="15">
        <v>64926</v>
      </c>
      <c r="J1774" s="17">
        <v>0</v>
      </c>
      <c r="K1774" s="15">
        <v>64926</v>
      </c>
      <c r="L1774" s="15">
        <v>58381.37</v>
      </c>
      <c r="M1774" s="15" t="s">
        <v>19</v>
      </c>
      <c r="N1774" s="18" t="str">
        <f t="shared" si="189"/>
        <v>June</v>
      </c>
      <c r="O1774" s="15">
        <f t="shared" si="190"/>
        <v>2</v>
      </c>
      <c r="P1774" s="19">
        <f t="shared" si="191"/>
        <v>0</v>
      </c>
      <c r="Q1774" s="19">
        <f t="shared" si="192"/>
        <v>64926</v>
      </c>
      <c r="R1774" s="15">
        <f t="shared" si="193"/>
        <v>6544.6299999999974</v>
      </c>
      <c r="S1774" s="15">
        <f t="shared" si="194"/>
        <v>10.080137387179246</v>
      </c>
      <c r="T1774" s="20" t="str">
        <f t="shared" si="195"/>
        <v>High</v>
      </c>
    </row>
    <row r="1775" spans="1:20" x14ac:dyDescent="0.3">
      <c r="A1775" s="15" t="s">
        <v>1848</v>
      </c>
      <c r="B1775" s="16">
        <v>45516</v>
      </c>
      <c r="C1775" s="15" t="s">
        <v>37</v>
      </c>
      <c r="D1775" s="15" t="s">
        <v>42</v>
      </c>
      <c r="E1775" s="15" t="s">
        <v>16</v>
      </c>
      <c r="F1775" s="15" t="s">
        <v>39</v>
      </c>
      <c r="G1775" s="15" t="s">
        <v>40</v>
      </c>
      <c r="H1775" s="15">
        <v>5</v>
      </c>
      <c r="I1775" s="15">
        <v>32318</v>
      </c>
      <c r="J1775" s="17">
        <v>0.12</v>
      </c>
      <c r="K1775" s="15">
        <v>142199.20000000001</v>
      </c>
      <c r="L1775" s="15">
        <v>118030.32</v>
      </c>
      <c r="M1775" s="15" t="s">
        <v>35</v>
      </c>
      <c r="N1775" s="18" t="str">
        <f t="shared" si="189"/>
        <v>August</v>
      </c>
      <c r="O1775" s="15">
        <f t="shared" si="190"/>
        <v>3</v>
      </c>
      <c r="P1775" s="19">
        <f t="shared" si="191"/>
        <v>17063.904000000002</v>
      </c>
      <c r="Q1775" s="19">
        <f t="shared" si="192"/>
        <v>125135.296</v>
      </c>
      <c r="R1775" s="15">
        <f t="shared" si="193"/>
        <v>24168.880000000005</v>
      </c>
      <c r="S1775" s="15">
        <f t="shared" si="194"/>
        <v>16.996495057637457</v>
      </c>
      <c r="T1775" s="20" t="str">
        <f t="shared" si="195"/>
        <v>High</v>
      </c>
    </row>
    <row r="1776" spans="1:20" x14ac:dyDescent="0.3">
      <c r="A1776" s="15" t="s">
        <v>1849</v>
      </c>
      <c r="B1776" s="16">
        <v>45650</v>
      </c>
      <c r="C1776" s="15" t="s">
        <v>37</v>
      </c>
      <c r="D1776" s="15" t="s">
        <v>63</v>
      </c>
      <c r="E1776" s="15" t="s">
        <v>32</v>
      </c>
      <c r="F1776" s="15" t="s">
        <v>60</v>
      </c>
      <c r="G1776" s="15" t="s">
        <v>61</v>
      </c>
      <c r="H1776" s="15">
        <v>2</v>
      </c>
      <c r="I1776" s="15">
        <v>49120</v>
      </c>
      <c r="J1776" s="17">
        <v>0.1</v>
      </c>
      <c r="K1776" s="15">
        <v>88416</v>
      </c>
      <c r="L1776" s="15">
        <v>67566.850000000006</v>
      </c>
      <c r="M1776" s="15" t="s">
        <v>35</v>
      </c>
      <c r="N1776" s="18" t="str">
        <f t="shared" si="189"/>
        <v>December</v>
      </c>
      <c r="O1776" s="15">
        <f t="shared" si="190"/>
        <v>4</v>
      </c>
      <c r="P1776" s="19">
        <f t="shared" si="191"/>
        <v>8841.6</v>
      </c>
      <c r="Q1776" s="19">
        <f t="shared" si="192"/>
        <v>79574.399999999994</v>
      </c>
      <c r="R1776" s="15">
        <f t="shared" si="193"/>
        <v>20849.149999999994</v>
      </c>
      <c r="S1776" s="15">
        <f t="shared" si="194"/>
        <v>23.580743304379293</v>
      </c>
      <c r="T1776" s="20" t="str">
        <f t="shared" si="195"/>
        <v>High</v>
      </c>
    </row>
    <row r="1777" spans="1:20" x14ac:dyDescent="0.3">
      <c r="A1777" s="15" t="s">
        <v>1850</v>
      </c>
      <c r="B1777" s="16">
        <v>45074</v>
      </c>
      <c r="C1777" s="15" t="s">
        <v>37</v>
      </c>
      <c r="D1777" s="15" t="s">
        <v>70</v>
      </c>
      <c r="E1777" s="15" t="s">
        <v>32</v>
      </c>
      <c r="F1777" s="15" t="s">
        <v>90</v>
      </c>
      <c r="G1777" s="15" t="s">
        <v>113</v>
      </c>
      <c r="H1777" s="15">
        <v>3</v>
      </c>
      <c r="I1777" s="15">
        <v>27907</v>
      </c>
      <c r="J1777" s="17">
        <v>0.1</v>
      </c>
      <c r="K1777" s="15">
        <v>75348.899999999994</v>
      </c>
      <c r="L1777" s="15">
        <v>66274.39</v>
      </c>
      <c r="M1777" s="15" t="s">
        <v>19</v>
      </c>
      <c r="N1777" s="18" t="str">
        <f t="shared" si="189"/>
        <v>May</v>
      </c>
      <c r="O1777" s="15">
        <f t="shared" si="190"/>
        <v>2</v>
      </c>
      <c r="P1777" s="19">
        <f t="shared" si="191"/>
        <v>7534.8899999999994</v>
      </c>
      <c r="Q1777" s="19">
        <f t="shared" si="192"/>
        <v>67814.009999999995</v>
      </c>
      <c r="R1777" s="15">
        <f t="shared" si="193"/>
        <v>9074.5099999999948</v>
      </c>
      <c r="S1777" s="15">
        <f t="shared" si="194"/>
        <v>12.043321136738552</v>
      </c>
      <c r="T1777" s="20" t="str">
        <f t="shared" si="195"/>
        <v>High</v>
      </c>
    </row>
    <row r="1778" spans="1:20" x14ac:dyDescent="0.3">
      <c r="A1778" s="15" t="s">
        <v>1851</v>
      </c>
      <c r="B1778" s="16">
        <v>45384</v>
      </c>
      <c r="C1778" s="15" t="s">
        <v>27</v>
      </c>
      <c r="D1778" s="15" t="s">
        <v>42</v>
      </c>
      <c r="E1778" s="15" t="s">
        <v>16</v>
      </c>
      <c r="F1778" s="15" t="s">
        <v>17</v>
      </c>
      <c r="G1778" s="15" t="s">
        <v>97</v>
      </c>
      <c r="H1778" s="15">
        <v>1</v>
      </c>
      <c r="I1778" s="15">
        <v>64473</v>
      </c>
      <c r="J1778" s="17">
        <v>0.1</v>
      </c>
      <c r="K1778" s="15">
        <v>58025.7</v>
      </c>
      <c r="L1778" s="15">
        <v>45457.87</v>
      </c>
      <c r="M1778" s="15" t="s">
        <v>51</v>
      </c>
      <c r="N1778" s="18" t="str">
        <f t="shared" si="189"/>
        <v>April</v>
      </c>
      <c r="O1778" s="15">
        <f t="shared" si="190"/>
        <v>2</v>
      </c>
      <c r="P1778" s="19">
        <f t="shared" si="191"/>
        <v>5802.57</v>
      </c>
      <c r="Q1778" s="19">
        <f t="shared" si="192"/>
        <v>52223.13</v>
      </c>
      <c r="R1778" s="15">
        <f t="shared" si="193"/>
        <v>12567.829999999994</v>
      </c>
      <c r="S1778" s="15">
        <f t="shared" si="194"/>
        <v>21.659075202884232</v>
      </c>
      <c r="T1778" s="20" t="str">
        <f t="shared" si="195"/>
        <v>High</v>
      </c>
    </row>
    <row r="1779" spans="1:20" x14ac:dyDescent="0.3">
      <c r="A1779" s="15" t="s">
        <v>1852</v>
      </c>
      <c r="B1779" s="16">
        <v>45651</v>
      </c>
      <c r="C1779" s="15" t="s">
        <v>21</v>
      </c>
      <c r="D1779" s="15" t="s">
        <v>28</v>
      </c>
      <c r="E1779" s="15" t="s">
        <v>23</v>
      </c>
      <c r="F1779" s="15" t="s">
        <v>49</v>
      </c>
      <c r="G1779" s="15" t="s">
        <v>71</v>
      </c>
      <c r="H1779" s="15">
        <v>4</v>
      </c>
      <c r="I1779" s="15">
        <v>3796</v>
      </c>
      <c r="J1779" s="17">
        <v>0.1</v>
      </c>
      <c r="K1779" s="15">
        <v>13665.6</v>
      </c>
      <c r="L1779" s="15">
        <v>10660.95</v>
      </c>
      <c r="M1779" s="15" t="s">
        <v>51</v>
      </c>
      <c r="N1779" s="18" t="str">
        <f t="shared" si="189"/>
        <v>December</v>
      </c>
      <c r="O1779" s="15">
        <f t="shared" si="190"/>
        <v>4</v>
      </c>
      <c r="P1779" s="19">
        <f t="shared" si="191"/>
        <v>1366.5600000000002</v>
      </c>
      <c r="Q1779" s="19">
        <f t="shared" si="192"/>
        <v>12299.04</v>
      </c>
      <c r="R1779" s="15">
        <f t="shared" si="193"/>
        <v>3004.6499999999996</v>
      </c>
      <c r="S1779" s="15">
        <f t="shared" si="194"/>
        <v>21.986959957850367</v>
      </c>
      <c r="T1779" s="20" t="str">
        <f t="shared" si="195"/>
        <v>Medium</v>
      </c>
    </row>
    <row r="1780" spans="1:20" x14ac:dyDescent="0.3">
      <c r="A1780" s="15" t="s">
        <v>1853</v>
      </c>
      <c r="B1780" s="16">
        <v>45388</v>
      </c>
      <c r="C1780" s="15" t="s">
        <v>37</v>
      </c>
      <c r="D1780" s="15" t="s">
        <v>28</v>
      </c>
      <c r="E1780" s="15" t="s">
        <v>32</v>
      </c>
      <c r="F1780" s="15" t="s">
        <v>60</v>
      </c>
      <c r="G1780" s="15" t="s">
        <v>102</v>
      </c>
      <c r="H1780" s="15">
        <v>2</v>
      </c>
      <c r="I1780" s="15">
        <v>45850</v>
      </c>
      <c r="J1780" s="17">
        <v>0.1</v>
      </c>
      <c r="K1780" s="15">
        <v>82530</v>
      </c>
      <c r="L1780" s="15">
        <v>62817.19</v>
      </c>
      <c r="M1780" s="15" t="s">
        <v>51</v>
      </c>
      <c r="N1780" s="18" t="str">
        <f t="shared" si="189"/>
        <v>April</v>
      </c>
      <c r="O1780" s="15">
        <f t="shared" si="190"/>
        <v>2</v>
      </c>
      <c r="P1780" s="19">
        <f t="shared" si="191"/>
        <v>8253</v>
      </c>
      <c r="Q1780" s="19">
        <f t="shared" si="192"/>
        <v>74277</v>
      </c>
      <c r="R1780" s="15">
        <f t="shared" si="193"/>
        <v>19712.809999999998</v>
      </c>
      <c r="S1780" s="15">
        <f t="shared" si="194"/>
        <v>23.885629468072214</v>
      </c>
      <c r="T1780" s="20" t="str">
        <f t="shared" si="195"/>
        <v>High</v>
      </c>
    </row>
    <row r="1781" spans="1:20" x14ac:dyDescent="0.3">
      <c r="A1781" s="15" t="s">
        <v>1854</v>
      </c>
      <c r="B1781" s="16">
        <v>45398</v>
      </c>
      <c r="C1781" s="15" t="s">
        <v>27</v>
      </c>
      <c r="D1781" s="15" t="s">
        <v>73</v>
      </c>
      <c r="E1781" s="15" t="s">
        <v>23</v>
      </c>
      <c r="F1781" s="15" t="s">
        <v>24</v>
      </c>
      <c r="G1781" s="15" t="s">
        <v>25</v>
      </c>
      <c r="H1781" s="15">
        <v>3</v>
      </c>
      <c r="I1781" s="15">
        <v>19029</v>
      </c>
      <c r="J1781" s="17">
        <v>0.08</v>
      </c>
      <c r="K1781" s="15">
        <v>52520.04</v>
      </c>
      <c r="L1781" s="15">
        <v>45301.99</v>
      </c>
      <c r="M1781" s="15" t="s">
        <v>51</v>
      </c>
      <c r="N1781" s="18" t="str">
        <f t="shared" si="189"/>
        <v>April</v>
      </c>
      <c r="O1781" s="15">
        <f t="shared" si="190"/>
        <v>2</v>
      </c>
      <c r="P1781" s="19">
        <f t="shared" si="191"/>
        <v>4201.6032000000005</v>
      </c>
      <c r="Q1781" s="19">
        <f t="shared" si="192"/>
        <v>48318.436800000003</v>
      </c>
      <c r="R1781" s="15">
        <f t="shared" si="193"/>
        <v>7218.0500000000029</v>
      </c>
      <c r="S1781" s="15">
        <f t="shared" si="194"/>
        <v>13.743420606686518</v>
      </c>
      <c r="T1781" s="20" t="str">
        <f t="shared" si="195"/>
        <v>High</v>
      </c>
    </row>
    <row r="1782" spans="1:20" x14ac:dyDescent="0.3">
      <c r="A1782" s="15" t="s">
        <v>1855</v>
      </c>
      <c r="B1782" s="16">
        <v>45079</v>
      </c>
      <c r="C1782" s="15" t="s">
        <v>21</v>
      </c>
      <c r="D1782" s="15" t="s">
        <v>38</v>
      </c>
      <c r="E1782" s="15" t="s">
        <v>32</v>
      </c>
      <c r="F1782" s="15" t="s">
        <v>90</v>
      </c>
      <c r="G1782" s="15" t="s">
        <v>113</v>
      </c>
      <c r="H1782" s="15">
        <v>5</v>
      </c>
      <c r="I1782" s="15">
        <v>15483</v>
      </c>
      <c r="J1782" s="17">
        <v>0.1</v>
      </c>
      <c r="K1782" s="15">
        <v>69673.5</v>
      </c>
      <c r="L1782" s="15">
        <v>59907.48</v>
      </c>
      <c r="M1782" s="15" t="s">
        <v>51</v>
      </c>
      <c r="N1782" s="18" t="str">
        <f t="shared" si="189"/>
        <v>June</v>
      </c>
      <c r="O1782" s="15">
        <f t="shared" si="190"/>
        <v>2</v>
      </c>
      <c r="P1782" s="19">
        <f t="shared" si="191"/>
        <v>6967.35</v>
      </c>
      <c r="Q1782" s="19">
        <f t="shared" si="192"/>
        <v>62706.15</v>
      </c>
      <c r="R1782" s="15">
        <f t="shared" si="193"/>
        <v>9766.0199999999968</v>
      </c>
      <c r="S1782" s="15">
        <f t="shared" si="194"/>
        <v>14.016835669228611</v>
      </c>
      <c r="T1782" s="20" t="str">
        <f t="shared" si="195"/>
        <v>High</v>
      </c>
    </row>
    <row r="1783" spans="1:20" x14ac:dyDescent="0.3">
      <c r="A1783" s="15" t="s">
        <v>1856</v>
      </c>
      <c r="B1783" s="16">
        <v>45279</v>
      </c>
      <c r="C1783" s="15" t="s">
        <v>27</v>
      </c>
      <c r="D1783" s="15" t="s">
        <v>65</v>
      </c>
      <c r="E1783" s="15" t="s">
        <v>32</v>
      </c>
      <c r="F1783" s="15" t="s">
        <v>60</v>
      </c>
      <c r="G1783" s="15" t="s">
        <v>61</v>
      </c>
      <c r="H1783" s="15">
        <v>5</v>
      </c>
      <c r="I1783" s="15">
        <v>82161</v>
      </c>
      <c r="J1783" s="17">
        <v>0</v>
      </c>
      <c r="K1783" s="15">
        <v>410805</v>
      </c>
      <c r="L1783" s="15">
        <v>344613.97</v>
      </c>
      <c r="M1783" s="15" t="s">
        <v>51</v>
      </c>
      <c r="N1783" s="18" t="str">
        <f t="shared" si="189"/>
        <v>December</v>
      </c>
      <c r="O1783" s="15">
        <f t="shared" si="190"/>
        <v>4</v>
      </c>
      <c r="P1783" s="19">
        <f t="shared" si="191"/>
        <v>0</v>
      </c>
      <c r="Q1783" s="19">
        <f t="shared" si="192"/>
        <v>410805</v>
      </c>
      <c r="R1783" s="15">
        <f t="shared" si="193"/>
        <v>66191.030000000028</v>
      </c>
      <c r="S1783" s="15">
        <f t="shared" si="194"/>
        <v>16.112518104696882</v>
      </c>
      <c r="T1783" s="20" t="str">
        <f t="shared" si="195"/>
        <v>High</v>
      </c>
    </row>
    <row r="1784" spans="1:20" x14ac:dyDescent="0.3">
      <c r="A1784" s="15" t="s">
        <v>1857</v>
      </c>
      <c r="B1784" s="16">
        <v>45415</v>
      </c>
      <c r="C1784" s="15" t="s">
        <v>14</v>
      </c>
      <c r="D1784" s="15" t="s">
        <v>38</v>
      </c>
      <c r="E1784" s="15" t="s">
        <v>16</v>
      </c>
      <c r="F1784" s="15" t="s">
        <v>39</v>
      </c>
      <c r="G1784" s="15" t="s">
        <v>40</v>
      </c>
      <c r="H1784" s="15">
        <v>3</v>
      </c>
      <c r="I1784" s="15">
        <v>72724</v>
      </c>
      <c r="J1784" s="17">
        <v>0.1</v>
      </c>
      <c r="K1784" s="15">
        <v>196354.8</v>
      </c>
      <c r="L1784" s="15">
        <v>153657.23000000001</v>
      </c>
      <c r="M1784" s="15" t="s">
        <v>51</v>
      </c>
      <c r="N1784" s="18" t="str">
        <f t="shared" si="189"/>
        <v>May</v>
      </c>
      <c r="O1784" s="15">
        <f t="shared" si="190"/>
        <v>2</v>
      </c>
      <c r="P1784" s="19">
        <f t="shared" si="191"/>
        <v>19635.48</v>
      </c>
      <c r="Q1784" s="19">
        <f t="shared" si="192"/>
        <v>176719.31999999998</v>
      </c>
      <c r="R1784" s="15">
        <f t="shared" si="193"/>
        <v>42697.569999999978</v>
      </c>
      <c r="S1784" s="15">
        <f t="shared" si="194"/>
        <v>21.745111400383376</v>
      </c>
      <c r="T1784" s="20" t="str">
        <f t="shared" si="195"/>
        <v>High</v>
      </c>
    </row>
    <row r="1785" spans="1:20" x14ac:dyDescent="0.3">
      <c r="A1785" s="15" t="s">
        <v>1858</v>
      </c>
      <c r="B1785" s="16">
        <v>45304</v>
      </c>
      <c r="C1785" s="15" t="s">
        <v>37</v>
      </c>
      <c r="D1785" s="15" t="s">
        <v>28</v>
      </c>
      <c r="E1785" s="15" t="s">
        <v>23</v>
      </c>
      <c r="F1785" s="15" t="s">
        <v>24</v>
      </c>
      <c r="G1785" s="15" t="s">
        <v>25</v>
      </c>
      <c r="H1785" s="15">
        <v>4</v>
      </c>
      <c r="I1785" s="15">
        <v>35819</v>
      </c>
      <c r="J1785" s="17">
        <v>0.08</v>
      </c>
      <c r="K1785" s="15">
        <v>131813.92000000001</v>
      </c>
      <c r="L1785" s="15">
        <v>104102.99</v>
      </c>
      <c r="M1785" s="15" t="s">
        <v>35</v>
      </c>
      <c r="N1785" s="18" t="str">
        <f t="shared" si="189"/>
        <v>January</v>
      </c>
      <c r="O1785" s="15">
        <f t="shared" si="190"/>
        <v>1</v>
      </c>
      <c r="P1785" s="19">
        <f t="shared" si="191"/>
        <v>10545.113600000001</v>
      </c>
      <c r="Q1785" s="19">
        <f t="shared" si="192"/>
        <v>121268.80640000002</v>
      </c>
      <c r="R1785" s="15">
        <f t="shared" si="193"/>
        <v>27710.930000000008</v>
      </c>
      <c r="S1785" s="15">
        <f t="shared" si="194"/>
        <v>21.022764515310676</v>
      </c>
      <c r="T1785" s="20" t="str">
        <f t="shared" si="195"/>
        <v>High</v>
      </c>
    </row>
    <row r="1786" spans="1:20" x14ac:dyDescent="0.3">
      <c r="A1786" s="15" t="s">
        <v>1859</v>
      </c>
      <c r="B1786" s="16">
        <v>45103</v>
      </c>
      <c r="C1786" s="15" t="s">
        <v>37</v>
      </c>
      <c r="D1786" s="15" t="s">
        <v>46</v>
      </c>
      <c r="E1786" s="15" t="s">
        <v>16</v>
      </c>
      <c r="F1786" s="15" t="s">
        <v>39</v>
      </c>
      <c r="G1786" s="15" t="s">
        <v>40</v>
      </c>
      <c r="H1786" s="15">
        <v>5</v>
      </c>
      <c r="I1786" s="15">
        <v>16949</v>
      </c>
      <c r="J1786" s="17">
        <v>0.15</v>
      </c>
      <c r="K1786" s="15">
        <v>72033.25</v>
      </c>
      <c r="L1786" s="15">
        <v>54338.720000000001</v>
      </c>
      <c r="M1786" s="15" t="s">
        <v>51</v>
      </c>
      <c r="N1786" s="18" t="str">
        <f t="shared" si="189"/>
        <v>June</v>
      </c>
      <c r="O1786" s="15">
        <f t="shared" si="190"/>
        <v>2</v>
      </c>
      <c r="P1786" s="19">
        <f t="shared" si="191"/>
        <v>10804.987499999999</v>
      </c>
      <c r="Q1786" s="19">
        <f t="shared" si="192"/>
        <v>61228.262499999997</v>
      </c>
      <c r="R1786" s="15">
        <f t="shared" si="193"/>
        <v>17694.53</v>
      </c>
      <c r="S1786" s="15">
        <f t="shared" si="194"/>
        <v>24.564392138352773</v>
      </c>
      <c r="T1786" s="20" t="str">
        <f t="shared" si="195"/>
        <v>High</v>
      </c>
    </row>
    <row r="1787" spans="1:20" x14ac:dyDescent="0.3">
      <c r="A1787" s="15" t="s">
        <v>1860</v>
      </c>
      <c r="B1787" s="16">
        <v>45098</v>
      </c>
      <c r="C1787" s="15" t="s">
        <v>37</v>
      </c>
      <c r="D1787" s="15" t="s">
        <v>65</v>
      </c>
      <c r="E1787" s="15" t="s">
        <v>16</v>
      </c>
      <c r="F1787" s="15" t="s">
        <v>39</v>
      </c>
      <c r="G1787" s="15" t="s">
        <v>85</v>
      </c>
      <c r="H1787" s="15">
        <v>4</v>
      </c>
      <c r="I1787" s="15">
        <v>55195</v>
      </c>
      <c r="J1787" s="17">
        <v>0.15</v>
      </c>
      <c r="K1787" s="15">
        <v>187663</v>
      </c>
      <c r="L1787" s="15">
        <v>150489.65</v>
      </c>
      <c r="M1787" s="15" t="s">
        <v>35</v>
      </c>
      <c r="N1787" s="18" t="str">
        <f t="shared" si="189"/>
        <v>June</v>
      </c>
      <c r="O1787" s="15">
        <f t="shared" si="190"/>
        <v>2</v>
      </c>
      <c r="P1787" s="19">
        <f t="shared" si="191"/>
        <v>28149.45</v>
      </c>
      <c r="Q1787" s="19">
        <f t="shared" si="192"/>
        <v>159513.54999999999</v>
      </c>
      <c r="R1787" s="15">
        <f t="shared" si="193"/>
        <v>37173.350000000006</v>
      </c>
      <c r="S1787" s="15">
        <f t="shared" si="194"/>
        <v>19.808566419592573</v>
      </c>
      <c r="T1787" s="20" t="str">
        <f t="shared" si="195"/>
        <v>High</v>
      </c>
    </row>
    <row r="1788" spans="1:20" x14ac:dyDescent="0.3">
      <c r="A1788" s="15" t="s">
        <v>1861</v>
      </c>
      <c r="B1788" s="16">
        <v>45310</v>
      </c>
      <c r="C1788" s="15" t="s">
        <v>21</v>
      </c>
      <c r="D1788" s="15" t="s">
        <v>63</v>
      </c>
      <c r="E1788" s="15" t="s">
        <v>23</v>
      </c>
      <c r="F1788" s="15" t="s">
        <v>49</v>
      </c>
      <c r="G1788" s="15" t="s">
        <v>50</v>
      </c>
      <c r="H1788" s="15">
        <v>4</v>
      </c>
      <c r="I1788" s="15">
        <v>74721</v>
      </c>
      <c r="J1788" s="17">
        <v>0.1</v>
      </c>
      <c r="K1788" s="15">
        <v>268995.59999999998</v>
      </c>
      <c r="L1788" s="15">
        <v>210266.98</v>
      </c>
      <c r="M1788" s="15" t="s">
        <v>51</v>
      </c>
      <c r="N1788" s="18" t="str">
        <f t="shared" si="189"/>
        <v>January</v>
      </c>
      <c r="O1788" s="15">
        <f t="shared" si="190"/>
        <v>1</v>
      </c>
      <c r="P1788" s="19">
        <f t="shared" si="191"/>
        <v>26899.559999999998</v>
      </c>
      <c r="Q1788" s="19">
        <f t="shared" si="192"/>
        <v>242096.03999999998</v>
      </c>
      <c r="R1788" s="15">
        <f t="shared" si="193"/>
        <v>58728.619999999966</v>
      </c>
      <c r="S1788" s="15">
        <f t="shared" si="194"/>
        <v>21.832557855964922</v>
      </c>
      <c r="T1788" s="20" t="str">
        <f t="shared" si="195"/>
        <v>High</v>
      </c>
    </row>
    <row r="1789" spans="1:20" x14ac:dyDescent="0.3">
      <c r="A1789" s="15" t="s">
        <v>1862</v>
      </c>
      <c r="B1789" s="16">
        <v>45585</v>
      </c>
      <c r="C1789" s="15" t="s">
        <v>14</v>
      </c>
      <c r="D1789" s="15" t="s">
        <v>65</v>
      </c>
      <c r="E1789" s="15" t="s">
        <v>23</v>
      </c>
      <c r="F1789" s="15" t="s">
        <v>53</v>
      </c>
      <c r="G1789" s="15" t="s">
        <v>133</v>
      </c>
      <c r="H1789" s="15">
        <v>5</v>
      </c>
      <c r="I1789" s="15">
        <v>72145</v>
      </c>
      <c r="J1789" s="17">
        <v>0.15</v>
      </c>
      <c r="K1789" s="15">
        <v>306616.25</v>
      </c>
      <c r="L1789" s="15">
        <v>240640.09</v>
      </c>
      <c r="M1789" s="15" t="s">
        <v>51</v>
      </c>
      <c r="N1789" s="18" t="str">
        <f t="shared" si="189"/>
        <v>October</v>
      </c>
      <c r="O1789" s="15">
        <f t="shared" si="190"/>
        <v>4</v>
      </c>
      <c r="P1789" s="19">
        <f t="shared" si="191"/>
        <v>45992.4375</v>
      </c>
      <c r="Q1789" s="19">
        <f t="shared" si="192"/>
        <v>260623.8125</v>
      </c>
      <c r="R1789" s="15">
        <f t="shared" si="193"/>
        <v>65976.160000000003</v>
      </c>
      <c r="S1789" s="15">
        <f t="shared" si="194"/>
        <v>21.517502741619207</v>
      </c>
      <c r="T1789" s="20" t="str">
        <f t="shared" si="195"/>
        <v>High</v>
      </c>
    </row>
    <row r="1790" spans="1:20" x14ac:dyDescent="0.3">
      <c r="A1790" s="15" t="s">
        <v>1863</v>
      </c>
      <c r="B1790" s="16">
        <v>45278</v>
      </c>
      <c r="C1790" s="15" t="s">
        <v>21</v>
      </c>
      <c r="D1790" s="15" t="s">
        <v>63</v>
      </c>
      <c r="E1790" s="15" t="s">
        <v>23</v>
      </c>
      <c r="F1790" s="15" t="s">
        <v>49</v>
      </c>
      <c r="G1790" s="15" t="s">
        <v>50</v>
      </c>
      <c r="H1790" s="15">
        <v>2</v>
      </c>
      <c r="I1790" s="15">
        <v>27745</v>
      </c>
      <c r="J1790" s="17">
        <v>0</v>
      </c>
      <c r="K1790" s="15">
        <v>55490</v>
      </c>
      <c r="L1790" s="15">
        <v>42955.55</v>
      </c>
      <c r="M1790" s="15" t="s">
        <v>19</v>
      </c>
      <c r="N1790" s="18" t="str">
        <f t="shared" si="189"/>
        <v>December</v>
      </c>
      <c r="O1790" s="15">
        <f t="shared" si="190"/>
        <v>4</v>
      </c>
      <c r="P1790" s="19">
        <f t="shared" si="191"/>
        <v>0</v>
      </c>
      <c r="Q1790" s="19">
        <f t="shared" si="192"/>
        <v>55490</v>
      </c>
      <c r="R1790" s="15">
        <f t="shared" si="193"/>
        <v>12534.449999999997</v>
      </c>
      <c r="S1790" s="15">
        <f t="shared" si="194"/>
        <v>22.588664624256619</v>
      </c>
      <c r="T1790" s="20" t="str">
        <f t="shared" si="195"/>
        <v>High</v>
      </c>
    </row>
    <row r="1791" spans="1:20" x14ac:dyDescent="0.3">
      <c r="A1791" s="15" t="s">
        <v>1864</v>
      </c>
      <c r="B1791" s="16">
        <v>45514</v>
      </c>
      <c r="C1791" s="15" t="s">
        <v>27</v>
      </c>
      <c r="D1791" s="15" t="s">
        <v>70</v>
      </c>
      <c r="E1791" s="15" t="s">
        <v>32</v>
      </c>
      <c r="F1791" s="15" t="s">
        <v>33</v>
      </c>
      <c r="G1791" s="15" t="s">
        <v>34</v>
      </c>
      <c r="H1791" s="15">
        <v>1</v>
      </c>
      <c r="I1791" s="15">
        <v>23589</v>
      </c>
      <c r="J1791" s="17">
        <v>0.08</v>
      </c>
      <c r="K1791" s="15">
        <v>21701.88</v>
      </c>
      <c r="L1791" s="15">
        <v>16638.580000000002</v>
      </c>
      <c r="M1791" s="15" t="s">
        <v>19</v>
      </c>
      <c r="N1791" s="18" t="str">
        <f t="shared" si="189"/>
        <v>August</v>
      </c>
      <c r="O1791" s="15">
        <f t="shared" si="190"/>
        <v>3</v>
      </c>
      <c r="P1791" s="19">
        <f t="shared" si="191"/>
        <v>1736.1504000000002</v>
      </c>
      <c r="Q1791" s="19">
        <f t="shared" si="192"/>
        <v>19965.729600000002</v>
      </c>
      <c r="R1791" s="15">
        <f t="shared" si="193"/>
        <v>5063.2999999999993</v>
      </c>
      <c r="S1791" s="15">
        <f t="shared" si="194"/>
        <v>23.331158406552792</v>
      </c>
      <c r="T1791" s="20" t="str">
        <f t="shared" si="195"/>
        <v>Medium</v>
      </c>
    </row>
    <row r="1792" spans="1:20" x14ac:dyDescent="0.3">
      <c r="A1792" s="15" t="s">
        <v>1865</v>
      </c>
      <c r="B1792" s="16">
        <v>45511</v>
      </c>
      <c r="C1792" s="15" t="s">
        <v>14</v>
      </c>
      <c r="D1792" s="15" t="s">
        <v>68</v>
      </c>
      <c r="E1792" s="15" t="s">
        <v>16</v>
      </c>
      <c r="F1792" s="15" t="s">
        <v>29</v>
      </c>
      <c r="G1792" s="15" t="s">
        <v>57</v>
      </c>
      <c r="H1792" s="15">
        <v>5</v>
      </c>
      <c r="I1792" s="15">
        <v>20555</v>
      </c>
      <c r="J1792" s="17">
        <v>0.12</v>
      </c>
      <c r="K1792" s="15">
        <v>90442</v>
      </c>
      <c r="L1792" s="15">
        <v>72096.97</v>
      </c>
      <c r="M1792" s="15" t="s">
        <v>51</v>
      </c>
      <c r="N1792" s="18" t="str">
        <f t="shared" si="189"/>
        <v>August</v>
      </c>
      <c r="O1792" s="15">
        <f t="shared" si="190"/>
        <v>3</v>
      </c>
      <c r="P1792" s="19">
        <f t="shared" si="191"/>
        <v>10853.039999999999</v>
      </c>
      <c r="Q1792" s="19">
        <f t="shared" si="192"/>
        <v>79588.960000000006</v>
      </c>
      <c r="R1792" s="15">
        <f t="shared" si="193"/>
        <v>18345.03</v>
      </c>
      <c r="S1792" s="15">
        <f t="shared" si="194"/>
        <v>20.283750912186814</v>
      </c>
      <c r="T1792" s="20" t="str">
        <f t="shared" si="195"/>
        <v>High</v>
      </c>
    </row>
    <row r="1793" spans="1:20" x14ac:dyDescent="0.3">
      <c r="A1793" s="15" t="s">
        <v>1866</v>
      </c>
      <c r="B1793" s="16">
        <v>45318</v>
      </c>
      <c r="C1793" s="15" t="s">
        <v>14</v>
      </c>
      <c r="D1793" s="15" t="s">
        <v>42</v>
      </c>
      <c r="E1793" s="15" t="s">
        <v>16</v>
      </c>
      <c r="F1793" s="15" t="s">
        <v>17</v>
      </c>
      <c r="G1793" s="15" t="s">
        <v>97</v>
      </c>
      <c r="H1793" s="15">
        <v>1</v>
      </c>
      <c r="I1793" s="15">
        <v>12028</v>
      </c>
      <c r="J1793" s="17">
        <v>0.12</v>
      </c>
      <c r="K1793" s="15">
        <v>10584.64</v>
      </c>
      <c r="L1793" s="15">
        <v>8283.81</v>
      </c>
      <c r="M1793" s="15" t="s">
        <v>19</v>
      </c>
      <c r="N1793" s="18" t="str">
        <f t="shared" si="189"/>
        <v>January</v>
      </c>
      <c r="O1793" s="15">
        <f t="shared" si="190"/>
        <v>1</v>
      </c>
      <c r="P1793" s="19">
        <f t="shared" si="191"/>
        <v>1270.1568</v>
      </c>
      <c r="Q1793" s="19">
        <f t="shared" si="192"/>
        <v>9314.4831999999988</v>
      </c>
      <c r="R1793" s="15">
        <f t="shared" si="193"/>
        <v>2300.83</v>
      </c>
      <c r="S1793" s="15">
        <f t="shared" si="194"/>
        <v>21.737442180367022</v>
      </c>
      <c r="T1793" s="20" t="str">
        <f t="shared" si="195"/>
        <v>Medium</v>
      </c>
    </row>
    <row r="1794" spans="1:20" x14ac:dyDescent="0.3">
      <c r="A1794" s="15" t="s">
        <v>1867</v>
      </c>
      <c r="B1794" s="16">
        <v>45470</v>
      </c>
      <c r="C1794" s="15" t="s">
        <v>14</v>
      </c>
      <c r="D1794" s="15" t="s">
        <v>42</v>
      </c>
      <c r="E1794" s="15" t="s">
        <v>16</v>
      </c>
      <c r="F1794" s="15" t="s">
        <v>29</v>
      </c>
      <c r="G1794" s="15" t="s">
        <v>30</v>
      </c>
      <c r="H1794" s="15">
        <v>2</v>
      </c>
      <c r="I1794" s="15">
        <v>17276</v>
      </c>
      <c r="J1794" s="17">
        <v>0.12</v>
      </c>
      <c r="K1794" s="15">
        <v>30405.759999999998</v>
      </c>
      <c r="L1794" s="15">
        <v>26192.37</v>
      </c>
      <c r="M1794" s="15" t="s">
        <v>51</v>
      </c>
      <c r="N1794" s="18" t="str">
        <f t="shared" si="189"/>
        <v>June</v>
      </c>
      <c r="O1794" s="15">
        <f t="shared" si="190"/>
        <v>2</v>
      </c>
      <c r="P1794" s="19">
        <f t="shared" si="191"/>
        <v>3648.6911999999998</v>
      </c>
      <c r="Q1794" s="19">
        <f t="shared" si="192"/>
        <v>26757.068799999997</v>
      </c>
      <c r="R1794" s="15">
        <f t="shared" si="193"/>
        <v>4213.3899999999994</v>
      </c>
      <c r="S1794" s="15">
        <f t="shared" si="194"/>
        <v>13.857209949693742</v>
      </c>
      <c r="T1794" s="20" t="str">
        <f t="shared" si="195"/>
        <v>High</v>
      </c>
    </row>
    <row r="1795" spans="1:20" x14ac:dyDescent="0.3">
      <c r="A1795" s="15" t="s">
        <v>1868</v>
      </c>
      <c r="B1795" s="16">
        <v>45580</v>
      </c>
      <c r="C1795" s="15" t="s">
        <v>27</v>
      </c>
      <c r="D1795" s="15" t="s">
        <v>28</v>
      </c>
      <c r="E1795" s="15" t="s">
        <v>32</v>
      </c>
      <c r="F1795" s="15" t="s">
        <v>90</v>
      </c>
      <c r="G1795" s="15" t="s">
        <v>113</v>
      </c>
      <c r="H1795" s="15">
        <v>4</v>
      </c>
      <c r="I1795" s="15">
        <v>60112</v>
      </c>
      <c r="J1795" s="17">
        <v>0.05</v>
      </c>
      <c r="K1795" s="15">
        <v>228425.60000000001</v>
      </c>
      <c r="L1795" s="15">
        <v>175260.47</v>
      </c>
      <c r="M1795" s="15" t="s">
        <v>51</v>
      </c>
      <c r="N1795" s="18" t="str">
        <f t="shared" ref="N1795:N1858" si="196">TEXT(B1795,"mmmm")</f>
        <v>October</v>
      </c>
      <c r="O1795" s="15">
        <f t="shared" ref="O1795:O1858" si="197">ROUNDUP(MONTH(B1795)/3,0)</f>
        <v>4</v>
      </c>
      <c r="P1795" s="19">
        <f t="shared" ref="P1795:P1858" si="198">K1795*J1795</f>
        <v>11421.28</v>
      </c>
      <c r="Q1795" s="19">
        <f t="shared" ref="Q1795:Q1858" si="199">K1795-P1795</f>
        <v>217004.32</v>
      </c>
      <c r="R1795" s="15">
        <f t="shared" ref="R1795:R1858" si="200">K1795-L1795</f>
        <v>53165.130000000005</v>
      </c>
      <c r="S1795" s="15">
        <f t="shared" ref="S1795:S1858" si="201">R1795/K1795*100</f>
        <v>23.274593565694914</v>
      </c>
      <c r="T1795" s="20" t="str">
        <f t="shared" ref="T1795:T1858" si="202">IF(K1795&gt;30000,"High",IF(K1795&gt;10000,"Medium","Low"))</f>
        <v>High</v>
      </c>
    </row>
    <row r="1796" spans="1:20" x14ac:dyDescent="0.3">
      <c r="A1796" s="15" t="s">
        <v>1869</v>
      </c>
      <c r="B1796" s="16">
        <v>44998</v>
      </c>
      <c r="C1796" s="15" t="s">
        <v>21</v>
      </c>
      <c r="D1796" s="15" t="s">
        <v>22</v>
      </c>
      <c r="E1796" s="15" t="s">
        <v>16</v>
      </c>
      <c r="F1796" s="15" t="s">
        <v>17</v>
      </c>
      <c r="G1796" s="15" t="s">
        <v>93</v>
      </c>
      <c r="H1796" s="15">
        <v>4</v>
      </c>
      <c r="I1796" s="15">
        <v>74242</v>
      </c>
      <c r="J1796" s="17">
        <v>0.15</v>
      </c>
      <c r="K1796" s="15">
        <v>252422.8</v>
      </c>
      <c r="L1796" s="15">
        <v>214863.87</v>
      </c>
      <c r="M1796" s="15" t="s">
        <v>35</v>
      </c>
      <c r="N1796" s="18" t="str">
        <f t="shared" si="196"/>
        <v>March</v>
      </c>
      <c r="O1796" s="15">
        <f t="shared" si="197"/>
        <v>1</v>
      </c>
      <c r="P1796" s="19">
        <f t="shared" si="198"/>
        <v>37863.42</v>
      </c>
      <c r="Q1796" s="19">
        <f t="shared" si="199"/>
        <v>214559.38</v>
      </c>
      <c r="R1796" s="15">
        <f t="shared" si="200"/>
        <v>37558.929999999993</v>
      </c>
      <c r="S1796" s="15">
        <f t="shared" si="201"/>
        <v>14.879373020186765</v>
      </c>
      <c r="T1796" s="20" t="str">
        <f t="shared" si="202"/>
        <v>High</v>
      </c>
    </row>
    <row r="1797" spans="1:20" x14ac:dyDescent="0.3">
      <c r="A1797" s="15" t="s">
        <v>1870</v>
      </c>
      <c r="B1797" s="16">
        <v>45116</v>
      </c>
      <c r="C1797" s="15" t="s">
        <v>21</v>
      </c>
      <c r="D1797" s="15" t="s">
        <v>46</v>
      </c>
      <c r="E1797" s="15" t="s">
        <v>32</v>
      </c>
      <c r="F1797" s="15" t="s">
        <v>60</v>
      </c>
      <c r="G1797" s="15" t="s">
        <v>102</v>
      </c>
      <c r="H1797" s="15">
        <v>1</v>
      </c>
      <c r="I1797" s="15">
        <v>43543</v>
      </c>
      <c r="J1797" s="17">
        <v>0.12</v>
      </c>
      <c r="K1797" s="15">
        <v>38317.839999999997</v>
      </c>
      <c r="L1797" s="15">
        <v>32804.300000000003</v>
      </c>
      <c r="M1797" s="15" t="s">
        <v>35</v>
      </c>
      <c r="N1797" s="18" t="str">
        <f t="shared" si="196"/>
        <v>July</v>
      </c>
      <c r="O1797" s="15">
        <f t="shared" si="197"/>
        <v>3</v>
      </c>
      <c r="P1797" s="19">
        <f t="shared" si="198"/>
        <v>4598.1407999999992</v>
      </c>
      <c r="Q1797" s="19">
        <f t="shared" si="199"/>
        <v>33719.699199999995</v>
      </c>
      <c r="R1797" s="15">
        <f t="shared" si="200"/>
        <v>5513.5399999999936</v>
      </c>
      <c r="S1797" s="15">
        <f t="shared" si="201"/>
        <v>14.388963469757151</v>
      </c>
      <c r="T1797" s="20" t="str">
        <f t="shared" si="202"/>
        <v>High</v>
      </c>
    </row>
    <row r="1798" spans="1:20" x14ac:dyDescent="0.3">
      <c r="A1798" s="15" t="s">
        <v>1871</v>
      </c>
      <c r="B1798" s="16">
        <v>45488</v>
      </c>
      <c r="C1798" s="15" t="s">
        <v>21</v>
      </c>
      <c r="D1798" s="15" t="s">
        <v>56</v>
      </c>
      <c r="E1798" s="15" t="s">
        <v>32</v>
      </c>
      <c r="F1798" s="15" t="s">
        <v>33</v>
      </c>
      <c r="G1798" s="15" t="s">
        <v>83</v>
      </c>
      <c r="H1798" s="15">
        <v>5</v>
      </c>
      <c r="I1798" s="15">
        <v>11124</v>
      </c>
      <c r="J1798" s="17">
        <v>0.08</v>
      </c>
      <c r="K1798" s="15">
        <v>51170.400000000001</v>
      </c>
      <c r="L1798" s="15">
        <v>41164.42</v>
      </c>
      <c r="M1798" s="15" t="s">
        <v>35</v>
      </c>
      <c r="N1798" s="18" t="str">
        <f t="shared" si="196"/>
        <v>July</v>
      </c>
      <c r="O1798" s="15">
        <f t="shared" si="197"/>
        <v>3</v>
      </c>
      <c r="P1798" s="19">
        <f t="shared" si="198"/>
        <v>4093.6320000000001</v>
      </c>
      <c r="Q1798" s="19">
        <f t="shared" si="199"/>
        <v>47076.768000000004</v>
      </c>
      <c r="R1798" s="15">
        <f t="shared" si="200"/>
        <v>10005.980000000003</v>
      </c>
      <c r="S1798" s="15">
        <f t="shared" si="201"/>
        <v>19.554234479308356</v>
      </c>
      <c r="T1798" s="20" t="str">
        <f t="shared" si="202"/>
        <v>High</v>
      </c>
    </row>
    <row r="1799" spans="1:20" x14ac:dyDescent="0.3">
      <c r="A1799" s="15" t="s">
        <v>1872</v>
      </c>
      <c r="B1799" s="16">
        <v>45074</v>
      </c>
      <c r="C1799" s="15" t="s">
        <v>27</v>
      </c>
      <c r="D1799" s="15" t="s">
        <v>70</v>
      </c>
      <c r="E1799" s="15" t="s">
        <v>23</v>
      </c>
      <c r="F1799" s="15" t="s">
        <v>24</v>
      </c>
      <c r="G1799" s="15" t="s">
        <v>75</v>
      </c>
      <c r="H1799" s="15">
        <v>5</v>
      </c>
      <c r="I1799" s="15">
        <v>45910</v>
      </c>
      <c r="J1799" s="17">
        <v>0</v>
      </c>
      <c r="K1799" s="15">
        <v>229550</v>
      </c>
      <c r="L1799" s="15">
        <v>205870.93</v>
      </c>
      <c r="M1799" s="15" t="s">
        <v>19</v>
      </c>
      <c r="N1799" s="18" t="str">
        <f t="shared" si="196"/>
        <v>May</v>
      </c>
      <c r="O1799" s="15">
        <f t="shared" si="197"/>
        <v>2</v>
      </c>
      <c r="P1799" s="19">
        <f t="shared" si="198"/>
        <v>0</v>
      </c>
      <c r="Q1799" s="19">
        <f t="shared" si="199"/>
        <v>229550</v>
      </c>
      <c r="R1799" s="15">
        <f t="shared" si="200"/>
        <v>23679.070000000007</v>
      </c>
      <c r="S1799" s="15">
        <f t="shared" si="201"/>
        <v>10.315430189501201</v>
      </c>
      <c r="T1799" s="20" t="str">
        <f t="shared" si="202"/>
        <v>High</v>
      </c>
    </row>
    <row r="1800" spans="1:20" x14ac:dyDescent="0.3">
      <c r="A1800" s="15" t="s">
        <v>1873</v>
      </c>
      <c r="B1800" s="16">
        <v>45619</v>
      </c>
      <c r="C1800" s="15" t="s">
        <v>27</v>
      </c>
      <c r="D1800" s="15" t="s">
        <v>56</v>
      </c>
      <c r="E1800" s="15" t="s">
        <v>16</v>
      </c>
      <c r="F1800" s="15" t="s">
        <v>17</v>
      </c>
      <c r="G1800" s="15" t="s">
        <v>18</v>
      </c>
      <c r="H1800" s="15">
        <v>3</v>
      </c>
      <c r="I1800" s="15">
        <v>27661</v>
      </c>
      <c r="J1800" s="17">
        <v>0.12</v>
      </c>
      <c r="K1800" s="15">
        <v>73025.039999999994</v>
      </c>
      <c r="L1800" s="15">
        <v>61460.43</v>
      </c>
      <c r="M1800" s="15" t="s">
        <v>51</v>
      </c>
      <c r="N1800" s="18" t="str">
        <f t="shared" si="196"/>
        <v>November</v>
      </c>
      <c r="O1800" s="15">
        <f t="shared" si="197"/>
        <v>4</v>
      </c>
      <c r="P1800" s="19">
        <f t="shared" si="198"/>
        <v>8763.0047999999988</v>
      </c>
      <c r="Q1800" s="19">
        <f t="shared" si="199"/>
        <v>64262.035199999998</v>
      </c>
      <c r="R1800" s="15">
        <f t="shared" si="200"/>
        <v>11564.609999999993</v>
      </c>
      <c r="S1800" s="15">
        <f t="shared" si="201"/>
        <v>15.836499370626836</v>
      </c>
      <c r="T1800" s="20" t="str">
        <f t="shared" si="202"/>
        <v>High</v>
      </c>
    </row>
    <row r="1801" spans="1:20" x14ac:dyDescent="0.3">
      <c r="A1801" s="15" t="s">
        <v>1874</v>
      </c>
      <c r="B1801" s="16">
        <v>45027</v>
      </c>
      <c r="C1801" s="15" t="s">
        <v>37</v>
      </c>
      <c r="D1801" s="15" t="s">
        <v>42</v>
      </c>
      <c r="E1801" s="15" t="s">
        <v>32</v>
      </c>
      <c r="F1801" s="15" t="s">
        <v>43</v>
      </c>
      <c r="G1801" s="15" t="s">
        <v>44</v>
      </c>
      <c r="H1801" s="15">
        <v>4</v>
      </c>
      <c r="I1801" s="15">
        <v>2531</v>
      </c>
      <c r="J1801" s="17">
        <v>0.12</v>
      </c>
      <c r="K1801" s="15">
        <v>8909.1200000000008</v>
      </c>
      <c r="L1801" s="15">
        <v>7160.91</v>
      </c>
      <c r="M1801" s="15" t="s">
        <v>51</v>
      </c>
      <c r="N1801" s="18" t="str">
        <f t="shared" si="196"/>
        <v>April</v>
      </c>
      <c r="O1801" s="15">
        <f t="shared" si="197"/>
        <v>2</v>
      </c>
      <c r="P1801" s="19">
        <f t="shared" si="198"/>
        <v>1069.0944</v>
      </c>
      <c r="Q1801" s="19">
        <f t="shared" si="199"/>
        <v>7840.0256000000008</v>
      </c>
      <c r="R1801" s="15">
        <f t="shared" si="200"/>
        <v>1748.2100000000009</v>
      </c>
      <c r="S1801" s="15">
        <f t="shared" si="201"/>
        <v>19.622701231995986</v>
      </c>
      <c r="T1801" s="20" t="str">
        <f t="shared" si="202"/>
        <v>Low</v>
      </c>
    </row>
    <row r="1802" spans="1:20" x14ac:dyDescent="0.3">
      <c r="A1802" s="15" t="s">
        <v>1875</v>
      </c>
      <c r="B1802" s="16">
        <v>44934</v>
      </c>
      <c r="C1802" s="15" t="s">
        <v>21</v>
      </c>
      <c r="D1802" s="15" t="s">
        <v>46</v>
      </c>
      <c r="E1802" s="15" t="s">
        <v>23</v>
      </c>
      <c r="F1802" s="15" t="s">
        <v>24</v>
      </c>
      <c r="G1802" s="15" t="s">
        <v>75</v>
      </c>
      <c r="H1802" s="15">
        <v>1</v>
      </c>
      <c r="I1802" s="15">
        <v>53145</v>
      </c>
      <c r="J1802" s="17">
        <v>0.15</v>
      </c>
      <c r="K1802" s="15">
        <v>45173.25</v>
      </c>
      <c r="L1802" s="15">
        <v>35355.54</v>
      </c>
      <c r="M1802" s="15" t="s">
        <v>19</v>
      </c>
      <c r="N1802" s="18" t="str">
        <f t="shared" si="196"/>
        <v>January</v>
      </c>
      <c r="O1802" s="15">
        <f t="shared" si="197"/>
        <v>1</v>
      </c>
      <c r="P1802" s="19">
        <f t="shared" si="198"/>
        <v>6775.9875000000002</v>
      </c>
      <c r="Q1802" s="19">
        <f t="shared" si="199"/>
        <v>38397.262499999997</v>
      </c>
      <c r="R1802" s="15">
        <f t="shared" si="200"/>
        <v>9817.7099999999991</v>
      </c>
      <c r="S1802" s="15">
        <f t="shared" si="201"/>
        <v>21.733459514203648</v>
      </c>
      <c r="T1802" s="20" t="str">
        <f t="shared" si="202"/>
        <v>High</v>
      </c>
    </row>
    <row r="1803" spans="1:20" x14ac:dyDescent="0.3">
      <c r="A1803" s="15" t="s">
        <v>1876</v>
      </c>
      <c r="B1803" s="16">
        <v>45271</v>
      </c>
      <c r="C1803" s="15" t="s">
        <v>21</v>
      </c>
      <c r="D1803" s="15" t="s">
        <v>56</v>
      </c>
      <c r="E1803" s="15" t="s">
        <v>16</v>
      </c>
      <c r="F1803" s="15" t="s">
        <v>17</v>
      </c>
      <c r="G1803" s="15" t="s">
        <v>93</v>
      </c>
      <c r="H1803" s="15">
        <v>1</v>
      </c>
      <c r="I1803" s="15">
        <v>89788</v>
      </c>
      <c r="J1803" s="17">
        <v>0.15</v>
      </c>
      <c r="K1803" s="15">
        <v>76319.8</v>
      </c>
      <c r="L1803" s="15">
        <v>60576.74</v>
      </c>
      <c r="M1803" s="15" t="s">
        <v>51</v>
      </c>
      <c r="N1803" s="18" t="str">
        <f t="shared" si="196"/>
        <v>December</v>
      </c>
      <c r="O1803" s="15">
        <f t="shared" si="197"/>
        <v>4</v>
      </c>
      <c r="P1803" s="19">
        <f t="shared" si="198"/>
        <v>11447.97</v>
      </c>
      <c r="Q1803" s="19">
        <f t="shared" si="199"/>
        <v>64871.83</v>
      </c>
      <c r="R1803" s="15">
        <f t="shared" si="200"/>
        <v>15743.060000000005</v>
      </c>
      <c r="S1803" s="15">
        <f t="shared" si="201"/>
        <v>20.627753217382651</v>
      </c>
      <c r="T1803" s="20" t="str">
        <f t="shared" si="202"/>
        <v>High</v>
      </c>
    </row>
    <row r="1804" spans="1:20" x14ac:dyDescent="0.3">
      <c r="A1804" s="15" t="s">
        <v>1877</v>
      </c>
      <c r="B1804" s="16">
        <v>45612</v>
      </c>
      <c r="C1804" s="15" t="s">
        <v>14</v>
      </c>
      <c r="D1804" s="15" t="s">
        <v>56</v>
      </c>
      <c r="E1804" s="15" t="s">
        <v>16</v>
      </c>
      <c r="F1804" s="15" t="s">
        <v>39</v>
      </c>
      <c r="G1804" s="15" t="s">
        <v>40</v>
      </c>
      <c r="H1804" s="15">
        <v>1</v>
      </c>
      <c r="I1804" s="15">
        <v>22638</v>
      </c>
      <c r="J1804" s="17">
        <v>0.08</v>
      </c>
      <c r="K1804" s="15">
        <v>20826.96</v>
      </c>
      <c r="L1804" s="15">
        <v>16280.97</v>
      </c>
      <c r="M1804" s="15" t="s">
        <v>35</v>
      </c>
      <c r="N1804" s="18" t="str">
        <f t="shared" si="196"/>
        <v>November</v>
      </c>
      <c r="O1804" s="15">
        <f t="shared" si="197"/>
        <v>4</v>
      </c>
      <c r="P1804" s="19">
        <f t="shared" si="198"/>
        <v>1666.1568</v>
      </c>
      <c r="Q1804" s="19">
        <f t="shared" si="199"/>
        <v>19160.803199999998</v>
      </c>
      <c r="R1804" s="15">
        <f t="shared" si="200"/>
        <v>4545.99</v>
      </c>
      <c r="S1804" s="15">
        <f t="shared" si="201"/>
        <v>21.827429447216492</v>
      </c>
      <c r="T1804" s="20" t="str">
        <f t="shared" si="202"/>
        <v>Medium</v>
      </c>
    </row>
    <row r="1805" spans="1:20" x14ac:dyDescent="0.3">
      <c r="A1805" s="15" t="s">
        <v>1878</v>
      </c>
      <c r="B1805" s="16">
        <v>45376</v>
      </c>
      <c r="C1805" s="15" t="s">
        <v>21</v>
      </c>
      <c r="D1805" s="15" t="s">
        <v>22</v>
      </c>
      <c r="E1805" s="15" t="s">
        <v>23</v>
      </c>
      <c r="F1805" s="15" t="s">
        <v>53</v>
      </c>
      <c r="G1805" s="15" t="s">
        <v>133</v>
      </c>
      <c r="H1805" s="15">
        <v>4</v>
      </c>
      <c r="I1805" s="15">
        <v>42449</v>
      </c>
      <c r="J1805" s="17">
        <v>0.12</v>
      </c>
      <c r="K1805" s="15">
        <v>149420.48000000001</v>
      </c>
      <c r="L1805" s="15">
        <v>116400.97</v>
      </c>
      <c r="M1805" s="15" t="s">
        <v>35</v>
      </c>
      <c r="N1805" s="18" t="str">
        <f t="shared" si="196"/>
        <v>March</v>
      </c>
      <c r="O1805" s="15">
        <f t="shared" si="197"/>
        <v>1</v>
      </c>
      <c r="P1805" s="19">
        <f t="shared" si="198"/>
        <v>17930.457600000002</v>
      </c>
      <c r="Q1805" s="19">
        <f t="shared" si="199"/>
        <v>131490.02240000002</v>
      </c>
      <c r="R1805" s="15">
        <f t="shared" si="200"/>
        <v>33019.510000000009</v>
      </c>
      <c r="S1805" s="15">
        <f t="shared" si="201"/>
        <v>22.09838303290152</v>
      </c>
      <c r="T1805" s="20" t="str">
        <f t="shared" si="202"/>
        <v>High</v>
      </c>
    </row>
    <row r="1806" spans="1:20" x14ac:dyDescent="0.3">
      <c r="A1806" s="15" t="s">
        <v>1879</v>
      </c>
      <c r="B1806" s="16">
        <v>45146</v>
      </c>
      <c r="C1806" s="15" t="s">
        <v>37</v>
      </c>
      <c r="D1806" s="15" t="s">
        <v>70</v>
      </c>
      <c r="E1806" s="15" t="s">
        <v>32</v>
      </c>
      <c r="F1806" s="15" t="s">
        <v>90</v>
      </c>
      <c r="G1806" s="15" t="s">
        <v>113</v>
      </c>
      <c r="H1806" s="15">
        <v>3</v>
      </c>
      <c r="I1806" s="15">
        <v>32219</v>
      </c>
      <c r="J1806" s="17">
        <v>0.12</v>
      </c>
      <c r="K1806" s="15">
        <v>85058.16</v>
      </c>
      <c r="L1806" s="15">
        <v>73903.02</v>
      </c>
      <c r="M1806" s="15" t="s">
        <v>35</v>
      </c>
      <c r="N1806" s="18" t="str">
        <f t="shared" si="196"/>
        <v>August</v>
      </c>
      <c r="O1806" s="15">
        <f t="shared" si="197"/>
        <v>3</v>
      </c>
      <c r="P1806" s="19">
        <f t="shared" si="198"/>
        <v>10206.9792</v>
      </c>
      <c r="Q1806" s="19">
        <f t="shared" si="199"/>
        <v>74851.180800000002</v>
      </c>
      <c r="R1806" s="15">
        <f t="shared" si="200"/>
        <v>11155.14</v>
      </c>
      <c r="S1806" s="15">
        <f t="shared" si="201"/>
        <v>13.114720562965388</v>
      </c>
      <c r="T1806" s="20" t="str">
        <f t="shared" si="202"/>
        <v>High</v>
      </c>
    </row>
    <row r="1807" spans="1:20" x14ac:dyDescent="0.3">
      <c r="A1807" s="15" t="s">
        <v>1880</v>
      </c>
      <c r="B1807" s="16">
        <v>44953</v>
      </c>
      <c r="C1807" s="15" t="s">
        <v>14</v>
      </c>
      <c r="D1807" s="15" t="s">
        <v>15</v>
      </c>
      <c r="E1807" s="15" t="s">
        <v>23</v>
      </c>
      <c r="F1807" s="15" t="s">
        <v>49</v>
      </c>
      <c r="G1807" s="15" t="s">
        <v>50</v>
      </c>
      <c r="H1807" s="15">
        <v>5</v>
      </c>
      <c r="I1807" s="15">
        <v>53176</v>
      </c>
      <c r="J1807" s="17">
        <v>0.05</v>
      </c>
      <c r="K1807" s="15">
        <v>252586</v>
      </c>
      <c r="L1807" s="15">
        <v>216506.88</v>
      </c>
      <c r="M1807" s="15" t="s">
        <v>51</v>
      </c>
      <c r="N1807" s="18" t="str">
        <f t="shared" si="196"/>
        <v>January</v>
      </c>
      <c r="O1807" s="15">
        <f t="shared" si="197"/>
        <v>1</v>
      </c>
      <c r="P1807" s="19">
        <f t="shared" si="198"/>
        <v>12629.300000000001</v>
      </c>
      <c r="Q1807" s="19">
        <f t="shared" si="199"/>
        <v>239956.7</v>
      </c>
      <c r="R1807" s="15">
        <f t="shared" si="200"/>
        <v>36079.119999999995</v>
      </c>
      <c r="S1807" s="15">
        <f t="shared" si="201"/>
        <v>14.283895386125911</v>
      </c>
      <c r="T1807" s="20" t="str">
        <f t="shared" si="202"/>
        <v>High</v>
      </c>
    </row>
    <row r="1808" spans="1:20" x14ac:dyDescent="0.3">
      <c r="A1808" s="15" t="s">
        <v>1881</v>
      </c>
      <c r="B1808" s="16">
        <v>45062</v>
      </c>
      <c r="C1808" s="15" t="s">
        <v>37</v>
      </c>
      <c r="D1808" s="15" t="s">
        <v>56</v>
      </c>
      <c r="E1808" s="15" t="s">
        <v>16</v>
      </c>
      <c r="F1808" s="15" t="s">
        <v>29</v>
      </c>
      <c r="G1808" s="15" t="s">
        <v>30</v>
      </c>
      <c r="H1808" s="15">
        <v>5</v>
      </c>
      <c r="I1808" s="15">
        <v>86762</v>
      </c>
      <c r="J1808" s="17">
        <v>0.1</v>
      </c>
      <c r="K1808" s="15">
        <v>390429</v>
      </c>
      <c r="L1808" s="15">
        <v>319943.65000000002</v>
      </c>
      <c r="M1808" s="15" t="s">
        <v>19</v>
      </c>
      <c r="N1808" s="18" t="str">
        <f t="shared" si="196"/>
        <v>May</v>
      </c>
      <c r="O1808" s="15">
        <f t="shared" si="197"/>
        <v>2</v>
      </c>
      <c r="P1808" s="19">
        <f t="shared" si="198"/>
        <v>39042.9</v>
      </c>
      <c r="Q1808" s="19">
        <f t="shared" si="199"/>
        <v>351386.1</v>
      </c>
      <c r="R1808" s="15">
        <f t="shared" si="200"/>
        <v>70485.349999999977</v>
      </c>
      <c r="S1808" s="15">
        <f t="shared" si="201"/>
        <v>18.053308027836039</v>
      </c>
      <c r="T1808" s="20" t="str">
        <f t="shared" si="202"/>
        <v>High</v>
      </c>
    </row>
    <row r="1809" spans="1:20" x14ac:dyDescent="0.3">
      <c r="A1809" s="15" t="s">
        <v>1882</v>
      </c>
      <c r="B1809" s="16">
        <v>45108</v>
      </c>
      <c r="C1809" s="15" t="s">
        <v>21</v>
      </c>
      <c r="D1809" s="15" t="s">
        <v>22</v>
      </c>
      <c r="E1809" s="15" t="s">
        <v>32</v>
      </c>
      <c r="F1809" s="15" t="s">
        <v>60</v>
      </c>
      <c r="G1809" s="15" t="s">
        <v>102</v>
      </c>
      <c r="H1809" s="15">
        <v>2</v>
      </c>
      <c r="I1809" s="15">
        <v>37963</v>
      </c>
      <c r="J1809" s="17">
        <v>0.08</v>
      </c>
      <c r="K1809" s="15">
        <v>69851.92</v>
      </c>
      <c r="L1809" s="15">
        <v>62401.18</v>
      </c>
      <c r="M1809" s="15" t="s">
        <v>35</v>
      </c>
      <c r="N1809" s="18" t="str">
        <f t="shared" si="196"/>
        <v>July</v>
      </c>
      <c r="O1809" s="15">
        <f t="shared" si="197"/>
        <v>3</v>
      </c>
      <c r="P1809" s="19">
        <f t="shared" si="198"/>
        <v>5588.1535999999996</v>
      </c>
      <c r="Q1809" s="19">
        <f t="shared" si="199"/>
        <v>64263.7664</v>
      </c>
      <c r="R1809" s="15">
        <f t="shared" si="200"/>
        <v>7450.739999999998</v>
      </c>
      <c r="S1809" s="15">
        <f t="shared" si="201"/>
        <v>10.666478459002986</v>
      </c>
      <c r="T1809" s="20" t="str">
        <f t="shared" si="202"/>
        <v>High</v>
      </c>
    </row>
    <row r="1810" spans="1:20" x14ac:dyDescent="0.3">
      <c r="A1810" s="15" t="s">
        <v>1883</v>
      </c>
      <c r="B1810" s="16">
        <v>44934</v>
      </c>
      <c r="C1810" s="15" t="s">
        <v>27</v>
      </c>
      <c r="D1810" s="15" t="s">
        <v>63</v>
      </c>
      <c r="E1810" s="15" t="s">
        <v>32</v>
      </c>
      <c r="F1810" s="15" t="s">
        <v>43</v>
      </c>
      <c r="G1810" s="15" t="s">
        <v>44</v>
      </c>
      <c r="H1810" s="15">
        <v>2</v>
      </c>
      <c r="I1810" s="15">
        <v>40505</v>
      </c>
      <c r="J1810" s="17">
        <v>0.08</v>
      </c>
      <c r="K1810" s="15">
        <v>74529.2</v>
      </c>
      <c r="L1810" s="15">
        <v>58557.87</v>
      </c>
      <c r="M1810" s="15" t="s">
        <v>35</v>
      </c>
      <c r="N1810" s="18" t="str">
        <f t="shared" si="196"/>
        <v>January</v>
      </c>
      <c r="O1810" s="15">
        <f t="shared" si="197"/>
        <v>1</v>
      </c>
      <c r="P1810" s="19">
        <f t="shared" si="198"/>
        <v>5962.3360000000002</v>
      </c>
      <c r="Q1810" s="19">
        <f t="shared" si="199"/>
        <v>68566.864000000001</v>
      </c>
      <c r="R1810" s="15">
        <f t="shared" si="200"/>
        <v>15971.329999999994</v>
      </c>
      <c r="S1810" s="15">
        <f t="shared" si="201"/>
        <v>21.429627582209381</v>
      </c>
      <c r="T1810" s="20" t="str">
        <f t="shared" si="202"/>
        <v>High</v>
      </c>
    </row>
    <row r="1811" spans="1:20" x14ac:dyDescent="0.3">
      <c r="A1811" s="15" t="s">
        <v>1884</v>
      </c>
      <c r="B1811" s="16">
        <v>45302</v>
      </c>
      <c r="C1811" s="15" t="s">
        <v>14</v>
      </c>
      <c r="D1811" s="15" t="s">
        <v>63</v>
      </c>
      <c r="E1811" s="15" t="s">
        <v>16</v>
      </c>
      <c r="F1811" s="15" t="s">
        <v>39</v>
      </c>
      <c r="G1811" s="15" t="s">
        <v>40</v>
      </c>
      <c r="H1811" s="15">
        <v>1</v>
      </c>
      <c r="I1811" s="15">
        <v>64430</v>
      </c>
      <c r="J1811" s="17">
        <v>0.1</v>
      </c>
      <c r="K1811" s="15">
        <v>57987</v>
      </c>
      <c r="L1811" s="15">
        <v>45462.36</v>
      </c>
      <c r="M1811" s="15" t="s">
        <v>19</v>
      </c>
      <c r="N1811" s="18" t="str">
        <f t="shared" si="196"/>
        <v>January</v>
      </c>
      <c r="O1811" s="15">
        <f t="shared" si="197"/>
        <v>1</v>
      </c>
      <c r="P1811" s="19">
        <f t="shared" si="198"/>
        <v>5798.7000000000007</v>
      </c>
      <c r="Q1811" s="19">
        <f t="shared" si="199"/>
        <v>52188.3</v>
      </c>
      <c r="R1811" s="15">
        <f t="shared" si="200"/>
        <v>12524.64</v>
      </c>
      <c r="S1811" s="15">
        <f t="shared" si="201"/>
        <v>21.599048062496763</v>
      </c>
      <c r="T1811" s="20" t="str">
        <f t="shared" si="202"/>
        <v>High</v>
      </c>
    </row>
    <row r="1812" spans="1:20" x14ac:dyDescent="0.3">
      <c r="A1812" s="15" t="s">
        <v>1885</v>
      </c>
      <c r="B1812" s="16">
        <v>45181</v>
      </c>
      <c r="C1812" s="15" t="s">
        <v>37</v>
      </c>
      <c r="D1812" s="15" t="s">
        <v>15</v>
      </c>
      <c r="E1812" s="15" t="s">
        <v>16</v>
      </c>
      <c r="F1812" s="15" t="s">
        <v>39</v>
      </c>
      <c r="G1812" s="15" t="s">
        <v>40</v>
      </c>
      <c r="H1812" s="15">
        <v>2</v>
      </c>
      <c r="I1812" s="15">
        <v>53806</v>
      </c>
      <c r="J1812" s="17">
        <v>0.08</v>
      </c>
      <c r="K1812" s="15">
        <v>99003.04</v>
      </c>
      <c r="L1812" s="15">
        <v>77805.2</v>
      </c>
      <c r="M1812" s="15" t="s">
        <v>19</v>
      </c>
      <c r="N1812" s="18" t="str">
        <f t="shared" si="196"/>
        <v>September</v>
      </c>
      <c r="O1812" s="15">
        <f t="shared" si="197"/>
        <v>3</v>
      </c>
      <c r="P1812" s="19">
        <f t="shared" si="198"/>
        <v>7920.2431999999999</v>
      </c>
      <c r="Q1812" s="19">
        <f t="shared" si="199"/>
        <v>91082.796799999996</v>
      </c>
      <c r="R1812" s="15">
        <f t="shared" si="200"/>
        <v>21197.839999999997</v>
      </c>
      <c r="S1812" s="15">
        <f t="shared" si="201"/>
        <v>21.411302117591539</v>
      </c>
      <c r="T1812" s="20" t="str">
        <f t="shared" si="202"/>
        <v>High</v>
      </c>
    </row>
    <row r="1813" spans="1:20" x14ac:dyDescent="0.3">
      <c r="A1813" s="15" t="s">
        <v>1886</v>
      </c>
      <c r="B1813" s="16">
        <v>45416</v>
      </c>
      <c r="C1813" s="15" t="s">
        <v>37</v>
      </c>
      <c r="D1813" s="15" t="s">
        <v>48</v>
      </c>
      <c r="E1813" s="15" t="s">
        <v>16</v>
      </c>
      <c r="F1813" s="15" t="s">
        <v>29</v>
      </c>
      <c r="G1813" s="15" t="s">
        <v>77</v>
      </c>
      <c r="H1813" s="15">
        <v>1</v>
      </c>
      <c r="I1813" s="15">
        <v>29073</v>
      </c>
      <c r="J1813" s="17">
        <v>0.1</v>
      </c>
      <c r="K1813" s="15">
        <v>26165.7</v>
      </c>
      <c r="L1813" s="15">
        <v>20153.400000000001</v>
      </c>
      <c r="M1813" s="15" t="s">
        <v>51</v>
      </c>
      <c r="N1813" s="18" t="str">
        <f t="shared" si="196"/>
        <v>May</v>
      </c>
      <c r="O1813" s="15">
        <f t="shared" si="197"/>
        <v>2</v>
      </c>
      <c r="P1813" s="19">
        <f t="shared" si="198"/>
        <v>2616.5700000000002</v>
      </c>
      <c r="Q1813" s="19">
        <f t="shared" si="199"/>
        <v>23549.13</v>
      </c>
      <c r="R1813" s="15">
        <f t="shared" si="200"/>
        <v>6012.2999999999993</v>
      </c>
      <c r="S1813" s="15">
        <f t="shared" si="201"/>
        <v>22.977791536247832</v>
      </c>
      <c r="T1813" s="20" t="str">
        <f t="shared" si="202"/>
        <v>Medium</v>
      </c>
    </row>
    <row r="1814" spans="1:20" x14ac:dyDescent="0.3">
      <c r="A1814" s="15" t="s">
        <v>1887</v>
      </c>
      <c r="B1814" s="16">
        <v>45099</v>
      </c>
      <c r="C1814" s="15" t="s">
        <v>14</v>
      </c>
      <c r="D1814" s="15" t="s">
        <v>38</v>
      </c>
      <c r="E1814" s="15" t="s">
        <v>32</v>
      </c>
      <c r="F1814" s="15" t="s">
        <v>33</v>
      </c>
      <c r="G1814" s="15" t="s">
        <v>83</v>
      </c>
      <c r="H1814" s="15">
        <v>3</v>
      </c>
      <c r="I1814" s="15">
        <v>19157</v>
      </c>
      <c r="J1814" s="17">
        <v>0.1</v>
      </c>
      <c r="K1814" s="15">
        <v>51723.9</v>
      </c>
      <c r="L1814" s="15">
        <v>45739.839999999997</v>
      </c>
      <c r="M1814" s="15" t="s">
        <v>35</v>
      </c>
      <c r="N1814" s="18" t="str">
        <f t="shared" si="196"/>
        <v>June</v>
      </c>
      <c r="O1814" s="15">
        <f t="shared" si="197"/>
        <v>2</v>
      </c>
      <c r="P1814" s="19">
        <f t="shared" si="198"/>
        <v>5172.3900000000003</v>
      </c>
      <c r="Q1814" s="19">
        <f t="shared" si="199"/>
        <v>46551.51</v>
      </c>
      <c r="R1814" s="15">
        <f t="shared" si="200"/>
        <v>5984.0600000000049</v>
      </c>
      <c r="S1814" s="15">
        <f t="shared" si="201"/>
        <v>11.569235885151748</v>
      </c>
      <c r="T1814" s="20" t="str">
        <f t="shared" si="202"/>
        <v>High</v>
      </c>
    </row>
    <row r="1815" spans="1:20" x14ac:dyDescent="0.3">
      <c r="A1815" s="15" t="s">
        <v>1888</v>
      </c>
      <c r="B1815" s="16">
        <v>45214</v>
      </c>
      <c r="C1815" s="15" t="s">
        <v>27</v>
      </c>
      <c r="D1815" s="15" t="s">
        <v>109</v>
      </c>
      <c r="E1815" s="15" t="s">
        <v>16</v>
      </c>
      <c r="F1815" s="15" t="s">
        <v>29</v>
      </c>
      <c r="G1815" s="15" t="s">
        <v>77</v>
      </c>
      <c r="H1815" s="15">
        <v>5</v>
      </c>
      <c r="I1815" s="15">
        <v>29417</v>
      </c>
      <c r="J1815" s="17">
        <v>0.08</v>
      </c>
      <c r="K1815" s="15">
        <v>135318.20000000001</v>
      </c>
      <c r="L1815" s="15">
        <v>111061.87</v>
      </c>
      <c r="M1815" s="15" t="s">
        <v>51</v>
      </c>
      <c r="N1815" s="18" t="str">
        <f t="shared" si="196"/>
        <v>October</v>
      </c>
      <c r="O1815" s="15">
        <f t="shared" si="197"/>
        <v>4</v>
      </c>
      <c r="P1815" s="19">
        <f t="shared" si="198"/>
        <v>10825.456000000002</v>
      </c>
      <c r="Q1815" s="19">
        <f t="shared" si="199"/>
        <v>124492.74400000001</v>
      </c>
      <c r="R1815" s="15">
        <f t="shared" si="200"/>
        <v>24256.330000000016</v>
      </c>
      <c r="S1815" s="15">
        <f t="shared" si="201"/>
        <v>17.925401017749287</v>
      </c>
      <c r="T1815" s="20" t="str">
        <f t="shared" si="202"/>
        <v>High</v>
      </c>
    </row>
    <row r="1816" spans="1:20" x14ac:dyDescent="0.3">
      <c r="A1816" s="15" t="s">
        <v>1889</v>
      </c>
      <c r="B1816" s="16">
        <v>45049</v>
      </c>
      <c r="C1816" s="15" t="s">
        <v>27</v>
      </c>
      <c r="D1816" s="15" t="s">
        <v>48</v>
      </c>
      <c r="E1816" s="15" t="s">
        <v>32</v>
      </c>
      <c r="F1816" s="15" t="s">
        <v>43</v>
      </c>
      <c r="G1816" s="15" t="s">
        <v>44</v>
      </c>
      <c r="H1816" s="15">
        <v>4</v>
      </c>
      <c r="I1816" s="15">
        <v>77570</v>
      </c>
      <c r="J1816" s="17">
        <v>0</v>
      </c>
      <c r="K1816" s="15">
        <v>310280</v>
      </c>
      <c r="L1816" s="15">
        <v>235711.94</v>
      </c>
      <c r="M1816" s="15" t="s">
        <v>19</v>
      </c>
      <c r="N1816" s="18" t="str">
        <f t="shared" si="196"/>
        <v>May</v>
      </c>
      <c r="O1816" s="15">
        <f t="shared" si="197"/>
        <v>2</v>
      </c>
      <c r="P1816" s="19">
        <f t="shared" si="198"/>
        <v>0</v>
      </c>
      <c r="Q1816" s="19">
        <f t="shared" si="199"/>
        <v>310280</v>
      </c>
      <c r="R1816" s="15">
        <f t="shared" si="200"/>
        <v>74568.06</v>
      </c>
      <c r="S1816" s="15">
        <f t="shared" si="201"/>
        <v>24.032506123501353</v>
      </c>
      <c r="T1816" s="20" t="str">
        <f t="shared" si="202"/>
        <v>High</v>
      </c>
    </row>
    <row r="1817" spans="1:20" x14ac:dyDescent="0.3">
      <c r="A1817" s="15" t="s">
        <v>1890</v>
      </c>
      <c r="B1817" s="16">
        <v>45378</v>
      </c>
      <c r="C1817" s="15" t="s">
        <v>21</v>
      </c>
      <c r="D1817" s="15" t="s">
        <v>38</v>
      </c>
      <c r="E1817" s="15" t="s">
        <v>16</v>
      </c>
      <c r="F1817" s="15" t="s">
        <v>17</v>
      </c>
      <c r="G1817" s="15" t="s">
        <v>156</v>
      </c>
      <c r="H1817" s="15">
        <v>5</v>
      </c>
      <c r="I1817" s="15">
        <v>45981</v>
      </c>
      <c r="J1817" s="17">
        <v>0.08</v>
      </c>
      <c r="K1817" s="15">
        <v>211512.6</v>
      </c>
      <c r="L1817" s="15">
        <v>171019.08</v>
      </c>
      <c r="M1817" s="15" t="s">
        <v>35</v>
      </c>
      <c r="N1817" s="18" t="str">
        <f t="shared" si="196"/>
        <v>March</v>
      </c>
      <c r="O1817" s="15">
        <f t="shared" si="197"/>
        <v>1</v>
      </c>
      <c r="P1817" s="19">
        <f t="shared" si="198"/>
        <v>16921.008000000002</v>
      </c>
      <c r="Q1817" s="19">
        <f t="shared" si="199"/>
        <v>194591.592</v>
      </c>
      <c r="R1817" s="15">
        <f t="shared" si="200"/>
        <v>40493.520000000019</v>
      </c>
      <c r="S1817" s="15">
        <f t="shared" si="201"/>
        <v>19.14473180321173</v>
      </c>
      <c r="T1817" s="20" t="str">
        <f t="shared" si="202"/>
        <v>High</v>
      </c>
    </row>
    <row r="1818" spans="1:20" x14ac:dyDescent="0.3">
      <c r="A1818" s="15" t="s">
        <v>1891</v>
      </c>
      <c r="B1818" s="16">
        <v>45405</v>
      </c>
      <c r="C1818" s="15" t="s">
        <v>14</v>
      </c>
      <c r="D1818" s="15" t="s">
        <v>15</v>
      </c>
      <c r="E1818" s="15" t="s">
        <v>32</v>
      </c>
      <c r="F1818" s="15" t="s">
        <v>33</v>
      </c>
      <c r="G1818" s="15" t="s">
        <v>34</v>
      </c>
      <c r="H1818" s="15">
        <v>1</v>
      </c>
      <c r="I1818" s="15">
        <v>85020</v>
      </c>
      <c r="J1818" s="17">
        <v>0.12</v>
      </c>
      <c r="K1818" s="15">
        <v>74817.600000000006</v>
      </c>
      <c r="L1818" s="15">
        <v>61158.28</v>
      </c>
      <c r="M1818" s="15" t="s">
        <v>35</v>
      </c>
      <c r="N1818" s="18" t="str">
        <f t="shared" si="196"/>
        <v>April</v>
      </c>
      <c r="O1818" s="15">
        <f t="shared" si="197"/>
        <v>2</v>
      </c>
      <c r="P1818" s="19">
        <f t="shared" si="198"/>
        <v>8978.112000000001</v>
      </c>
      <c r="Q1818" s="19">
        <f t="shared" si="199"/>
        <v>65839.488000000012</v>
      </c>
      <c r="R1818" s="15">
        <f t="shared" si="200"/>
        <v>13659.320000000007</v>
      </c>
      <c r="S1818" s="15">
        <f t="shared" si="201"/>
        <v>18.256827270588747</v>
      </c>
      <c r="T1818" s="20" t="str">
        <f t="shared" si="202"/>
        <v>High</v>
      </c>
    </row>
    <row r="1819" spans="1:20" x14ac:dyDescent="0.3">
      <c r="A1819" s="15" t="s">
        <v>1892</v>
      </c>
      <c r="B1819" s="16">
        <v>45428</v>
      </c>
      <c r="C1819" s="15" t="s">
        <v>27</v>
      </c>
      <c r="D1819" s="15" t="s">
        <v>22</v>
      </c>
      <c r="E1819" s="15" t="s">
        <v>16</v>
      </c>
      <c r="F1819" s="15" t="s">
        <v>17</v>
      </c>
      <c r="G1819" s="15" t="s">
        <v>93</v>
      </c>
      <c r="H1819" s="15">
        <v>4</v>
      </c>
      <c r="I1819" s="15">
        <v>29723</v>
      </c>
      <c r="J1819" s="17">
        <v>0.08</v>
      </c>
      <c r="K1819" s="15">
        <v>109380.64</v>
      </c>
      <c r="L1819" s="15">
        <v>86668.41</v>
      </c>
      <c r="M1819" s="15" t="s">
        <v>51</v>
      </c>
      <c r="N1819" s="18" t="str">
        <f t="shared" si="196"/>
        <v>May</v>
      </c>
      <c r="O1819" s="15">
        <f t="shared" si="197"/>
        <v>2</v>
      </c>
      <c r="P1819" s="19">
        <f t="shared" si="198"/>
        <v>8750.4511999999995</v>
      </c>
      <c r="Q1819" s="19">
        <f t="shared" si="199"/>
        <v>100630.1888</v>
      </c>
      <c r="R1819" s="15">
        <f t="shared" si="200"/>
        <v>22712.229999999996</v>
      </c>
      <c r="S1819" s="15">
        <f t="shared" si="201"/>
        <v>20.764396697624001</v>
      </c>
      <c r="T1819" s="20" t="str">
        <f t="shared" si="202"/>
        <v>High</v>
      </c>
    </row>
    <row r="1820" spans="1:20" x14ac:dyDescent="0.3">
      <c r="A1820" s="15" t="s">
        <v>1893</v>
      </c>
      <c r="B1820" s="16">
        <v>45080</v>
      </c>
      <c r="C1820" s="15" t="s">
        <v>21</v>
      </c>
      <c r="D1820" s="15" t="s">
        <v>70</v>
      </c>
      <c r="E1820" s="15" t="s">
        <v>32</v>
      </c>
      <c r="F1820" s="15" t="s">
        <v>33</v>
      </c>
      <c r="G1820" s="15" t="s">
        <v>83</v>
      </c>
      <c r="H1820" s="15">
        <v>2</v>
      </c>
      <c r="I1820" s="15">
        <v>72770</v>
      </c>
      <c r="J1820" s="17">
        <v>0</v>
      </c>
      <c r="K1820" s="15">
        <v>145540</v>
      </c>
      <c r="L1820" s="15">
        <v>126096.48</v>
      </c>
      <c r="M1820" s="15" t="s">
        <v>51</v>
      </c>
      <c r="N1820" s="18" t="str">
        <f t="shared" si="196"/>
        <v>June</v>
      </c>
      <c r="O1820" s="15">
        <f t="shared" si="197"/>
        <v>2</v>
      </c>
      <c r="P1820" s="19">
        <f t="shared" si="198"/>
        <v>0</v>
      </c>
      <c r="Q1820" s="19">
        <f t="shared" si="199"/>
        <v>145540</v>
      </c>
      <c r="R1820" s="15">
        <f t="shared" si="200"/>
        <v>19443.520000000004</v>
      </c>
      <c r="S1820" s="15">
        <f t="shared" si="201"/>
        <v>13.359571251889518</v>
      </c>
      <c r="T1820" s="20" t="str">
        <f t="shared" si="202"/>
        <v>High</v>
      </c>
    </row>
    <row r="1821" spans="1:20" x14ac:dyDescent="0.3">
      <c r="A1821" s="15" t="s">
        <v>1894</v>
      </c>
      <c r="B1821" s="16">
        <v>45394</v>
      </c>
      <c r="C1821" s="15" t="s">
        <v>37</v>
      </c>
      <c r="D1821" s="15" t="s">
        <v>46</v>
      </c>
      <c r="E1821" s="15" t="s">
        <v>32</v>
      </c>
      <c r="F1821" s="15" t="s">
        <v>60</v>
      </c>
      <c r="G1821" s="15" t="s">
        <v>102</v>
      </c>
      <c r="H1821" s="15">
        <v>4</v>
      </c>
      <c r="I1821" s="15">
        <v>33178</v>
      </c>
      <c r="J1821" s="17">
        <v>0.15</v>
      </c>
      <c r="K1821" s="15">
        <v>112805.2</v>
      </c>
      <c r="L1821" s="15">
        <v>96990.47</v>
      </c>
      <c r="M1821" s="15" t="s">
        <v>19</v>
      </c>
      <c r="N1821" s="18" t="str">
        <f t="shared" si="196"/>
        <v>April</v>
      </c>
      <c r="O1821" s="15">
        <f t="shared" si="197"/>
        <v>2</v>
      </c>
      <c r="P1821" s="19">
        <f t="shared" si="198"/>
        <v>16920.78</v>
      </c>
      <c r="Q1821" s="19">
        <f t="shared" si="199"/>
        <v>95884.42</v>
      </c>
      <c r="R1821" s="15">
        <f t="shared" si="200"/>
        <v>15814.729999999996</v>
      </c>
      <c r="S1821" s="15">
        <f t="shared" si="201"/>
        <v>14.019504420009005</v>
      </c>
      <c r="T1821" s="20" t="str">
        <f t="shared" si="202"/>
        <v>High</v>
      </c>
    </row>
    <row r="1822" spans="1:20" x14ac:dyDescent="0.3">
      <c r="A1822" s="15" t="s">
        <v>1895</v>
      </c>
      <c r="B1822" s="16">
        <v>45074</v>
      </c>
      <c r="C1822" s="15" t="s">
        <v>27</v>
      </c>
      <c r="D1822" s="15" t="s">
        <v>15</v>
      </c>
      <c r="E1822" s="15" t="s">
        <v>32</v>
      </c>
      <c r="F1822" s="15" t="s">
        <v>33</v>
      </c>
      <c r="G1822" s="15" t="s">
        <v>34</v>
      </c>
      <c r="H1822" s="15">
        <v>4</v>
      </c>
      <c r="I1822" s="15">
        <v>73150</v>
      </c>
      <c r="J1822" s="17">
        <v>0.15</v>
      </c>
      <c r="K1822" s="15">
        <v>248710</v>
      </c>
      <c r="L1822" s="15">
        <v>186843.83</v>
      </c>
      <c r="M1822" s="15" t="s">
        <v>51</v>
      </c>
      <c r="N1822" s="18" t="str">
        <f t="shared" si="196"/>
        <v>May</v>
      </c>
      <c r="O1822" s="15">
        <f t="shared" si="197"/>
        <v>2</v>
      </c>
      <c r="P1822" s="19">
        <f t="shared" si="198"/>
        <v>37306.5</v>
      </c>
      <c r="Q1822" s="19">
        <f t="shared" si="199"/>
        <v>211403.5</v>
      </c>
      <c r="R1822" s="15">
        <f t="shared" si="200"/>
        <v>61866.170000000013</v>
      </c>
      <c r="S1822" s="15">
        <f t="shared" si="201"/>
        <v>24.874822081942831</v>
      </c>
      <c r="T1822" s="20" t="str">
        <f t="shared" si="202"/>
        <v>High</v>
      </c>
    </row>
    <row r="1823" spans="1:20" x14ac:dyDescent="0.3">
      <c r="A1823" s="15" t="s">
        <v>1896</v>
      </c>
      <c r="B1823" s="16">
        <v>45316</v>
      </c>
      <c r="C1823" s="15" t="s">
        <v>21</v>
      </c>
      <c r="D1823" s="15" t="s">
        <v>38</v>
      </c>
      <c r="E1823" s="15" t="s">
        <v>16</v>
      </c>
      <c r="F1823" s="15" t="s">
        <v>17</v>
      </c>
      <c r="G1823" s="15" t="s">
        <v>93</v>
      </c>
      <c r="H1823" s="15">
        <v>3</v>
      </c>
      <c r="I1823" s="15">
        <v>1795</v>
      </c>
      <c r="J1823" s="17">
        <v>0.15</v>
      </c>
      <c r="K1823" s="15">
        <v>4577.25</v>
      </c>
      <c r="L1823" s="15">
        <v>3720.5</v>
      </c>
      <c r="M1823" s="15" t="s">
        <v>35</v>
      </c>
      <c r="N1823" s="18" t="str">
        <f t="shared" si="196"/>
        <v>January</v>
      </c>
      <c r="O1823" s="15">
        <f t="shared" si="197"/>
        <v>1</v>
      </c>
      <c r="P1823" s="19">
        <f t="shared" si="198"/>
        <v>686.58749999999998</v>
      </c>
      <c r="Q1823" s="19">
        <f t="shared" si="199"/>
        <v>3890.6624999999999</v>
      </c>
      <c r="R1823" s="15">
        <f t="shared" si="200"/>
        <v>856.75</v>
      </c>
      <c r="S1823" s="15">
        <f t="shared" si="201"/>
        <v>18.71757059369709</v>
      </c>
      <c r="T1823" s="20" t="str">
        <f t="shared" si="202"/>
        <v>Low</v>
      </c>
    </row>
    <row r="1824" spans="1:20" x14ac:dyDescent="0.3">
      <c r="A1824" s="15" t="s">
        <v>1897</v>
      </c>
      <c r="B1824" s="16">
        <v>45227</v>
      </c>
      <c r="C1824" s="15" t="s">
        <v>14</v>
      </c>
      <c r="D1824" s="15" t="s">
        <v>48</v>
      </c>
      <c r="E1824" s="15" t="s">
        <v>23</v>
      </c>
      <c r="F1824" s="15" t="s">
        <v>24</v>
      </c>
      <c r="G1824" s="15" t="s">
        <v>75</v>
      </c>
      <c r="H1824" s="15">
        <v>2</v>
      </c>
      <c r="I1824" s="15">
        <v>18056</v>
      </c>
      <c r="J1824" s="17">
        <v>0.05</v>
      </c>
      <c r="K1824" s="15">
        <v>34306.400000000001</v>
      </c>
      <c r="L1824" s="15">
        <v>29893.4</v>
      </c>
      <c r="M1824" s="15" t="s">
        <v>51</v>
      </c>
      <c r="N1824" s="18" t="str">
        <f t="shared" si="196"/>
        <v>October</v>
      </c>
      <c r="O1824" s="15">
        <f t="shared" si="197"/>
        <v>4</v>
      </c>
      <c r="P1824" s="19">
        <f t="shared" si="198"/>
        <v>1715.3200000000002</v>
      </c>
      <c r="Q1824" s="19">
        <f t="shared" si="199"/>
        <v>32591.08</v>
      </c>
      <c r="R1824" s="15">
        <f t="shared" si="200"/>
        <v>4413</v>
      </c>
      <c r="S1824" s="15">
        <f t="shared" si="201"/>
        <v>12.863489028286267</v>
      </c>
      <c r="T1824" s="20" t="str">
        <f t="shared" si="202"/>
        <v>High</v>
      </c>
    </row>
    <row r="1825" spans="1:20" x14ac:dyDescent="0.3">
      <c r="A1825" s="15" t="s">
        <v>1898</v>
      </c>
      <c r="B1825" s="16">
        <v>45089</v>
      </c>
      <c r="C1825" s="15" t="s">
        <v>37</v>
      </c>
      <c r="D1825" s="15" t="s">
        <v>38</v>
      </c>
      <c r="E1825" s="15" t="s">
        <v>16</v>
      </c>
      <c r="F1825" s="15" t="s">
        <v>17</v>
      </c>
      <c r="G1825" s="15" t="s">
        <v>156</v>
      </c>
      <c r="H1825" s="15">
        <v>1</v>
      </c>
      <c r="I1825" s="15">
        <v>17197</v>
      </c>
      <c r="J1825" s="17">
        <v>0.08</v>
      </c>
      <c r="K1825" s="15">
        <v>15821.24</v>
      </c>
      <c r="L1825" s="15">
        <v>13974.7</v>
      </c>
      <c r="M1825" s="15" t="s">
        <v>19</v>
      </c>
      <c r="N1825" s="18" t="str">
        <f t="shared" si="196"/>
        <v>June</v>
      </c>
      <c r="O1825" s="15">
        <f t="shared" si="197"/>
        <v>2</v>
      </c>
      <c r="P1825" s="19">
        <f t="shared" si="198"/>
        <v>1265.6992</v>
      </c>
      <c r="Q1825" s="19">
        <f t="shared" si="199"/>
        <v>14555.540799999999</v>
      </c>
      <c r="R1825" s="15">
        <f t="shared" si="200"/>
        <v>1846.5399999999991</v>
      </c>
      <c r="S1825" s="15">
        <f t="shared" si="201"/>
        <v>11.671272289656178</v>
      </c>
      <c r="T1825" s="20" t="str">
        <f t="shared" si="202"/>
        <v>Medium</v>
      </c>
    </row>
    <row r="1826" spans="1:20" x14ac:dyDescent="0.3">
      <c r="A1826" s="15" t="s">
        <v>1899</v>
      </c>
      <c r="B1826" s="16">
        <v>45233</v>
      </c>
      <c r="C1826" s="15" t="s">
        <v>37</v>
      </c>
      <c r="D1826" s="15" t="s">
        <v>22</v>
      </c>
      <c r="E1826" s="15" t="s">
        <v>16</v>
      </c>
      <c r="F1826" s="15" t="s">
        <v>17</v>
      </c>
      <c r="G1826" s="15" t="s">
        <v>93</v>
      </c>
      <c r="H1826" s="15">
        <v>1</v>
      </c>
      <c r="I1826" s="15">
        <v>82907</v>
      </c>
      <c r="J1826" s="17">
        <v>0.12</v>
      </c>
      <c r="K1826" s="15">
        <v>72958.16</v>
      </c>
      <c r="L1826" s="15">
        <v>60307.4</v>
      </c>
      <c r="M1826" s="15" t="s">
        <v>35</v>
      </c>
      <c r="N1826" s="18" t="str">
        <f t="shared" si="196"/>
        <v>November</v>
      </c>
      <c r="O1826" s="15">
        <f t="shared" si="197"/>
        <v>4</v>
      </c>
      <c r="P1826" s="19">
        <f t="shared" si="198"/>
        <v>8754.9791999999998</v>
      </c>
      <c r="Q1826" s="19">
        <f t="shared" si="199"/>
        <v>64203.180800000002</v>
      </c>
      <c r="R1826" s="15">
        <f t="shared" si="200"/>
        <v>12650.760000000002</v>
      </c>
      <c r="S1826" s="15">
        <f t="shared" si="201"/>
        <v>17.339746506764975</v>
      </c>
      <c r="T1826" s="20" t="str">
        <f t="shared" si="202"/>
        <v>High</v>
      </c>
    </row>
    <row r="1827" spans="1:20" x14ac:dyDescent="0.3">
      <c r="A1827" s="15" t="s">
        <v>1900</v>
      </c>
      <c r="B1827" s="16">
        <v>45656</v>
      </c>
      <c r="C1827" s="15" t="s">
        <v>27</v>
      </c>
      <c r="D1827" s="15" t="s">
        <v>109</v>
      </c>
      <c r="E1827" s="15" t="s">
        <v>16</v>
      </c>
      <c r="F1827" s="15" t="s">
        <v>39</v>
      </c>
      <c r="G1827" s="15" t="s">
        <v>165</v>
      </c>
      <c r="H1827" s="15">
        <v>2</v>
      </c>
      <c r="I1827" s="15">
        <v>76506</v>
      </c>
      <c r="J1827" s="17">
        <v>0.1</v>
      </c>
      <c r="K1827" s="15">
        <v>137710.79999999999</v>
      </c>
      <c r="L1827" s="15">
        <v>123200.74</v>
      </c>
      <c r="M1827" s="15" t="s">
        <v>51</v>
      </c>
      <c r="N1827" s="18" t="str">
        <f t="shared" si="196"/>
        <v>December</v>
      </c>
      <c r="O1827" s="15">
        <f t="shared" si="197"/>
        <v>4</v>
      </c>
      <c r="P1827" s="19">
        <f t="shared" si="198"/>
        <v>13771.08</v>
      </c>
      <c r="Q1827" s="19">
        <f t="shared" si="199"/>
        <v>123939.71999999999</v>
      </c>
      <c r="R1827" s="15">
        <f t="shared" si="200"/>
        <v>14510.059999999983</v>
      </c>
      <c r="S1827" s="15">
        <f t="shared" si="201"/>
        <v>10.536617316869833</v>
      </c>
      <c r="T1827" s="20" t="str">
        <f t="shared" si="202"/>
        <v>High</v>
      </c>
    </row>
    <row r="1828" spans="1:20" x14ac:dyDescent="0.3">
      <c r="A1828" s="15" t="s">
        <v>1901</v>
      </c>
      <c r="B1828" s="16">
        <v>45224</v>
      </c>
      <c r="C1828" s="15" t="s">
        <v>21</v>
      </c>
      <c r="D1828" s="15" t="s">
        <v>15</v>
      </c>
      <c r="E1828" s="15" t="s">
        <v>32</v>
      </c>
      <c r="F1828" s="15" t="s">
        <v>60</v>
      </c>
      <c r="G1828" s="15" t="s">
        <v>102</v>
      </c>
      <c r="H1828" s="15">
        <v>5</v>
      </c>
      <c r="I1828" s="15">
        <v>59577</v>
      </c>
      <c r="J1828" s="17">
        <v>0</v>
      </c>
      <c r="K1828" s="15">
        <v>297885</v>
      </c>
      <c r="L1828" s="15">
        <v>250725.93</v>
      </c>
      <c r="M1828" s="15" t="s">
        <v>51</v>
      </c>
      <c r="N1828" s="18" t="str">
        <f t="shared" si="196"/>
        <v>October</v>
      </c>
      <c r="O1828" s="15">
        <f t="shared" si="197"/>
        <v>4</v>
      </c>
      <c r="P1828" s="19">
        <f t="shared" si="198"/>
        <v>0</v>
      </c>
      <c r="Q1828" s="19">
        <f t="shared" si="199"/>
        <v>297885</v>
      </c>
      <c r="R1828" s="15">
        <f t="shared" si="200"/>
        <v>47159.070000000007</v>
      </c>
      <c r="S1828" s="15">
        <f t="shared" si="201"/>
        <v>15.831300669721541</v>
      </c>
      <c r="T1828" s="20" t="str">
        <f t="shared" si="202"/>
        <v>High</v>
      </c>
    </row>
    <row r="1829" spans="1:20" x14ac:dyDescent="0.3">
      <c r="A1829" s="15" t="s">
        <v>1902</v>
      </c>
      <c r="B1829" s="16">
        <v>45074</v>
      </c>
      <c r="C1829" s="15" t="s">
        <v>37</v>
      </c>
      <c r="D1829" s="15" t="s">
        <v>56</v>
      </c>
      <c r="E1829" s="15" t="s">
        <v>16</v>
      </c>
      <c r="F1829" s="15" t="s">
        <v>17</v>
      </c>
      <c r="G1829" s="15" t="s">
        <v>97</v>
      </c>
      <c r="H1829" s="15">
        <v>4</v>
      </c>
      <c r="I1829" s="15">
        <v>87864</v>
      </c>
      <c r="J1829" s="17">
        <v>0.08</v>
      </c>
      <c r="K1829" s="15">
        <v>323339.52000000002</v>
      </c>
      <c r="L1829" s="15">
        <v>272743.13</v>
      </c>
      <c r="M1829" s="15" t="s">
        <v>35</v>
      </c>
      <c r="N1829" s="18" t="str">
        <f t="shared" si="196"/>
        <v>May</v>
      </c>
      <c r="O1829" s="15">
        <f t="shared" si="197"/>
        <v>2</v>
      </c>
      <c r="P1829" s="19">
        <f t="shared" si="198"/>
        <v>25867.161600000003</v>
      </c>
      <c r="Q1829" s="19">
        <f t="shared" si="199"/>
        <v>297472.35840000003</v>
      </c>
      <c r="R1829" s="15">
        <f t="shared" si="200"/>
        <v>50596.390000000014</v>
      </c>
      <c r="S1829" s="15">
        <f t="shared" si="201"/>
        <v>15.648068630769297</v>
      </c>
      <c r="T1829" s="20" t="str">
        <f t="shared" si="202"/>
        <v>High</v>
      </c>
    </row>
    <row r="1830" spans="1:20" x14ac:dyDescent="0.3">
      <c r="A1830" s="15" t="s">
        <v>1903</v>
      </c>
      <c r="B1830" s="16">
        <v>45308</v>
      </c>
      <c r="C1830" s="15" t="s">
        <v>21</v>
      </c>
      <c r="D1830" s="15" t="s">
        <v>65</v>
      </c>
      <c r="E1830" s="15" t="s">
        <v>23</v>
      </c>
      <c r="F1830" s="15" t="s">
        <v>49</v>
      </c>
      <c r="G1830" s="15" t="s">
        <v>50</v>
      </c>
      <c r="H1830" s="15">
        <v>2</v>
      </c>
      <c r="I1830" s="15">
        <v>48847</v>
      </c>
      <c r="J1830" s="17">
        <v>0.08</v>
      </c>
      <c r="K1830" s="15">
        <v>89878.48</v>
      </c>
      <c r="L1830" s="15">
        <v>77951.94</v>
      </c>
      <c r="M1830" s="15" t="s">
        <v>51</v>
      </c>
      <c r="N1830" s="18" t="str">
        <f t="shared" si="196"/>
        <v>January</v>
      </c>
      <c r="O1830" s="15">
        <f t="shared" si="197"/>
        <v>1</v>
      </c>
      <c r="P1830" s="19">
        <f t="shared" si="198"/>
        <v>7190.2784000000001</v>
      </c>
      <c r="Q1830" s="19">
        <f t="shared" si="199"/>
        <v>82688.2016</v>
      </c>
      <c r="R1830" s="15">
        <f t="shared" si="200"/>
        <v>11926.539999999994</v>
      </c>
      <c r="S1830" s="15">
        <f t="shared" si="201"/>
        <v>13.269628057795362</v>
      </c>
      <c r="T1830" s="20" t="str">
        <f t="shared" si="202"/>
        <v>High</v>
      </c>
    </row>
    <row r="1831" spans="1:20" x14ac:dyDescent="0.3">
      <c r="A1831" s="15" t="s">
        <v>1904</v>
      </c>
      <c r="B1831" s="16">
        <v>45453</v>
      </c>
      <c r="C1831" s="15" t="s">
        <v>21</v>
      </c>
      <c r="D1831" s="15" t="s">
        <v>109</v>
      </c>
      <c r="E1831" s="15" t="s">
        <v>16</v>
      </c>
      <c r="F1831" s="15" t="s">
        <v>39</v>
      </c>
      <c r="G1831" s="15" t="s">
        <v>165</v>
      </c>
      <c r="H1831" s="15">
        <v>1</v>
      </c>
      <c r="I1831" s="15">
        <v>67018</v>
      </c>
      <c r="J1831" s="17">
        <v>0.15</v>
      </c>
      <c r="K1831" s="15">
        <v>56965.3</v>
      </c>
      <c r="L1831" s="15">
        <v>49800.06</v>
      </c>
      <c r="M1831" s="15" t="s">
        <v>51</v>
      </c>
      <c r="N1831" s="18" t="str">
        <f t="shared" si="196"/>
        <v>June</v>
      </c>
      <c r="O1831" s="15">
        <f t="shared" si="197"/>
        <v>2</v>
      </c>
      <c r="P1831" s="19">
        <f t="shared" si="198"/>
        <v>8544.7950000000001</v>
      </c>
      <c r="Q1831" s="19">
        <f t="shared" si="199"/>
        <v>48420.505000000005</v>
      </c>
      <c r="R1831" s="15">
        <f t="shared" si="200"/>
        <v>7165.2400000000052</v>
      </c>
      <c r="S1831" s="15">
        <f t="shared" si="201"/>
        <v>12.578253779054977</v>
      </c>
      <c r="T1831" s="20" t="str">
        <f t="shared" si="202"/>
        <v>High</v>
      </c>
    </row>
    <row r="1832" spans="1:20" x14ac:dyDescent="0.3">
      <c r="A1832" s="15" t="s">
        <v>1905</v>
      </c>
      <c r="B1832" s="16">
        <v>45657</v>
      </c>
      <c r="C1832" s="15" t="s">
        <v>21</v>
      </c>
      <c r="D1832" s="15" t="s">
        <v>22</v>
      </c>
      <c r="E1832" s="15" t="s">
        <v>32</v>
      </c>
      <c r="F1832" s="15" t="s">
        <v>43</v>
      </c>
      <c r="G1832" s="15" t="s">
        <v>66</v>
      </c>
      <c r="H1832" s="15">
        <v>1</v>
      </c>
      <c r="I1832" s="15">
        <v>19180</v>
      </c>
      <c r="J1832" s="17">
        <v>0.08</v>
      </c>
      <c r="K1832" s="15">
        <v>17645.599999999999</v>
      </c>
      <c r="L1832" s="15">
        <v>14605.65</v>
      </c>
      <c r="M1832" s="15" t="s">
        <v>35</v>
      </c>
      <c r="N1832" s="18" t="str">
        <f t="shared" si="196"/>
        <v>December</v>
      </c>
      <c r="O1832" s="15">
        <f t="shared" si="197"/>
        <v>4</v>
      </c>
      <c r="P1832" s="19">
        <f t="shared" si="198"/>
        <v>1411.6479999999999</v>
      </c>
      <c r="Q1832" s="19">
        <f t="shared" si="199"/>
        <v>16233.951999999999</v>
      </c>
      <c r="R1832" s="15">
        <f t="shared" si="200"/>
        <v>3039.9499999999989</v>
      </c>
      <c r="S1832" s="15">
        <f t="shared" si="201"/>
        <v>17.227807498753226</v>
      </c>
      <c r="T1832" s="20" t="str">
        <f t="shared" si="202"/>
        <v>Medium</v>
      </c>
    </row>
    <row r="1833" spans="1:20" x14ac:dyDescent="0.3">
      <c r="A1833" s="15" t="s">
        <v>1906</v>
      </c>
      <c r="B1833" s="16">
        <v>45073</v>
      </c>
      <c r="C1833" s="15" t="s">
        <v>14</v>
      </c>
      <c r="D1833" s="15" t="s">
        <v>68</v>
      </c>
      <c r="E1833" s="15" t="s">
        <v>16</v>
      </c>
      <c r="F1833" s="15" t="s">
        <v>29</v>
      </c>
      <c r="G1833" s="15" t="s">
        <v>57</v>
      </c>
      <c r="H1833" s="15">
        <v>2</v>
      </c>
      <c r="I1833" s="15">
        <v>30374</v>
      </c>
      <c r="J1833" s="17">
        <v>0.12</v>
      </c>
      <c r="K1833" s="15">
        <v>53458.239999999998</v>
      </c>
      <c r="L1833" s="15">
        <v>44676.13</v>
      </c>
      <c r="M1833" s="15" t="s">
        <v>19</v>
      </c>
      <c r="N1833" s="18" t="str">
        <f t="shared" si="196"/>
        <v>May</v>
      </c>
      <c r="O1833" s="15">
        <f t="shared" si="197"/>
        <v>2</v>
      </c>
      <c r="P1833" s="19">
        <f t="shared" si="198"/>
        <v>6414.9887999999992</v>
      </c>
      <c r="Q1833" s="19">
        <f t="shared" si="199"/>
        <v>47043.251199999999</v>
      </c>
      <c r="R1833" s="15">
        <f t="shared" si="200"/>
        <v>8782.11</v>
      </c>
      <c r="S1833" s="15">
        <f t="shared" si="201"/>
        <v>16.427981916351904</v>
      </c>
      <c r="T1833" s="20" t="str">
        <f t="shared" si="202"/>
        <v>High</v>
      </c>
    </row>
    <row r="1834" spans="1:20" x14ac:dyDescent="0.3">
      <c r="A1834" s="15" t="s">
        <v>1907</v>
      </c>
      <c r="B1834" s="16">
        <v>45176</v>
      </c>
      <c r="C1834" s="15" t="s">
        <v>37</v>
      </c>
      <c r="D1834" s="15" t="s">
        <v>73</v>
      </c>
      <c r="E1834" s="15" t="s">
        <v>16</v>
      </c>
      <c r="F1834" s="15" t="s">
        <v>39</v>
      </c>
      <c r="G1834" s="15" t="s">
        <v>165</v>
      </c>
      <c r="H1834" s="15">
        <v>5</v>
      </c>
      <c r="I1834" s="15">
        <v>25064</v>
      </c>
      <c r="J1834" s="17">
        <v>0.05</v>
      </c>
      <c r="K1834" s="15">
        <v>119054</v>
      </c>
      <c r="L1834" s="15">
        <v>102679.26</v>
      </c>
      <c r="M1834" s="15" t="s">
        <v>51</v>
      </c>
      <c r="N1834" s="18" t="str">
        <f t="shared" si="196"/>
        <v>September</v>
      </c>
      <c r="O1834" s="15">
        <f t="shared" si="197"/>
        <v>3</v>
      </c>
      <c r="P1834" s="19">
        <f t="shared" si="198"/>
        <v>5952.7000000000007</v>
      </c>
      <c r="Q1834" s="19">
        <f t="shared" si="199"/>
        <v>113101.3</v>
      </c>
      <c r="R1834" s="15">
        <f t="shared" si="200"/>
        <v>16374.740000000005</v>
      </c>
      <c r="S1834" s="15">
        <f t="shared" si="201"/>
        <v>13.754044383221064</v>
      </c>
      <c r="T1834" s="20" t="str">
        <f t="shared" si="202"/>
        <v>High</v>
      </c>
    </row>
    <row r="1835" spans="1:20" x14ac:dyDescent="0.3">
      <c r="A1835" s="15" t="s">
        <v>1908</v>
      </c>
      <c r="B1835" s="16">
        <v>45470</v>
      </c>
      <c r="C1835" s="15" t="s">
        <v>27</v>
      </c>
      <c r="D1835" s="15" t="s">
        <v>68</v>
      </c>
      <c r="E1835" s="15" t="s">
        <v>32</v>
      </c>
      <c r="F1835" s="15" t="s">
        <v>43</v>
      </c>
      <c r="G1835" s="15" t="s">
        <v>66</v>
      </c>
      <c r="H1835" s="15">
        <v>4</v>
      </c>
      <c r="I1835" s="15">
        <v>65008</v>
      </c>
      <c r="J1835" s="17">
        <v>0.1</v>
      </c>
      <c r="K1835" s="15">
        <v>234028.79999999999</v>
      </c>
      <c r="L1835" s="15">
        <v>181501.66</v>
      </c>
      <c r="M1835" s="15" t="s">
        <v>51</v>
      </c>
      <c r="N1835" s="18" t="str">
        <f t="shared" si="196"/>
        <v>June</v>
      </c>
      <c r="O1835" s="15">
        <f t="shared" si="197"/>
        <v>2</v>
      </c>
      <c r="P1835" s="19">
        <f t="shared" si="198"/>
        <v>23402.880000000001</v>
      </c>
      <c r="Q1835" s="19">
        <f t="shared" si="199"/>
        <v>210625.91999999998</v>
      </c>
      <c r="R1835" s="15">
        <f t="shared" si="200"/>
        <v>52527.139999999985</v>
      </c>
      <c r="S1835" s="15">
        <f t="shared" si="201"/>
        <v>22.44473329778215</v>
      </c>
      <c r="T1835" s="20" t="str">
        <f t="shared" si="202"/>
        <v>High</v>
      </c>
    </row>
    <row r="1836" spans="1:20" x14ac:dyDescent="0.3">
      <c r="A1836" s="15" t="s">
        <v>1909</v>
      </c>
      <c r="B1836" s="16">
        <v>45456</v>
      </c>
      <c r="C1836" s="15" t="s">
        <v>21</v>
      </c>
      <c r="D1836" s="15" t="s">
        <v>15</v>
      </c>
      <c r="E1836" s="15" t="s">
        <v>23</v>
      </c>
      <c r="F1836" s="15" t="s">
        <v>53</v>
      </c>
      <c r="G1836" s="15" t="s">
        <v>81</v>
      </c>
      <c r="H1836" s="15">
        <v>1</v>
      </c>
      <c r="I1836" s="15">
        <v>31531</v>
      </c>
      <c r="J1836" s="17">
        <v>0.05</v>
      </c>
      <c r="K1836" s="15">
        <v>29954.45</v>
      </c>
      <c r="L1836" s="15">
        <v>24349.45</v>
      </c>
      <c r="M1836" s="15" t="s">
        <v>35</v>
      </c>
      <c r="N1836" s="18" t="str">
        <f t="shared" si="196"/>
        <v>June</v>
      </c>
      <c r="O1836" s="15">
        <f t="shared" si="197"/>
        <v>2</v>
      </c>
      <c r="P1836" s="19">
        <f t="shared" si="198"/>
        <v>1497.7225000000001</v>
      </c>
      <c r="Q1836" s="19">
        <f t="shared" si="199"/>
        <v>28456.727500000001</v>
      </c>
      <c r="R1836" s="15">
        <f t="shared" si="200"/>
        <v>5605</v>
      </c>
      <c r="S1836" s="15">
        <f t="shared" si="201"/>
        <v>18.711743997970252</v>
      </c>
      <c r="T1836" s="20" t="str">
        <f t="shared" si="202"/>
        <v>Medium</v>
      </c>
    </row>
    <row r="1837" spans="1:20" x14ac:dyDescent="0.3">
      <c r="A1837" s="15" t="s">
        <v>1910</v>
      </c>
      <c r="B1837" s="16">
        <v>45645</v>
      </c>
      <c r="C1837" s="15" t="s">
        <v>14</v>
      </c>
      <c r="D1837" s="15" t="s">
        <v>109</v>
      </c>
      <c r="E1837" s="15" t="s">
        <v>23</v>
      </c>
      <c r="F1837" s="15" t="s">
        <v>53</v>
      </c>
      <c r="G1837" s="15" t="s">
        <v>81</v>
      </c>
      <c r="H1837" s="15">
        <v>5</v>
      </c>
      <c r="I1837" s="15">
        <v>79968</v>
      </c>
      <c r="J1837" s="17">
        <v>0.05</v>
      </c>
      <c r="K1837" s="15">
        <v>379848</v>
      </c>
      <c r="L1837" s="15">
        <v>337567.69</v>
      </c>
      <c r="M1837" s="15" t="s">
        <v>51</v>
      </c>
      <c r="N1837" s="18" t="str">
        <f t="shared" si="196"/>
        <v>December</v>
      </c>
      <c r="O1837" s="15">
        <f t="shared" si="197"/>
        <v>4</v>
      </c>
      <c r="P1837" s="19">
        <f t="shared" si="198"/>
        <v>18992.400000000001</v>
      </c>
      <c r="Q1837" s="19">
        <f t="shared" si="199"/>
        <v>360855.6</v>
      </c>
      <c r="R1837" s="15">
        <f t="shared" si="200"/>
        <v>42280.31</v>
      </c>
      <c r="S1837" s="15">
        <f t="shared" si="201"/>
        <v>11.130849708304373</v>
      </c>
      <c r="T1837" s="20" t="str">
        <f t="shared" si="202"/>
        <v>High</v>
      </c>
    </row>
    <row r="1838" spans="1:20" x14ac:dyDescent="0.3">
      <c r="A1838" s="15" t="s">
        <v>1911</v>
      </c>
      <c r="B1838" s="16">
        <v>44995</v>
      </c>
      <c r="C1838" s="15" t="s">
        <v>14</v>
      </c>
      <c r="D1838" s="15" t="s">
        <v>56</v>
      </c>
      <c r="E1838" s="15" t="s">
        <v>32</v>
      </c>
      <c r="F1838" s="15" t="s">
        <v>90</v>
      </c>
      <c r="G1838" s="15" t="s">
        <v>91</v>
      </c>
      <c r="H1838" s="15">
        <v>1</v>
      </c>
      <c r="I1838" s="15">
        <v>68796</v>
      </c>
      <c r="J1838" s="17">
        <v>0.12</v>
      </c>
      <c r="K1838" s="15">
        <v>60540.480000000003</v>
      </c>
      <c r="L1838" s="15">
        <v>53997.15</v>
      </c>
      <c r="M1838" s="15" t="s">
        <v>19</v>
      </c>
      <c r="N1838" s="18" t="str">
        <f t="shared" si="196"/>
        <v>March</v>
      </c>
      <c r="O1838" s="15">
        <f t="shared" si="197"/>
        <v>1</v>
      </c>
      <c r="P1838" s="19">
        <f t="shared" si="198"/>
        <v>7264.8576000000003</v>
      </c>
      <c r="Q1838" s="19">
        <f t="shared" si="199"/>
        <v>53275.6224</v>
      </c>
      <c r="R1838" s="15">
        <f t="shared" si="200"/>
        <v>6543.3300000000017</v>
      </c>
      <c r="S1838" s="15">
        <f t="shared" si="201"/>
        <v>10.808189826046972</v>
      </c>
      <c r="T1838" s="20" t="str">
        <f t="shared" si="202"/>
        <v>High</v>
      </c>
    </row>
    <row r="1839" spans="1:20" x14ac:dyDescent="0.3">
      <c r="A1839" s="15" t="s">
        <v>1912</v>
      </c>
      <c r="B1839" s="16">
        <v>45438</v>
      </c>
      <c r="C1839" s="15" t="s">
        <v>27</v>
      </c>
      <c r="D1839" s="15" t="s">
        <v>63</v>
      </c>
      <c r="E1839" s="15" t="s">
        <v>23</v>
      </c>
      <c r="F1839" s="15" t="s">
        <v>49</v>
      </c>
      <c r="G1839" s="15" t="s">
        <v>71</v>
      </c>
      <c r="H1839" s="15">
        <v>1</v>
      </c>
      <c r="I1839" s="15">
        <v>22516</v>
      </c>
      <c r="J1839" s="17">
        <v>0.08</v>
      </c>
      <c r="K1839" s="15">
        <v>20714.72</v>
      </c>
      <c r="L1839" s="15">
        <v>15969.19</v>
      </c>
      <c r="M1839" s="15" t="s">
        <v>51</v>
      </c>
      <c r="N1839" s="18" t="str">
        <f t="shared" si="196"/>
        <v>May</v>
      </c>
      <c r="O1839" s="15">
        <f t="shared" si="197"/>
        <v>2</v>
      </c>
      <c r="P1839" s="19">
        <f t="shared" si="198"/>
        <v>1657.1776000000002</v>
      </c>
      <c r="Q1839" s="19">
        <f t="shared" si="199"/>
        <v>19057.542400000002</v>
      </c>
      <c r="R1839" s="15">
        <f t="shared" si="200"/>
        <v>4745.5300000000007</v>
      </c>
      <c r="S1839" s="15">
        <f t="shared" si="201"/>
        <v>22.908974873906093</v>
      </c>
      <c r="T1839" s="20" t="str">
        <f t="shared" si="202"/>
        <v>Medium</v>
      </c>
    </row>
    <row r="1840" spans="1:20" x14ac:dyDescent="0.3">
      <c r="A1840" s="15" t="s">
        <v>1913</v>
      </c>
      <c r="B1840" s="16">
        <v>45150</v>
      </c>
      <c r="C1840" s="15" t="s">
        <v>21</v>
      </c>
      <c r="D1840" s="15" t="s">
        <v>28</v>
      </c>
      <c r="E1840" s="15" t="s">
        <v>23</v>
      </c>
      <c r="F1840" s="15" t="s">
        <v>24</v>
      </c>
      <c r="G1840" s="15" t="s">
        <v>25</v>
      </c>
      <c r="H1840" s="15">
        <v>2</v>
      </c>
      <c r="I1840" s="15">
        <v>34828</v>
      </c>
      <c r="J1840" s="17">
        <v>0.1</v>
      </c>
      <c r="K1840" s="15">
        <v>62690.400000000001</v>
      </c>
      <c r="L1840" s="15">
        <v>51999.360000000001</v>
      </c>
      <c r="M1840" s="15" t="s">
        <v>51</v>
      </c>
      <c r="N1840" s="18" t="str">
        <f t="shared" si="196"/>
        <v>August</v>
      </c>
      <c r="O1840" s="15">
        <f t="shared" si="197"/>
        <v>3</v>
      </c>
      <c r="P1840" s="19">
        <f t="shared" si="198"/>
        <v>6269.0400000000009</v>
      </c>
      <c r="Q1840" s="19">
        <f t="shared" si="199"/>
        <v>56421.36</v>
      </c>
      <c r="R1840" s="15">
        <f t="shared" si="200"/>
        <v>10691.04</v>
      </c>
      <c r="S1840" s="15">
        <f t="shared" si="201"/>
        <v>17.053711573063822</v>
      </c>
      <c r="T1840" s="20" t="str">
        <f t="shared" si="202"/>
        <v>High</v>
      </c>
    </row>
    <row r="1841" spans="1:20" x14ac:dyDescent="0.3">
      <c r="A1841" s="15" t="s">
        <v>1914</v>
      </c>
      <c r="B1841" s="16">
        <v>45357</v>
      </c>
      <c r="C1841" s="15" t="s">
        <v>37</v>
      </c>
      <c r="D1841" s="15" t="s">
        <v>65</v>
      </c>
      <c r="E1841" s="15" t="s">
        <v>16</v>
      </c>
      <c r="F1841" s="15" t="s">
        <v>29</v>
      </c>
      <c r="G1841" s="15" t="s">
        <v>105</v>
      </c>
      <c r="H1841" s="15">
        <v>1</v>
      </c>
      <c r="I1841" s="15">
        <v>58248</v>
      </c>
      <c r="J1841" s="17">
        <v>0.12</v>
      </c>
      <c r="K1841" s="15">
        <v>51258.239999999998</v>
      </c>
      <c r="L1841" s="15">
        <v>44145.84</v>
      </c>
      <c r="M1841" s="15" t="s">
        <v>51</v>
      </c>
      <c r="N1841" s="18" t="str">
        <f t="shared" si="196"/>
        <v>March</v>
      </c>
      <c r="O1841" s="15">
        <f t="shared" si="197"/>
        <v>1</v>
      </c>
      <c r="P1841" s="19">
        <f t="shared" si="198"/>
        <v>6150.9887999999992</v>
      </c>
      <c r="Q1841" s="19">
        <f t="shared" si="199"/>
        <v>45107.251199999999</v>
      </c>
      <c r="R1841" s="15">
        <f t="shared" si="200"/>
        <v>7112.4000000000015</v>
      </c>
      <c r="S1841" s="15">
        <f t="shared" si="201"/>
        <v>13.875622729145601</v>
      </c>
      <c r="T1841" s="20" t="str">
        <f t="shared" si="202"/>
        <v>High</v>
      </c>
    </row>
    <row r="1842" spans="1:20" x14ac:dyDescent="0.3">
      <c r="A1842" s="15" t="s">
        <v>1915</v>
      </c>
      <c r="B1842" s="16">
        <v>45281</v>
      </c>
      <c r="C1842" s="15" t="s">
        <v>37</v>
      </c>
      <c r="D1842" s="15" t="s">
        <v>56</v>
      </c>
      <c r="E1842" s="15" t="s">
        <v>23</v>
      </c>
      <c r="F1842" s="15" t="s">
        <v>53</v>
      </c>
      <c r="G1842" s="15" t="s">
        <v>54</v>
      </c>
      <c r="H1842" s="15">
        <v>5</v>
      </c>
      <c r="I1842" s="15">
        <v>20471</v>
      </c>
      <c r="J1842" s="17">
        <v>0.12</v>
      </c>
      <c r="K1842" s="15">
        <v>90072.4</v>
      </c>
      <c r="L1842" s="15">
        <v>80026.8</v>
      </c>
      <c r="M1842" s="15" t="s">
        <v>35</v>
      </c>
      <c r="N1842" s="18" t="str">
        <f t="shared" si="196"/>
        <v>December</v>
      </c>
      <c r="O1842" s="15">
        <f t="shared" si="197"/>
        <v>4</v>
      </c>
      <c r="P1842" s="19">
        <f t="shared" si="198"/>
        <v>10808.687999999998</v>
      </c>
      <c r="Q1842" s="19">
        <f t="shared" si="199"/>
        <v>79263.712</v>
      </c>
      <c r="R1842" s="15">
        <f t="shared" si="200"/>
        <v>10045.599999999991</v>
      </c>
      <c r="S1842" s="15">
        <f t="shared" si="201"/>
        <v>11.152805964979274</v>
      </c>
      <c r="T1842" s="20" t="str">
        <f t="shared" si="202"/>
        <v>High</v>
      </c>
    </row>
    <row r="1843" spans="1:20" x14ac:dyDescent="0.3">
      <c r="A1843" s="15" t="s">
        <v>1916</v>
      </c>
      <c r="B1843" s="16">
        <v>45311</v>
      </c>
      <c r="C1843" s="15" t="s">
        <v>14</v>
      </c>
      <c r="D1843" s="15" t="s">
        <v>42</v>
      </c>
      <c r="E1843" s="15" t="s">
        <v>23</v>
      </c>
      <c r="F1843" s="15" t="s">
        <v>24</v>
      </c>
      <c r="G1843" s="15" t="s">
        <v>75</v>
      </c>
      <c r="H1843" s="15">
        <v>4</v>
      </c>
      <c r="I1843" s="15">
        <v>75035</v>
      </c>
      <c r="J1843" s="17">
        <v>0.12</v>
      </c>
      <c r="K1843" s="15">
        <v>264123.2</v>
      </c>
      <c r="L1843" s="15">
        <v>208080.1</v>
      </c>
      <c r="M1843" s="15" t="s">
        <v>35</v>
      </c>
      <c r="N1843" s="18" t="str">
        <f t="shared" si="196"/>
        <v>January</v>
      </c>
      <c r="O1843" s="15">
        <f t="shared" si="197"/>
        <v>1</v>
      </c>
      <c r="P1843" s="19">
        <f t="shared" si="198"/>
        <v>31694.784</v>
      </c>
      <c r="Q1843" s="19">
        <f t="shared" si="199"/>
        <v>232428.41600000003</v>
      </c>
      <c r="R1843" s="15">
        <f t="shared" si="200"/>
        <v>56043.100000000006</v>
      </c>
      <c r="S1843" s="15">
        <f t="shared" si="201"/>
        <v>21.218544982038686</v>
      </c>
      <c r="T1843" s="20" t="str">
        <f t="shared" si="202"/>
        <v>High</v>
      </c>
    </row>
    <row r="1844" spans="1:20" x14ac:dyDescent="0.3">
      <c r="A1844" s="15" t="s">
        <v>1917</v>
      </c>
      <c r="B1844" s="16">
        <v>45657</v>
      </c>
      <c r="C1844" s="15" t="s">
        <v>14</v>
      </c>
      <c r="D1844" s="15" t="s">
        <v>15</v>
      </c>
      <c r="E1844" s="15" t="s">
        <v>23</v>
      </c>
      <c r="F1844" s="15" t="s">
        <v>49</v>
      </c>
      <c r="G1844" s="15" t="s">
        <v>50</v>
      </c>
      <c r="H1844" s="15">
        <v>5</v>
      </c>
      <c r="I1844" s="15">
        <v>57087</v>
      </c>
      <c r="J1844" s="17">
        <v>0.05</v>
      </c>
      <c r="K1844" s="15">
        <v>271163.25</v>
      </c>
      <c r="L1844" s="15">
        <v>231849.67</v>
      </c>
      <c r="M1844" s="15" t="s">
        <v>35</v>
      </c>
      <c r="N1844" s="18" t="str">
        <f t="shared" si="196"/>
        <v>December</v>
      </c>
      <c r="O1844" s="15">
        <f t="shared" si="197"/>
        <v>4</v>
      </c>
      <c r="P1844" s="19">
        <f t="shared" si="198"/>
        <v>13558.1625</v>
      </c>
      <c r="Q1844" s="19">
        <f t="shared" si="199"/>
        <v>257605.08749999999</v>
      </c>
      <c r="R1844" s="15">
        <f t="shared" si="200"/>
        <v>39313.579999999987</v>
      </c>
      <c r="S1844" s="15">
        <f t="shared" si="201"/>
        <v>14.498122441001865</v>
      </c>
      <c r="T1844" s="20" t="str">
        <f t="shared" si="202"/>
        <v>High</v>
      </c>
    </row>
    <row r="1845" spans="1:20" x14ac:dyDescent="0.3">
      <c r="A1845" s="15" t="s">
        <v>1918</v>
      </c>
      <c r="B1845" s="16">
        <v>45013</v>
      </c>
      <c r="C1845" s="15" t="s">
        <v>27</v>
      </c>
      <c r="D1845" s="15" t="s">
        <v>70</v>
      </c>
      <c r="E1845" s="15" t="s">
        <v>32</v>
      </c>
      <c r="F1845" s="15" t="s">
        <v>90</v>
      </c>
      <c r="G1845" s="15" t="s">
        <v>91</v>
      </c>
      <c r="H1845" s="15">
        <v>5</v>
      </c>
      <c r="I1845" s="15">
        <v>1202</v>
      </c>
      <c r="J1845" s="17">
        <v>0.05</v>
      </c>
      <c r="K1845" s="15">
        <v>5709.5</v>
      </c>
      <c r="L1845" s="15">
        <v>4607.82</v>
      </c>
      <c r="M1845" s="15" t="s">
        <v>35</v>
      </c>
      <c r="N1845" s="18" t="str">
        <f t="shared" si="196"/>
        <v>March</v>
      </c>
      <c r="O1845" s="15">
        <f t="shared" si="197"/>
        <v>1</v>
      </c>
      <c r="P1845" s="19">
        <f t="shared" si="198"/>
        <v>285.47500000000002</v>
      </c>
      <c r="Q1845" s="19">
        <f t="shared" si="199"/>
        <v>5424.0249999999996</v>
      </c>
      <c r="R1845" s="15">
        <f t="shared" si="200"/>
        <v>1101.6800000000003</v>
      </c>
      <c r="S1845" s="15">
        <f t="shared" si="201"/>
        <v>19.29556003152641</v>
      </c>
      <c r="T1845" s="20" t="str">
        <f t="shared" si="202"/>
        <v>Low</v>
      </c>
    </row>
    <row r="1846" spans="1:20" x14ac:dyDescent="0.3">
      <c r="A1846" s="15" t="s">
        <v>1919</v>
      </c>
      <c r="B1846" s="16">
        <v>45470</v>
      </c>
      <c r="C1846" s="15" t="s">
        <v>27</v>
      </c>
      <c r="D1846" s="15" t="s">
        <v>46</v>
      </c>
      <c r="E1846" s="15" t="s">
        <v>23</v>
      </c>
      <c r="F1846" s="15" t="s">
        <v>49</v>
      </c>
      <c r="G1846" s="15" t="s">
        <v>95</v>
      </c>
      <c r="H1846" s="15">
        <v>2</v>
      </c>
      <c r="I1846" s="15">
        <v>6103</v>
      </c>
      <c r="J1846" s="17">
        <v>0.12</v>
      </c>
      <c r="K1846" s="15">
        <v>10741.28</v>
      </c>
      <c r="L1846" s="15">
        <v>9042.57</v>
      </c>
      <c r="M1846" s="15" t="s">
        <v>35</v>
      </c>
      <c r="N1846" s="18" t="str">
        <f t="shared" si="196"/>
        <v>June</v>
      </c>
      <c r="O1846" s="15">
        <f t="shared" si="197"/>
        <v>2</v>
      </c>
      <c r="P1846" s="19">
        <f t="shared" si="198"/>
        <v>1288.9536000000001</v>
      </c>
      <c r="Q1846" s="19">
        <f t="shared" si="199"/>
        <v>9452.3263999999999</v>
      </c>
      <c r="R1846" s="15">
        <f t="shared" si="200"/>
        <v>1698.7100000000009</v>
      </c>
      <c r="S1846" s="15">
        <f t="shared" si="201"/>
        <v>15.814781850952594</v>
      </c>
      <c r="T1846" s="20" t="str">
        <f t="shared" si="202"/>
        <v>Medium</v>
      </c>
    </row>
    <row r="1847" spans="1:20" x14ac:dyDescent="0.3">
      <c r="A1847" s="15" t="s">
        <v>1920</v>
      </c>
      <c r="B1847" s="16">
        <v>45525</v>
      </c>
      <c r="C1847" s="15" t="s">
        <v>37</v>
      </c>
      <c r="D1847" s="15" t="s">
        <v>68</v>
      </c>
      <c r="E1847" s="15" t="s">
        <v>32</v>
      </c>
      <c r="F1847" s="15" t="s">
        <v>43</v>
      </c>
      <c r="G1847" s="15" t="s">
        <v>44</v>
      </c>
      <c r="H1847" s="15">
        <v>4</v>
      </c>
      <c r="I1847" s="15">
        <v>13168</v>
      </c>
      <c r="J1847" s="17">
        <v>0.1</v>
      </c>
      <c r="K1847" s="15">
        <v>47404.800000000003</v>
      </c>
      <c r="L1847" s="15">
        <v>40367.230000000003</v>
      </c>
      <c r="M1847" s="15" t="s">
        <v>51</v>
      </c>
      <c r="N1847" s="18" t="str">
        <f t="shared" si="196"/>
        <v>August</v>
      </c>
      <c r="O1847" s="15">
        <f t="shared" si="197"/>
        <v>3</v>
      </c>
      <c r="P1847" s="19">
        <f t="shared" si="198"/>
        <v>4740.4800000000005</v>
      </c>
      <c r="Q1847" s="19">
        <f t="shared" si="199"/>
        <v>42664.32</v>
      </c>
      <c r="R1847" s="15">
        <f t="shared" si="200"/>
        <v>7037.57</v>
      </c>
      <c r="S1847" s="15">
        <f t="shared" si="201"/>
        <v>14.845690731740243</v>
      </c>
      <c r="T1847" s="20" t="str">
        <f t="shared" si="202"/>
        <v>High</v>
      </c>
    </row>
    <row r="1848" spans="1:20" x14ac:dyDescent="0.3">
      <c r="A1848" s="15" t="s">
        <v>1921</v>
      </c>
      <c r="B1848" s="16">
        <v>45301</v>
      </c>
      <c r="C1848" s="15" t="s">
        <v>37</v>
      </c>
      <c r="D1848" s="15" t="s">
        <v>68</v>
      </c>
      <c r="E1848" s="15" t="s">
        <v>32</v>
      </c>
      <c r="F1848" s="15" t="s">
        <v>90</v>
      </c>
      <c r="G1848" s="15" t="s">
        <v>91</v>
      </c>
      <c r="H1848" s="15">
        <v>2</v>
      </c>
      <c r="I1848" s="15">
        <v>12229</v>
      </c>
      <c r="J1848" s="17">
        <v>0.05</v>
      </c>
      <c r="K1848" s="15">
        <v>23235.1</v>
      </c>
      <c r="L1848" s="15">
        <v>19868.87</v>
      </c>
      <c r="M1848" s="15" t="s">
        <v>19</v>
      </c>
      <c r="N1848" s="18" t="str">
        <f t="shared" si="196"/>
        <v>January</v>
      </c>
      <c r="O1848" s="15">
        <f t="shared" si="197"/>
        <v>1</v>
      </c>
      <c r="P1848" s="19">
        <f t="shared" si="198"/>
        <v>1161.7549999999999</v>
      </c>
      <c r="Q1848" s="19">
        <f t="shared" si="199"/>
        <v>22073.344999999998</v>
      </c>
      <c r="R1848" s="15">
        <f t="shared" si="200"/>
        <v>3366.2299999999996</v>
      </c>
      <c r="S1848" s="15">
        <f t="shared" si="201"/>
        <v>14.48769318832284</v>
      </c>
      <c r="T1848" s="20" t="str">
        <f t="shared" si="202"/>
        <v>Medium</v>
      </c>
    </row>
    <row r="1849" spans="1:20" x14ac:dyDescent="0.3">
      <c r="A1849" s="15" t="s">
        <v>1922</v>
      </c>
      <c r="B1849" s="16">
        <v>45614</v>
      </c>
      <c r="C1849" s="15" t="s">
        <v>27</v>
      </c>
      <c r="D1849" s="15" t="s">
        <v>22</v>
      </c>
      <c r="E1849" s="15" t="s">
        <v>16</v>
      </c>
      <c r="F1849" s="15" t="s">
        <v>39</v>
      </c>
      <c r="G1849" s="15" t="s">
        <v>85</v>
      </c>
      <c r="H1849" s="15">
        <v>3</v>
      </c>
      <c r="I1849" s="15">
        <v>10578</v>
      </c>
      <c r="J1849" s="17">
        <v>0</v>
      </c>
      <c r="K1849" s="15">
        <v>31734</v>
      </c>
      <c r="L1849" s="15">
        <v>25719.56</v>
      </c>
      <c r="M1849" s="15" t="s">
        <v>19</v>
      </c>
      <c r="N1849" s="18" t="str">
        <f t="shared" si="196"/>
        <v>November</v>
      </c>
      <c r="O1849" s="15">
        <f t="shared" si="197"/>
        <v>4</v>
      </c>
      <c r="P1849" s="19">
        <f t="shared" si="198"/>
        <v>0</v>
      </c>
      <c r="Q1849" s="19">
        <f t="shared" si="199"/>
        <v>31734</v>
      </c>
      <c r="R1849" s="15">
        <f t="shared" si="200"/>
        <v>6014.4399999999987</v>
      </c>
      <c r="S1849" s="15">
        <f t="shared" si="201"/>
        <v>18.95266906157433</v>
      </c>
      <c r="T1849" s="20" t="str">
        <f t="shared" si="202"/>
        <v>High</v>
      </c>
    </row>
    <row r="1850" spans="1:20" x14ac:dyDescent="0.3">
      <c r="A1850" s="15" t="s">
        <v>1923</v>
      </c>
      <c r="B1850" s="16">
        <v>45253</v>
      </c>
      <c r="C1850" s="15" t="s">
        <v>14</v>
      </c>
      <c r="D1850" s="15" t="s">
        <v>15</v>
      </c>
      <c r="E1850" s="15" t="s">
        <v>16</v>
      </c>
      <c r="F1850" s="15" t="s">
        <v>39</v>
      </c>
      <c r="G1850" s="15" t="s">
        <v>165</v>
      </c>
      <c r="H1850" s="15">
        <v>3</v>
      </c>
      <c r="I1850" s="15">
        <v>40235</v>
      </c>
      <c r="J1850" s="17">
        <v>0.15</v>
      </c>
      <c r="K1850" s="15">
        <v>102599.25</v>
      </c>
      <c r="L1850" s="15">
        <v>78543.27</v>
      </c>
      <c r="M1850" s="15" t="s">
        <v>51</v>
      </c>
      <c r="N1850" s="18" t="str">
        <f t="shared" si="196"/>
        <v>November</v>
      </c>
      <c r="O1850" s="15">
        <f t="shared" si="197"/>
        <v>4</v>
      </c>
      <c r="P1850" s="19">
        <f t="shared" si="198"/>
        <v>15389.887499999999</v>
      </c>
      <c r="Q1850" s="19">
        <f t="shared" si="199"/>
        <v>87209.362500000003</v>
      </c>
      <c r="R1850" s="15">
        <f t="shared" si="200"/>
        <v>24055.979999999996</v>
      </c>
      <c r="S1850" s="15">
        <f t="shared" si="201"/>
        <v>23.446545661883491</v>
      </c>
      <c r="T1850" s="20" t="str">
        <f t="shared" si="202"/>
        <v>High</v>
      </c>
    </row>
    <row r="1851" spans="1:20" x14ac:dyDescent="0.3">
      <c r="A1851" s="15" t="s">
        <v>1924</v>
      </c>
      <c r="B1851" s="16">
        <v>44950</v>
      </c>
      <c r="C1851" s="15" t="s">
        <v>27</v>
      </c>
      <c r="D1851" s="15" t="s">
        <v>22</v>
      </c>
      <c r="E1851" s="15" t="s">
        <v>32</v>
      </c>
      <c r="F1851" s="15" t="s">
        <v>60</v>
      </c>
      <c r="G1851" s="15" t="s">
        <v>61</v>
      </c>
      <c r="H1851" s="15">
        <v>3</v>
      </c>
      <c r="I1851" s="15">
        <v>65291</v>
      </c>
      <c r="J1851" s="17">
        <v>0.1</v>
      </c>
      <c r="K1851" s="15">
        <v>176285.7</v>
      </c>
      <c r="L1851" s="15">
        <v>134723</v>
      </c>
      <c r="M1851" s="15" t="s">
        <v>51</v>
      </c>
      <c r="N1851" s="18" t="str">
        <f t="shared" si="196"/>
        <v>January</v>
      </c>
      <c r="O1851" s="15">
        <f t="shared" si="197"/>
        <v>1</v>
      </c>
      <c r="P1851" s="19">
        <f t="shared" si="198"/>
        <v>17628.570000000003</v>
      </c>
      <c r="Q1851" s="19">
        <f t="shared" si="199"/>
        <v>158657.13</v>
      </c>
      <c r="R1851" s="15">
        <f t="shared" si="200"/>
        <v>41562.700000000012</v>
      </c>
      <c r="S1851" s="15">
        <f t="shared" si="201"/>
        <v>23.57689818289289</v>
      </c>
      <c r="T1851" s="20" t="str">
        <f t="shared" si="202"/>
        <v>High</v>
      </c>
    </row>
    <row r="1852" spans="1:20" x14ac:dyDescent="0.3">
      <c r="A1852" s="15" t="s">
        <v>1925</v>
      </c>
      <c r="B1852" s="16">
        <v>44969</v>
      </c>
      <c r="C1852" s="15" t="s">
        <v>27</v>
      </c>
      <c r="D1852" s="15" t="s">
        <v>68</v>
      </c>
      <c r="E1852" s="15" t="s">
        <v>32</v>
      </c>
      <c r="F1852" s="15" t="s">
        <v>33</v>
      </c>
      <c r="G1852" s="15" t="s">
        <v>83</v>
      </c>
      <c r="H1852" s="15">
        <v>3</v>
      </c>
      <c r="I1852" s="15">
        <v>77824</v>
      </c>
      <c r="J1852" s="17">
        <v>0.15</v>
      </c>
      <c r="K1852" s="15">
        <v>198451.20000000001</v>
      </c>
      <c r="L1852" s="15">
        <v>149268.51</v>
      </c>
      <c r="M1852" s="15" t="s">
        <v>19</v>
      </c>
      <c r="N1852" s="18" t="str">
        <f t="shared" si="196"/>
        <v>February</v>
      </c>
      <c r="O1852" s="15">
        <f t="shared" si="197"/>
        <v>1</v>
      </c>
      <c r="P1852" s="19">
        <f t="shared" si="198"/>
        <v>29767.68</v>
      </c>
      <c r="Q1852" s="19">
        <f t="shared" si="199"/>
        <v>168683.52000000002</v>
      </c>
      <c r="R1852" s="15">
        <f t="shared" si="200"/>
        <v>49182.69</v>
      </c>
      <c r="S1852" s="15">
        <f t="shared" si="201"/>
        <v>24.783266616679565</v>
      </c>
      <c r="T1852" s="20" t="str">
        <f t="shared" si="202"/>
        <v>High</v>
      </c>
    </row>
    <row r="1853" spans="1:20" x14ac:dyDescent="0.3">
      <c r="A1853" s="15" t="s">
        <v>1926</v>
      </c>
      <c r="B1853" s="16">
        <v>44954</v>
      </c>
      <c r="C1853" s="15" t="s">
        <v>37</v>
      </c>
      <c r="D1853" s="15" t="s">
        <v>15</v>
      </c>
      <c r="E1853" s="15" t="s">
        <v>32</v>
      </c>
      <c r="F1853" s="15" t="s">
        <v>33</v>
      </c>
      <c r="G1853" s="15" t="s">
        <v>34</v>
      </c>
      <c r="H1853" s="15">
        <v>3</v>
      </c>
      <c r="I1853" s="15">
        <v>34482</v>
      </c>
      <c r="J1853" s="17">
        <v>0.05</v>
      </c>
      <c r="K1853" s="15">
        <v>98273.7</v>
      </c>
      <c r="L1853" s="15">
        <v>84681.85</v>
      </c>
      <c r="M1853" s="15" t="s">
        <v>19</v>
      </c>
      <c r="N1853" s="18" t="str">
        <f t="shared" si="196"/>
        <v>January</v>
      </c>
      <c r="O1853" s="15">
        <f t="shared" si="197"/>
        <v>1</v>
      </c>
      <c r="P1853" s="19">
        <f t="shared" si="198"/>
        <v>4913.6850000000004</v>
      </c>
      <c r="Q1853" s="19">
        <f t="shared" si="199"/>
        <v>93360.014999999999</v>
      </c>
      <c r="R1853" s="15">
        <f t="shared" si="200"/>
        <v>13591.849999999991</v>
      </c>
      <c r="S1853" s="15">
        <f t="shared" si="201"/>
        <v>13.830607782143128</v>
      </c>
      <c r="T1853" s="20" t="str">
        <f t="shared" si="202"/>
        <v>High</v>
      </c>
    </row>
    <row r="1854" spans="1:20" x14ac:dyDescent="0.3">
      <c r="A1854" s="15" t="s">
        <v>1927</v>
      </c>
      <c r="B1854" s="16">
        <v>45636</v>
      </c>
      <c r="C1854" s="15" t="s">
        <v>27</v>
      </c>
      <c r="D1854" s="15" t="s">
        <v>28</v>
      </c>
      <c r="E1854" s="15" t="s">
        <v>16</v>
      </c>
      <c r="F1854" s="15" t="s">
        <v>39</v>
      </c>
      <c r="G1854" s="15" t="s">
        <v>165</v>
      </c>
      <c r="H1854" s="15">
        <v>4</v>
      </c>
      <c r="I1854" s="15">
        <v>19677</v>
      </c>
      <c r="J1854" s="17">
        <v>0.12</v>
      </c>
      <c r="K1854" s="15">
        <v>69263.039999999994</v>
      </c>
      <c r="L1854" s="15">
        <v>60412</v>
      </c>
      <c r="M1854" s="15" t="s">
        <v>35</v>
      </c>
      <c r="N1854" s="18" t="str">
        <f t="shared" si="196"/>
        <v>December</v>
      </c>
      <c r="O1854" s="15">
        <f t="shared" si="197"/>
        <v>4</v>
      </c>
      <c r="P1854" s="19">
        <f t="shared" si="198"/>
        <v>8311.5647999999983</v>
      </c>
      <c r="Q1854" s="19">
        <f t="shared" si="199"/>
        <v>60951.475199999993</v>
      </c>
      <c r="R1854" s="15">
        <f t="shared" si="200"/>
        <v>8851.0399999999936</v>
      </c>
      <c r="S1854" s="15">
        <f t="shared" si="201"/>
        <v>12.778878894140359</v>
      </c>
      <c r="T1854" s="20" t="str">
        <f t="shared" si="202"/>
        <v>High</v>
      </c>
    </row>
    <row r="1855" spans="1:20" x14ac:dyDescent="0.3">
      <c r="A1855" s="15" t="s">
        <v>1928</v>
      </c>
      <c r="B1855" s="16">
        <v>45267</v>
      </c>
      <c r="C1855" s="15" t="s">
        <v>21</v>
      </c>
      <c r="D1855" s="15" t="s">
        <v>70</v>
      </c>
      <c r="E1855" s="15" t="s">
        <v>32</v>
      </c>
      <c r="F1855" s="15" t="s">
        <v>60</v>
      </c>
      <c r="G1855" s="15" t="s">
        <v>61</v>
      </c>
      <c r="H1855" s="15">
        <v>2</v>
      </c>
      <c r="I1855" s="15">
        <v>16305</v>
      </c>
      <c r="J1855" s="17">
        <v>0</v>
      </c>
      <c r="K1855" s="15">
        <v>32610</v>
      </c>
      <c r="L1855" s="15">
        <v>27759.81</v>
      </c>
      <c r="M1855" s="15" t="s">
        <v>19</v>
      </c>
      <c r="N1855" s="18" t="str">
        <f t="shared" si="196"/>
        <v>December</v>
      </c>
      <c r="O1855" s="15">
        <f t="shared" si="197"/>
        <v>4</v>
      </c>
      <c r="P1855" s="19">
        <f t="shared" si="198"/>
        <v>0</v>
      </c>
      <c r="Q1855" s="19">
        <f t="shared" si="199"/>
        <v>32610</v>
      </c>
      <c r="R1855" s="15">
        <f t="shared" si="200"/>
        <v>4850.1899999999987</v>
      </c>
      <c r="S1855" s="15">
        <f t="shared" si="201"/>
        <v>14.873321067157312</v>
      </c>
      <c r="T1855" s="20" t="str">
        <f t="shared" si="202"/>
        <v>High</v>
      </c>
    </row>
    <row r="1856" spans="1:20" x14ac:dyDescent="0.3">
      <c r="A1856" s="15" t="s">
        <v>1929</v>
      </c>
      <c r="B1856" s="16">
        <v>45240</v>
      </c>
      <c r="C1856" s="15" t="s">
        <v>27</v>
      </c>
      <c r="D1856" s="15" t="s">
        <v>109</v>
      </c>
      <c r="E1856" s="15" t="s">
        <v>16</v>
      </c>
      <c r="F1856" s="15" t="s">
        <v>29</v>
      </c>
      <c r="G1856" s="15" t="s">
        <v>30</v>
      </c>
      <c r="H1856" s="15">
        <v>1</v>
      </c>
      <c r="I1856" s="15">
        <v>62309</v>
      </c>
      <c r="J1856" s="17">
        <v>0.12</v>
      </c>
      <c r="K1856" s="15">
        <v>54831.92</v>
      </c>
      <c r="L1856" s="15">
        <v>49288.34</v>
      </c>
      <c r="M1856" s="15" t="s">
        <v>51</v>
      </c>
      <c r="N1856" s="18" t="str">
        <f t="shared" si="196"/>
        <v>November</v>
      </c>
      <c r="O1856" s="15">
        <f t="shared" si="197"/>
        <v>4</v>
      </c>
      <c r="P1856" s="19">
        <f t="shared" si="198"/>
        <v>6579.8303999999998</v>
      </c>
      <c r="Q1856" s="19">
        <f t="shared" si="199"/>
        <v>48252.089599999999</v>
      </c>
      <c r="R1856" s="15">
        <f t="shared" si="200"/>
        <v>5543.5800000000017</v>
      </c>
      <c r="S1856" s="15">
        <f t="shared" si="201"/>
        <v>10.11013292987005</v>
      </c>
      <c r="T1856" s="20" t="str">
        <f t="shared" si="202"/>
        <v>High</v>
      </c>
    </row>
    <row r="1857" spans="1:20" x14ac:dyDescent="0.3">
      <c r="A1857" s="15" t="s">
        <v>1930</v>
      </c>
      <c r="B1857" s="16">
        <v>45144</v>
      </c>
      <c r="C1857" s="15" t="s">
        <v>27</v>
      </c>
      <c r="D1857" s="15" t="s">
        <v>46</v>
      </c>
      <c r="E1857" s="15" t="s">
        <v>16</v>
      </c>
      <c r="F1857" s="15" t="s">
        <v>39</v>
      </c>
      <c r="G1857" s="15" t="s">
        <v>165</v>
      </c>
      <c r="H1857" s="15">
        <v>3</v>
      </c>
      <c r="I1857" s="15">
        <v>17731</v>
      </c>
      <c r="J1857" s="17">
        <v>0.05</v>
      </c>
      <c r="K1857" s="15">
        <v>50533.35</v>
      </c>
      <c r="L1857" s="15">
        <v>39695.57</v>
      </c>
      <c r="M1857" s="15" t="s">
        <v>35</v>
      </c>
      <c r="N1857" s="18" t="str">
        <f t="shared" si="196"/>
        <v>August</v>
      </c>
      <c r="O1857" s="15">
        <f t="shared" si="197"/>
        <v>3</v>
      </c>
      <c r="P1857" s="19">
        <f t="shared" si="198"/>
        <v>2526.6675</v>
      </c>
      <c r="Q1857" s="19">
        <f t="shared" si="199"/>
        <v>48006.682499999995</v>
      </c>
      <c r="R1857" s="15">
        <f t="shared" si="200"/>
        <v>10837.779999999999</v>
      </c>
      <c r="S1857" s="15">
        <f t="shared" si="201"/>
        <v>21.446787121772058</v>
      </c>
      <c r="T1857" s="20" t="str">
        <f t="shared" si="202"/>
        <v>High</v>
      </c>
    </row>
    <row r="1858" spans="1:20" x14ac:dyDescent="0.3">
      <c r="A1858" s="15" t="s">
        <v>1931</v>
      </c>
      <c r="B1858" s="16">
        <v>45211</v>
      </c>
      <c r="C1858" s="15" t="s">
        <v>37</v>
      </c>
      <c r="D1858" s="15" t="s">
        <v>28</v>
      </c>
      <c r="E1858" s="15" t="s">
        <v>16</v>
      </c>
      <c r="F1858" s="15" t="s">
        <v>29</v>
      </c>
      <c r="G1858" s="15" t="s">
        <v>77</v>
      </c>
      <c r="H1858" s="15">
        <v>1</v>
      </c>
      <c r="I1858" s="15">
        <v>3194</v>
      </c>
      <c r="J1858" s="17">
        <v>0</v>
      </c>
      <c r="K1858" s="15">
        <v>3194</v>
      </c>
      <c r="L1858" s="15">
        <v>2537.11</v>
      </c>
      <c r="M1858" s="15" t="s">
        <v>35</v>
      </c>
      <c r="N1858" s="18" t="str">
        <f t="shared" si="196"/>
        <v>October</v>
      </c>
      <c r="O1858" s="15">
        <f t="shared" si="197"/>
        <v>4</v>
      </c>
      <c r="P1858" s="19">
        <f t="shared" si="198"/>
        <v>0</v>
      </c>
      <c r="Q1858" s="19">
        <f t="shared" si="199"/>
        <v>3194</v>
      </c>
      <c r="R1858" s="15">
        <f t="shared" si="200"/>
        <v>656.88999999999987</v>
      </c>
      <c r="S1858" s="15">
        <f t="shared" si="201"/>
        <v>20.56637445209768</v>
      </c>
      <c r="T1858" s="20" t="str">
        <f t="shared" si="202"/>
        <v>Low</v>
      </c>
    </row>
    <row r="1859" spans="1:20" x14ac:dyDescent="0.3">
      <c r="A1859" s="15" t="s">
        <v>1932</v>
      </c>
      <c r="B1859" s="16">
        <v>45312</v>
      </c>
      <c r="C1859" s="15" t="s">
        <v>21</v>
      </c>
      <c r="D1859" s="15" t="s">
        <v>22</v>
      </c>
      <c r="E1859" s="15" t="s">
        <v>32</v>
      </c>
      <c r="F1859" s="15" t="s">
        <v>43</v>
      </c>
      <c r="G1859" s="15" t="s">
        <v>66</v>
      </c>
      <c r="H1859" s="15">
        <v>1</v>
      </c>
      <c r="I1859" s="15">
        <v>16939</v>
      </c>
      <c r="J1859" s="17">
        <v>0.08</v>
      </c>
      <c r="K1859" s="15">
        <v>15583.88</v>
      </c>
      <c r="L1859" s="15">
        <v>11705.06</v>
      </c>
      <c r="M1859" s="15" t="s">
        <v>19</v>
      </c>
      <c r="N1859" s="18" t="str">
        <f t="shared" ref="N1859:N1922" si="203">TEXT(B1859,"mmmm")</f>
        <v>January</v>
      </c>
      <c r="O1859" s="15">
        <f t="shared" ref="O1859:O1922" si="204">ROUNDUP(MONTH(B1859)/3,0)</f>
        <v>1</v>
      </c>
      <c r="P1859" s="19">
        <f t="shared" ref="P1859:P1922" si="205">K1859*J1859</f>
        <v>1246.7103999999999</v>
      </c>
      <c r="Q1859" s="19">
        <f t="shared" ref="Q1859:Q1922" si="206">K1859-P1859</f>
        <v>14337.169599999999</v>
      </c>
      <c r="R1859" s="15">
        <f t="shared" ref="R1859:R1922" si="207">K1859-L1859</f>
        <v>3878.8199999999997</v>
      </c>
      <c r="S1859" s="15">
        <f t="shared" ref="S1859:S1922" si="208">R1859/K1859*100</f>
        <v>24.889950384628218</v>
      </c>
      <c r="T1859" s="20" t="str">
        <f t="shared" ref="T1859:T1922" si="209">IF(K1859&gt;30000,"High",IF(K1859&gt;10000,"Medium","Low"))</f>
        <v>Medium</v>
      </c>
    </row>
    <row r="1860" spans="1:20" x14ac:dyDescent="0.3">
      <c r="A1860" s="15" t="s">
        <v>1933</v>
      </c>
      <c r="B1860" s="16">
        <v>44998</v>
      </c>
      <c r="C1860" s="15" t="s">
        <v>27</v>
      </c>
      <c r="D1860" s="15" t="s">
        <v>22</v>
      </c>
      <c r="E1860" s="15" t="s">
        <v>16</v>
      </c>
      <c r="F1860" s="15" t="s">
        <v>17</v>
      </c>
      <c r="G1860" s="15" t="s">
        <v>93</v>
      </c>
      <c r="H1860" s="15">
        <v>2</v>
      </c>
      <c r="I1860" s="15">
        <v>73647</v>
      </c>
      <c r="J1860" s="17">
        <v>0.1</v>
      </c>
      <c r="K1860" s="15">
        <v>132564.6</v>
      </c>
      <c r="L1860" s="15">
        <v>102227.62</v>
      </c>
      <c r="M1860" s="15" t="s">
        <v>35</v>
      </c>
      <c r="N1860" s="18" t="str">
        <f t="shared" si="203"/>
        <v>March</v>
      </c>
      <c r="O1860" s="15">
        <f t="shared" si="204"/>
        <v>1</v>
      </c>
      <c r="P1860" s="19">
        <f t="shared" si="205"/>
        <v>13256.460000000001</v>
      </c>
      <c r="Q1860" s="19">
        <f t="shared" si="206"/>
        <v>119308.14</v>
      </c>
      <c r="R1860" s="15">
        <f t="shared" si="207"/>
        <v>30336.98000000001</v>
      </c>
      <c r="S1860" s="15">
        <f t="shared" si="208"/>
        <v>22.88467660295434</v>
      </c>
      <c r="T1860" s="20" t="str">
        <f t="shared" si="209"/>
        <v>High</v>
      </c>
    </row>
    <row r="1861" spans="1:20" x14ac:dyDescent="0.3">
      <c r="A1861" s="15" t="s">
        <v>1934</v>
      </c>
      <c r="B1861" s="16">
        <v>45457</v>
      </c>
      <c r="C1861" s="15" t="s">
        <v>37</v>
      </c>
      <c r="D1861" s="15" t="s">
        <v>48</v>
      </c>
      <c r="E1861" s="15" t="s">
        <v>23</v>
      </c>
      <c r="F1861" s="15" t="s">
        <v>53</v>
      </c>
      <c r="G1861" s="15" t="s">
        <v>133</v>
      </c>
      <c r="H1861" s="15">
        <v>4</v>
      </c>
      <c r="I1861" s="15">
        <v>71050</v>
      </c>
      <c r="J1861" s="17">
        <v>0.05</v>
      </c>
      <c r="K1861" s="15">
        <v>269990</v>
      </c>
      <c r="L1861" s="15">
        <v>225024.01</v>
      </c>
      <c r="M1861" s="15" t="s">
        <v>35</v>
      </c>
      <c r="N1861" s="18" t="str">
        <f t="shared" si="203"/>
        <v>June</v>
      </c>
      <c r="O1861" s="15">
        <f t="shared" si="204"/>
        <v>2</v>
      </c>
      <c r="P1861" s="19">
        <f t="shared" si="205"/>
        <v>13499.5</v>
      </c>
      <c r="Q1861" s="19">
        <f t="shared" si="206"/>
        <v>256490.5</v>
      </c>
      <c r="R1861" s="15">
        <f t="shared" si="207"/>
        <v>44965.989999999991</v>
      </c>
      <c r="S1861" s="15">
        <f t="shared" si="208"/>
        <v>16.654687210637427</v>
      </c>
      <c r="T1861" s="20" t="str">
        <f t="shared" si="209"/>
        <v>High</v>
      </c>
    </row>
    <row r="1862" spans="1:20" x14ac:dyDescent="0.3">
      <c r="A1862" s="15" t="s">
        <v>1935</v>
      </c>
      <c r="B1862" s="16">
        <v>45445</v>
      </c>
      <c r="C1862" s="15" t="s">
        <v>14</v>
      </c>
      <c r="D1862" s="15" t="s">
        <v>70</v>
      </c>
      <c r="E1862" s="15" t="s">
        <v>23</v>
      </c>
      <c r="F1862" s="15" t="s">
        <v>53</v>
      </c>
      <c r="G1862" s="15" t="s">
        <v>54</v>
      </c>
      <c r="H1862" s="15">
        <v>2</v>
      </c>
      <c r="I1862" s="15">
        <v>82335</v>
      </c>
      <c r="J1862" s="17">
        <v>0.12</v>
      </c>
      <c r="K1862" s="15">
        <v>144909.6</v>
      </c>
      <c r="L1862" s="15">
        <v>122982.07</v>
      </c>
      <c r="M1862" s="15" t="s">
        <v>19</v>
      </c>
      <c r="N1862" s="18" t="str">
        <f t="shared" si="203"/>
        <v>June</v>
      </c>
      <c r="O1862" s="15">
        <f t="shared" si="204"/>
        <v>2</v>
      </c>
      <c r="P1862" s="19">
        <f t="shared" si="205"/>
        <v>17389.152000000002</v>
      </c>
      <c r="Q1862" s="19">
        <f t="shared" si="206"/>
        <v>127520.448</v>
      </c>
      <c r="R1862" s="15">
        <f t="shared" si="207"/>
        <v>21927.53</v>
      </c>
      <c r="S1862" s="15">
        <f t="shared" si="208"/>
        <v>15.131868420035662</v>
      </c>
      <c r="T1862" s="20" t="str">
        <f t="shared" si="209"/>
        <v>High</v>
      </c>
    </row>
    <row r="1863" spans="1:20" x14ac:dyDescent="0.3">
      <c r="A1863" s="15" t="s">
        <v>1936</v>
      </c>
      <c r="B1863" s="16">
        <v>45564</v>
      </c>
      <c r="C1863" s="15" t="s">
        <v>37</v>
      </c>
      <c r="D1863" s="15" t="s">
        <v>48</v>
      </c>
      <c r="E1863" s="15" t="s">
        <v>16</v>
      </c>
      <c r="F1863" s="15" t="s">
        <v>17</v>
      </c>
      <c r="G1863" s="15" t="s">
        <v>156</v>
      </c>
      <c r="H1863" s="15">
        <v>4</v>
      </c>
      <c r="I1863" s="15">
        <v>18831</v>
      </c>
      <c r="J1863" s="17">
        <v>0.15</v>
      </c>
      <c r="K1863" s="15">
        <v>64025.4</v>
      </c>
      <c r="L1863" s="15">
        <v>50122.17</v>
      </c>
      <c r="M1863" s="15" t="s">
        <v>51</v>
      </c>
      <c r="N1863" s="18" t="str">
        <f t="shared" si="203"/>
        <v>September</v>
      </c>
      <c r="O1863" s="15">
        <f t="shared" si="204"/>
        <v>3</v>
      </c>
      <c r="P1863" s="19">
        <f t="shared" si="205"/>
        <v>9603.81</v>
      </c>
      <c r="Q1863" s="19">
        <f t="shared" si="206"/>
        <v>54421.590000000004</v>
      </c>
      <c r="R1863" s="15">
        <f t="shared" si="207"/>
        <v>13903.230000000003</v>
      </c>
      <c r="S1863" s="15">
        <f t="shared" si="208"/>
        <v>21.715178663467942</v>
      </c>
      <c r="T1863" s="20" t="str">
        <f t="shared" si="209"/>
        <v>High</v>
      </c>
    </row>
    <row r="1864" spans="1:20" x14ac:dyDescent="0.3">
      <c r="A1864" s="15" t="s">
        <v>1937</v>
      </c>
      <c r="B1864" s="16">
        <v>45392</v>
      </c>
      <c r="C1864" s="15" t="s">
        <v>27</v>
      </c>
      <c r="D1864" s="15" t="s">
        <v>15</v>
      </c>
      <c r="E1864" s="15" t="s">
        <v>23</v>
      </c>
      <c r="F1864" s="15" t="s">
        <v>49</v>
      </c>
      <c r="G1864" s="15" t="s">
        <v>71</v>
      </c>
      <c r="H1864" s="15">
        <v>5</v>
      </c>
      <c r="I1864" s="15">
        <v>42925</v>
      </c>
      <c r="J1864" s="17">
        <v>0.12</v>
      </c>
      <c r="K1864" s="15">
        <v>188870</v>
      </c>
      <c r="L1864" s="15">
        <v>148922.98000000001</v>
      </c>
      <c r="M1864" s="15" t="s">
        <v>35</v>
      </c>
      <c r="N1864" s="18" t="str">
        <f t="shared" si="203"/>
        <v>April</v>
      </c>
      <c r="O1864" s="15">
        <f t="shared" si="204"/>
        <v>2</v>
      </c>
      <c r="P1864" s="19">
        <f t="shared" si="205"/>
        <v>22664.399999999998</v>
      </c>
      <c r="Q1864" s="19">
        <f t="shared" si="206"/>
        <v>166205.6</v>
      </c>
      <c r="R1864" s="15">
        <f t="shared" si="207"/>
        <v>39947.01999999999</v>
      </c>
      <c r="S1864" s="15">
        <f t="shared" si="208"/>
        <v>21.150537406681838</v>
      </c>
      <c r="T1864" s="20" t="str">
        <f t="shared" si="209"/>
        <v>High</v>
      </c>
    </row>
    <row r="1865" spans="1:20" x14ac:dyDescent="0.3">
      <c r="A1865" s="15" t="s">
        <v>1938</v>
      </c>
      <c r="B1865" s="16">
        <v>45298</v>
      </c>
      <c r="C1865" s="15" t="s">
        <v>27</v>
      </c>
      <c r="D1865" s="15" t="s">
        <v>28</v>
      </c>
      <c r="E1865" s="15" t="s">
        <v>32</v>
      </c>
      <c r="F1865" s="15" t="s">
        <v>60</v>
      </c>
      <c r="G1865" s="15" t="s">
        <v>61</v>
      </c>
      <c r="H1865" s="15">
        <v>1</v>
      </c>
      <c r="I1865" s="15">
        <v>82577</v>
      </c>
      <c r="J1865" s="17">
        <v>0.05</v>
      </c>
      <c r="K1865" s="15">
        <v>78448.149999999994</v>
      </c>
      <c r="L1865" s="15">
        <v>62780.28</v>
      </c>
      <c r="M1865" s="15" t="s">
        <v>51</v>
      </c>
      <c r="N1865" s="18" t="str">
        <f t="shared" si="203"/>
        <v>January</v>
      </c>
      <c r="O1865" s="15">
        <f t="shared" si="204"/>
        <v>1</v>
      </c>
      <c r="P1865" s="19">
        <f t="shared" si="205"/>
        <v>3922.4074999999998</v>
      </c>
      <c r="Q1865" s="19">
        <f t="shared" si="206"/>
        <v>74525.742499999993</v>
      </c>
      <c r="R1865" s="15">
        <f t="shared" si="207"/>
        <v>15667.869999999995</v>
      </c>
      <c r="S1865" s="15">
        <f t="shared" si="208"/>
        <v>19.972261933519142</v>
      </c>
      <c r="T1865" s="20" t="str">
        <f t="shared" si="209"/>
        <v>High</v>
      </c>
    </row>
    <row r="1866" spans="1:20" x14ac:dyDescent="0.3">
      <c r="A1866" s="15" t="s">
        <v>1939</v>
      </c>
      <c r="B1866" s="16">
        <v>45547</v>
      </c>
      <c r="C1866" s="15" t="s">
        <v>14</v>
      </c>
      <c r="D1866" s="15" t="s">
        <v>109</v>
      </c>
      <c r="E1866" s="15" t="s">
        <v>32</v>
      </c>
      <c r="F1866" s="15" t="s">
        <v>60</v>
      </c>
      <c r="G1866" s="15" t="s">
        <v>102</v>
      </c>
      <c r="H1866" s="15">
        <v>5</v>
      </c>
      <c r="I1866" s="15">
        <v>84141</v>
      </c>
      <c r="J1866" s="17">
        <v>0</v>
      </c>
      <c r="K1866" s="15">
        <v>420705</v>
      </c>
      <c r="L1866" s="15">
        <v>356923.98</v>
      </c>
      <c r="M1866" s="15" t="s">
        <v>51</v>
      </c>
      <c r="N1866" s="18" t="str">
        <f t="shared" si="203"/>
        <v>September</v>
      </c>
      <c r="O1866" s="15">
        <f t="shared" si="204"/>
        <v>3</v>
      </c>
      <c r="P1866" s="19">
        <f t="shared" si="205"/>
        <v>0</v>
      </c>
      <c r="Q1866" s="19">
        <f t="shared" si="206"/>
        <v>420705</v>
      </c>
      <c r="R1866" s="15">
        <f t="shared" si="207"/>
        <v>63781.020000000019</v>
      </c>
      <c r="S1866" s="15">
        <f t="shared" si="208"/>
        <v>15.160509145363143</v>
      </c>
      <c r="T1866" s="20" t="str">
        <f t="shared" si="209"/>
        <v>High</v>
      </c>
    </row>
    <row r="1867" spans="1:20" x14ac:dyDescent="0.3">
      <c r="A1867" s="15" t="s">
        <v>1940</v>
      </c>
      <c r="B1867" s="16">
        <v>45107</v>
      </c>
      <c r="C1867" s="15" t="s">
        <v>21</v>
      </c>
      <c r="D1867" s="15" t="s">
        <v>68</v>
      </c>
      <c r="E1867" s="15" t="s">
        <v>32</v>
      </c>
      <c r="F1867" s="15" t="s">
        <v>90</v>
      </c>
      <c r="G1867" s="15" t="s">
        <v>113</v>
      </c>
      <c r="H1867" s="15">
        <v>4</v>
      </c>
      <c r="I1867" s="15">
        <v>46605</v>
      </c>
      <c r="J1867" s="17">
        <v>0.08</v>
      </c>
      <c r="K1867" s="15">
        <v>171506.4</v>
      </c>
      <c r="L1867" s="15">
        <v>139909.98000000001</v>
      </c>
      <c r="M1867" s="15" t="s">
        <v>35</v>
      </c>
      <c r="N1867" s="18" t="str">
        <f t="shared" si="203"/>
        <v>June</v>
      </c>
      <c r="O1867" s="15">
        <f t="shared" si="204"/>
        <v>2</v>
      </c>
      <c r="P1867" s="19">
        <f t="shared" si="205"/>
        <v>13720.512000000001</v>
      </c>
      <c r="Q1867" s="19">
        <f t="shared" si="206"/>
        <v>157785.88800000001</v>
      </c>
      <c r="R1867" s="15">
        <f t="shared" si="207"/>
        <v>31596.419999999984</v>
      </c>
      <c r="S1867" s="15">
        <f t="shared" si="208"/>
        <v>18.422881012020532</v>
      </c>
      <c r="T1867" s="20" t="str">
        <f t="shared" si="209"/>
        <v>High</v>
      </c>
    </row>
    <row r="1868" spans="1:20" x14ac:dyDescent="0.3">
      <c r="A1868" s="15" t="s">
        <v>1941</v>
      </c>
      <c r="B1868" s="16">
        <v>45271</v>
      </c>
      <c r="C1868" s="15" t="s">
        <v>14</v>
      </c>
      <c r="D1868" s="15" t="s">
        <v>15</v>
      </c>
      <c r="E1868" s="15" t="s">
        <v>23</v>
      </c>
      <c r="F1868" s="15" t="s">
        <v>24</v>
      </c>
      <c r="G1868" s="15" t="s">
        <v>75</v>
      </c>
      <c r="H1868" s="15">
        <v>2</v>
      </c>
      <c r="I1868" s="15">
        <v>42474</v>
      </c>
      <c r="J1868" s="17">
        <v>0.15</v>
      </c>
      <c r="K1868" s="15">
        <v>72205.8</v>
      </c>
      <c r="L1868" s="15">
        <v>60294.81</v>
      </c>
      <c r="M1868" s="15" t="s">
        <v>51</v>
      </c>
      <c r="N1868" s="18" t="str">
        <f t="shared" si="203"/>
        <v>December</v>
      </c>
      <c r="O1868" s="15">
        <f t="shared" si="204"/>
        <v>4</v>
      </c>
      <c r="P1868" s="19">
        <f t="shared" si="205"/>
        <v>10830.87</v>
      </c>
      <c r="Q1868" s="19">
        <f t="shared" si="206"/>
        <v>61374.93</v>
      </c>
      <c r="R1868" s="15">
        <f t="shared" si="207"/>
        <v>11910.990000000005</v>
      </c>
      <c r="S1868" s="15">
        <f t="shared" si="208"/>
        <v>16.495890911810417</v>
      </c>
      <c r="T1868" s="20" t="str">
        <f t="shared" si="209"/>
        <v>High</v>
      </c>
    </row>
    <row r="1869" spans="1:20" x14ac:dyDescent="0.3">
      <c r="A1869" s="15" t="s">
        <v>1942</v>
      </c>
      <c r="B1869" s="16">
        <v>45603</v>
      </c>
      <c r="C1869" s="15" t="s">
        <v>37</v>
      </c>
      <c r="D1869" s="15" t="s">
        <v>68</v>
      </c>
      <c r="E1869" s="15" t="s">
        <v>23</v>
      </c>
      <c r="F1869" s="15" t="s">
        <v>53</v>
      </c>
      <c r="G1869" s="15" t="s">
        <v>81</v>
      </c>
      <c r="H1869" s="15">
        <v>2</v>
      </c>
      <c r="I1869" s="15">
        <v>36086</v>
      </c>
      <c r="J1869" s="17">
        <v>0.05</v>
      </c>
      <c r="K1869" s="15">
        <v>68563.399999999994</v>
      </c>
      <c r="L1869" s="15">
        <v>54176.3</v>
      </c>
      <c r="M1869" s="15" t="s">
        <v>19</v>
      </c>
      <c r="N1869" s="18" t="str">
        <f t="shared" si="203"/>
        <v>November</v>
      </c>
      <c r="O1869" s="15">
        <f t="shared" si="204"/>
        <v>4</v>
      </c>
      <c r="P1869" s="19">
        <f t="shared" si="205"/>
        <v>3428.17</v>
      </c>
      <c r="Q1869" s="19">
        <f t="shared" si="206"/>
        <v>65135.229999999996</v>
      </c>
      <c r="R1869" s="15">
        <f t="shared" si="207"/>
        <v>14387.099999999991</v>
      </c>
      <c r="S1869" s="15">
        <f t="shared" si="208"/>
        <v>20.983644335024216</v>
      </c>
      <c r="T1869" s="20" t="str">
        <f t="shared" si="209"/>
        <v>High</v>
      </c>
    </row>
    <row r="1870" spans="1:20" x14ac:dyDescent="0.3">
      <c r="A1870" s="15" t="s">
        <v>1943</v>
      </c>
      <c r="B1870" s="16">
        <v>45530</v>
      </c>
      <c r="C1870" s="15" t="s">
        <v>21</v>
      </c>
      <c r="D1870" s="15" t="s">
        <v>68</v>
      </c>
      <c r="E1870" s="15" t="s">
        <v>16</v>
      </c>
      <c r="F1870" s="15" t="s">
        <v>29</v>
      </c>
      <c r="G1870" s="15" t="s">
        <v>79</v>
      </c>
      <c r="H1870" s="15">
        <v>3</v>
      </c>
      <c r="I1870" s="15">
        <v>3470</v>
      </c>
      <c r="J1870" s="17">
        <v>0</v>
      </c>
      <c r="K1870" s="15">
        <v>10410</v>
      </c>
      <c r="L1870" s="15">
        <v>8554.3700000000008</v>
      </c>
      <c r="M1870" s="15" t="s">
        <v>19</v>
      </c>
      <c r="N1870" s="18" t="str">
        <f t="shared" si="203"/>
        <v>August</v>
      </c>
      <c r="O1870" s="15">
        <f t="shared" si="204"/>
        <v>3</v>
      </c>
      <c r="P1870" s="19">
        <f t="shared" si="205"/>
        <v>0</v>
      </c>
      <c r="Q1870" s="19">
        <f t="shared" si="206"/>
        <v>10410</v>
      </c>
      <c r="R1870" s="15">
        <f t="shared" si="207"/>
        <v>1855.6299999999992</v>
      </c>
      <c r="S1870" s="15">
        <f t="shared" si="208"/>
        <v>17.825456292026889</v>
      </c>
      <c r="T1870" s="20" t="str">
        <f t="shared" si="209"/>
        <v>Medium</v>
      </c>
    </row>
    <row r="1871" spans="1:20" x14ac:dyDescent="0.3">
      <c r="A1871" s="15" t="s">
        <v>1944</v>
      </c>
      <c r="B1871" s="16">
        <v>45285</v>
      </c>
      <c r="C1871" s="15" t="s">
        <v>21</v>
      </c>
      <c r="D1871" s="15" t="s">
        <v>109</v>
      </c>
      <c r="E1871" s="15" t="s">
        <v>23</v>
      </c>
      <c r="F1871" s="15" t="s">
        <v>49</v>
      </c>
      <c r="G1871" s="15" t="s">
        <v>95</v>
      </c>
      <c r="H1871" s="15">
        <v>5</v>
      </c>
      <c r="I1871" s="15">
        <v>11520</v>
      </c>
      <c r="J1871" s="17">
        <v>0.15</v>
      </c>
      <c r="K1871" s="15">
        <v>48960</v>
      </c>
      <c r="L1871" s="15">
        <v>42843.96</v>
      </c>
      <c r="M1871" s="15" t="s">
        <v>19</v>
      </c>
      <c r="N1871" s="18" t="str">
        <f t="shared" si="203"/>
        <v>December</v>
      </c>
      <c r="O1871" s="15">
        <f t="shared" si="204"/>
        <v>4</v>
      </c>
      <c r="P1871" s="19">
        <f t="shared" si="205"/>
        <v>7344</v>
      </c>
      <c r="Q1871" s="19">
        <f t="shared" si="206"/>
        <v>41616</v>
      </c>
      <c r="R1871" s="15">
        <f t="shared" si="207"/>
        <v>6116.0400000000009</v>
      </c>
      <c r="S1871" s="15">
        <f t="shared" si="208"/>
        <v>12.491911764705884</v>
      </c>
      <c r="T1871" s="20" t="str">
        <f t="shared" si="209"/>
        <v>High</v>
      </c>
    </row>
    <row r="1872" spans="1:20" x14ac:dyDescent="0.3">
      <c r="A1872" s="15" t="s">
        <v>1945</v>
      </c>
      <c r="B1872" s="16">
        <v>45478</v>
      </c>
      <c r="C1872" s="15" t="s">
        <v>21</v>
      </c>
      <c r="D1872" s="15" t="s">
        <v>73</v>
      </c>
      <c r="E1872" s="15" t="s">
        <v>23</v>
      </c>
      <c r="F1872" s="15" t="s">
        <v>49</v>
      </c>
      <c r="G1872" s="15" t="s">
        <v>95</v>
      </c>
      <c r="H1872" s="15">
        <v>1</v>
      </c>
      <c r="I1872" s="15">
        <v>27494</v>
      </c>
      <c r="J1872" s="17">
        <v>0.15</v>
      </c>
      <c r="K1872" s="15">
        <v>23369.9</v>
      </c>
      <c r="L1872" s="15">
        <v>18585.53</v>
      </c>
      <c r="M1872" s="15" t="s">
        <v>35</v>
      </c>
      <c r="N1872" s="18" t="str">
        <f t="shared" si="203"/>
        <v>July</v>
      </c>
      <c r="O1872" s="15">
        <f t="shared" si="204"/>
        <v>3</v>
      </c>
      <c r="P1872" s="19">
        <f t="shared" si="205"/>
        <v>3505.4850000000001</v>
      </c>
      <c r="Q1872" s="19">
        <f t="shared" si="206"/>
        <v>19864.415000000001</v>
      </c>
      <c r="R1872" s="15">
        <f t="shared" si="207"/>
        <v>4784.3700000000026</v>
      </c>
      <c r="S1872" s="15">
        <f t="shared" si="208"/>
        <v>20.472359744799945</v>
      </c>
      <c r="T1872" s="20" t="str">
        <f t="shared" si="209"/>
        <v>Medium</v>
      </c>
    </row>
    <row r="1873" spans="1:20" x14ac:dyDescent="0.3">
      <c r="A1873" s="15" t="s">
        <v>1946</v>
      </c>
      <c r="B1873" s="16">
        <v>45480</v>
      </c>
      <c r="C1873" s="15" t="s">
        <v>21</v>
      </c>
      <c r="D1873" s="15" t="s">
        <v>46</v>
      </c>
      <c r="E1873" s="15" t="s">
        <v>32</v>
      </c>
      <c r="F1873" s="15" t="s">
        <v>90</v>
      </c>
      <c r="G1873" s="15" t="s">
        <v>113</v>
      </c>
      <c r="H1873" s="15">
        <v>2</v>
      </c>
      <c r="I1873" s="15">
        <v>83803</v>
      </c>
      <c r="J1873" s="17">
        <v>0.15</v>
      </c>
      <c r="K1873" s="15">
        <v>142465.1</v>
      </c>
      <c r="L1873" s="15">
        <v>119960.6</v>
      </c>
      <c r="M1873" s="15" t="s">
        <v>35</v>
      </c>
      <c r="N1873" s="18" t="str">
        <f t="shared" si="203"/>
        <v>July</v>
      </c>
      <c r="O1873" s="15">
        <f t="shared" si="204"/>
        <v>3</v>
      </c>
      <c r="P1873" s="19">
        <f t="shared" si="205"/>
        <v>21369.764999999999</v>
      </c>
      <c r="Q1873" s="19">
        <f t="shared" si="206"/>
        <v>121095.33500000001</v>
      </c>
      <c r="R1873" s="15">
        <f t="shared" si="207"/>
        <v>22504.5</v>
      </c>
      <c r="S1873" s="15">
        <f t="shared" si="208"/>
        <v>15.796500335871732</v>
      </c>
      <c r="T1873" s="20" t="str">
        <f t="shared" si="209"/>
        <v>High</v>
      </c>
    </row>
    <row r="1874" spans="1:20" x14ac:dyDescent="0.3">
      <c r="A1874" s="15" t="s">
        <v>1947</v>
      </c>
      <c r="B1874" s="16">
        <v>45227</v>
      </c>
      <c r="C1874" s="15" t="s">
        <v>37</v>
      </c>
      <c r="D1874" s="15" t="s">
        <v>73</v>
      </c>
      <c r="E1874" s="15" t="s">
        <v>32</v>
      </c>
      <c r="F1874" s="15" t="s">
        <v>33</v>
      </c>
      <c r="G1874" s="15" t="s">
        <v>34</v>
      </c>
      <c r="H1874" s="15">
        <v>5</v>
      </c>
      <c r="I1874" s="15">
        <v>19278</v>
      </c>
      <c r="J1874" s="17">
        <v>0.12</v>
      </c>
      <c r="K1874" s="15">
        <v>84823.2</v>
      </c>
      <c r="L1874" s="15">
        <v>68890.64</v>
      </c>
      <c r="M1874" s="15" t="s">
        <v>51</v>
      </c>
      <c r="N1874" s="18" t="str">
        <f t="shared" si="203"/>
        <v>October</v>
      </c>
      <c r="O1874" s="15">
        <f t="shared" si="204"/>
        <v>4</v>
      </c>
      <c r="P1874" s="19">
        <f t="shared" si="205"/>
        <v>10178.784</v>
      </c>
      <c r="Q1874" s="19">
        <f t="shared" si="206"/>
        <v>74644.415999999997</v>
      </c>
      <c r="R1874" s="15">
        <f t="shared" si="207"/>
        <v>15932.559999999998</v>
      </c>
      <c r="S1874" s="15">
        <f t="shared" si="208"/>
        <v>18.783257410708391</v>
      </c>
      <c r="T1874" s="20" t="str">
        <f t="shared" si="209"/>
        <v>High</v>
      </c>
    </row>
    <row r="1875" spans="1:20" x14ac:dyDescent="0.3">
      <c r="A1875" s="15" t="s">
        <v>1948</v>
      </c>
      <c r="B1875" s="16">
        <v>45533</v>
      </c>
      <c r="C1875" s="15" t="s">
        <v>14</v>
      </c>
      <c r="D1875" s="15" t="s">
        <v>48</v>
      </c>
      <c r="E1875" s="15" t="s">
        <v>32</v>
      </c>
      <c r="F1875" s="15" t="s">
        <v>90</v>
      </c>
      <c r="G1875" s="15" t="s">
        <v>113</v>
      </c>
      <c r="H1875" s="15">
        <v>5</v>
      </c>
      <c r="I1875" s="15">
        <v>58740</v>
      </c>
      <c r="J1875" s="17">
        <v>0.12</v>
      </c>
      <c r="K1875" s="15">
        <v>258456</v>
      </c>
      <c r="L1875" s="15">
        <v>208361.26</v>
      </c>
      <c r="M1875" s="15" t="s">
        <v>35</v>
      </c>
      <c r="N1875" s="18" t="str">
        <f t="shared" si="203"/>
        <v>August</v>
      </c>
      <c r="O1875" s="15">
        <f t="shared" si="204"/>
        <v>3</v>
      </c>
      <c r="P1875" s="19">
        <f t="shared" si="205"/>
        <v>31014.719999999998</v>
      </c>
      <c r="Q1875" s="19">
        <f t="shared" si="206"/>
        <v>227441.28</v>
      </c>
      <c r="R1875" s="15">
        <f t="shared" si="207"/>
        <v>50094.739999999991</v>
      </c>
      <c r="S1875" s="15">
        <f t="shared" si="208"/>
        <v>19.382308787569254</v>
      </c>
      <c r="T1875" s="20" t="str">
        <f t="shared" si="209"/>
        <v>High</v>
      </c>
    </row>
    <row r="1876" spans="1:20" x14ac:dyDescent="0.3">
      <c r="A1876" s="15" t="s">
        <v>1949</v>
      </c>
      <c r="B1876" s="16">
        <v>45446</v>
      </c>
      <c r="C1876" s="15" t="s">
        <v>37</v>
      </c>
      <c r="D1876" s="15" t="s">
        <v>15</v>
      </c>
      <c r="E1876" s="15" t="s">
        <v>16</v>
      </c>
      <c r="F1876" s="15" t="s">
        <v>29</v>
      </c>
      <c r="G1876" s="15" t="s">
        <v>105</v>
      </c>
      <c r="H1876" s="15">
        <v>3</v>
      </c>
      <c r="I1876" s="15">
        <v>84395</v>
      </c>
      <c r="J1876" s="17">
        <v>0.05</v>
      </c>
      <c r="K1876" s="15">
        <v>240525.75</v>
      </c>
      <c r="L1876" s="15">
        <v>213025.29</v>
      </c>
      <c r="M1876" s="15" t="s">
        <v>19</v>
      </c>
      <c r="N1876" s="18" t="str">
        <f t="shared" si="203"/>
        <v>June</v>
      </c>
      <c r="O1876" s="15">
        <f t="shared" si="204"/>
        <v>2</v>
      </c>
      <c r="P1876" s="19">
        <f t="shared" si="205"/>
        <v>12026.2875</v>
      </c>
      <c r="Q1876" s="19">
        <f t="shared" si="206"/>
        <v>228499.46249999999</v>
      </c>
      <c r="R1876" s="15">
        <f t="shared" si="207"/>
        <v>27500.459999999992</v>
      </c>
      <c r="S1876" s="15">
        <f t="shared" si="208"/>
        <v>11.433478536081893</v>
      </c>
      <c r="T1876" s="20" t="str">
        <f t="shared" si="209"/>
        <v>High</v>
      </c>
    </row>
    <row r="1877" spans="1:20" x14ac:dyDescent="0.3">
      <c r="A1877" s="15" t="s">
        <v>1950</v>
      </c>
      <c r="B1877" s="16">
        <v>45321</v>
      </c>
      <c r="C1877" s="15" t="s">
        <v>14</v>
      </c>
      <c r="D1877" s="15" t="s">
        <v>68</v>
      </c>
      <c r="E1877" s="15" t="s">
        <v>32</v>
      </c>
      <c r="F1877" s="15" t="s">
        <v>43</v>
      </c>
      <c r="G1877" s="15" t="s">
        <v>66</v>
      </c>
      <c r="H1877" s="15">
        <v>1</v>
      </c>
      <c r="I1877" s="15">
        <v>73705</v>
      </c>
      <c r="J1877" s="17">
        <v>0.12</v>
      </c>
      <c r="K1877" s="15">
        <v>64860.4</v>
      </c>
      <c r="L1877" s="15">
        <v>49266.91</v>
      </c>
      <c r="M1877" s="15" t="s">
        <v>19</v>
      </c>
      <c r="N1877" s="18" t="str">
        <f t="shared" si="203"/>
        <v>January</v>
      </c>
      <c r="O1877" s="15">
        <f t="shared" si="204"/>
        <v>1</v>
      </c>
      <c r="P1877" s="19">
        <f t="shared" si="205"/>
        <v>7783.2479999999996</v>
      </c>
      <c r="Q1877" s="19">
        <f t="shared" si="206"/>
        <v>57077.152000000002</v>
      </c>
      <c r="R1877" s="15">
        <f t="shared" si="207"/>
        <v>15593.489999999998</v>
      </c>
      <c r="S1877" s="15">
        <f t="shared" si="208"/>
        <v>24.041618614747978</v>
      </c>
      <c r="T1877" s="20" t="str">
        <f t="shared" si="209"/>
        <v>High</v>
      </c>
    </row>
    <row r="1878" spans="1:20" x14ac:dyDescent="0.3">
      <c r="A1878" s="15" t="s">
        <v>1951</v>
      </c>
      <c r="B1878" s="16">
        <v>45313</v>
      </c>
      <c r="C1878" s="15" t="s">
        <v>27</v>
      </c>
      <c r="D1878" s="15" t="s">
        <v>56</v>
      </c>
      <c r="E1878" s="15" t="s">
        <v>16</v>
      </c>
      <c r="F1878" s="15" t="s">
        <v>29</v>
      </c>
      <c r="G1878" s="15" t="s">
        <v>79</v>
      </c>
      <c r="H1878" s="15">
        <v>4</v>
      </c>
      <c r="I1878" s="15">
        <v>53874</v>
      </c>
      <c r="J1878" s="17">
        <v>0.05</v>
      </c>
      <c r="K1878" s="15">
        <v>204721.2</v>
      </c>
      <c r="L1878" s="15">
        <v>155543.29</v>
      </c>
      <c r="M1878" s="15" t="s">
        <v>51</v>
      </c>
      <c r="N1878" s="18" t="str">
        <f t="shared" si="203"/>
        <v>January</v>
      </c>
      <c r="O1878" s="15">
        <f t="shared" si="204"/>
        <v>1</v>
      </c>
      <c r="P1878" s="19">
        <f t="shared" si="205"/>
        <v>10236.060000000001</v>
      </c>
      <c r="Q1878" s="19">
        <f t="shared" si="206"/>
        <v>194485.14</v>
      </c>
      <c r="R1878" s="15">
        <f t="shared" si="207"/>
        <v>49177.91</v>
      </c>
      <c r="S1878" s="15">
        <f t="shared" si="208"/>
        <v>24.021894166310084</v>
      </c>
      <c r="T1878" s="20" t="str">
        <f t="shared" si="209"/>
        <v>High</v>
      </c>
    </row>
    <row r="1879" spans="1:20" x14ac:dyDescent="0.3">
      <c r="A1879" s="15" t="s">
        <v>1952</v>
      </c>
      <c r="B1879" s="16">
        <v>45288</v>
      </c>
      <c r="C1879" s="15" t="s">
        <v>37</v>
      </c>
      <c r="D1879" s="15" t="s">
        <v>15</v>
      </c>
      <c r="E1879" s="15" t="s">
        <v>16</v>
      </c>
      <c r="F1879" s="15" t="s">
        <v>29</v>
      </c>
      <c r="G1879" s="15" t="s">
        <v>105</v>
      </c>
      <c r="H1879" s="15">
        <v>1</v>
      </c>
      <c r="I1879" s="15">
        <v>10779</v>
      </c>
      <c r="J1879" s="17">
        <v>0</v>
      </c>
      <c r="K1879" s="15">
        <v>10779</v>
      </c>
      <c r="L1879" s="15">
        <v>8333.7999999999993</v>
      </c>
      <c r="M1879" s="15" t="s">
        <v>35</v>
      </c>
      <c r="N1879" s="18" t="str">
        <f t="shared" si="203"/>
        <v>December</v>
      </c>
      <c r="O1879" s="15">
        <f t="shared" si="204"/>
        <v>4</v>
      </c>
      <c r="P1879" s="19">
        <f t="shared" si="205"/>
        <v>0</v>
      </c>
      <c r="Q1879" s="19">
        <f t="shared" si="206"/>
        <v>10779</v>
      </c>
      <c r="R1879" s="15">
        <f t="shared" si="207"/>
        <v>2445.2000000000007</v>
      </c>
      <c r="S1879" s="15">
        <f t="shared" si="208"/>
        <v>22.684850171630028</v>
      </c>
      <c r="T1879" s="20" t="str">
        <f t="shared" si="209"/>
        <v>Medium</v>
      </c>
    </row>
    <row r="1880" spans="1:20" x14ac:dyDescent="0.3">
      <c r="A1880" s="15" t="s">
        <v>1953</v>
      </c>
      <c r="B1880" s="16">
        <v>45166</v>
      </c>
      <c r="C1880" s="15" t="s">
        <v>21</v>
      </c>
      <c r="D1880" s="15" t="s">
        <v>63</v>
      </c>
      <c r="E1880" s="15" t="s">
        <v>32</v>
      </c>
      <c r="F1880" s="15" t="s">
        <v>33</v>
      </c>
      <c r="G1880" s="15" t="s">
        <v>83</v>
      </c>
      <c r="H1880" s="15">
        <v>1</v>
      </c>
      <c r="I1880" s="15">
        <v>74774</v>
      </c>
      <c r="J1880" s="17">
        <v>0</v>
      </c>
      <c r="K1880" s="15">
        <v>74774</v>
      </c>
      <c r="L1880" s="15">
        <v>62008.77</v>
      </c>
      <c r="M1880" s="15" t="s">
        <v>19</v>
      </c>
      <c r="N1880" s="18" t="str">
        <f t="shared" si="203"/>
        <v>August</v>
      </c>
      <c r="O1880" s="15">
        <f t="shared" si="204"/>
        <v>3</v>
      </c>
      <c r="P1880" s="19">
        <f t="shared" si="205"/>
        <v>0</v>
      </c>
      <c r="Q1880" s="19">
        <f t="shared" si="206"/>
        <v>74774</v>
      </c>
      <c r="R1880" s="15">
        <f t="shared" si="207"/>
        <v>12765.230000000003</v>
      </c>
      <c r="S1880" s="15">
        <f t="shared" si="208"/>
        <v>17.07174953860968</v>
      </c>
      <c r="T1880" s="20" t="str">
        <f t="shared" si="209"/>
        <v>High</v>
      </c>
    </row>
    <row r="1881" spans="1:20" x14ac:dyDescent="0.3">
      <c r="A1881" s="15" t="s">
        <v>1954</v>
      </c>
      <c r="B1881" s="16">
        <v>45290</v>
      </c>
      <c r="C1881" s="15" t="s">
        <v>27</v>
      </c>
      <c r="D1881" s="15" t="s">
        <v>68</v>
      </c>
      <c r="E1881" s="15" t="s">
        <v>32</v>
      </c>
      <c r="F1881" s="15" t="s">
        <v>90</v>
      </c>
      <c r="G1881" s="15" t="s">
        <v>91</v>
      </c>
      <c r="H1881" s="15">
        <v>3</v>
      </c>
      <c r="I1881" s="15">
        <v>70487</v>
      </c>
      <c r="J1881" s="17">
        <v>0</v>
      </c>
      <c r="K1881" s="15">
        <v>211461</v>
      </c>
      <c r="L1881" s="15">
        <v>177481.75</v>
      </c>
      <c r="M1881" s="15" t="s">
        <v>51</v>
      </c>
      <c r="N1881" s="18" t="str">
        <f t="shared" si="203"/>
        <v>December</v>
      </c>
      <c r="O1881" s="15">
        <f t="shared" si="204"/>
        <v>4</v>
      </c>
      <c r="P1881" s="19">
        <f t="shared" si="205"/>
        <v>0</v>
      </c>
      <c r="Q1881" s="19">
        <f t="shared" si="206"/>
        <v>211461</v>
      </c>
      <c r="R1881" s="15">
        <f t="shared" si="207"/>
        <v>33979.25</v>
      </c>
      <c r="S1881" s="15">
        <f t="shared" si="208"/>
        <v>16.068802285054929</v>
      </c>
      <c r="T1881" s="20" t="str">
        <f t="shared" si="209"/>
        <v>High</v>
      </c>
    </row>
    <row r="1882" spans="1:20" x14ac:dyDescent="0.3">
      <c r="A1882" s="15" t="s">
        <v>1955</v>
      </c>
      <c r="B1882" s="16">
        <v>45632</v>
      </c>
      <c r="C1882" s="15" t="s">
        <v>21</v>
      </c>
      <c r="D1882" s="15" t="s">
        <v>56</v>
      </c>
      <c r="E1882" s="15" t="s">
        <v>32</v>
      </c>
      <c r="F1882" s="15" t="s">
        <v>90</v>
      </c>
      <c r="G1882" s="15" t="s">
        <v>91</v>
      </c>
      <c r="H1882" s="15">
        <v>2</v>
      </c>
      <c r="I1882" s="15">
        <v>47641</v>
      </c>
      <c r="J1882" s="17">
        <v>0.15</v>
      </c>
      <c r="K1882" s="15">
        <v>80989.7</v>
      </c>
      <c r="L1882" s="15">
        <v>71764.149999999994</v>
      </c>
      <c r="M1882" s="15" t="s">
        <v>51</v>
      </c>
      <c r="N1882" s="18" t="str">
        <f t="shared" si="203"/>
        <v>December</v>
      </c>
      <c r="O1882" s="15">
        <f t="shared" si="204"/>
        <v>4</v>
      </c>
      <c r="P1882" s="19">
        <f t="shared" si="205"/>
        <v>12148.455</v>
      </c>
      <c r="Q1882" s="19">
        <f t="shared" si="206"/>
        <v>68841.244999999995</v>
      </c>
      <c r="R1882" s="15">
        <f t="shared" si="207"/>
        <v>9225.5500000000029</v>
      </c>
      <c r="S1882" s="15">
        <f t="shared" si="208"/>
        <v>11.391016388503727</v>
      </c>
      <c r="T1882" s="20" t="str">
        <f t="shared" si="209"/>
        <v>High</v>
      </c>
    </row>
    <row r="1883" spans="1:20" x14ac:dyDescent="0.3">
      <c r="A1883" s="15" t="s">
        <v>1956</v>
      </c>
      <c r="B1883" s="16">
        <v>45106</v>
      </c>
      <c r="C1883" s="15" t="s">
        <v>37</v>
      </c>
      <c r="D1883" s="15" t="s">
        <v>48</v>
      </c>
      <c r="E1883" s="15" t="s">
        <v>16</v>
      </c>
      <c r="F1883" s="15" t="s">
        <v>29</v>
      </c>
      <c r="G1883" s="15" t="s">
        <v>79</v>
      </c>
      <c r="H1883" s="15">
        <v>3</v>
      </c>
      <c r="I1883" s="15">
        <v>20165</v>
      </c>
      <c r="J1883" s="17">
        <v>0.15</v>
      </c>
      <c r="K1883" s="15">
        <v>51420.75</v>
      </c>
      <c r="L1883" s="15">
        <v>38700.9</v>
      </c>
      <c r="M1883" s="15" t="s">
        <v>19</v>
      </c>
      <c r="N1883" s="18" t="str">
        <f t="shared" si="203"/>
        <v>June</v>
      </c>
      <c r="O1883" s="15">
        <f t="shared" si="204"/>
        <v>2</v>
      </c>
      <c r="P1883" s="19">
        <f t="shared" si="205"/>
        <v>7713.1124999999993</v>
      </c>
      <c r="Q1883" s="19">
        <f t="shared" si="206"/>
        <v>43707.637499999997</v>
      </c>
      <c r="R1883" s="15">
        <f t="shared" si="207"/>
        <v>12719.849999999999</v>
      </c>
      <c r="S1883" s="15">
        <f t="shared" si="208"/>
        <v>24.736803722232754</v>
      </c>
      <c r="T1883" s="20" t="str">
        <f t="shared" si="209"/>
        <v>High</v>
      </c>
    </row>
    <row r="1884" spans="1:20" x14ac:dyDescent="0.3">
      <c r="A1884" s="15" t="s">
        <v>1957</v>
      </c>
      <c r="B1884" s="16">
        <v>45295</v>
      </c>
      <c r="C1884" s="15" t="s">
        <v>37</v>
      </c>
      <c r="D1884" s="15" t="s">
        <v>63</v>
      </c>
      <c r="E1884" s="15" t="s">
        <v>23</v>
      </c>
      <c r="F1884" s="15" t="s">
        <v>49</v>
      </c>
      <c r="G1884" s="15" t="s">
        <v>50</v>
      </c>
      <c r="H1884" s="15">
        <v>1</v>
      </c>
      <c r="I1884" s="15">
        <v>58081</v>
      </c>
      <c r="J1884" s="17">
        <v>0.12</v>
      </c>
      <c r="K1884" s="15">
        <v>51111.28</v>
      </c>
      <c r="L1884" s="15">
        <v>42231.38</v>
      </c>
      <c r="M1884" s="15" t="s">
        <v>35</v>
      </c>
      <c r="N1884" s="18" t="str">
        <f t="shared" si="203"/>
        <v>January</v>
      </c>
      <c r="O1884" s="15">
        <f t="shared" si="204"/>
        <v>1</v>
      </c>
      <c r="P1884" s="19">
        <f t="shared" si="205"/>
        <v>6133.3535999999995</v>
      </c>
      <c r="Q1884" s="19">
        <f t="shared" si="206"/>
        <v>44977.926399999997</v>
      </c>
      <c r="R1884" s="15">
        <f t="shared" si="207"/>
        <v>8879.9000000000015</v>
      </c>
      <c r="S1884" s="15">
        <f t="shared" si="208"/>
        <v>17.373659982688753</v>
      </c>
      <c r="T1884" s="20" t="str">
        <f t="shared" si="209"/>
        <v>High</v>
      </c>
    </row>
    <row r="1885" spans="1:20" x14ac:dyDescent="0.3">
      <c r="A1885" s="15" t="s">
        <v>1958</v>
      </c>
      <c r="B1885" s="16">
        <v>45560</v>
      </c>
      <c r="C1885" s="15" t="s">
        <v>14</v>
      </c>
      <c r="D1885" s="15" t="s">
        <v>73</v>
      </c>
      <c r="E1885" s="15" t="s">
        <v>23</v>
      </c>
      <c r="F1885" s="15" t="s">
        <v>49</v>
      </c>
      <c r="G1885" s="15" t="s">
        <v>71</v>
      </c>
      <c r="H1885" s="15">
        <v>1</v>
      </c>
      <c r="I1885" s="15">
        <v>21700</v>
      </c>
      <c r="J1885" s="17">
        <v>0.05</v>
      </c>
      <c r="K1885" s="15">
        <v>20615</v>
      </c>
      <c r="L1885" s="15">
        <v>15961.95</v>
      </c>
      <c r="M1885" s="15" t="s">
        <v>19</v>
      </c>
      <c r="N1885" s="18" t="str">
        <f t="shared" si="203"/>
        <v>September</v>
      </c>
      <c r="O1885" s="15">
        <f t="shared" si="204"/>
        <v>3</v>
      </c>
      <c r="P1885" s="19">
        <f t="shared" si="205"/>
        <v>1030.75</v>
      </c>
      <c r="Q1885" s="19">
        <f t="shared" si="206"/>
        <v>19584.25</v>
      </c>
      <c r="R1885" s="15">
        <f t="shared" si="207"/>
        <v>4653.0499999999993</v>
      </c>
      <c r="S1885" s="15">
        <f t="shared" si="208"/>
        <v>22.571186029590102</v>
      </c>
      <c r="T1885" s="20" t="str">
        <f t="shared" si="209"/>
        <v>Medium</v>
      </c>
    </row>
    <row r="1886" spans="1:20" x14ac:dyDescent="0.3">
      <c r="A1886" s="15" t="s">
        <v>1959</v>
      </c>
      <c r="B1886" s="16">
        <v>45115</v>
      </c>
      <c r="C1886" s="15" t="s">
        <v>27</v>
      </c>
      <c r="D1886" s="15" t="s">
        <v>38</v>
      </c>
      <c r="E1886" s="15" t="s">
        <v>16</v>
      </c>
      <c r="F1886" s="15" t="s">
        <v>29</v>
      </c>
      <c r="G1886" s="15" t="s">
        <v>30</v>
      </c>
      <c r="H1886" s="15">
        <v>2</v>
      </c>
      <c r="I1886" s="15">
        <v>3039</v>
      </c>
      <c r="J1886" s="17">
        <v>0.15</v>
      </c>
      <c r="K1886" s="15">
        <v>5166.3</v>
      </c>
      <c r="L1886" s="15">
        <v>4581.67</v>
      </c>
      <c r="M1886" s="15" t="s">
        <v>51</v>
      </c>
      <c r="N1886" s="18" t="str">
        <f t="shared" si="203"/>
        <v>July</v>
      </c>
      <c r="O1886" s="15">
        <f t="shared" si="204"/>
        <v>3</v>
      </c>
      <c r="P1886" s="19">
        <f t="shared" si="205"/>
        <v>774.94500000000005</v>
      </c>
      <c r="Q1886" s="19">
        <f t="shared" si="206"/>
        <v>4391.3550000000005</v>
      </c>
      <c r="R1886" s="15">
        <f t="shared" si="207"/>
        <v>584.63000000000011</v>
      </c>
      <c r="S1886" s="15">
        <f t="shared" si="208"/>
        <v>11.316222441592631</v>
      </c>
      <c r="T1886" s="20" t="str">
        <f t="shared" si="209"/>
        <v>Low</v>
      </c>
    </row>
    <row r="1887" spans="1:20" x14ac:dyDescent="0.3">
      <c r="A1887" s="15" t="s">
        <v>1960</v>
      </c>
      <c r="B1887" s="16">
        <v>44959</v>
      </c>
      <c r="C1887" s="15" t="s">
        <v>14</v>
      </c>
      <c r="D1887" s="15" t="s">
        <v>42</v>
      </c>
      <c r="E1887" s="15" t="s">
        <v>16</v>
      </c>
      <c r="F1887" s="15" t="s">
        <v>29</v>
      </c>
      <c r="G1887" s="15" t="s">
        <v>79</v>
      </c>
      <c r="H1887" s="15">
        <v>3</v>
      </c>
      <c r="I1887" s="15">
        <v>34213</v>
      </c>
      <c r="J1887" s="17">
        <v>0.08</v>
      </c>
      <c r="K1887" s="15">
        <v>94427.88</v>
      </c>
      <c r="L1887" s="15">
        <v>71155.710000000006</v>
      </c>
      <c r="M1887" s="15" t="s">
        <v>51</v>
      </c>
      <c r="N1887" s="18" t="str">
        <f t="shared" si="203"/>
        <v>February</v>
      </c>
      <c r="O1887" s="15">
        <f t="shared" si="204"/>
        <v>1</v>
      </c>
      <c r="P1887" s="19">
        <f t="shared" si="205"/>
        <v>7554.2304000000004</v>
      </c>
      <c r="Q1887" s="19">
        <f t="shared" si="206"/>
        <v>86873.649600000004</v>
      </c>
      <c r="R1887" s="15">
        <f t="shared" si="207"/>
        <v>23272.17</v>
      </c>
      <c r="S1887" s="15">
        <f t="shared" si="208"/>
        <v>24.645443697348703</v>
      </c>
      <c r="T1887" s="20" t="str">
        <f t="shared" si="209"/>
        <v>High</v>
      </c>
    </row>
    <row r="1888" spans="1:20" x14ac:dyDescent="0.3">
      <c r="A1888" s="15" t="s">
        <v>1961</v>
      </c>
      <c r="B1888" s="16">
        <v>44932</v>
      </c>
      <c r="C1888" s="15" t="s">
        <v>27</v>
      </c>
      <c r="D1888" s="15" t="s">
        <v>63</v>
      </c>
      <c r="E1888" s="15" t="s">
        <v>23</v>
      </c>
      <c r="F1888" s="15" t="s">
        <v>24</v>
      </c>
      <c r="G1888" s="15" t="s">
        <v>25</v>
      </c>
      <c r="H1888" s="15">
        <v>1</v>
      </c>
      <c r="I1888" s="15">
        <v>23549</v>
      </c>
      <c r="J1888" s="17">
        <v>0.12</v>
      </c>
      <c r="K1888" s="15">
        <v>20723.12</v>
      </c>
      <c r="L1888" s="15">
        <v>16917.259999999998</v>
      </c>
      <c r="M1888" s="15" t="s">
        <v>19</v>
      </c>
      <c r="N1888" s="18" t="str">
        <f t="shared" si="203"/>
        <v>January</v>
      </c>
      <c r="O1888" s="15">
        <f t="shared" si="204"/>
        <v>1</v>
      </c>
      <c r="P1888" s="19">
        <f t="shared" si="205"/>
        <v>2486.7743999999998</v>
      </c>
      <c r="Q1888" s="19">
        <f t="shared" si="206"/>
        <v>18236.345600000001</v>
      </c>
      <c r="R1888" s="15">
        <f t="shared" si="207"/>
        <v>3805.8600000000006</v>
      </c>
      <c r="S1888" s="15">
        <f t="shared" si="208"/>
        <v>18.365284764070278</v>
      </c>
      <c r="T1888" s="20" t="str">
        <f t="shared" si="209"/>
        <v>Medium</v>
      </c>
    </row>
    <row r="1889" spans="1:20" x14ac:dyDescent="0.3">
      <c r="A1889" s="15" t="s">
        <v>1962</v>
      </c>
      <c r="B1889" s="16">
        <v>45192</v>
      </c>
      <c r="C1889" s="15" t="s">
        <v>21</v>
      </c>
      <c r="D1889" s="15" t="s">
        <v>109</v>
      </c>
      <c r="E1889" s="15" t="s">
        <v>16</v>
      </c>
      <c r="F1889" s="15" t="s">
        <v>39</v>
      </c>
      <c r="G1889" s="15" t="s">
        <v>40</v>
      </c>
      <c r="H1889" s="15">
        <v>1</v>
      </c>
      <c r="I1889" s="15">
        <v>32564</v>
      </c>
      <c r="J1889" s="17">
        <v>0.08</v>
      </c>
      <c r="K1889" s="15">
        <v>29958.880000000001</v>
      </c>
      <c r="L1889" s="15">
        <v>25511.77</v>
      </c>
      <c r="M1889" s="15" t="s">
        <v>51</v>
      </c>
      <c r="N1889" s="18" t="str">
        <f t="shared" si="203"/>
        <v>September</v>
      </c>
      <c r="O1889" s="15">
        <f t="shared" si="204"/>
        <v>3</v>
      </c>
      <c r="P1889" s="19">
        <f t="shared" si="205"/>
        <v>2396.7103999999999</v>
      </c>
      <c r="Q1889" s="19">
        <f t="shared" si="206"/>
        <v>27562.169600000001</v>
      </c>
      <c r="R1889" s="15">
        <f t="shared" si="207"/>
        <v>4447.1100000000006</v>
      </c>
      <c r="S1889" s="15">
        <f t="shared" si="208"/>
        <v>14.844046239378777</v>
      </c>
      <c r="T1889" s="20" t="str">
        <f t="shared" si="209"/>
        <v>Medium</v>
      </c>
    </row>
    <row r="1890" spans="1:20" x14ac:dyDescent="0.3">
      <c r="A1890" s="15" t="s">
        <v>1963</v>
      </c>
      <c r="B1890" s="16">
        <v>45565</v>
      </c>
      <c r="C1890" s="15" t="s">
        <v>27</v>
      </c>
      <c r="D1890" s="15" t="s">
        <v>22</v>
      </c>
      <c r="E1890" s="15" t="s">
        <v>16</v>
      </c>
      <c r="F1890" s="15" t="s">
        <v>17</v>
      </c>
      <c r="G1890" s="15" t="s">
        <v>97</v>
      </c>
      <c r="H1890" s="15">
        <v>2</v>
      </c>
      <c r="I1890" s="15">
        <v>30283</v>
      </c>
      <c r="J1890" s="17">
        <v>0.15</v>
      </c>
      <c r="K1890" s="15">
        <v>51481.1</v>
      </c>
      <c r="L1890" s="15">
        <v>41973.65</v>
      </c>
      <c r="M1890" s="15" t="s">
        <v>51</v>
      </c>
      <c r="N1890" s="18" t="str">
        <f t="shared" si="203"/>
        <v>September</v>
      </c>
      <c r="O1890" s="15">
        <f t="shared" si="204"/>
        <v>3</v>
      </c>
      <c r="P1890" s="19">
        <f t="shared" si="205"/>
        <v>7722.1649999999991</v>
      </c>
      <c r="Q1890" s="19">
        <f t="shared" si="206"/>
        <v>43758.934999999998</v>
      </c>
      <c r="R1890" s="15">
        <f t="shared" si="207"/>
        <v>9507.4499999999971</v>
      </c>
      <c r="S1890" s="15">
        <f t="shared" si="208"/>
        <v>18.467845481157159</v>
      </c>
      <c r="T1890" s="20" t="str">
        <f t="shared" si="209"/>
        <v>High</v>
      </c>
    </row>
    <row r="1891" spans="1:20" x14ac:dyDescent="0.3">
      <c r="A1891" s="15" t="s">
        <v>1964</v>
      </c>
      <c r="B1891" s="16">
        <v>45517</v>
      </c>
      <c r="C1891" s="15" t="s">
        <v>14</v>
      </c>
      <c r="D1891" s="15" t="s">
        <v>70</v>
      </c>
      <c r="E1891" s="15" t="s">
        <v>32</v>
      </c>
      <c r="F1891" s="15" t="s">
        <v>60</v>
      </c>
      <c r="G1891" s="15" t="s">
        <v>61</v>
      </c>
      <c r="H1891" s="15">
        <v>4</v>
      </c>
      <c r="I1891" s="15">
        <v>32394</v>
      </c>
      <c r="J1891" s="17">
        <v>0.12</v>
      </c>
      <c r="K1891" s="15">
        <v>114026.88</v>
      </c>
      <c r="L1891" s="15">
        <v>87793.32</v>
      </c>
      <c r="M1891" s="15" t="s">
        <v>19</v>
      </c>
      <c r="N1891" s="18" t="str">
        <f t="shared" si="203"/>
        <v>August</v>
      </c>
      <c r="O1891" s="15">
        <f t="shared" si="204"/>
        <v>3</v>
      </c>
      <c r="P1891" s="19">
        <f t="shared" si="205"/>
        <v>13683.2256</v>
      </c>
      <c r="Q1891" s="19">
        <f t="shared" si="206"/>
        <v>100343.6544</v>
      </c>
      <c r="R1891" s="15">
        <f t="shared" si="207"/>
        <v>26233.559999999998</v>
      </c>
      <c r="S1891" s="15">
        <f t="shared" si="208"/>
        <v>23.006470053376884</v>
      </c>
      <c r="T1891" s="20" t="str">
        <f t="shared" si="209"/>
        <v>High</v>
      </c>
    </row>
    <row r="1892" spans="1:20" x14ac:dyDescent="0.3">
      <c r="A1892" s="15" t="s">
        <v>1965</v>
      </c>
      <c r="B1892" s="16">
        <v>45625</v>
      </c>
      <c r="C1892" s="15" t="s">
        <v>21</v>
      </c>
      <c r="D1892" s="15" t="s">
        <v>70</v>
      </c>
      <c r="E1892" s="15" t="s">
        <v>16</v>
      </c>
      <c r="F1892" s="15" t="s">
        <v>17</v>
      </c>
      <c r="G1892" s="15" t="s">
        <v>18</v>
      </c>
      <c r="H1892" s="15">
        <v>5</v>
      </c>
      <c r="I1892" s="15">
        <v>63580</v>
      </c>
      <c r="J1892" s="17">
        <v>0.08</v>
      </c>
      <c r="K1892" s="15">
        <v>292468</v>
      </c>
      <c r="L1892" s="15">
        <v>259675.78</v>
      </c>
      <c r="M1892" s="15" t="s">
        <v>19</v>
      </c>
      <c r="N1892" s="18" t="str">
        <f t="shared" si="203"/>
        <v>November</v>
      </c>
      <c r="O1892" s="15">
        <f t="shared" si="204"/>
        <v>4</v>
      </c>
      <c r="P1892" s="19">
        <f t="shared" si="205"/>
        <v>23397.439999999999</v>
      </c>
      <c r="Q1892" s="19">
        <f t="shared" si="206"/>
        <v>269070.56</v>
      </c>
      <c r="R1892" s="15">
        <f t="shared" si="207"/>
        <v>32792.22</v>
      </c>
      <c r="S1892" s="15">
        <f t="shared" si="208"/>
        <v>11.212242023058934</v>
      </c>
      <c r="T1892" s="20" t="str">
        <f t="shared" si="209"/>
        <v>High</v>
      </c>
    </row>
    <row r="1893" spans="1:20" x14ac:dyDescent="0.3">
      <c r="A1893" s="15" t="s">
        <v>1966</v>
      </c>
      <c r="B1893" s="16">
        <v>45281</v>
      </c>
      <c r="C1893" s="15" t="s">
        <v>21</v>
      </c>
      <c r="D1893" s="15" t="s">
        <v>109</v>
      </c>
      <c r="E1893" s="15" t="s">
        <v>32</v>
      </c>
      <c r="F1893" s="15" t="s">
        <v>33</v>
      </c>
      <c r="G1893" s="15" t="s">
        <v>34</v>
      </c>
      <c r="H1893" s="15">
        <v>4</v>
      </c>
      <c r="I1893" s="15">
        <v>75082</v>
      </c>
      <c r="J1893" s="17">
        <v>0</v>
      </c>
      <c r="K1893" s="15">
        <v>300328</v>
      </c>
      <c r="L1893" s="15">
        <v>262508.15999999997</v>
      </c>
      <c r="M1893" s="15" t="s">
        <v>19</v>
      </c>
      <c r="N1893" s="18" t="str">
        <f t="shared" si="203"/>
        <v>December</v>
      </c>
      <c r="O1893" s="15">
        <f t="shared" si="204"/>
        <v>4</v>
      </c>
      <c r="P1893" s="19">
        <f t="shared" si="205"/>
        <v>0</v>
      </c>
      <c r="Q1893" s="19">
        <f t="shared" si="206"/>
        <v>300328</v>
      </c>
      <c r="R1893" s="15">
        <f t="shared" si="207"/>
        <v>37819.840000000026</v>
      </c>
      <c r="S1893" s="15">
        <f t="shared" si="208"/>
        <v>12.592845155962824</v>
      </c>
      <c r="T1893" s="20" t="str">
        <f t="shared" si="209"/>
        <v>High</v>
      </c>
    </row>
    <row r="1894" spans="1:20" x14ac:dyDescent="0.3">
      <c r="A1894" s="15" t="s">
        <v>1967</v>
      </c>
      <c r="B1894" s="16">
        <v>45591</v>
      </c>
      <c r="C1894" s="15" t="s">
        <v>37</v>
      </c>
      <c r="D1894" s="15" t="s">
        <v>63</v>
      </c>
      <c r="E1894" s="15" t="s">
        <v>16</v>
      </c>
      <c r="F1894" s="15" t="s">
        <v>17</v>
      </c>
      <c r="G1894" s="15" t="s">
        <v>156</v>
      </c>
      <c r="H1894" s="15">
        <v>1</v>
      </c>
      <c r="I1894" s="15">
        <v>43939</v>
      </c>
      <c r="J1894" s="17">
        <v>0.15</v>
      </c>
      <c r="K1894" s="15">
        <v>37348.15</v>
      </c>
      <c r="L1894" s="15">
        <v>29426.5</v>
      </c>
      <c r="M1894" s="15" t="s">
        <v>19</v>
      </c>
      <c r="N1894" s="18" t="str">
        <f t="shared" si="203"/>
        <v>October</v>
      </c>
      <c r="O1894" s="15">
        <f t="shared" si="204"/>
        <v>4</v>
      </c>
      <c r="P1894" s="19">
        <f t="shared" si="205"/>
        <v>5602.2224999999999</v>
      </c>
      <c r="Q1894" s="19">
        <f t="shared" si="206"/>
        <v>31745.927500000002</v>
      </c>
      <c r="R1894" s="15">
        <f t="shared" si="207"/>
        <v>7921.6500000000015</v>
      </c>
      <c r="S1894" s="15">
        <f t="shared" si="208"/>
        <v>21.210287524281661</v>
      </c>
      <c r="T1894" s="20" t="str">
        <f t="shared" si="209"/>
        <v>High</v>
      </c>
    </row>
    <row r="1895" spans="1:20" x14ac:dyDescent="0.3">
      <c r="A1895" s="15" t="s">
        <v>1968</v>
      </c>
      <c r="B1895" s="16">
        <v>45269</v>
      </c>
      <c r="C1895" s="15" t="s">
        <v>21</v>
      </c>
      <c r="D1895" s="15" t="s">
        <v>63</v>
      </c>
      <c r="E1895" s="15" t="s">
        <v>23</v>
      </c>
      <c r="F1895" s="15" t="s">
        <v>24</v>
      </c>
      <c r="G1895" s="15" t="s">
        <v>25</v>
      </c>
      <c r="H1895" s="15">
        <v>2</v>
      </c>
      <c r="I1895" s="15">
        <v>13375</v>
      </c>
      <c r="J1895" s="17">
        <v>0.15</v>
      </c>
      <c r="K1895" s="15">
        <v>22737.5</v>
      </c>
      <c r="L1895" s="15">
        <v>19495.009999999998</v>
      </c>
      <c r="M1895" s="15" t="s">
        <v>19</v>
      </c>
      <c r="N1895" s="18" t="str">
        <f t="shared" si="203"/>
        <v>December</v>
      </c>
      <c r="O1895" s="15">
        <f t="shared" si="204"/>
        <v>4</v>
      </c>
      <c r="P1895" s="19">
        <f t="shared" si="205"/>
        <v>3410.625</v>
      </c>
      <c r="Q1895" s="19">
        <f t="shared" si="206"/>
        <v>19326.875</v>
      </c>
      <c r="R1895" s="15">
        <f t="shared" si="207"/>
        <v>3242.4900000000016</v>
      </c>
      <c r="S1895" s="15">
        <f t="shared" si="208"/>
        <v>14.260538757559104</v>
      </c>
      <c r="T1895" s="20" t="str">
        <f t="shared" si="209"/>
        <v>Medium</v>
      </c>
    </row>
    <row r="1896" spans="1:20" x14ac:dyDescent="0.3">
      <c r="A1896" s="15" t="s">
        <v>1969</v>
      </c>
      <c r="B1896" s="16">
        <v>44997</v>
      </c>
      <c r="C1896" s="15" t="s">
        <v>37</v>
      </c>
      <c r="D1896" s="15" t="s">
        <v>65</v>
      </c>
      <c r="E1896" s="15" t="s">
        <v>32</v>
      </c>
      <c r="F1896" s="15" t="s">
        <v>90</v>
      </c>
      <c r="G1896" s="15" t="s">
        <v>113</v>
      </c>
      <c r="H1896" s="15">
        <v>4</v>
      </c>
      <c r="I1896" s="15">
        <v>11810</v>
      </c>
      <c r="J1896" s="17">
        <v>0.1</v>
      </c>
      <c r="K1896" s="15">
        <v>42516</v>
      </c>
      <c r="L1896" s="15">
        <v>33004.629999999997</v>
      </c>
      <c r="M1896" s="15" t="s">
        <v>51</v>
      </c>
      <c r="N1896" s="18" t="str">
        <f t="shared" si="203"/>
        <v>March</v>
      </c>
      <c r="O1896" s="15">
        <f t="shared" si="204"/>
        <v>1</v>
      </c>
      <c r="P1896" s="19">
        <f t="shared" si="205"/>
        <v>4251.6000000000004</v>
      </c>
      <c r="Q1896" s="19">
        <f t="shared" si="206"/>
        <v>38264.400000000001</v>
      </c>
      <c r="R1896" s="15">
        <f t="shared" si="207"/>
        <v>9511.3700000000026</v>
      </c>
      <c r="S1896" s="15">
        <f t="shared" si="208"/>
        <v>22.371271991720771</v>
      </c>
      <c r="T1896" s="20" t="str">
        <f t="shared" si="209"/>
        <v>High</v>
      </c>
    </row>
    <row r="1897" spans="1:20" x14ac:dyDescent="0.3">
      <c r="A1897" s="15" t="s">
        <v>1970</v>
      </c>
      <c r="B1897" s="16">
        <v>45587</v>
      </c>
      <c r="C1897" s="15" t="s">
        <v>27</v>
      </c>
      <c r="D1897" s="15" t="s">
        <v>56</v>
      </c>
      <c r="E1897" s="15" t="s">
        <v>23</v>
      </c>
      <c r="F1897" s="15" t="s">
        <v>49</v>
      </c>
      <c r="G1897" s="15" t="s">
        <v>71</v>
      </c>
      <c r="H1897" s="15">
        <v>4</v>
      </c>
      <c r="I1897" s="15">
        <v>50042</v>
      </c>
      <c r="J1897" s="17">
        <v>0.15</v>
      </c>
      <c r="K1897" s="15">
        <v>170142.8</v>
      </c>
      <c r="L1897" s="15">
        <v>141923.24</v>
      </c>
      <c r="M1897" s="15" t="s">
        <v>19</v>
      </c>
      <c r="N1897" s="18" t="str">
        <f t="shared" si="203"/>
        <v>October</v>
      </c>
      <c r="O1897" s="15">
        <f t="shared" si="204"/>
        <v>4</v>
      </c>
      <c r="P1897" s="19">
        <f t="shared" si="205"/>
        <v>25521.42</v>
      </c>
      <c r="Q1897" s="19">
        <f t="shared" si="206"/>
        <v>144621.38</v>
      </c>
      <c r="R1897" s="15">
        <f t="shared" si="207"/>
        <v>28219.559999999998</v>
      </c>
      <c r="S1897" s="15">
        <f t="shared" si="208"/>
        <v>16.585809096829252</v>
      </c>
      <c r="T1897" s="20" t="str">
        <f t="shared" si="209"/>
        <v>High</v>
      </c>
    </row>
    <row r="1898" spans="1:20" x14ac:dyDescent="0.3">
      <c r="A1898" s="15" t="s">
        <v>1971</v>
      </c>
      <c r="B1898" s="16">
        <v>45607</v>
      </c>
      <c r="C1898" s="15" t="s">
        <v>21</v>
      </c>
      <c r="D1898" s="15" t="s">
        <v>28</v>
      </c>
      <c r="E1898" s="15" t="s">
        <v>16</v>
      </c>
      <c r="F1898" s="15" t="s">
        <v>39</v>
      </c>
      <c r="G1898" s="15" t="s">
        <v>165</v>
      </c>
      <c r="H1898" s="15">
        <v>4</v>
      </c>
      <c r="I1898" s="15">
        <v>55132</v>
      </c>
      <c r="J1898" s="17">
        <v>0.1</v>
      </c>
      <c r="K1898" s="15">
        <v>198475.2</v>
      </c>
      <c r="L1898" s="15">
        <v>153401.65</v>
      </c>
      <c r="M1898" s="15" t="s">
        <v>35</v>
      </c>
      <c r="N1898" s="18" t="str">
        <f t="shared" si="203"/>
        <v>November</v>
      </c>
      <c r="O1898" s="15">
        <f t="shared" si="204"/>
        <v>4</v>
      </c>
      <c r="P1898" s="19">
        <f t="shared" si="205"/>
        <v>19847.520000000004</v>
      </c>
      <c r="Q1898" s="19">
        <f t="shared" si="206"/>
        <v>178627.68</v>
      </c>
      <c r="R1898" s="15">
        <f t="shared" si="207"/>
        <v>45073.550000000017</v>
      </c>
      <c r="S1898" s="15">
        <f t="shared" si="208"/>
        <v>22.709915394971269</v>
      </c>
      <c r="T1898" s="20" t="str">
        <f t="shared" si="209"/>
        <v>High</v>
      </c>
    </row>
    <row r="1899" spans="1:20" x14ac:dyDescent="0.3">
      <c r="A1899" s="15" t="s">
        <v>1972</v>
      </c>
      <c r="B1899" s="16">
        <v>45381</v>
      </c>
      <c r="C1899" s="15" t="s">
        <v>37</v>
      </c>
      <c r="D1899" s="15" t="s">
        <v>70</v>
      </c>
      <c r="E1899" s="15" t="s">
        <v>23</v>
      </c>
      <c r="F1899" s="15" t="s">
        <v>24</v>
      </c>
      <c r="G1899" s="15" t="s">
        <v>75</v>
      </c>
      <c r="H1899" s="15">
        <v>2</v>
      </c>
      <c r="I1899" s="15">
        <v>12193</v>
      </c>
      <c r="J1899" s="17">
        <v>0.1</v>
      </c>
      <c r="K1899" s="15">
        <v>21947.4</v>
      </c>
      <c r="L1899" s="15">
        <v>18443.900000000001</v>
      </c>
      <c r="M1899" s="15" t="s">
        <v>51</v>
      </c>
      <c r="N1899" s="18" t="str">
        <f t="shared" si="203"/>
        <v>March</v>
      </c>
      <c r="O1899" s="15">
        <f t="shared" si="204"/>
        <v>1</v>
      </c>
      <c r="P1899" s="19">
        <f t="shared" si="205"/>
        <v>2194.7400000000002</v>
      </c>
      <c r="Q1899" s="19">
        <f t="shared" si="206"/>
        <v>19752.66</v>
      </c>
      <c r="R1899" s="15">
        <f t="shared" si="207"/>
        <v>3503.5</v>
      </c>
      <c r="S1899" s="15">
        <f t="shared" si="208"/>
        <v>15.963166479856383</v>
      </c>
      <c r="T1899" s="20" t="str">
        <f t="shared" si="209"/>
        <v>Medium</v>
      </c>
    </row>
    <row r="1900" spans="1:20" x14ac:dyDescent="0.3">
      <c r="A1900" s="15" t="s">
        <v>1973</v>
      </c>
      <c r="B1900" s="16">
        <v>45635</v>
      </c>
      <c r="C1900" s="15" t="s">
        <v>27</v>
      </c>
      <c r="D1900" s="15" t="s">
        <v>56</v>
      </c>
      <c r="E1900" s="15" t="s">
        <v>16</v>
      </c>
      <c r="F1900" s="15" t="s">
        <v>29</v>
      </c>
      <c r="G1900" s="15" t="s">
        <v>57</v>
      </c>
      <c r="H1900" s="15">
        <v>2</v>
      </c>
      <c r="I1900" s="15">
        <v>56852</v>
      </c>
      <c r="J1900" s="17">
        <v>0.12</v>
      </c>
      <c r="K1900" s="15">
        <v>100059.52</v>
      </c>
      <c r="L1900" s="15">
        <v>78056.72</v>
      </c>
      <c r="M1900" s="15" t="s">
        <v>19</v>
      </c>
      <c r="N1900" s="18" t="str">
        <f t="shared" si="203"/>
        <v>December</v>
      </c>
      <c r="O1900" s="15">
        <f t="shared" si="204"/>
        <v>4</v>
      </c>
      <c r="P1900" s="19">
        <f t="shared" si="205"/>
        <v>12007.142400000001</v>
      </c>
      <c r="Q1900" s="19">
        <f t="shared" si="206"/>
        <v>88052.377600000007</v>
      </c>
      <c r="R1900" s="15">
        <f t="shared" si="207"/>
        <v>22002.800000000003</v>
      </c>
      <c r="S1900" s="15">
        <f t="shared" si="208"/>
        <v>21.989711723582126</v>
      </c>
      <c r="T1900" s="20" t="str">
        <f t="shared" si="209"/>
        <v>High</v>
      </c>
    </row>
    <row r="1901" spans="1:20" x14ac:dyDescent="0.3">
      <c r="A1901" s="15" t="s">
        <v>1974</v>
      </c>
      <c r="B1901" s="16">
        <v>45065</v>
      </c>
      <c r="C1901" s="15" t="s">
        <v>14</v>
      </c>
      <c r="D1901" s="15" t="s">
        <v>68</v>
      </c>
      <c r="E1901" s="15" t="s">
        <v>16</v>
      </c>
      <c r="F1901" s="15" t="s">
        <v>39</v>
      </c>
      <c r="G1901" s="15" t="s">
        <v>85</v>
      </c>
      <c r="H1901" s="15">
        <v>1</v>
      </c>
      <c r="I1901" s="15">
        <v>3340</v>
      </c>
      <c r="J1901" s="17">
        <v>0.05</v>
      </c>
      <c r="K1901" s="15">
        <v>3173</v>
      </c>
      <c r="L1901" s="15">
        <v>2739.61</v>
      </c>
      <c r="M1901" s="15" t="s">
        <v>19</v>
      </c>
      <c r="N1901" s="18" t="str">
        <f t="shared" si="203"/>
        <v>May</v>
      </c>
      <c r="O1901" s="15">
        <f t="shared" si="204"/>
        <v>2</v>
      </c>
      <c r="P1901" s="19">
        <f t="shared" si="205"/>
        <v>158.65</v>
      </c>
      <c r="Q1901" s="19">
        <f t="shared" si="206"/>
        <v>3014.35</v>
      </c>
      <c r="R1901" s="15">
        <f t="shared" si="207"/>
        <v>433.38999999999987</v>
      </c>
      <c r="S1901" s="15">
        <f t="shared" si="208"/>
        <v>13.658682634730535</v>
      </c>
      <c r="T1901" s="20" t="str">
        <f t="shared" si="209"/>
        <v>Low</v>
      </c>
    </row>
    <row r="1902" spans="1:20" x14ac:dyDescent="0.3">
      <c r="A1902" s="15" t="s">
        <v>1975</v>
      </c>
      <c r="B1902" s="16">
        <v>45329</v>
      </c>
      <c r="C1902" s="15" t="s">
        <v>37</v>
      </c>
      <c r="D1902" s="15" t="s">
        <v>48</v>
      </c>
      <c r="E1902" s="15" t="s">
        <v>23</v>
      </c>
      <c r="F1902" s="15" t="s">
        <v>49</v>
      </c>
      <c r="G1902" s="15" t="s">
        <v>71</v>
      </c>
      <c r="H1902" s="15">
        <v>4</v>
      </c>
      <c r="I1902" s="15">
        <v>65173</v>
      </c>
      <c r="J1902" s="17">
        <v>0.15</v>
      </c>
      <c r="K1902" s="15">
        <v>221588.2</v>
      </c>
      <c r="L1902" s="15">
        <v>196210.9</v>
      </c>
      <c r="M1902" s="15" t="s">
        <v>19</v>
      </c>
      <c r="N1902" s="18" t="str">
        <f t="shared" si="203"/>
        <v>February</v>
      </c>
      <c r="O1902" s="15">
        <f t="shared" si="204"/>
        <v>1</v>
      </c>
      <c r="P1902" s="19">
        <f t="shared" si="205"/>
        <v>33238.230000000003</v>
      </c>
      <c r="Q1902" s="19">
        <f t="shared" si="206"/>
        <v>188349.97</v>
      </c>
      <c r="R1902" s="15">
        <f t="shared" si="207"/>
        <v>25377.300000000017</v>
      </c>
      <c r="S1902" s="15">
        <f t="shared" si="208"/>
        <v>11.452460013664995</v>
      </c>
      <c r="T1902" s="20" t="str">
        <f t="shared" si="209"/>
        <v>High</v>
      </c>
    </row>
    <row r="1903" spans="1:20" x14ac:dyDescent="0.3">
      <c r="A1903" s="15" t="s">
        <v>1976</v>
      </c>
      <c r="B1903" s="16">
        <v>44971</v>
      </c>
      <c r="C1903" s="15" t="s">
        <v>27</v>
      </c>
      <c r="D1903" s="15" t="s">
        <v>28</v>
      </c>
      <c r="E1903" s="15" t="s">
        <v>23</v>
      </c>
      <c r="F1903" s="15" t="s">
        <v>24</v>
      </c>
      <c r="G1903" s="15" t="s">
        <v>75</v>
      </c>
      <c r="H1903" s="15">
        <v>2</v>
      </c>
      <c r="I1903" s="15">
        <v>12875</v>
      </c>
      <c r="J1903" s="17">
        <v>0.08</v>
      </c>
      <c r="K1903" s="15">
        <v>23690</v>
      </c>
      <c r="L1903" s="15">
        <v>17908.810000000001</v>
      </c>
      <c r="M1903" s="15" t="s">
        <v>51</v>
      </c>
      <c r="N1903" s="18" t="str">
        <f t="shared" si="203"/>
        <v>February</v>
      </c>
      <c r="O1903" s="15">
        <f t="shared" si="204"/>
        <v>1</v>
      </c>
      <c r="P1903" s="19">
        <f t="shared" si="205"/>
        <v>1895.2</v>
      </c>
      <c r="Q1903" s="19">
        <f t="shared" si="206"/>
        <v>21794.799999999999</v>
      </c>
      <c r="R1903" s="15">
        <f t="shared" si="207"/>
        <v>5781.1899999999987</v>
      </c>
      <c r="S1903" s="15">
        <f t="shared" si="208"/>
        <v>24.403503588011812</v>
      </c>
      <c r="T1903" s="20" t="str">
        <f t="shared" si="209"/>
        <v>Medium</v>
      </c>
    </row>
    <row r="1904" spans="1:20" x14ac:dyDescent="0.3">
      <c r="A1904" s="15" t="s">
        <v>1977</v>
      </c>
      <c r="B1904" s="16">
        <v>45155</v>
      </c>
      <c r="C1904" s="15" t="s">
        <v>21</v>
      </c>
      <c r="D1904" s="15" t="s">
        <v>38</v>
      </c>
      <c r="E1904" s="15" t="s">
        <v>16</v>
      </c>
      <c r="F1904" s="15" t="s">
        <v>17</v>
      </c>
      <c r="G1904" s="15" t="s">
        <v>18</v>
      </c>
      <c r="H1904" s="15">
        <v>5</v>
      </c>
      <c r="I1904" s="15">
        <v>9622</v>
      </c>
      <c r="J1904" s="17">
        <v>0.1</v>
      </c>
      <c r="K1904" s="15">
        <v>43299</v>
      </c>
      <c r="L1904" s="15">
        <v>35924.050000000003</v>
      </c>
      <c r="M1904" s="15" t="s">
        <v>51</v>
      </c>
      <c r="N1904" s="18" t="str">
        <f t="shared" si="203"/>
        <v>August</v>
      </c>
      <c r="O1904" s="15">
        <f t="shared" si="204"/>
        <v>3</v>
      </c>
      <c r="P1904" s="19">
        <f t="shared" si="205"/>
        <v>4329.9000000000005</v>
      </c>
      <c r="Q1904" s="19">
        <f t="shared" si="206"/>
        <v>38969.1</v>
      </c>
      <c r="R1904" s="15">
        <f t="shared" si="207"/>
        <v>7374.9499999999971</v>
      </c>
      <c r="S1904" s="15">
        <f t="shared" si="208"/>
        <v>17.032610452897291</v>
      </c>
      <c r="T1904" s="20" t="str">
        <f t="shared" si="209"/>
        <v>High</v>
      </c>
    </row>
    <row r="1905" spans="1:20" x14ac:dyDescent="0.3">
      <c r="A1905" s="15" t="s">
        <v>1978</v>
      </c>
      <c r="B1905" s="16">
        <v>45248</v>
      </c>
      <c r="C1905" s="15" t="s">
        <v>37</v>
      </c>
      <c r="D1905" s="15" t="s">
        <v>109</v>
      </c>
      <c r="E1905" s="15" t="s">
        <v>32</v>
      </c>
      <c r="F1905" s="15" t="s">
        <v>60</v>
      </c>
      <c r="G1905" s="15" t="s">
        <v>102</v>
      </c>
      <c r="H1905" s="15">
        <v>2</v>
      </c>
      <c r="I1905" s="15">
        <v>42945</v>
      </c>
      <c r="J1905" s="17">
        <v>0.05</v>
      </c>
      <c r="K1905" s="15">
        <v>81595.5</v>
      </c>
      <c r="L1905" s="15">
        <v>69915.66</v>
      </c>
      <c r="M1905" s="15" t="s">
        <v>19</v>
      </c>
      <c r="N1905" s="18" t="str">
        <f t="shared" si="203"/>
        <v>November</v>
      </c>
      <c r="O1905" s="15">
        <f t="shared" si="204"/>
        <v>4</v>
      </c>
      <c r="P1905" s="19">
        <f t="shared" si="205"/>
        <v>4079.7750000000001</v>
      </c>
      <c r="Q1905" s="19">
        <f t="shared" si="206"/>
        <v>77515.725000000006</v>
      </c>
      <c r="R1905" s="15">
        <f t="shared" si="207"/>
        <v>11679.839999999997</v>
      </c>
      <c r="S1905" s="15">
        <f t="shared" si="208"/>
        <v>14.314318804345824</v>
      </c>
      <c r="T1905" s="20" t="str">
        <f t="shared" si="209"/>
        <v>High</v>
      </c>
    </row>
    <row r="1906" spans="1:20" x14ac:dyDescent="0.3">
      <c r="A1906" s="15" t="s">
        <v>1979</v>
      </c>
      <c r="B1906" s="16">
        <v>45280</v>
      </c>
      <c r="C1906" s="15" t="s">
        <v>14</v>
      </c>
      <c r="D1906" s="15" t="s">
        <v>28</v>
      </c>
      <c r="E1906" s="15" t="s">
        <v>32</v>
      </c>
      <c r="F1906" s="15" t="s">
        <v>60</v>
      </c>
      <c r="G1906" s="15" t="s">
        <v>102</v>
      </c>
      <c r="H1906" s="15">
        <v>1</v>
      </c>
      <c r="I1906" s="15">
        <v>47144</v>
      </c>
      <c r="J1906" s="17">
        <v>0.08</v>
      </c>
      <c r="K1906" s="15">
        <v>43372.480000000003</v>
      </c>
      <c r="L1906" s="15">
        <v>35926.35</v>
      </c>
      <c r="M1906" s="15" t="s">
        <v>35</v>
      </c>
      <c r="N1906" s="18" t="str">
        <f t="shared" si="203"/>
        <v>December</v>
      </c>
      <c r="O1906" s="15">
        <f t="shared" si="204"/>
        <v>4</v>
      </c>
      <c r="P1906" s="19">
        <f t="shared" si="205"/>
        <v>3469.7984000000001</v>
      </c>
      <c r="Q1906" s="19">
        <f t="shared" si="206"/>
        <v>39902.681600000004</v>
      </c>
      <c r="R1906" s="15">
        <f t="shared" si="207"/>
        <v>7446.1300000000047</v>
      </c>
      <c r="S1906" s="15">
        <f t="shared" si="208"/>
        <v>17.167867735485736</v>
      </c>
      <c r="T1906" s="20" t="str">
        <f t="shared" si="209"/>
        <v>High</v>
      </c>
    </row>
    <row r="1907" spans="1:20" x14ac:dyDescent="0.3">
      <c r="A1907" s="15" t="s">
        <v>1980</v>
      </c>
      <c r="B1907" s="16">
        <v>45065</v>
      </c>
      <c r="C1907" s="15" t="s">
        <v>37</v>
      </c>
      <c r="D1907" s="15" t="s">
        <v>46</v>
      </c>
      <c r="E1907" s="15" t="s">
        <v>32</v>
      </c>
      <c r="F1907" s="15" t="s">
        <v>43</v>
      </c>
      <c r="G1907" s="15" t="s">
        <v>44</v>
      </c>
      <c r="H1907" s="15">
        <v>4</v>
      </c>
      <c r="I1907" s="15">
        <v>51041</v>
      </c>
      <c r="J1907" s="17">
        <v>0.08</v>
      </c>
      <c r="K1907" s="15">
        <v>187830.88</v>
      </c>
      <c r="L1907" s="15">
        <v>168208.15</v>
      </c>
      <c r="M1907" s="15" t="s">
        <v>35</v>
      </c>
      <c r="N1907" s="18" t="str">
        <f t="shared" si="203"/>
        <v>May</v>
      </c>
      <c r="O1907" s="15">
        <f t="shared" si="204"/>
        <v>2</v>
      </c>
      <c r="P1907" s="19">
        <f t="shared" si="205"/>
        <v>15026.4704</v>
      </c>
      <c r="Q1907" s="19">
        <f t="shared" si="206"/>
        <v>172804.40960000001</v>
      </c>
      <c r="R1907" s="15">
        <f t="shared" si="207"/>
        <v>19622.73000000001</v>
      </c>
      <c r="S1907" s="15">
        <f t="shared" si="208"/>
        <v>10.44702021307679</v>
      </c>
      <c r="T1907" s="20" t="str">
        <f t="shared" si="209"/>
        <v>High</v>
      </c>
    </row>
    <row r="1908" spans="1:20" x14ac:dyDescent="0.3">
      <c r="A1908" s="15" t="s">
        <v>1981</v>
      </c>
      <c r="B1908" s="16">
        <v>45512</v>
      </c>
      <c r="C1908" s="15" t="s">
        <v>14</v>
      </c>
      <c r="D1908" s="15" t="s">
        <v>22</v>
      </c>
      <c r="E1908" s="15" t="s">
        <v>23</v>
      </c>
      <c r="F1908" s="15" t="s">
        <v>24</v>
      </c>
      <c r="G1908" s="15" t="s">
        <v>75</v>
      </c>
      <c r="H1908" s="15">
        <v>4</v>
      </c>
      <c r="I1908" s="15">
        <v>18876</v>
      </c>
      <c r="J1908" s="17">
        <v>0.12</v>
      </c>
      <c r="K1908" s="15">
        <v>66443.520000000004</v>
      </c>
      <c r="L1908" s="15">
        <v>57183.42</v>
      </c>
      <c r="M1908" s="15" t="s">
        <v>35</v>
      </c>
      <c r="N1908" s="18" t="str">
        <f t="shared" si="203"/>
        <v>August</v>
      </c>
      <c r="O1908" s="15">
        <f t="shared" si="204"/>
        <v>3</v>
      </c>
      <c r="P1908" s="19">
        <f t="shared" si="205"/>
        <v>7973.2224000000006</v>
      </c>
      <c r="Q1908" s="19">
        <f t="shared" si="206"/>
        <v>58470.297600000005</v>
      </c>
      <c r="R1908" s="15">
        <f t="shared" si="207"/>
        <v>9260.1000000000058</v>
      </c>
      <c r="S1908" s="15">
        <f t="shared" si="208"/>
        <v>13.936799254464551</v>
      </c>
      <c r="T1908" s="20" t="str">
        <f t="shared" si="209"/>
        <v>High</v>
      </c>
    </row>
    <row r="1909" spans="1:20" x14ac:dyDescent="0.3">
      <c r="A1909" s="15" t="s">
        <v>1982</v>
      </c>
      <c r="B1909" s="16">
        <v>45511</v>
      </c>
      <c r="C1909" s="15" t="s">
        <v>27</v>
      </c>
      <c r="D1909" s="15" t="s">
        <v>15</v>
      </c>
      <c r="E1909" s="15" t="s">
        <v>16</v>
      </c>
      <c r="F1909" s="15" t="s">
        <v>17</v>
      </c>
      <c r="G1909" s="15" t="s">
        <v>93</v>
      </c>
      <c r="H1909" s="15">
        <v>5</v>
      </c>
      <c r="I1909" s="15">
        <v>82783</v>
      </c>
      <c r="J1909" s="17">
        <v>0.08</v>
      </c>
      <c r="K1909" s="15">
        <v>380801.8</v>
      </c>
      <c r="L1909" s="15">
        <v>289115.90999999997</v>
      </c>
      <c r="M1909" s="15" t="s">
        <v>35</v>
      </c>
      <c r="N1909" s="18" t="str">
        <f t="shared" si="203"/>
        <v>August</v>
      </c>
      <c r="O1909" s="15">
        <f t="shared" si="204"/>
        <v>3</v>
      </c>
      <c r="P1909" s="19">
        <f t="shared" si="205"/>
        <v>30464.144</v>
      </c>
      <c r="Q1909" s="19">
        <f t="shared" si="206"/>
        <v>350337.65599999996</v>
      </c>
      <c r="R1909" s="15">
        <f t="shared" si="207"/>
        <v>91685.890000000014</v>
      </c>
      <c r="S1909" s="15">
        <f t="shared" si="208"/>
        <v>24.077063186150909</v>
      </c>
      <c r="T1909" s="20" t="str">
        <f t="shared" si="209"/>
        <v>High</v>
      </c>
    </row>
    <row r="1910" spans="1:20" x14ac:dyDescent="0.3">
      <c r="A1910" s="15" t="s">
        <v>1983</v>
      </c>
      <c r="B1910" s="16">
        <v>45459</v>
      </c>
      <c r="C1910" s="15" t="s">
        <v>37</v>
      </c>
      <c r="D1910" s="15" t="s">
        <v>68</v>
      </c>
      <c r="E1910" s="15" t="s">
        <v>23</v>
      </c>
      <c r="F1910" s="15" t="s">
        <v>49</v>
      </c>
      <c r="G1910" s="15" t="s">
        <v>50</v>
      </c>
      <c r="H1910" s="15">
        <v>5</v>
      </c>
      <c r="I1910" s="15">
        <v>6304</v>
      </c>
      <c r="J1910" s="17">
        <v>0.05</v>
      </c>
      <c r="K1910" s="15">
        <v>29944</v>
      </c>
      <c r="L1910" s="15">
        <v>26265.02</v>
      </c>
      <c r="M1910" s="15" t="s">
        <v>35</v>
      </c>
      <c r="N1910" s="18" t="str">
        <f t="shared" si="203"/>
        <v>June</v>
      </c>
      <c r="O1910" s="15">
        <f t="shared" si="204"/>
        <v>2</v>
      </c>
      <c r="P1910" s="19">
        <f t="shared" si="205"/>
        <v>1497.2</v>
      </c>
      <c r="Q1910" s="19">
        <f t="shared" si="206"/>
        <v>28446.799999999999</v>
      </c>
      <c r="R1910" s="15">
        <f t="shared" si="207"/>
        <v>3678.9799999999996</v>
      </c>
      <c r="S1910" s="15">
        <f t="shared" si="208"/>
        <v>12.286200908362273</v>
      </c>
      <c r="T1910" s="20" t="str">
        <f t="shared" si="209"/>
        <v>Medium</v>
      </c>
    </row>
    <row r="1911" spans="1:20" x14ac:dyDescent="0.3">
      <c r="A1911" s="15" t="s">
        <v>1984</v>
      </c>
      <c r="B1911" s="16">
        <v>45644</v>
      </c>
      <c r="C1911" s="15" t="s">
        <v>14</v>
      </c>
      <c r="D1911" s="15" t="s">
        <v>109</v>
      </c>
      <c r="E1911" s="15" t="s">
        <v>16</v>
      </c>
      <c r="F1911" s="15" t="s">
        <v>29</v>
      </c>
      <c r="G1911" s="15" t="s">
        <v>79</v>
      </c>
      <c r="H1911" s="15">
        <v>3</v>
      </c>
      <c r="I1911" s="15">
        <v>14833</v>
      </c>
      <c r="J1911" s="17">
        <v>0.15</v>
      </c>
      <c r="K1911" s="15">
        <v>37824.15</v>
      </c>
      <c r="L1911" s="15">
        <v>29520.45</v>
      </c>
      <c r="M1911" s="15" t="s">
        <v>19</v>
      </c>
      <c r="N1911" s="18" t="str">
        <f t="shared" si="203"/>
        <v>December</v>
      </c>
      <c r="O1911" s="15">
        <f t="shared" si="204"/>
        <v>4</v>
      </c>
      <c r="P1911" s="19">
        <f t="shared" si="205"/>
        <v>5673.6225000000004</v>
      </c>
      <c r="Q1911" s="19">
        <f t="shared" si="206"/>
        <v>32150.5275</v>
      </c>
      <c r="R1911" s="15">
        <f t="shared" si="207"/>
        <v>8303.7000000000007</v>
      </c>
      <c r="S1911" s="15">
        <f t="shared" si="208"/>
        <v>21.953434512077603</v>
      </c>
      <c r="T1911" s="20" t="str">
        <f t="shared" si="209"/>
        <v>High</v>
      </c>
    </row>
    <row r="1912" spans="1:20" x14ac:dyDescent="0.3">
      <c r="A1912" s="15" t="s">
        <v>1985</v>
      </c>
      <c r="B1912" s="16">
        <v>45266</v>
      </c>
      <c r="C1912" s="15" t="s">
        <v>37</v>
      </c>
      <c r="D1912" s="15" t="s">
        <v>70</v>
      </c>
      <c r="E1912" s="15" t="s">
        <v>32</v>
      </c>
      <c r="F1912" s="15" t="s">
        <v>43</v>
      </c>
      <c r="G1912" s="15" t="s">
        <v>66</v>
      </c>
      <c r="H1912" s="15">
        <v>3</v>
      </c>
      <c r="I1912" s="15">
        <v>78374</v>
      </c>
      <c r="J1912" s="17">
        <v>0.08</v>
      </c>
      <c r="K1912" s="15">
        <v>216312.24</v>
      </c>
      <c r="L1912" s="15">
        <v>167490.34</v>
      </c>
      <c r="M1912" s="15" t="s">
        <v>51</v>
      </c>
      <c r="N1912" s="18" t="str">
        <f t="shared" si="203"/>
        <v>December</v>
      </c>
      <c r="O1912" s="15">
        <f t="shared" si="204"/>
        <v>4</v>
      </c>
      <c r="P1912" s="19">
        <f t="shared" si="205"/>
        <v>17304.979199999998</v>
      </c>
      <c r="Q1912" s="19">
        <f t="shared" si="206"/>
        <v>199007.26079999999</v>
      </c>
      <c r="R1912" s="15">
        <f t="shared" si="207"/>
        <v>48821.899999999994</v>
      </c>
      <c r="S1912" s="15">
        <f t="shared" si="208"/>
        <v>22.570105140606003</v>
      </c>
      <c r="T1912" s="20" t="str">
        <f t="shared" si="209"/>
        <v>High</v>
      </c>
    </row>
    <row r="1913" spans="1:20" x14ac:dyDescent="0.3">
      <c r="A1913" s="15" t="s">
        <v>1986</v>
      </c>
      <c r="B1913" s="16">
        <v>45367</v>
      </c>
      <c r="C1913" s="15" t="s">
        <v>14</v>
      </c>
      <c r="D1913" s="15" t="s">
        <v>48</v>
      </c>
      <c r="E1913" s="15" t="s">
        <v>32</v>
      </c>
      <c r="F1913" s="15" t="s">
        <v>90</v>
      </c>
      <c r="G1913" s="15" t="s">
        <v>113</v>
      </c>
      <c r="H1913" s="15">
        <v>4</v>
      </c>
      <c r="I1913" s="15">
        <v>32090</v>
      </c>
      <c r="J1913" s="17">
        <v>0.12</v>
      </c>
      <c r="K1913" s="15">
        <v>112956.8</v>
      </c>
      <c r="L1913" s="15">
        <v>93036.28</v>
      </c>
      <c r="M1913" s="15" t="s">
        <v>35</v>
      </c>
      <c r="N1913" s="18" t="str">
        <f t="shared" si="203"/>
        <v>March</v>
      </c>
      <c r="O1913" s="15">
        <f t="shared" si="204"/>
        <v>1</v>
      </c>
      <c r="P1913" s="19">
        <f t="shared" si="205"/>
        <v>13554.816000000001</v>
      </c>
      <c r="Q1913" s="19">
        <f t="shared" si="206"/>
        <v>99401.983999999997</v>
      </c>
      <c r="R1913" s="15">
        <f t="shared" si="207"/>
        <v>19920.520000000004</v>
      </c>
      <c r="S1913" s="15">
        <f t="shared" si="208"/>
        <v>17.635520836284314</v>
      </c>
      <c r="T1913" s="20" t="str">
        <f t="shared" si="209"/>
        <v>High</v>
      </c>
    </row>
    <row r="1914" spans="1:20" x14ac:dyDescent="0.3">
      <c r="A1914" s="15" t="s">
        <v>1987</v>
      </c>
      <c r="B1914" s="16">
        <v>45420</v>
      </c>
      <c r="C1914" s="15" t="s">
        <v>27</v>
      </c>
      <c r="D1914" s="15" t="s">
        <v>48</v>
      </c>
      <c r="E1914" s="15" t="s">
        <v>32</v>
      </c>
      <c r="F1914" s="15" t="s">
        <v>90</v>
      </c>
      <c r="G1914" s="15" t="s">
        <v>113</v>
      </c>
      <c r="H1914" s="15">
        <v>1</v>
      </c>
      <c r="I1914" s="15">
        <v>1608</v>
      </c>
      <c r="J1914" s="17">
        <v>0.12</v>
      </c>
      <c r="K1914" s="15">
        <v>1415.04</v>
      </c>
      <c r="L1914" s="15">
        <v>1088.23</v>
      </c>
      <c r="M1914" s="15" t="s">
        <v>51</v>
      </c>
      <c r="N1914" s="18" t="str">
        <f t="shared" si="203"/>
        <v>May</v>
      </c>
      <c r="O1914" s="15">
        <f t="shared" si="204"/>
        <v>2</v>
      </c>
      <c r="P1914" s="19">
        <f t="shared" si="205"/>
        <v>169.8048</v>
      </c>
      <c r="Q1914" s="19">
        <f t="shared" si="206"/>
        <v>1245.2352000000001</v>
      </c>
      <c r="R1914" s="15">
        <f t="shared" si="207"/>
        <v>326.80999999999995</v>
      </c>
      <c r="S1914" s="15">
        <f t="shared" si="208"/>
        <v>23.095460199004972</v>
      </c>
      <c r="T1914" s="20" t="str">
        <f t="shared" si="209"/>
        <v>Low</v>
      </c>
    </row>
    <row r="1915" spans="1:20" x14ac:dyDescent="0.3">
      <c r="A1915" s="15" t="s">
        <v>1988</v>
      </c>
      <c r="B1915" s="16">
        <v>45455</v>
      </c>
      <c r="C1915" s="15" t="s">
        <v>14</v>
      </c>
      <c r="D1915" s="15" t="s">
        <v>73</v>
      </c>
      <c r="E1915" s="15" t="s">
        <v>16</v>
      </c>
      <c r="F1915" s="15" t="s">
        <v>17</v>
      </c>
      <c r="G1915" s="15" t="s">
        <v>93</v>
      </c>
      <c r="H1915" s="15">
        <v>3</v>
      </c>
      <c r="I1915" s="15">
        <v>17665</v>
      </c>
      <c r="J1915" s="17">
        <v>0.1</v>
      </c>
      <c r="K1915" s="15">
        <v>47695.5</v>
      </c>
      <c r="L1915" s="15">
        <v>36888.67</v>
      </c>
      <c r="M1915" s="15" t="s">
        <v>51</v>
      </c>
      <c r="N1915" s="18" t="str">
        <f t="shared" si="203"/>
        <v>June</v>
      </c>
      <c r="O1915" s="15">
        <f t="shared" si="204"/>
        <v>2</v>
      </c>
      <c r="P1915" s="19">
        <f t="shared" si="205"/>
        <v>4769.55</v>
      </c>
      <c r="Q1915" s="19">
        <f t="shared" si="206"/>
        <v>42925.95</v>
      </c>
      <c r="R1915" s="15">
        <f t="shared" si="207"/>
        <v>10806.830000000002</v>
      </c>
      <c r="S1915" s="15">
        <f t="shared" si="208"/>
        <v>22.657965636171131</v>
      </c>
      <c r="T1915" s="20" t="str">
        <f t="shared" si="209"/>
        <v>High</v>
      </c>
    </row>
    <row r="1916" spans="1:20" x14ac:dyDescent="0.3">
      <c r="A1916" s="15" t="s">
        <v>1989</v>
      </c>
      <c r="B1916" s="16">
        <v>45242</v>
      </c>
      <c r="C1916" s="15" t="s">
        <v>27</v>
      </c>
      <c r="D1916" s="15" t="s">
        <v>63</v>
      </c>
      <c r="E1916" s="15" t="s">
        <v>32</v>
      </c>
      <c r="F1916" s="15" t="s">
        <v>60</v>
      </c>
      <c r="G1916" s="15" t="s">
        <v>61</v>
      </c>
      <c r="H1916" s="15">
        <v>3</v>
      </c>
      <c r="I1916" s="15">
        <v>81155</v>
      </c>
      <c r="J1916" s="17">
        <v>0.1</v>
      </c>
      <c r="K1916" s="15">
        <v>219118.5</v>
      </c>
      <c r="L1916" s="15">
        <v>188551.31</v>
      </c>
      <c r="M1916" s="15" t="s">
        <v>35</v>
      </c>
      <c r="N1916" s="18" t="str">
        <f t="shared" si="203"/>
        <v>November</v>
      </c>
      <c r="O1916" s="15">
        <f t="shared" si="204"/>
        <v>4</v>
      </c>
      <c r="P1916" s="19">
        <f t="shared" si="205"/>
        <v>21911.850000000002</v>
      </c>
      <c r="Q1916" s="19">
        <f t="shared" si="206"/>
        <v>197206.65</v>
      </c>
      <c r="R1916" s="15">
        <f t="shared" si="207"/>
        <v>30567.190000000002</v>
      </c>
      <c r="S1916" s="15">
        <f t="shared" si="208"/>
        <v>13.950072677569445</v>
      </c>
      <c r="T1916" s="20" t="str">
        <f t="shared" si="209"/>
        <v>High</v>
      </c>
    </row>
    <row r="1917" spans="1:20" x14ac:dyDescent="0.3">
      <c r="A1917" s="15" t="s">
        <v>1990</v>
      </c>
      <c r="B1917" s="16">
        <v>45231</v>
      </c>
      <c r="C1917" s="15" t="s">
        <v>14</v>
      </c>
      <c r="D1917" s="15" t="s">
        <v>22</v>
      </c>
      <c r="E1917" s="15" t="s">
        <v>32</v>
      </c>
      <c r="F1917" s="15" t="s">
        <v>90</v>
      </c>
      <c r="G1917" s="15" t="s">
        <v>113</v>
      </c>
      <c r="H1917" s="15">
        <v>5</v>
      </c>
      <c r="I1917" s="15">
        <v>53474</v>
      </c>
      <c r="J1917" s="17">
        <v>0.08</v>
      </c>
      <c r="K1917" s="15">
        <v>245980.4</v>
      </c>
      <c r="L1917" s="15">
        <v>202000.33</v>
      </c>
      <c r="M1917" s="15" t="s">
        <v>51</v>
      </c>
      <c r="N1917" s="18" t="str">
        <f t="shared" si="203"/>
        <v>November</v>
      </c>
      <c r="O1917" s="15">
        <f t="shared" si="204"/>
        <v>4</v>
      </c>
      <c r="P1917" s="19">
        <f t="shared" si="205"/>
        <v>19678.432000000001</v>
      </c>
      <c r="Q1917" s="19">
        <f t="shared" si="206"/>
        <v>226301.96799999999</v>
      </c>
      <c r="R1917" s="15">
        <f t="shared" si="207"/>
        <v>43980.070000000007</v>
      </c>
      <c r="S1917" s="15">
        <f t="shared" si="208"/>
        <v>17.879501781442752</v>
      </c>
      <c r="T1917" s="20" t="str">
        <f t="shared" si="209"/>
        <v>High</v>
      </c>
    </row>
    <row r="1918" spans="1:20" x14ac:dyDescent="0.3">
      <c r="A1918" s="15" t="s">
        <v>1991</v>
      </c>
      <c r="B1918" s="16">
        <v>45277</v>
      </c>
      <c r="C1918" s="15" t="s">
        <v>21</v>
      </c>
      <c r="D1918" s="15" t="s">
        <v>15</v>
      </c>
      <c r="E1918" s="15" t="s">
        <v>32</v>
      </c>
      <c r="F1918" s="15" t="s">
        <v>90</v>
      </c>
      <c r="G1918" s="15" t="s">
        <v>113</v>
      </c>
      <c r="H1918" s="15">
        <v>1</v>
      </c>
      <c r="I1918" s="15">
        <v>76194</v>
      </c>
      <c r="J1918" s="17">
        <v>0.1</v>
      </c>
      <c r="K1918" s="15">
        <v>68574.600000000006</v>
      </c>
      <c r="L1918" s="15">
        <v>52773.32</v>
      </c>
      <c r="M1918" s="15" t="s">
        <v>19</v>
      </c>
      <c r="N1918" s="18" t="str">
        <f t="shared" si="203"/>
        <v>December</v>
      </c>
      <c r="O1918" s="15">
        <f t="shared" si="204"/>
        <v>4</v>
      </c>
      <c r="P1918" s="19">
        <f t="shared" si="205"/>
        <v>6857.4600000000009</v>
      </c>
      <c r="Q1918" s="19">
        <f t="shared" si="206"/>
        <v>61717.140000000007</v>
      </c>
      <c r="R1918" s="15">
        <f t="shared" si="207"/>
        <v>15801.280000000006</v>
      </c>
      <c r="S1918" s="15">
        <f t="shared" si="208"/>
        <v>23.042467619205954</v>
      </c>
      <c r="T1918" s="20" t="str">
        <f t="shared" si="209"/>
        <v>High</v>
      </c>
    </row>
    <row r="1919" spans="1:20" x14ac:dyDescent="0.3">
      <c r="A1919" s="15" t="s">
        <v>1992</v>
      </c>
      <c r="B1919" s="16">
        <v>45430</v>
      </c>
      <c r="C1919" s="15" t="s">
        <v>37</v>
      </c>
      <c r="D1919" s="15" t="s">
        <v>46</v>
      </c>
      <c r="E1919" s="15" t="s">
        <v>32</v>
      </c>
      <c r="F1919" s="15" t="s">
        <v>90</v>
      </c>
      <c r="G1919" s="15" t="s">
        <v>113</v>
      </c>
      <c r="H1919" s="15">
        <v>3</v>
      </c>
      <c r="I1919" s="15">
        <v>82065</v>
      </c>
      <c r="J1919" s="17">
        <v>0.08</v>
      </c>
      <c r="K1919" s="15">
        <v>226499.4</v>
      </c>
      <c r="L1919" s="15">
        <v>172148.02</v>
      </c>
      <c r="M1919" s="15" t="s">
        <v>19</v>
      </c>
      <c r="N1919" s="18" t="str">
        <f t="shared" si="203"/>
        <v>May</v>
      </c>
      <c r="O1919" s="15">
        <f t="shared" si="204"/>
        <v>2</v>
      </c>
      <c r="P1919" s="19">
        <f t="shared" si="205"/>
        <v>18119.952000000001</v>
      </c>
      <c r="Q1919" s="19">
        <f t="shared" si="206"/>
        <v>208379.448</v>
      </c>
      <c r="R1919" s="15">
        <f t="shared" si="207"/>
        <v>54351.380000000005</v>
      </c>
      <c r="S1919" s="15">
        <f t="shared" si="208"/>
        <v>23.996257826731551</v>
      </c>
      <c r="T1919" s="20" t="str">
        <f t="shared" si="209"/>
        <v>High</v>
      </c>
    </row>
    <row r="1920" spans="1:20" x14ac:dyDescent="0.3">
      <c r="A1920" s="15" t="s">
        <v>1993</v>
      </c>
      <c r="B1920" s="16">
        <v>45222</v>
      </c>
      <c r="C1920" s="15" t="s">
        <v>21</v>
      </c>
      <c r="D1920" s="15" t="s">
        <v>63</v>
      </c>
      <c r="E1920" s="15" t="s">
        <v>16</v>
      </c>
      <c r="F1920" s="15" t="s">
        <v>17</v>
      </c>
      <c r="G1920" s="15" t="s">
        <v>156</v>
      </c>
      <c r="H1920" s="15">
        <v>3</v>
      </c>
      <c r="I1920" s="15">
        <v>47707</v>
      </c>
      <c r="J1920" s="17">
        <v>0.05</v>
      </c>
      <c r="K1920" s="15">
        <v>135964.95000000001</v>
      </c>
      <c r="L1920" s="15">
        <v>112910.96</v>
      </c>
      <c r="M1920" s="15" t="s">
        <v>51</v>
      </c>
      <c r="N1920" s="18" t="str">
        <f t="shared" si="203"/>
        <v>October</v>
      </c>
      <c r="O1920" s="15">
        <f t="shared" si="204"/>
        <v>4</v>
      </c>
      <c r="P1920" s="19">
        <f t="shared" si="205"/>
        <v>6798.2475000000013</v>
      </c>
      <c r="Q1920" s="19">
        <f t="shared" si="206"/>
        <v>129166.70250000001</v>
      </c>
      <c r="R1920" s="15">
        <f t="shared" si="207"/>
        <v>23053.990000000005</v>
      </c>
      <c r="S1920" s="15">
        <f t="shared" si="208"/>
        <v>16.955833102575333</v>
      </c>
      <c r="T1920" s="20" t="str">
        <f t="shared" si="209"/>
        <v>High</v>
      </c>
    </row>
    <row r="1921" spans="1:20" x14ac:dyDescent="0.3">
      <c r="A1921" s="15" t="s">
        <v>1994</v>
      </c>
      <c r="B1921" s="16">
        <v>45310</v>
      </c>
      <c r="C1921" s="15" t="s">
        <v>37</v>
      </c>
      <c r="D1921" s="15" t="s">
        <v>70</v>
      </c>
      <c r="E1921" s="15" t="s">
        <v>32</v>
      </c>
      <c r="F1921" s="15" t="s">
        <v>43</v>
      </c>
      <c r="G1921" s="15" t="s">
        <v>44</v>
      </c>
      <c r="H1921" s="15">
        <v>2</v>
      </c>
      <c r="I1921" s="15">
        <v>29244</v>
      </c>
      <c r="J1921" s="17">
        <v>0.1</v>
      </c>
      <c r="K1921" s="15">
        <v>52639.199999999997</v>
      </c>
      <c r="L1921" s="15">
        <v>43829.17</v>
      </c>
      <c r="M1921" s="15" t="s">
        <v>51</v>
      </c>
      <c r="N1921" s="18" t="str">
        <f t="shared" si="203"/>
        <v>January</v>
      </c>
      <c r="O1921" s="15">
        <f t="shared" si="204"/>
        <v>1</v>
      </c>
      <c r="P1921" s="19">
        <f t="shared" si="205"/>
        <v>5263.92</v>
      </c>
      <c r="Q1921" s="19">
        <f t="shared" si="206"/>
        <v>47375.28</v>
      </c>
      <c r="R1921" s="15">
        <f t="shared" si="207"/>
        <v>8810.0299999999988</v>
      </c>
      <c r="S1921" s="15">
        <f t="shared" si="208"/>
        <v>16.736633535464062</v>
      </c>
      <c r="T1921" s="20" t="str">
        <f t="shared" si="209"/>
        <v>High</v>
      </c>
    </row>
    <row r="1922" spans="1:20" x14ac:dyDescent="0.3">
      <c r="A1922" s="15" t="s">
        <v>1995</v>
      </c>
      <c r="B1922" s="16">
        <v>45104</v>
      </c>
      <c r="C1922" s="15" t="s">
        <v>37</v>
      </c>
      <c r="D1922" s="15" t="s">
        <v>42</v>
      </c>
      <c r="E1922" s="15" t="s">
        <v>23</v>
      </c>
      <c r="F1922" s="15" t="s">
        <v>53</v>
      </c>
      <c r="G1922" s="15" t="s">
        <v>133</v>
      </c>
      <c r="H1922" s="15">
        <v>5</v>
      </c>
      <c r="I1922" s="15">
        <v>16363</v>
      </c>
      <c r="J1922" s="17">
        <v>0</v>
      </c>
      <c r="K1922" s="15">
        <v>81815</v>
      </c>
      <c r="L1922" s="15">
        <v>62326.73</v>
      </c>
      <c r="M1922" s="15" t="s">
        <v>35</v>
      </c>
      <c r="N1922" s="18" t="str">
        <f t="shared" si="203"/>
        <v>June</v>
      </c>
      <c r="O1922" s="15">
        <f t="shared" si="204"/>
        <v>2</v>
      </c>
      <c r="P1922" s="19">
        <f t="shared" si="205"/>
        <v>0</v>
      </c>
      <c r="Q1922" s="19">
        <f t="shared" si="206"/>
        <v>81815</v>
      </c>
      <c r="R1922" s="15">
        <f t="shared" si="207"/>
        <v>19488.269999999997</v>
      </c>
      <c r="S1922" s="15">
        <f t="shared" si="208"/>
        <v>23.819922997005435</v>
      </c>
      <c r="T1922" s="20" t="str">
        <f t="shared" si="209"/>
        <v>High</v>
      </c>
    </row>
    <row r="1923" spans="1:20" x14ac:dyDescent="0.3">
      <c r="A1923" s="15" t="s">
        <v>1996</v>
      </c>
      <c r="B1923" s="16">
        <v>45002</v>
      </c>
      <c r="C1923" s="15" t="s">
        <v>27</v>
      </c>
      <c r="D1923" s="15" t="s">
        <v>22</v>
      </c>
      <c r="E1923" s="15" t="s">
        <v>23</v>
      </c>
      <c r="F1923" s="15" t="s">
        <v>49</v>
      </c>
      <c r="G1923" s="15" t="s">
        <v>95</v>
      </c>
      <c r="H1923" s="15">
        <v>2</v>
      </c>
      <c r="I1923" s="15">
        <v>74807</v>
      </c>
      <c r="J1923" s="17">
        <v>0.08</v>
      </c>
      <c r="K1923" s="15">
        <v>137644.88</v>
      </c>
      <c r="L1923" s="15">
        <v>116935.01</v>
      </c>
      <c r="M1923" s="15" t="s">
        <v>35</v>
      </c>
      <c r="N1923" s="18" t="str">
        <f t="shared" ref="N1923:N1986" si="210">TEXT(B1923,"mmmm")</f>
        <v>March</v>
      </c>
      <c r="O1923" s="15">
        <f t="shared" ref="O1923:O1986" si="211">ROUNDUP(MONTH(B1923)/3,0)</f>
        <v>1</v>
      </c>
      <c r="P1923" s="19">
        <f t="shared" ref="P1923:P1986" si="212">K1923*J1923</f>
        <v>11011.590400000001</v>
      </c>
      <c r="Q1923" s="19">
        <f t="shared" ref="Q1923:Q1986" si="213">K1923-P1923</f>
        <v>126633.2896</v>
      </c>
      <c r="R1923" s="15">
        <f t="shared" ref="R1923:R1986" si="214">K1923-L1923</f>
        <v>20709.87000000001</v>
      </c>
      <c r="S1923" s="15">
        <f t="shared" ref="S1923:S1986" si="215">R1923/K1923*100</f>
        <v>15.045870213261844</v>
      </c>
      <c r="T1923" s="20" t="str">
        <f t="shared" ref="T1923:T1986" si="216">IF(K1923&gt;30000,"High",IF(K1923&gt;10000,"Medium","Low"))</f>
        <v>High</v>
      </c>
    </row>
    <row r="1924" spans="1:20" x14ac:dyDescent="0.3">
      <c r="A1924" s="15" t="s">
        <v>1997</v>
      </c>
      <c r="B1924" s="16">
        <v>45389</v>
      </c>
      <c r="C1924" s="15" t="s">
        <v>21</v>
      </c>
      <c r="D1924" s="15" t="s">
        <v>70</v>
      </c>
      <c r="E1924" s="15" t="s">
        <v>23</v>
      </c>
      <c r="F1924" s="15" t="s">
        <v>49</v>
      </c>
      <c r="G1924" s="15" t="s">
        <v>50</v>
      </c>
      <c r="H1924" s="15">
        <v>4</v>
      </c>
      <c r="I1924" s="15">
        <v>75645</v>
      </c>
      <c r="J1924" s="17">
        <v>0.08</v>
      </c>
      <c r="K1924" s="15">
        <v>278373.59999999998</v>
      </c>
      <c r="L1924" s="15">
        <v>237772.47</v>
      </c>
      <c r="M1924" s="15" t="s">
        <v>51</v>
      </c>
      <c r="N1924" s="18" t="str">
        <f t="shared" si="210"/>
        <v>April</v>
      </c>
      <c r="O1924" s="15">
        <f t="shared" si="211"/>
        <v>2</v>
      </c>
      <c r="P1924" s="19">
        <f t="shared" si="212"/>
        <v>22269.887999999999</v>
      </c>
      <c r="Q1924" s="19">
        <f t="shared" si="213"/>
        <v>256103.71199999997</v>
      </c>
      <c r="R1924" s="15">
        <f t="shared" si="214"/>
        <v>40601.129999999976</v>
      </c>
      <c r="S1924" s="15">
        <f t="shared" si="215"/>
        <v>14.585122296079794</v>
      </c>
      <c r="T1924" s="20" t="str">
        <f t="shared" si="216"/>
        <v>High</v>
      </c>
    </row>
    <row r="1925" spans="1:20" x14ac:dyDescent="0.3">
      <c r="A1925" s="15" t="s">
        <v>1998</v>
      </c>
      <c r="B1925" s="16">
        <v>45173</v>
      </c>
      <c r="C1925" s="15" t="s">
        <v>37</v>
      </c>
      <c r="D1925" s="15" t="s">
        <v>109</v>
      </c>
      <c r="E1925" s="15" t="s">
        <v>16</v>
      </c>
      <c r="F1925" s="15" t="s">
        <v>29</v>
      </c>
      <c r="G1925" s="15" t="s">
        <v>105</v>
      </c>
      <c r="H1925" s="15">
        <v>1</v>
      </c>
      <c r="I1925" s="15">
        <v>9019</v>
      </c>
      <c r="J1925" s="17">
        <v>0.05</v>
      </c>
      <c r="K1925" s="15">
        <v>8568.0499999999993</v>
      </c>
      <c r="L1925" s="15">
        <v>6821.87</v>
      </c>
      <c r="M1925" s="15" t="s">
        <v>51</v>
      </c>
      <c r="N1925" s="18" t="str">
        <f t="shared" si="210"/>
        <v>September</v>
      </c>
      <c r="O1925" s="15">
        <f t="shared" si="211"/>
        <v>3</v>
      </c>
      <c r="P1925" s="19">
        <f t="shared" si="212"/>
        <v>428.40249999999997</v>
      </c>
      <c r="Q1925" s="19">
        <f t="shared" si="213"/>
        <v>8139.6474999999991</v>
      </c>
      <c r="R1925" s="15">
        <f t="shared" si="214"/>
        <v>1746.1799999999994</v>
      </c>
      <c r="S1925" s="15">
        <f t="shared" si="215"/>
        <v>20.380133169157507</v>
      </c>
      <c r="T1925" s="20" t="str">
        <f t="shared" si="216"/>
        <v>Low</v>
      </c>
    </row>
    <row r="1926" spans="1:20" x14ac:dyDescent="0.3">
      <c r="A1926" s="15" t="s">
        <v>1999</v>
      </c>
      <c r="B1926" s="16">
        <v>45231</v>
      </c>
      <c r="C1926" s="15" t="s">
        <v>27</v>
      </c>
      <c r="D1926" s="15" t="s">
        <v>15</v>
      </c>
      <c r="E1926" s="15" t="s">
        <v>32</v>
      </c>
      <c r="F1926" s="15" t="s">
        <v>60</v>
      </c>
      <c r="G1926" s="15" t="s">
        <v>61</v>
      </c>
      <c r="H1926" s="15">
        <v>4</v>
      </c>
      <c r="I1926" s="15">
        <v>71185</v>
      </c>
      <c r="J1926" s="17">
        <v>0.05</v>
      </c>
      <c r="K1926" s="15">
        <v>270503</v>
      </c>
      <c r="L1926" s="15">
        <v>230616.29</v>
      </c>
      <c r="M1926" s="15" t="s">
        <v>35</v>
      </c>
      <c r="N1926" s="18" t="str">
        <f t="shared" si="210"/>
        <v>November</v>
      </c>
      <c r="O1926" s="15">
        <f t="shared" si="211"/>
        <v>4</v>
      </c>
      <c r="P1926" s="19">
        <f t="shared" si="212"/>
        <v>13525.150000000001</v>
      </c>
      <c r="Q1926" s="19">
        <f t="shared" si="213"/>
        <v>256977.85</v>
      </c>
      <c r="R1926" s="15">
        <f t="shared" si="214"/>
        <v>39886.709999999992</v>
      </c>
      <c r="S1926" s="15">
        <f t="shared" si="215"/>
        <v>14.745385448590214</v>
      </c>
      <c r="T1926" s="20" t="str">
        <f t="shared" si="216"/>
        <v>High</v>
      </c>
    </row>
    <row r="1927" spans="1:20" x14ac:dyDescent="0.3">
      <c r="A1927" s="15" t="s">
        <v>2000</v>
      </c>
      <c r="B1927" s="16">
        <v>45501</v>
      </c>
      <c r="C1927" s="15" t="s">
        <v>37</v>
      </c>
      <c r="D1927" s="15" t="s">
        <v>65</v>
      </c>
      <c r="E1927" s="15" t="s">
        <v>23</v>
      </c>
      <c r="F1927" s="15" t="s">
        <v>24</v>
      </c>
      <c r="G1927" s="15" t="s">
        <v>25</v>
      </c>
      <c r="H1927" s="15">
        <v>1</v>
      </c>
      <c r="I1927" s="15">
        <v>50939</v>
      </c>
      <c r="J1927" s="17">
        <v>0.1</v>
      </c>
      <c r="K1927" s="15">
        <v>45845.1</v>
      </c>
      <c r="L1927" s="15">
        <v>37976.22</v>
      </c>
      <c r="M1927" s="15" t="s">
        <v>35</v>
      </c>
      <c r="N1927" s="18" t="str">
        <f t="shared" si="210"/>
        <v>July</v>
      </c>
      <c r="O1927" s="15">
        <f t="shared" si="211"/>
        <v>3</v>
      </c>
      <c r="P1927" s="19">
        <f t="shared" si="212"/>
        <v>4584.51</v>
      </c>
      <c r="Q1927" s="19">
        <f t="shared" si="213"/>
        <v>41260.589999999997</v>
      </c>
      <c r="R1927" s="15">
        <f t="shared" si="214"/>
        <v>7868.8799999999974</v>
      </c>
      <c r="S1927" s="15">
        <f t="shared" si="215"/>
        <v>17.164058972496509</v>
      </c>
      <c r="T1927" s="20" t="str">
        <f t="shared" si="216"/>
        <v>High</v>
      </c>
    </row>
    <row r="1928" spans="1:20" x14ac:dyDescent="0.3">
      <c r="A1928" s="15" t="s">
        <v>2001</v>
      </c>
      <c r="B1928" s="16">
        <v>45466</v>
      </c>
      <c r="C1928" s="15" t="s">
        <v>14</v>
      </c>
      <c r="D1928" s="15" t="s">
        <v>68</v>
      </c>
      <c r="E1928" s="15" t="s">
        <v>32</v>
      </c>
      <c r="F1928" s="15" t="s">
        <v>60</v>
      </c>
      <c r="G1928" s="15" t="s">
        <v>102</v>
      </c>
      <c r="H1928" s="15">
        <v>1</v>
      </c>
      <c r="I1928" s="15">
        <v>67129</v>
      </c>
      <c r="J1928" s="17">
        <v>0.08</v>
      </c>
      <c r="K1928" s="15">
        <v>61758.68</v>
      </c>
      <c r="L1928" s="15">
        <v>49025.01</v>
      </c>
      <c r="M1928" s="15" t="s">
        <v>19</v>
      </c>
      <c r="N1928" s="18" t="str">
        <f t="shared" si="210"/>
        <v>June</v>
      </c>
      <c r="O1928" s="15">
        <f t="shared" si="211"/>
        <v>2</v>
      </c>
      <c r="P1928" s="19">
        <f t="shared" si="212"/>
        <v>4940.6944000000003</v>
      </c>
      <c r="Q1928" s="19">
        <f t="shared" si="213"/>
        <v>56817.9856</v>
      </c>
      <c r="R1928" s="15">
        <f t="shared" si="214"/>
        <v>12733.669999999998</v>
      </c>
      <c r="S1928" s="15">
        <f t="shared" si="215"/>
        <v>20.618429668509751</v>
      </c>
      <c r="T1928" s="20" t="str">
        <f t="shared" si="216"/>
        <v>High</v>
      </c>
    </row>
    <row r="1929" spans="1:20" x14ac:dyDescent="0.3">
      <c r="A1929" s="15" t="s">
        <v>2002</v>
      </c>
      <c r="B1929" s="16">
        <v>45155</v>
      </c>
      <c r="C1929" s="15" t="s">
        <v>37</v>
      </c>
      <c r="D1929" s="15" t="s">
        <v>46</v>
      </c>
      <c r="E1929" s="15" t="s">
        <v>16</v>
      </c>
      <c r="F1929" s="15" t="s">
        <v>39</v>
      </c>
      <c r="G1929" s="15" t="s">
        <v>85</v>
      </c>
      <c r="H1929" s="15">
        <v>4</v>
      </c>
      <c r="I1929" s="15">
        <v>35552</v>
      </c>
      <c r="J1929" s="17">
        <v>0.08</v>
      </c>
      <c r="K1929" s="15">
        <v>130831.36</v>
      </c>
      <c r="L1929" s="15">
        <v>107172.42</v>
      </c>
      <c r="M1929" s="15" t="s">
        <v>35</v>
      </c>
      <c r="N1929" s="18" t="str">
        <f t="shared" si="210"/>
        <v>August</v>
      </c>
      <c r="O1929" s="15">
        <f t="shared" si="211"/>
        <v>3</v>
      </c>
      <c r="P1929" s="19">
        <f t="shared" si="212"/>
        <v>10466.5088</v>
      </c>
      <c r="Q1929" s="19">
        <f t="shared" si="213"/>
        <v>120364.8512</v>
      </c>
      <c r="R1929" s="15">
        <f t="shared" si="214"/>
        <v>23658.940000000002</v>
      </c>
      <c r="S1929" s="15">
        <f t="shared" si="215"/>
        <v>18.083538992486208</v>
      </c>
      <c r="T1929" s="20" t="str">
        <f t="shared" si="216"/>
        <v>High</v>
      </c>
    </row>
    <row r="1930" spans="1:20" x14ac:dyDescent="0.3">
      <c r="A1930" s="15" t="s">
        <v>2003</v>
      </c>
      <c r="B1930" s="16">
        <v>45538</v>
      </c>
      <c r="C1930" s="15" t="s">
        <v>14</v>
      </c>
      <c r="D1930" s="15" t="s">
        <v>15</v>
      </c>
      <c r="E1930" s="15" t="s">
        <v>23</v>
      </c>
      <c r="F1930" s="15" t="s">
        <v>53</v>
      </c>
      <c r="G1930" s="15" t="s">
        <v>81</v>
      </c>
      <c r="H1930" s="15">
        <v>4</v>
      </c>
      <c r="I1930" s="15">
        <v>84761</v>
      </c>
      <c r="J1930" s="17">
        <v>0.08</v>
      </c>
      <c r="K1930" s="15">
        <v>311920.48</v>
      </c>
      <c r="L1930" s="15">
        <v>254986.54</v>
      </c>
      <c r="M1930" s="15" t="s">
        <v>19</v>
      </c>
      <c r="N1930" s="18" t="str">
        <f t="shared" si="210"/>
        <v>September</v>
      </c>
      <c r="O1930" s="15">
        <f t="shared" si="211"/>
        <v>3</v>
      </c>
      <c r="P1930" s="19">
        <f t="shared" si="212"/>
        <v>24953.6384</v>
      </c>
      <c r="Q1930" s="19">
        <f t="shared" si="213"/>
        <v>286966.84159999999</v>
      </c>
      <c r="R1930" s="15">
        <f t="shared" si="214"/>
        <v>56933.939999999973</v>
      </c>
      <c r="S1930" s="15">
        <f t="shared" si="215"/>
        <v>18.252709793213956</v>
      </c>
      <c r="T1930" s="20" t="str">
        <f t="shared" si="216"/>
        <v>High</v>
      </c>
    </row>
    <row r="1931" spans="1:20" x14ac:dyDescent="0.3">
      <c r="A1931" s="15" t="s">
        <v>2004</v>
      </c>
      <c r="B1931" s="16">
        <v>45419</v>
      </c>
      <c r="C1931" s="15" t="s">
        <v>21</v>
      </c>
      <c r="D1931" s="15" t="s">
        <v>46</v>
      </c>
      <c r="E1931" s="15" t="s">
        <v>32</v>
      </c>
      <c r="F1931" s="15" t="s">
        <v>90</v>
      </c>
      <c r="G1931" s="15" t="s">
        <v>91</v>
      </c>
      <c r="H1931" s="15">
        <v>2</v>
      </c>
      <c r="I1931" s="15">
        <v>37967</v>
      </c>
      <c r="J1931" s="17">
        <v>0.15</v>
      </c>
      <c r="K1931" s="15">
        <v>64543.9</v>
      </c>
      <c r="L1931" s="15">
        <v>57120.59</v>
      </c>
      <c r="M1931" s="15" t="s">
        <v>51</v>
      </c>
      <c r="N1931" s="18" t="str">
        <f t="shared" si="210"/>
        <v>May</v>
      </c>
      <c r="O1931" s="15">
        <f t="shared" si="211"/>
        <v>2</v>
      </c>
      <c r="P1931" s="19">
        <f t="shared" si="212"/>
        <v>9681.5849999999991</v>
      </c>
      <c r="Q1931" s="19">
        <f t="shared" si="213"/>
        <v>54862.315000000002</v>
      </c>
      <c r="R1931" s="15">
        <f t="shared" si="214"/>
        <v>7423.3100000000049</v>
      </c>
      <c r="S1931" s="15">
        <f t="shared" si="215"/>
        <v>11.501179817147717</v>
      </c>
      <c r="T1931" s="20" t="str">
        <f t="shared" si="216"/>
        <v>High</v>
      </c>
    </row>
    <row r="1932" spans="1:20" x14ac:dyDescent="0.3">
      <c r="A1932" s="15" t="s">
        <v>2005</v>
      </c>
      <c r="B1932" s="16">
        <v>45121</v>
      </c>
      <c r="C1932" s="15" t="s">
        <v>21</v>
      </c>
      <c r="D1932" s="15" t="s">
        <v>109</v>
      </c>
      <c r="E1932" s="15" t="s">
        <v>16</v>
      </c>
      <c r="F1932" s="15" t="s">
        <v>39</v>
      </c>
      <c r="G1932" s="15" t="s">
        <v>40</v>
      </c>
      <c r="H1932" s="15">
        <v>1</v>
      </c>
      <c r="I1932" s="15">
        <v>58976</v>
      </c>
      <c r="J1932" s="17">
        <v>0</v>
      </c>
      <c r="K1932" s="15">
        <v>58976</v>
      </c>
      <c r="L1932" s="15">
        <v>50991.49</v>
      </c>
      <c r="M1932" s="15" t="s">
        <v>35</v>
      </c>
      <c r="N1932" s="18" t="str">
        <f t="shared" si="210"/>
        <v>July</v>
      </c>
      <c r="O1932" s="15">
        <f t="shared" si="211"/>
        <v>3</v>
      </c>
      <c r="P1932" s="19">
        <f t="shared" si="212"/>
        <v>0</v>
      </c>
      <c r="Q1932" s="19">
        <f t="shared" si="213"/>
        <v>58976</v>
      </c>
      <c r="R1932" s="15">
        <f t="shared" si="214"/>
        <v>7984.510000000002</v>
      </c>
      <c r="S1932" s="15">
        <f t="shared" si="215"/>
        <v>13.538575013564843</v>
      </c>
      <c r="T1932" s="20" t="str">
        <f t="shared" si="216"/>
        <v>High</v>
      </c>
    </row>
    <row r="1933" spans="1:20" x14ac:dyDescent="0.3">
      <c r="A1933" s="15" t="s">
        <v>2006</v>
      </c>
      <c r="B1933" s="16">
        <v>45215</v>
      </c>
      <c r="C1933" s="15" t="s">
        <v>14</v>
      </c>
      <c r="D1933" s="15" t="s">
        <v>46</v>
      </c>
      <c r="E1933" s="15" t="s">
        <v>32</v>
      </c>
      <c r="F1933" s="15" t="s">
        <v>60</v>
      </c>
      <c r="G1933" s="15" t="s">
        <v>61</v>
      </c>
      <c r="H1933" s="15">
        <v>4</v>
      </c>
      <c r="I1933" s="15">
        <v>55033</v>
      </c>
      <c r="J1933" s="17">
        <v>0.15</v>
      </c>
      <c r="K1933" s="15">
        <v>187112.2</v>
      </c>
      <c r="L1933" s="15">
        <v>147759.84</v>
      </c>
      <c r="M1933" s="15" t="s">
        <v>19</v>
      </c>
      <c r="N1933" s="18" t="str">
        <f t="shared" si="210"/>
        <v>October</v>
      </c>
      <c r="O1933" s="15">
        <f t="shared" si="211"/>
        <v>4</v>
      </c>
      <c r="P1933" s="19">
        <f t="shared" si="212"/>
        <v>28066.83</v>
      </c>
      <c r="Q1933" s="19">
        <f t="shared" si="213"/>
        <v>159045.37</v>
      </c>
      <c r="R1933" s="15">
        <f t="shared" si="214"/>
        <v>39352.360000000015</v>
      </c>
      <c r="S1933" s="15">
        <f t="shared" si="215"/>
        <v>21.031423926392833</v>
      </c>
      <c r="T1933" s="20" t="str">
        <f t="shared" si="216"/>
        <v>High</v>
      </c>
    </row>
    <row r="1934" spans="1:20" x14ac:dyDescent="0.3">
      <c r="A1934" s="15" t="s">
        <v>2007</v>
      </c>
      <c r="B1934" s="16">
        <v>45327</v>
      </c>
      <c r="C1934" s="15" t="s">
        <v>21</v>
      </c>
      <c r="D1934" s="15" t="s">
        <v>73</v>
      </c>
      <c r="E1934" s="15" t="s">
        <v>16</v>
      </c>
      <c r="F1934" s="15" t="s">
        <v>39</v>
      </c>
      <c r="G1934" s="15" t="s">
        <v>165</v>
      </c>
      <c r="H1934" s="15">
        <v>1</v>
      </c>
      <c r="I1934" s="15">
        <v>82219</v>
      </c>
      <c r="J1934" s="17">
        <v>0.15</v>
      </c>
      <c r="K1934" s="15">
        <v>69886.149999999994</v>
      </c>
      <c r="L1934" s="15">
        <v>62833.5</v>
      </c>
      <c r="M1934" s="15" t="s">
        <v>51</v>
      </c>
      <c r="N1934" s="18" t="str">
        <f t="shared" si="210"/>
        <v>February</v>
      </c>
      <c r="O1934" s="15">
        <f t="shared" si="211"/>
        <v>1</v>
      </c>
      <c r="P1934" s="19">
        <f t="shared" si="212"/>
        <v>10482.922499999999</v>
      </c>
      <c r="Q1934" s="19">
        <f t="shared" si="213"/>
        <v>59403.227499999994</v>
      </c>
      <c r="R1934" s="15">
        <f t="shared" si="214"/>
        <v>7052.6499999999942</v>
      </c>
      <c r="S1934" s="15">
        <f t="shared" si="215"/>
        <v>10.091627597170534</v>
      </c>
      <c r="T1934" s="20" t="str">
        <f t="shared" si="216"/>
        <v>High</v>
      </c>
    </row>
    <row r="1935" spans="1:20" x14ac:dyDescent="0.3">
      <c r="A1935" s="15" t="s">
        <v>2008</v>
      </c>
      <c r="B1935" s="16">
        <v>45018</v>
      </c>
      <c r="C1935" s="15" t="s">
        <v>21</v>
      </c>
      <c r="D1935" s="15" t="s">
        <v>15</v>
      </c>
      <c r="E1935" s="15" t="s">
        <v>32</v>
      </c>
      <c r="F1935" s="15" t="s">
        <v>33</v>
      </c>
      <c r="G1935" s="15" t="s">
        <v>83</v>
      </c>
      <c r="H1935" s="15">
        <v>3</v>
      </c>
      <c r="I1935" s="15">
        <v>44213</v>
      </c>
      <c r="J1935" s="17">
        <v>0</v>
      </c>
      <c r="K1935" s="15">
        <v>132639</v>
      </c>
      <c r="L1935" s="15">
        <v>107220.76</v>
      </c>
      <c r="M1935" s="15" t="s">
        <v>35</v>
      </c>
      <c r="N1935" s="18" t="str">
        <f t="shared" si="210"/>
        <v>April</v>
      </c>
      <c r="O1935" s="15">
        <f t="shared" si="211"/>
        <v>2</v>
      </c>
      <c r="P1935" s="19">
        <f t="shared" si="212"/>
        <v>0</v>
      </c>
      <c r="Q1935" s="19">
        <f t="shared" si="213"/>
        <v>132639</v>
      </c>
      <c r="R1935" s="15">
        <f t="shared" si="214"/>
        <v>25418.240000000005</v>
      </c>
      <c r="S1935" s="15">
        <f t="shared" si="215"/>
        <v>19.163473789760179</v>
      </c>
      <c r="T1935" s="20" t="str">
        <f t="shared" si="216"/>
        <v>High</v>
      </c>
    </row>
    <row r="1936" spans="1:20" x14ac:dyDescent="0.3">
      <c r="A1936" s="15" t="s">
        <v>2009</v>
      </c>
      <c r="B1936" s="16">
        <v>44935</v>
      </c>
      <c r="C1936" s="15" t="s">
        <v>27</v>
      </c>
      <c r="D1936" s="15" t="s">
        <v>42</v>
      </c>
      <c r="E1936" s="15" t="s">
        <v>32</v>
      </c>
      <c r="F1936" s="15" t="s">
        <v>33</v>
      </c>
      <c r="G1936" s="15" t="s">
        <v>34</v>
      </c>
      <c r="H1936" s="15">
        <v>3</v>
      </c>
      <c r="I1936" s="15">
        <v>2321</v>
      </c>
      <c r="J1936" s="17">
        <v>0.15</v>
      </c>
      <c r="K1936" s="15">
        <v>5918.55</v>
      </c>
      <c r="L1936" s="15">
        <v>4942.2700000000004</v>
      </c>
      <c r="M1936" s="15" t="s">
        <v>51</v>
      </c>
      <c r="N1936" s="18" t="str">
        <f t="shared" si="210"/>
        <v>January</v>
      </c>
      <c r="O1936" s="15">
        <f t="shared" si="211"/>
        <v>1</v>
      </c>
      <c r="P1936" s="19">
        <f t="shared" si="212"/>
        <v>887.78250000000003</v>
      </c>
      <c r="Q1936" s="19">
        <f t="shared" si="213"/>
        <v>5030.7674999999999</v>
      </c>
      <c r="R1936" s="15">
        <f t="shared" si="214"/>
        <v>976.27999999999975</v>
      </c>
      <c r="S1936" s="15">
        <f t="shared" si="215"/>
        <v>16.495256439499535</v>
      </c>
      <c r="T1936" s="20" t="str">
        <f t="shared" si="216"/>
        <v>Low</v>
      </c>
    </row>
    <row r="1937" spans="1:20" x14ac:dyDescent="0.3">
      <c r="A1937" s="15" t="s">
        <v>2010</v>
      </c>
      <c r="B1937" s="16">
        <v>45310</v>
      </c>
      <c r="C1937" s="15" t="s">
        <v>27</v>
      </c>
      <c r="D1937" s="15" t="s">
        <v>68</v>
      </c>
      <c r="E1937" s="15" t="s">
        <v>16</v>
      </c>
      <c r="F1937" s="15" t="s">
        <v>17</v>
      </c>
      <c r="G1937" s="15" t="s">
        <v>18</v>
      </c>
      <c r="H1937" s="15">
        <v>2</v>
      </c>
      <c r="I1937" s="15">
        <v>4490</v>
      </c>
      <c r="J1937" s="17">
        <v>0.05</v>
      </c>
      <c r="K1937" s="15">
        <v>8531</v>
      </c>
      <c r="L1937" s="15">
        <v>6662.56</v>
      </c>
      <c r="M1937" s="15" t="s">
        <v>35</v>
      </c>
      <c r="N1937" s="18" t="str">
        <f t="shared" si="210"/>
        <v>January</v>
      </c>
      <c r="O1937" s="15">
        <f t="shared" si="211"/>
        <v>1</v>
      </c>
      <c r="P1937" s="19">
        <f t="shared" si="212"/>
        <v>426.55</v>
      </c>
      <c r="Q1937" s="19">
        <f t="shared" si="213"/>
        <v>8104.45</v>
      </c>
      <c r="R1937" s="15">
        <f t="shared" si="214"/>
        <v>1868.4399999999996</v>
      </c>
      <c r="S1937" s="15">
        <f t="shared" si="215"/>
        <v>21.901770015238537</v>
      </c>
      <c r="T1937" s="20" t="str">
        <f t="shared" si="216"/>
        <v>Low</v>
      </c>
    </row>
    <row r="1938" spans="1:20" x14ac:dyDescent="0.3">
      <c r="A1938" s="15" t="s">
        <v>2011</v>
      </c>
      <c r="B1938" s="16">
        <v>45165</v>
      </c>
      <c r="C1938" s="15" t="s">
        <v>27</v>
      </c>
      <c r="D1938" s="15" t="s">
        <v>15</v>
      </c>
      <c r="E1938" s="15" t="s">
        <v>32</v>
      </c>
      <c r="F1938" s="15" t="s">
        <v>90</v>
      </c>
      <c r="G1938" s="15" t="s">
        <v>113</v>
      </c>
      <c r="H1938" s="15">
        <v>5</v>
      </c>
      <c r="I1938" s="15">
        <v>25880</v>
      </c>
      <c r="J1938" s="17">
        <v>0.05</v>
      </c>
      <c r="K1938" s="15">
        <v>122930</v>
      </c>
      <c r="L1938" s="15">
        <v>108759.98</v>
      </c>
      <c r="M1938" s="15" t="s">
        <v>51</v>
      </c>
      <c r="N1938" s="18" t="str">
        <f t="shared" si="210"/>
        <v>August</v>
      </c>
      <c r="O1938" s="15">
        <f t="shared" si="211"/>
        <v>3</v>
      </c>
      <c r="P1938" s="19">
        <f t="shared" si="212"/>
        <v>6146.5</v>
      </c>
      <c r="Q1938" s="19">
        <f t="shared" si="213"/>
        <v>116783.5</v>
      </c>
      <c r="R1938" s="15">
        <f t="shared" si="214"/>
        <v>14170.020000000004</v>
      </c>
      <c r="S1938" s="15">
        <f t="shared" si="215"/>
        <v>11.526901488652081</v>
      </c>
      <c r="T1938" s="20" t="str">
        <f t="shared" si="216"/>
        <v>High</v>
      </c>
    </row>
    <row r="1939" spans="1:20" x14ac:dyDescent="0.3">
      <c r="A1939" s="15" t="s">
        <v>2012</v>
      </c>
      <c r="B1939" s="16">
        <v>45584</v>
      </c>
      <c r="C1939" s="15" t="s">
        <v>14</v>
      </c>
      <c r="D1939" s="15" t="s">
        <v>28</v>
      </c>
      <c r="E1939" s="15" t="s">
        <v>23</v>
      </c>
      <c r="F1939" s="15" t="s">
        <v>49</v>
      </c>
      <c r="G1939" s="15" t="s">
        <v>50</v>
      </c>
      <c r="H1939" s="15">
        <v>2</v>
      </c>
      <c r="I1939" s="15">
        <v>4228</v>
      </c>
      <c r="J1939" s="17">
        <v>0.08</v>
      </c>
      <c r="K1939" s="15">
        <v>7779.52</v>
      </c>
      <c r="L1939" s="15">
        <v>6656.31</v>
      </c>
      <c r="M1939" s="15" t="s">
        <v>19</v>
      </c>
      <c r="N1939" s="18" t="str">
        <f t="shared" si="210"/>
        <v>October</v>
      </c>
      <c r="O1939" s="15">
        <f t="shared" si="211"/>
        <v>4</v>
      </c>
      <c r="P1939" s="19">
        <f t="shared" si="212"/>
        <v>622.36160000000007</v>
      </c>
      <c r="Q1939" s="19">
        <f t="shared" si="213"/>
        <v>7157.1584000000003</v>
      </c>
      <c r="R1939" s="15">
        <f t="shared" si="214"/>
        <v>1123.21</v>
      </c>
      <c r="S1939" s="15">
        <f t="shared" si="215"/>
        <v>14.438037308214389</v>
      </c>
      <c r="T1939" s="20" t="str">
        <f t="shared" si="216"/>
        <v>Low</v>
      </c>
    </row>
    <row r="1940" spans="1:20" x14ac:dyDescent="0.3">
      <c r="A1940" s="15" t="s">
        <v>2013</v>
      </c>
      <c r="B1940" s="16">
        <v>45611</v>
      </c>
      <c r="C1940" s="15" t="s">
        <v>27</v>
      </c>
      <c r="D1940" s="15" t="s">
        <v>22</v>
      </c>
      <c r="E1940" s="15" t="s">
        <v>32</v>
      </c>
      <c r="F1940" s="15" t="s">
        <v>60</v>
      </c>
      <c r="G1940" s="15" t="s">
        <v>61</v>
      </c>
      <c r="H1940" s="15">
        <v>3</v>
      </c>
      <c r="I1940" s="15">
        <v>60614</v>
      </c>
      <c r="J1940" s="17">
        <v>0.12</v>
      </c>
      <c r="K1940" s="15">
        <v>160020.96</v>
      </c>
      <c r="L1940" s="15">
        <v>120846.1</v>
      </c>
      <c r="M1940" s="15" t="s">
        <v>35</v>
      </c>
      <c r="N1940" s="18" t="str">
        <f t="shared" si="210"/>
        <v>November</v>
      </c>
      <c r="O1940" s="15">
        <f t="shared" si="211"/>
        <v>4</v>
      </c>
      <c r="P1940" s="19">
        <f t="shared" si="212"/>
        <v>19202.515199999998</v>
      </c>
      <c r="Q1940" s="19">
        <f t="shared" si="213"/>
        <v>140818.4448</v>
      </c>
      <c r="R1940" s="15">
        <f t="shared" si="214"/>
        <v>39174.859999999986</v>
      </c>
      <c r="S1940" s="15">
        <f t="shared" si="215"/>
        <v>24.481080478457315</v>
      </c>
      <c r="T1940" s="20" t="str">
        <f t="shared" si="216"/>
        <v>High</v>
      </c>
    </row>
    <row r="1941" spans="1:20" x14ac:dyDescent="0.3">
      <c r="A1941" s="15" t="s">
        <v>2014</v>
      </c>
      <c r="B1941" s="16">
        <v>45363</v>
      </c>
      <c r="C1941" s="15" t="s">
        <v>37</v>
      </c>
      <c r="D1941" s="15" t="s">
        <v>68</v>
      </c>
      <c r="E1941" s="15" t="s">
        <v>16</v>
      </c>
      <c r="F1941" s="15" t="s">
        <v>39</v>
      </c>
      <c r="G1941" s="15" t="s">
        <v>165</v>
      </c>
      <c r="H1941" s="15">
        <v>3</v>
      </c>
      <c r="I1941" s="15">
        <v>58245</v>
      </c>
      <c r="J1941" s="17">
        <v>0</v>
      </c>
      <c r="K1941" s="15">
        <v>174735</v>
      </c>
      <c r="L1941" s="15">
        <v>148196.07</v>
      </c>
      <c r="M1941" s="15" t="s">
        <v>35</v>
      </c>
      <c r="N1941" s="18" t="str">
        <f t="shared" si="210"/>
        <v>March</v>
      </c>
      <c r="O1941" s="15">
        <f t="shared" si="211"/>
        <v>1</v>
      </c>
      <c r="P1941" s="19">
        <f t="shared" si="212"/>
        <v>0</v>
      </c>
      <c r="Q1941" s="19">
        <f t="shared" si="213"/>
        <v>174735</v>
      </c>
      <c r="R1941" s="15">
        <f t="shared" si="214"/>
        <v>26538.929999999993</v>
      </c>
      <c r="S1941" s="15">
        <f t="shared" si="215"/>
        <v>15.188101983002831</v>
      </c>
      <c r="T1941" s="20" t="str">
        <f t="shared" si="216"/>
        <v>High</v>
      </c>
    </row>
    <row r="1942" spans="1:20" x14ac:dyDescent="0.3">
      <c r="A1942" s="15" t="s">
        <v>2015</v>
      </c>
      <c r="B1942" s="16">
        <v>45035</v>
      </c>
      <c r="C1942" s="15" t="s">
        <v>27</v>
      </c>
      <c r="D1942" s="15" t="s">
        <v>42</v>
      </c>
      <c r="E1942" s="15" t="s">
        <v>16</v>
      </c>
      <c r="F1942" s="15" t="s">
        <v>29</v>
      </c>
      <c r="G1942" s="15" t="s">
        <v>77</v>
      </c>
      <c r="H1942" s="15">
        <v>3</v>
      </c>
      <c r="I1942" s="15">
        <v>78191</v>
      </c>
      <c r="J1942" s="17">
        <v>0.1</v>
      </c>
      <c r="K1942" s="15">
        <v>211115.7</v>
      </c>
      <c r="L1942" s="15">
        <v>173226.3</v>
      </c>
      <c r="M1942" s="15" t="s">
        <v>19</v>
      </c>
      <c r="N1942" s="18" t="str">
        <f t="shared" si="210"/>
        <v>April</v>
      </c>
      <c r="O1942" s="15">
        <f t="shared" si="211"/>
        <v>2</v>
      </c>
      <c r="P1942" s="19">
        <f t="shared" si="212"/>
        <v>21111.570000000003</v>
      </c>
      <c r="Q1942" s="19">
        <f t="shared" si="213"/>
        <v>190004.13</v>
      </c>
      <c r="R1942" s="15">
        <f t="shared" si="214"/>
        <v>37889.400000000023</v>
      </c>
      <c r="S1942" s="15">
        <f t="shared" si="215"/>
        <v>17.947220410419508</v>
      </c>
      <c r="T1942" s="20" t="str">
        <f t="shared" si="216"/>
        <v>High</v>
      </c>
    </row>
    <row r="1943" spans="1:20" x14ac:dyDescent="0.3">
      <c r="A1943" s="15" t="s">
        <v>2016</v>
      </c>
      <c r="B1943" s="16">
        <v>45113</v>
      </c>
      <c r="C1943" s="15" t="s">
        <v>14</v>
      </c>
      <c r="D1943" s="15" t="s">
        <v>15</v>
      </c>
      <c r="E1943" s="15" t="s">
        <v>32</v>
      </c>
      <c r="F1943" s="15" t="s">
        <v>43</v>
      </c>
      <c r="G1943" s="15" t="s">
        <v>66</v>
      </c>
      <c r="H1943" s="15">
        <v>3</v>
      </c>
      <c r="I1943" s="15">
        <v>64663</v>
      </c>
      <c r="J1943" s="17">
        <v>0.12</v>
      </c>
      <c r="K1943" s="15">
        <v>170710.32</v>
      </c>
      <c r="L1943" s="15">
        <v>133848.31</v>
      </c>
      <c r="M1943" s="15" t="s">
        <v>35</v>
      </c>
      <c r="N1943" s="18" t="str">
        <f t="shared" si="210"/>
        <v>July</v>
      </c>
      <c r="O1943" s="15">
        <f t="shared" si="211"/>
        <v>3</v>
      </c>
      <c r="P1943" s="19">
        <f t="shared" si="212"/>
        <v>20485.238399999998</v>
      </c>
      <c r="Q1943" s="19">
        <f t="shared" si="213"/>
        <v>150225.0816</v>
      </c>
      <c r="R1943" s="15">
        <f t="shared" si="214"/>
        <v>36862.010000000009</v>
      </c>
      <c r="S1943" s="15">
        <f t="shared" si="215"/>
        <v>21.593310820341738</v>
      </c>
      <c r="T1943" s="20" t="str">
        <f t="shared" si="216"/>
        <v>High</v>
      </c>
    </row>
    <row r="1944" spans="1:20" x14ac:dyDescent="0.3">
      <c r="A1944" s="15" t="s">
        <v>2017</v>
      </c>
      <c r="B1944" s="16">
        <v>45029</v>
      </c>
      <c r="C1944" s="15" t="s">
        <v>37</v>
      </c>
      <c r="D1944" s="15" t="s">
        <v>65</v>
      </c>
      <c r="E1944" s="15" t="s">
        <v>32</v>
      </c>
      <c r="F1944" s="15" t="s">
        <v>33</v>
      </c>
      <c r="G1944" s="15" t="s">
        <v>34</v>
      </c>
      <c r="H1944" s="15">
        <v>4</v>
      </c>
      <c r="I1944" s="15">
        <v>31197</v>
      </c>
      <c r="J1944" s="17">
        <v>0.12</v>
      </c>
      <c r="K1944" s="15">
        <v>109813.44</v>
      </c>
      <c r="L1944" s="15">
        <v>85373.33</v>
      </c>
      <c r="M1944" s="15" t="s">
        <v>19</v>
      </c>
      <c r="N1944" s="18" t="str">
        <f t="shared" si="210"/>
        <v>April</v>
      </c>
      <c r="O1944" s="15">
        <f t="shared" si="211"/>
        <v>2</v>
      </c>
      <c r="P1944" s="19">
        <f t="shared" si="212"/>
        <v>13177.612799999999</v>
      </c>
      <c r="Q1944" s="19">
        <f t="shared" si="213"/>
        <v>96635.8272</v>
      </c>
      <c r="R1944" s="15">
        <f t="shared" si="214"/>
        <v>24440.11</v>
      </c>
      <c r="S1944" s="15">
        <f t="shared" si="215"/>
        <v>22.25602804174061</v>
      </c>
      <c r="T1944" s="20" t="str">
        <f t="shared" si="216"/>
        <v>High</v>
      </c>
    </row>
    <row r="1945" spans="1:20" x14ac:dyDescent="0.3">
      <c r="A1945" s="15" t="s">
        <v>2018</v>
      </c>
      <c r="B1945" s="16">
        <v>45071</v>
      </c>
      <c r="C1945" s="15" t="s">
        <v>14</v>
      </c>
      <c r="D1945" s="15" t="s">
        <v>22</v>
      </c>
      <c r="E1945" s="15" t="s">
        <v>16</v>
      </c>
      <c r="F1945" s="15" t="s">
        <v>39</v>
      </c>
      <c r="G1945" s="15" t="s">
        <v>40</v>
      </c>
      <c r="H1945" s="15">
        <v>1</v>
      </c>
      <c r="I1945" s="15">
        <v>25735</v>
      </c>
      <c r="J1945" s="17">
        <v>0</v>
      </c>
      <c r="K1945" s="15">
        <v>25735</v>
      </c>
      <c r="L1945" s="15">
        <v>22195.45</v>
      </c>
      <c r="M1945" s="15" t="s">
        <v>51</v>
      </c>
      <c r="N1945" s="18" t="str">
        <f t="shared" si="210"/>
        <v>May</v>
      </c>
      <c r="O1945" s="15">
        <f t="shared" si="211"/>
        <v>2</v>
      </c>
      <c r="P1945" s="19">
        <f t="shared" si="212"/>
        <v>0</v>
      </c>
      <c r="Q1945" s="19">
        <f t="shared" si="213"/>
        <v>25735</v>
      </c>
      <c r="R1945" s="15">
        <f t="shared" si="214"/>
        <v>3539.5499999999993</v>
      </c>
      <c r="S1945" s="15">
        <f t="shared" si="215"/>
        <v>13.753837186710701</v>
      </c>
      <c r="T1945" s="20" t="str">
        <f t="shared" si="216"/>
        <v>Medium</v>
      </c>
    </row>
    <row r="1946" spans="1:20" x14ac:dyDescent="0.3">
      <c r="A1946" s="15" t="s">
        <v>2019</v>
      </c>
      <c r="B1946" s="16">
        <v>45344</v>
      </c>
      <c r="C1946" s="15" t="s">
        <v>14</v>
      </c>
      <c r="D1946" s="15" t="s">
        <v>56</v>
      </c>
      <c r="E1946" s="15" t="s">
        <v>23</v>
      </c>
      <c r="F1946" s="15" t="s">
        <v>49</v>
      </c>
      <c r="G1946" s="15" t="s">
        <v>50</v>
      </c>
      <c r="H1946" s="15">
        <v>5</v>
      </c>
      <c r="I1946" s="15">
        <v>4106</v>
      </c>
      <c r="J1946" s="17">
        <v>0.05</v>
      </c>
      <c r="K1946" s="15">
        <v>19503.5</v>
      </c>
      <c r="L1946" s="15">
        <v>14722.89</v>
      </c>
      <c r="M1946" s="15" t="s">
        <v>51</v>
      </c>
      <c r="N1946" s="18" t="str">
        <f t="shared" si="210"/>
        <v>February</v>
      </c>
      <c r="O1946" s="15">
        <f t="shared" si="211"/>
        <v>1</v>
      </c>
      <c r="P1946" s="19">
        <f t="shared" si="212"/>
        <v>975.17500000000007</v>
      </c>
      <c r="Q1946" s="19">
        <f t="shared" si="213"/>
        <v>18528.325000000001</v>
      </c>
      <c r="R1946" s="15">
        <f t="shared" si="214"/>
        <v>4780.6100000000006</v>
      </c>
      <c r="S1946" s="15">
        <f t="shared" si="215"/>
        <v>24.511549209116314</v>
      </c>
      <c r="T1946" s="20" t="str">
        <f t="shared" si="216"/>
        <v>Medium</v>
      </c>
    </row>
    <row r="1947" spans="1:20" x14ac:dyDescent="0.3">
      <c r="A1947" s="15" t="s">
        <v>2020</v>
      </c>
      <c r="B1947" s="16">
        <v>45506</v>
      </c>
      <c r="C1947" s="15" t="s">
        <v>21</v>
      </c>
      <c r="D1947" s="15" t="s">
        <v>70</v>
      </c>
      <c r="E1947" s="15" t="s">
        <v>23</v>
      </c>
      <c r="F1947" s="15" t="s">
        <v>49</v>
      </c>
      <c r="G1947" s="15" t="s">
        <v>95</v>
      </c>
      <c r="H1947" s="15">
        <v>1</v>
      </c>
      <c r="I1947" s="15">
        <v>19851</v>
      </c>
      <c r="J1947" s="17">
        <v>0.08</v>
      </c>
      <c r="K1947" s="15">
        <v>18262.919999999998</v>
      </c>
      <c r="L1947" s="15">
        <v>16360.38</v>
      </c>
      <c r="M1947" s="15" t="s">
        <v>19</v>
      </c>
      <c r="N1947" s="18" t="str">
        <f t="shared" si="210"/>
        <v>August</v>
      </c>
      <c r="O1947" s="15">
        <f t="shared" si="211"/>
        <v>3</v>
      </c>
      <c r="P1947" s="19">
        <f t="shared" si="212"/>
        <v>1461.0336</v>
      </c>
      <c r="Q1947" s="19">
        <f t="shared" si="213"/>
        <v>16801.886399999999</v>
      </c>
      <c r="R1947" s="15">
        <f t="shared" si="214"/>
        <v>1902.5399999999991</v>
      </c>
      <c r="S1947" s="15">
        <f t="shared" si="215"/>
        <v>10.417501691952872</v>
      </c>
      <c r="T1947" s="20" t="str">
        <f t="shared" si="216"/>
        <v>Medium</v>
      </c>
    </row>
    <row r="1948" spans="1:20" x14ac:dyDescent="0.3">
      <c r="A1948" s="15" t="s">
        <v>2021</v>
      </c>
      <c r="B1948" s="16">
        <v>45030</v>
      </c>
      <c r="C1948" s="15" t="s">
        <v>21</v>
      </c>
      <c r="D1948" s="15" t="s">
        <v>73</v>
      </c>
      <c r="E1948" s="15" t="s">
        <v>23</v>
      </c>
      <c r="F1948" s="15" t="s">
        <v>49</v>
      </c>
      <c r="G1948" s="15" t="s">
        <v>95</v>
      </c>
      <c r="H1948" s="15">
        <v>2</v>
      </c>
      <c r="I1948" s="15">
        <v>28368</v>
      </c>
      <c r="J1948" s="17">
        <v>0.05</v>
      </c>
      <c r="K1948" s="15">
        <v>53899.199999999997</v>
      </c>
      <c r="L1948" s="15">
        <v>40820.46</v>
      </c>
      <c r="M1948" s="15" t="s">
        <v>51</v>
      </c>
      <c r="N1948" s="18" t="str">
        <f t="shared" si="210"/>
        <v>April</v>
      </c>
      <c r="O1948" s="15">
        <f t="shared" si="211"/>
        <v>2</v>
      </c>
      <c r="P1948" s="19">
        <f t="shared" si="212"/>
        <v>2694.96</v>
      </c>
      <c r="Q1948" s="19">
        <f t="shared" si="213"/>
        <v>51204.24</v>
      </c>
      <c r="R1948" s="15">
        <f t="shared" si="214"/>
        <v>13078.739999999998</v>
      </c>
      <c r="S1948" s="15">
        <f t="shared" si="215"/>
        <v>24.265183898833374</v>
      </c>
      <c r="T1948" s="20" t="str">
        <f t="shared" si="216"/>
        <v>High</v>
      </c>
    </row>
    <row r="1949" spans="1:20" x14ac:dyDescent="0.3">
      <c r="A1949" s="15" t="s">
        <v>2022</v>
      </c>
      <c r="B1949" s="16">
        <v>45447</v>
      </c>
      <c r="C1949" s="15" t="s">
        <v>21</v>
      </c>
      <c r="D1949" s="15" t="s">
        <v>48</v>
      </c>
      <c r="E1949" s="15" t="s">
        <v>23</v>
      </c>
      <c r="F1949" s="15" t="s">
        <v>49</v>
      </c>
      <c r="G1949" s="15" t="s">
        <v>71</v>
      </c>
      <c r="H1949" s="15">
        <v>4</v>
      </c>
      <c r="I1949" s="15">
        <v>89263</v>
      </c>
      <c r="J1949" s="17">
        <v>0.15</v>
      </c>
      <c r="K1949" s="15">
        <v>303494.2</v>
      </c>
      <c r="L1949" s="15">
        <v>236246.07</v>
      </c>
      <c r="M1949" s="15" t="s">
        <v>35</v>
      </c>
      <c r="N1949" s="18" t="str">
        <f t="shared" si="210"/>
        <v>June</v>
      </c>
      <c r="O1949" s="15">
        <f t="shared" si="211"/>
        <v>2</v>
      </c>
      <c r="P1949" s="19">
        <f t="shared" si="212"/>
        <v>45524.13</v>
      </c>
      <c r="Q1949" s="19">
        <f t="shared" si="213"/>
        <v>257970.07</v>
      </c>
      <c r="R1949" s="15">
        <f t="shared" si="214"/>
        <v>67248.13</v>
      </c>
      <c r="S1949" s="15">
        <f t="shared" si="215"/>
        <v>22.157962162044615</v>
      </c>
      <c r="T1949" s="20" t="str">
        <f t="shared" si="216"/>
        <v>High</v>
      </c>
    </row>
    <row r="1950" spans="1:20" x14ac:dyDescent="0.3">
      <c r="A1950" s="15" t="s">
        <v>2023</v>
      </c>
      <c r="B1950" s="16">
        <v>45195</v>
      </c>
      <c r="C1950" s="15" t="s">
        <v>37</v>
      </c>
      <c r="D1950" s="15" t="s">
        <v>15</v>
      </c>
      <c r="E1950" s="15" t="s">
        <v>32</v>
      </c>
      <c r="F1950" s="15" t="s">
        <v>43</v>
      </c>
      <c r="G1950" s="15" t="s">
        <v>66</v>
      </c>
      <c r="H1950" s="15">
        <v>3</v>
      </c>
      <c r="I1950" s="15">
        <v>4271</v>
      </c>
      <c r="J1950" s="17">
        <v>0.08</v>
      </c>
      <c r="K1950" s="15">
        <v>11787.96</v>
      </c>
      <c r="L1950" s="15">
        <v>9442.34</v>
      </c>
      <c r="M1950" s="15" t="s">
        <v>19</v>
      </c>
      <c r="N1950" s="18" t="str">
        <f t="shared" si="210"/>
        <v>September</v>
      </c>
      <c r="O1950" s="15">
        <f t="shared" si="211"/>
        <v>3</v>
      </c>
      <c r="P1950" s="19">
        <f t="shared" si="212"/>
        <v>943.03679999999997</v>
      </c>
      <c r="Q1950" s="19">
        <f t="shared" si="213"/>
        <v>10844.923199999999</v>
      </c>
      <c r="R1950" s="15">
        <f t="shared" si="214"/>
        <v>2345.619999999999</v>
      </c>
      <c r="S1950" s="15">
        <f t="shared" si="215"/>
        <v>19.898438745974701</v>
      </c>
      <c r="T1950" s="20" t="str">
        <f t="shared" si="216"/>
        <v>Medium</v>
      </c>
    </row>
    <row r="1951" spans="1:20" x14ac:dyDescent="0.3">
      <c r="A1951" s="15" t="s">
        <v>2024</v>
      </c>
      <c r="B1951" s="16">
        <v>45307</v>
      </c>
      <c r="C1951" s="15" t="s">
        <v>14</v>
      </c>
      <c r="D1951" s="15" t="s">
        <v>15</v>
      </c>
      <c r="E1951" s="15" t="s">
        <v>32</v>
      </c>
      <c r="F1951" s="15" t="s">
        <v>90</v>
      </c>
      <c r="G1951" s="15" t="s">
        <v>113</v>
      </c>
      <c r="H1951" s="15">
        <v>4</v>
      </c>
      <c r="I1951" s="15">
        <v>29231</v>
      </c>
      <c r="J1951" s="17">
        <v>0.12</v>
      </c>
      <c r="K1951" s="15">
        <v>102893.12</v>
      </c>
      <c r="L1951" s="15">
        <v>84711.82</v>
      </c>
      <c r="M1951" s="15" t="s">
        <v>51</v>
      </c>
      <c r="N1951" s="18" t="str">
        <f t="shared" si="210"/>
        <v>January</v>
      </c>
      <c r="O1951" s="15">
        <f t="shared" si="211"/>
        <v>1</v>
      </c>
      <c r="P1951" s="19">
        <f t="shared" si="212"/>
        <v>12347.1744</v>
      </c>
      <c r="Q1951" s="19">
        <f t="shared" si="213"/>
        <v>90545.945599999992</v>
      </c>
      <c r="R1951" s="15">
        <f t="shared" si="214"/>
        <v>18181.299999999988</v>
      </c>
      <c r="S1951" s="15">
        <f t="shared" si="215"/>
        <v>17.670083286423804</v>
      </c>
      <c r="T1951" s="20" t="str">
        <f t="shared" si="216"/>
        <v>High</v>
      </c>
    </row>
    <row r="1952" spans="1:20" x14ac:dyDescent="0.3">
      <c r="A1952" s="15" t="s">
        <v>2025</v>
      </c>
      <c r="B1952" s="16">
        <v>45114</v>
      </c>
      <c r="C1952" s="15" t="s">
        <v>14</v>
      </c>
      <c r="D1952" s="15" t="s">
        <v>63</v>
      </c>
      <c r="E1952" s="15" t="s">
        <v>23</v>
      </c>
      <c r="F1952" s="15" t="s">
        <v>49</v>
      </c>
      <c r="G1952" s="15" t="s">
        <v>50</v>
      </c>
      <c r="H1952" s="15">
        <v>2</v>
      </c>
      <c r="I1952" s="15">
        <v>44832</v>
      </c>
      <c r="J1952" s="17">
        <v>0.05</v>
      </c>
      <c r="K1952" s="15">
        <v>85180.800000000003</v>
      </c>
      <c r="L1952" s="15">
        <v>71134.009999999995</v>
      </c>
      <c r="M1952" s="15" t="s">
        <v>51</v>
      </c>
      <c r="N1952" s="18" t="str">
        <f t="shared" si="210"/>
        <v>July</v>
      </c>
      <c r="O1952" s="15">
        <f t="shared" si="211"/>
        <v>3</v>
      </c>
      <c r="P1952" s="19">
        <f t="shared" si="212"/>
        <v>4259.04</v>
      </c>
      <c r="Q1952" s="19">
        <f t="shared" si="213"/>
        <v>80921.760000000009</v>
      </c>
      <c r="R1952" s="15">
        <f t="shared" si="214"/>
        <v>14046.790000000008</v>
      </c>
      <c r="S1952" s="15">
        <f t="shared" si="215"/>
        <v>16.49055890529322</v>
      </c>
      <c r="T1952" s="20" t="str">
        <f t="shared" si="216"/>
        <v>High</v>
      </c>
    </row>
    <row r="1953" spans="1:20" x14ac:dyDescent="0.3">
      <c r="A1953" s="15" t="s">
        <v>2026</v>
      </c>
      <c r="B1953" s="16">
        <v>45552</v>
      </c>
      <c r="C1953" s="15" t="s">
        <v>27</v>
      </c>
      <c r="D1953" s="15" t="s">
        <v>15</v>
      </c>
      <c r="E1953" s="15" t="s">
        <v>16</v>
      </c>
      <c r="F1953" s="15" t="s">
        <v>39</v>
      </c>
      <c r="G1953" s="15" t="s">
        <v>165</v>
      </c>
      <c r="H1953" s="15">
        <v>5</v>
      </c>
      <c r="I1953" s="15">
        <v>74232</v>
      </c>
      <c r="J1953" s="17">
        <v>0.08</v>
      </c>
      <c r="K1953" s="15">
        <v>341467.2</v>
      </c>
      <c r="L1953" s="15">
        <v>270178.09999999998</v>
      </c>
      <c r="M1953" s="15" t="s">
        <v>35</v>
      </c>
      <c r="N1953" s="18" t="str">
        <f t="shared" si="210"/>
        <v>September</v>
      </c>
      <c r="O1953" s="15">
        <f t="shared" si="211"/>
        <v>3</v>
      </c>
      <c r="P1953" s="19">
        <f t="shared" si="212"/>
        <v>27317.376</v>
      </c>
      <c r="Q1953" s="19">
        <f t="shared" si="213"/>
        <v>314149.82400000002</v>
      </c>
      <c r="R1953" s="15">
        <f t="shared" si="214"/>
        <v>71289.100000000035</v>
      </c>
      <c r="S1953" s="15">
        <f t="shared" si="215"/>
        <v>20.877290703177355</v>
      </c>
      <c r="T1953" s="20" t="str">
        <f t="shared" si="216"/>
        <v>High</v>
      </c>
    </row>
    <row r="1954" spans="1:20" x14ac:dyDescent="0.3">
      <c r="A1954" s="15" t="s">
        <v>2027</v>
      </c>
      <c r="B1954" s="16">
        <v>45323</v>
      </c>
      <c r="C1954" s="15" t="s">
        <v>27</v>
      </c>
      <c r="D1954" s="15" t="s">
        <v>56</v>
      </c>
      <c r="E1954" s="15" t="s">
        <v>32</v>
      </c>
      <c r="F1954" s="15" t="s">
        <v>60</v>
      </c>
      <c r="G1954" s="15" t="s">
        <v>102</v>
      </c>
      <c r="H1954" s="15">
        <v>5</v>
      </c>
      <c r="I1954" s="15">
        <v>74769</v>
      </c>
      <c r="J1954" s="17">
        <v>0.12</v>
      </c>
      <c r="K1954" s="15">
        <v>328983.59999999998</v>
      </c>
      <c r="L1954" s="15">
        <v>259939.62</v>
      </c>
      <c r="M1954" s="15" t="s">
        <v>51</v>
      </c>
      <c r="N1954" s="18" t="str">
        <f t="shared" si="210"/>
        <v>February</v>
      </c>
      <c r="O1954" s="15">
        <f t="shared" si="211"/>
        <v>1</v>
      </c>
      <c r="P1954" s="19">
        <f t="shared" si="212"/>
        <v>39478.031999999999</v>
      </c>
      <c r="Q1954" s="19">
        <f t="shared" si="213"/>
        <v>289505.56799999997</v>
      </c>
      <c r="R1954" s="15">
        <f t="shared" si="214"/>
        <v>69043.979999999981</v>
      </c>
      <c r="S1954" s="15">
        <f t="shared" si="215"/>
        <v>20.987058321448238</v>
      </c>
      <c r="T1954" s="20" t="str">
        <f t="shared" si="216"/>
        <v>High</v>
      </c>
    </row>
    <row r="1955" spans="1:20" x14ac:dyDescent="0.3">
      <c r="A1955" s="15" t="s">
        <v>2028</v>
      </c>
      <c r="B1955" s="16">
        <v>45561</v>
      </c>
      <c r="C1955" s="15" t="s">
        <v>27</v>
      </c>
      <c r="D1955" s="15" t="s">
        <v>70</v>
      </c>
      <c r="E1955" s="15" t="s">
        <v>23</v>
      </c>
      <c r="F1955" s="15" t="s">
        <v>24</v>
      </c>
      <c r="G1955" s="15" t="s">
        <v>75</v>
      </c>
      <c r="H1955" s="15">
        <v>5</v>
      </c>
      <c r="I1955" s="15">
        <v>82793</v>
      </c>
      <c r="J1955" s="17">
        <v>0.15</v>
      </c>
      <c r="K1955" s="15">
        <v>351870.25</v>
      </c>
      <c r="L1955" s="15">
        <v>282270.81</v>
      </c>
      <c r="M1955" s="15" t="s">
        <v>51</v>
      </c>
      <c r="N1955" s="18" t="str">
        <f t="shared" si="210"/>
        <v>September</v>
      </c>
      <c r="O1955" s="15">
        <f t="shared" si="211"/>
        <v>3</v>
      </c>
      <c r="P1955" s="19">
        <f t="shared" si="212"/>
        <v>52780.537499999999</v>
      </c>
      <c r="Q1955" s="19">
        <f t="shared" si="213"/>
        <v>299089.71250000002</v>
      </c>
      <c r="R1955" s="15">
        <f t="shared" si="214"/>
        <v>69599.44</v>
      </c>
      <c r="S1955" s="15">
        <f t="shared" si="215"/>
        <v>19.779859195257345</v>
      </c>
      <c r="T1955" s="20" t="str">
        <f t="shared" si="216"/>
        <v>High</v>
      </c>
    </row>
    <row r="1956" spans="1:20" x14ac:dyDescent="0.3">
      <c r="A1956" s="15" t="s">
        <v>2029</v>
      </c>
      <c r="B1956" s="16">
        <v>45115</v>
      </c>
      <c r="C1956" s="15" t="s">
        <v>14</v>
      </c>
      <c r="D1956" s="15" t="s">
        <v>46</v>
      </c>
      <c r="E1956" s="15" t="s">
        <v>16</v>
      </c>
      <c r="F1956" s="15" t="s">
        <v>39</v>
      </c>
      <c r="G1956" s="15" t="s">
        <v>85</v>
      </c>
      <c r="H1956" s="15">
        <v>5</v>
      </c>
      <c r="I1956" s="15">
        <v>12320</v>
      </c>
      <c r="J1956" s="17">
        <v>0</v>
      </c>
      <c r="K1956" s="15">
        <v>61600</v>
      </c>
      <c r="L1956" s="15">
        <v>51617.17</v>
      </c>
      <c r="M1956" s="15" t="s">
        <v>51</v>
      </c>
      <c r="N1956" s="18" t="str">
        <f t="shared" si="210"/>
        <v>July</v>
      </c>
      <c r="O1956" s="15">
        <f t="shared" si="211"/>
        <v>3</v>
      </c>
      <c r="P1956" s="19">
        <f t="shared" si="212"/>
        <v>0</v>
      </c>
      <c r="Q1956" s="19">
        <f t="shared" si="213"/>
        <v>61600</v>
      </c>
      <c r="R1956" s="15">
        <f t="shared" si="214"/>
        <v>9982.8300000000017</v>
      </c>
      <c r="S1956" s="15">
        <f t="shared" si="215"/>
        <v>16.20589285714286</v>
      </c>
      <c r="T1956" s="20" t="str">
        <f t="shared" si="216"/>
        <v>High</v>
      </c>
    </row>
    <row r="1957" spans="1:20" x14ac:dyDescent="0.3">
      <c r="A1957" s="15" t="s">
        <v>2030</v>
      </c>
      <c r="B1957" s="16">
        <v>45071</v>
      </c>
      <c r="C1957" s="15" t="s">
        <v>27</v>
      </c>
      <c r="D1957" s="15" t="s">
        <v>73</v>
      </c>
      <c r="E1957" s="15" t="s">
        <v>16</v>
      </c>
      <c r="F1957" s="15" t="s">
        <v>39</v>
      </c>
      <c r="G1957" s="15" t="s">
        <v>165</v>
      </c>
      <c r="H1957" s="15">
        <v>2</v>
      </c>
      <c r="I1957" s="15">
        <v>62908</v>
      </c>
      <c r="J1957" s="17">
        <v>0.15</v>
      </c>
      <c r="K1957" s="15">
        <v>106943.6</v>
      </c>
      <c r="L1957" s="15">
        <v>86071.12</v>
      </c>
      <c r="M1957" s="15" t="s">
        <v>19</v>
      </c>
      <c r="N1957" s="18" t="str">
        <f t="shared" si="210"/>
        <v>May</v>
      </c>
      <c r="O1957" s="15">
        <f t="shared" si="211"/>
        <v>2</v>
      </c>
      <c r="P1957" s="19">
        <f t="shared" si="212"/>
        <v>16041.54</v>
      </c>
      <c r="Q1957" s="19">
        <f t="shared" si="213"/>
        <v>90902.06</v>
      </c>
      <c r="R1957" s="15">
        <f t="shared" si="214"/>
        <v>20872.48000000001</v>
      </c>
      <c r="S1957" s="15">
        <f t="shared" si="215"/>
        <v>19.517278266301126</v>
      </c>
      <c r="T1957" s="20" t="str">
        <f t="shared" si="216"/>
        <v>High</v>
      </c>
    </row>
    <row r="1958" spans="1:20" x14ac:dyDescent="0.3">
      <c r="A1958" s="15" t="s">
        <v>2031</v>
      </c>
      <c r="B1958" s="16">
        <v>45467</v>
      </c>
      <c r="C1958" s="15" t="s">
        <v>14</v>
      </c>
      <c r="D1958" s="15" t="s">
        <v>48</v>
      </c>
      <c r="E1958" s="15" t="s">
        <v>16</v>
      </c>
      <c r="F1958" s="15" t="s">
        <v>39</v>
      </c>
      <c r="G1958" s="15" t="s">
        <v>40</v>
      </c>
      <c r="H1958" s="15">
        <v>3</v>
      </c>
      <c r="I1958" s="15">
        <v>18632</v>
      </c>
      <c r="J1958" s="17">
        <v>0.08</v>
      </c>
      <c r="K1958" s="15">
        <v>51424.32</v>
      </c>
      <c r="L1958" s="15">
        <v>44312.31</v>
      </c>
      <c r="M1958" s="15" t="s">
        <v>19</v>
      </c>
      <c r="N1958" s="18" t="str">
        <f t="shared" si="210"/>
        <v>June</v>
      </c>
      <c r="O1958" s="15">
        <f t="shared" si="211"/>
        <v>2</v>
      </c>
      <c r="P1958" s="19">
        <f t="shared" si="212"/>
        <v>4113.9456</v>
      </c>
      <c r="Q1958" s="19">
        <f t="shared" si="213"/>
        <v>47310.374400000001</v>
      </c>
      <c r="R1958" s="15">
        <f t="shared" si="214"/>
        <v>7112.010000000002</v>
      </c>
      <c r="S1958" s="15">
        <f t="shared" si="215"/>
        <v>13.830051617600391</v>
      </c>
      <c r="T1958" s="20" t="str">
        <f t="shared" si="216"/>
        <v>High</v>
      </c>
    </row>
    <row r="1959" spans="1:20" x14ac:dyDescent="0.3">
      <c r="A1959" s="15" t="s">
        <v>2032</v>
      </c>
      <c r="B1959" s="16">
        <v>44939</v>
      </c>
      <c r="C1959" s="15" t="s">
        <v>14</v>
      </c>
      <c r="D1959" s="15" t="s">
        <v>56</v>
      </c>
      <c r="E1959" s="15" t="s">
        <v>16</v>
      </c>
      <c r="F1959" s="15" t="s">
        <v>39</v>
      </c>
      <c r="G1959" s="15" t="s">
        <v>165</v>
      </c>
      <c r="H1959" s="15">
        <v>5</v>
      </c>
      <c r="I1959" s="15">
        <v>57506</v>
      </c>
      <c r="J1959" s="17">
        <v>0</v>
      </c>
      <c r="K1959" s="15">
        <v>287530</v>
      </c>
      <c r="L1959" s="15">
        <v>221322.12</v>
      </c>
      <c r="M1959" s="15" t="s">
        <v>35</v>
      </c>
      <c r="N1959" s="18" t="str">
        <f t="shared" si="210"/>
        <v>January</v>
      </c>
      <c r="O1959" s="15">
        <f t="shared" si="211"/>
        <v>1</v>
      </c>
      <c r="P1959" s="19">
        <f t="shared" si="212"/>
        <v>0</v>
      </c>
      <c r="Q1959" s="19">
        <f t="shared" si="213"/>
        <v>287530</v>
      </c>
      <c r="R1959" s="15">
        <f t="shared" si="214"/>
        <v>66207.88</v>
      </c>
      <c r="S1959" s="15">
        <f t="shared" si="215"/>
        <v>23.026425068688486</v>
      </c>
      <c r="T1959" s="20" t="str">
        <f t="shared" si="216"/>
        <v>High</v>
      </c>
    </row>
    <row r="1960" spans="1:20" x14ac:dyDescent="0.3">
      <c r="A1960" s="15" t="s">
        <v>2033</v>
      </c>
      <c r="B1960" s="16">
        <v>45610</v>
      </c>
      <c r="C1960" s="15" t="s">
        <v>27</v>
      </c>
      <c r="D1960" s="15" t="s">
        <v>22</v>
      </c>
      <c r="E1960" s="15" t="s">
        <v>32</v>
      </c>
      <c r="F1960" s="15" t="s">
        <v>33</v>
      </c>
      <c r="G1960" s="15" t="s">
        <v>83</v>
      </c>
      <c r="H1960" s="15">
        <v>4</v>
      </c>
      <c r="I1960" s="15">
        <v>30417</v>
      </c>
      <c r="J1960" s="17">
        <v>0.12</v>
      </c>
      <c r="K1960" s="15">
        <v>107067.84</v>
      </c>
      <c r="L1960" s="15">
        <v>87259.91</v>
      </c>
      <c r="M1960" s="15" t="s">
        <v>51</v>
      </c>
      <c r="N1960" s="18" t="str">
        <f t="shared" si="210"/>
        <v>November</v>
      </c>
      <c r="O1960" s="15">
        <f t="shared" si="211"/>
        <v>4</v>
      </c>
      <c r="P1960" s="19">
        <f t="shared" si="212"/>
        <v>12848.140799999999</v>
      </c>
      <c r="Q1960" s="19">
        <f t="shared" si="213"/>
        <v>94219.699200000003</v>
      </c>
      <c r="R1960" s="15">
        <f t="shared" si="214"/>
        <v>19807.929999999993</v>
      </c>
      <c r="S1960" s="15">
        <f t="shared" si="215"/>
        <v>18.500354541569152</v>
      </c>
      <c r="T1960" s="20" t="str">
        <f t="shared" si="216"/>
        <v>High</v>
      </c>
    </row>
    <row r="1961" spans="1:20" x14ac:dyDescent="0.3">
      <c r="A1961" s="15" t="s">
        <v>2034</v>
      </c>
      <c r="B1961" s="16">
        <v>45172</v>
      </c>
      <c r="C1961" s="15" t="s">
        <v>27</v>
      </c>
      <c r="D1961" s="15" t="s">
        <v>28</v>
      </c>
      <c r="E1961" s="15" t="s">
        <v>23</v>
      </c>
      <c r="F1961" s="15" t="s">
        <v>49</v>
      </c>
      <c r="G1961" s="15" t="s">
        <v>71</v>
      </c>
      <c r="H1961" s="15">
        <v>3</v>
      </c>
      <c r="I1961" s="15">
        <v>2775</v>
      </c>
      <c r="J1961" s="17">
        <v>0.15</v>
      </c>
      <c r="K1961" s="15">
        <v>7076.25</v>
      </c>
      <c r="L1961" s="15">
        <v>5725.82</v>
      </c>
      <c r="M1961" s="15" t="s">
        <v>51</v>
      </c>
      <c r="N1961" s="18" t="str">
        <f t="shared" si="210"/>
        <v>September</v>
      </c>
      <c r="O1961" s="15">
        <f t="shared" si="211"/>
        <v>3</v>
      </c>
      <c r="P1961" s="19">
        <f t="shared" si="212"/>
        <v>1061.4375</v>
      </c>
      <c r="Q1961" s="19">
        <f t="shared" si="213"/>
        <v>6014.8125</v>
      </c>
      <c r="R1961" s="15">
        <f t="shared" si="214"/>
        <v>1350.4300000000003</v>
      </c>
      <c r="S1961" s="15">
        <f t="shared" si="215"/>
        <v>19.083978095742808</v>
      </c>
      <c r="T1961" s="20" t="str">
        <f t="shared" si="216"/>
        <v>Low</v>
      </c>
    </row>
    <row r="1962" spans="1:20" x14ac:dyDescent="0.3">
      <c r="A1962" s="15" t="s">
        <v>2035</v>
      </c>
      <c r="B1962" s="16">
        <v>45533</v>
      </c>
      <c r="C1962" s="15" t="s">
        <v>37</v>
      </c>
      <c r="D1962" s="15" t="s">
        <v>46</v>
      </c>
      <c r="E1962" s="15" t="s">
        <v>16</v>
      </c>
      <c r="F1962" s="15" t="s">
        <v>39</v>
      </c>
      <c r="G1962" s="15" t="s">
        <v>40</v>
      </c>
      <c r="H1962" s="15">
        <v>1</v>
      </c>
      <c r="I1962" s="15">
        <v>12284</v>
      </c>
      <c r="J1962" s="17">
        <v>0.05</v>
      </c>
      <c r="K1962" s="15">
        <v>11669.8</v>
      </c>
      <c r="L1962" s="15">
        <v>9760.1</v>
      </c>
      <c r="M1962" s="15" t="s">
        <v>51</v>
      </c>
      <c r="N1962" s="18" t="str">
        <f t="shared" si="210"/>
        <v>August</v>
      </c>
      <c r="O1962" s="15">
        <f t="shared" si="211"/>
        <v>3</v>
      </c>
      <c r="P1962" s="19">
        <f t="shared" si="212"/>
        <v>583.49</v>
      </c>
      <c r="Q1962" s="19">
        <f t="shared" si="213"/>
        <v>11086.31</v>
      </c>
      <c r="R1962" s="15">
        <f t="shared" si="214"/>
        <v>1909.6999999999989</v>
      </c>
      <c r="S1962" s="15">
        <f t="shared" si="215"/>
        <v>16.364462115888866</v>
      </c>
      <c r="T1962" s="20" t="str">
        <f t="shared" si="216"/>
        <v>Medium</v>
      </c>
    </row>
    <row r="1963" spans="1:20" x14ac:dyDescent="0.3">
      <c r="A1963" s="15" t="s">
        <v>2036</v>
      </c>
      <c r="B1963" s="16">
        <v>45227</v>
      </c>
      <c r="C1963" s="15" t="s">
        <v>37</v>
      </c>
      <c r="D1963" s="15" t="s">
        <v>42</v>
      </c>
      <c r="E1963" s="15" t="s">
        <v>16</v>
      </c>
      <c r="F1963" s="15" t="s">
        <v>39</v>
      </c>
      <c r="G1963" s="15" t="s">
        <v>85</v>
      </c>
      <c r="H1963" s="15">
        <v>3</v>
      </c>
      <c r="I1963" s="15">
        <v>69953</v>
      </c>
      <c r="J1963" s="17">
        <v>0.1</v>
      </c>
      <c r="K1963" s="15">
        <v>188873.1</v>
      </c>
      <c r="L1963" s="15">
        <v>169082.45</v>
      </c>
      <c r="M1963" s="15" t="s">
        <v>19</v>
      </c>
      <c r="N1963" s="18" t="str">
        <f t="shared" si="210"/>
        <v>October</v>
      </c>
      <c r="O1963" s="15">
        <f t="shared" si="211"/>
        <v>4</v>
      </c>
      <c r="P1963" s="19">
        <f t="shared" si="212"/>
        <v>18887.310000000001</v>
      </c>
      <c r="Q1963" s="19">
        <f t="shared" si="213"/>
        <v>169985.79</v>
      </c>
      <c r="R1963" s="15">
        <f t="shared" si="214"/>
        <v>19790.649999999994</v>
      </c>
      <c r="S1963" s="15">
        <f t="shared" si="215"/>
        <v>10.478278802010447</v>
      </c>
      <c r="T1963" s="20" t="str">
        <f t="shared" si="216"/>
        <v>High</v>
      </c>
    </row>
    <row r="1964" spans="1:20" x14ac:dyDescent="0.3">
      <c r="A1964" s="15" t="s">
        <v>2037</v>
      </c>
      <c r="B1964" s="16">
        <v>45650</v>
      </c>
      <c r="C1964" s="15" t="s">
        <v>37</v>
      </c>
      <c r="D1964" s="15" t="s">
        <v>63</v>
      </c>
      <c r="E1964" s="15" t="s">
        <v>32</v>
      </c>
      <c r="F1964" s="15" t="s">
        <v>60</v>
      </c>
      <c r="G1964" s="15" t="s">
        <v>102</v>
      </c>
      <c r="H1964" s="15">
        <v>5</v>
      </c>
      <c r="I1964" s="15">
        <v>33612</v>
      </c>
      <c r="J1964" s="17">
        <v>0.05</v>
      </c>
      <c r="K1964" s="15">
        <v>159657</v>
      </c>
      <c r="L1964" s="15">
        <v>142085.5</v>
      </c>
      <c r="M1964" s="15" t="s">
        <v>35</v>
      </c>
      <c r="N1964" s="18" t="str">
        <f t="shared" si="210"/>
        <v>December</v>
      </c>
      <c r="O1964" s="15">
        <f t="shared" si="211"/>
        <v>4</v>
      </c>
      <c r="P1964" s="19">
        <f t="shared" si="212"/>
        <v>7982.85</v>
      </c>
      <c r="Q1964" s="19">
        <f t="shared" si="213"/>
        <v>151674.15</v>
      </c>
      <c r="R1964" s="15">
        <f t="shared" si="214"/>
        <v>17571.5</v>
      </c>
      <c r="S1964" s="15">
        <f t="shared" si="215"/>
        <v>11.005781143326004</v>
      </c>
      <c r="T1964" s="20" t="str">
        <f t="shared" si="216"/>
        <v>High</v>
      </c>
    </row>
    <row r="1965" spans="1:20" x14ac:dyDescent="0.3">
      <c r="A1965" s="15" t="s">
        <v>2038</v>
      </c>
      <c r="B1965" s="16">
        <v>45488</v>
      </c>
      <c r="C1965" s="15" t="s">
        <v>14</v>
      </c>
      <c r="D1965" s="15" t="s">
        <v>68</v>
      </c>
      <c r="E1965" s="15" t="s">
        <v>23</v>
      </c>
      <c r="F1965" s="15" t="s">
        <v>49</v>
      </c>
      <c r="G1965" s="15" t="s">
        <v>71</v>
      </c>
      <c r="H1965" s="15">
        <v>1</v>
      </c>
      <c r="I1965" s="15">
        <v>47878</v>
      </c>
      <c r="J1965" s="17">
        <v>0.15</v>
      </c>
      <c r="K1965" s="15">
        <v>40696.300000000003</v>
      </c>
      <c r="L1965" s="15">
        <v>30903.360000000001</v>
      </c>
      <c r="M1965" s="15" t="s">
        <v>35</v>
      </c>
      <c r="N1965" s="18" t="str">
        <f t="shared" si="210"/>
        <v>July</v>
      </c>
      <c r="O1965" s="15">
        <f t="shared" si="211"/>
        <v>3</v>
      </c>
      <c r="P1965" s="19">
        <f t="shared" si="212"/>
        <v>6104.4450000000006</v>
      </c>
      <c r="Q1965" s="19">
        <f t="shared" si="213"/>
        <v>34591.855000000003</v>
      </c>
      <c r="R1965" s="15">
        <f t="shared" si="214"/>
        <v>9792.9400000000023</v>
      </c>
      <c r="S1965" s="15">
        <f t="shared" si="215"/>
        <v>24.063465229025738</v>
      </c>
      <c r="T1965" s="20" t="str">
        <f t="shared" si="216"/>
        <v>High</v>
      </c>
    </row>
    <row r="1966" spans="1:20" x14ac:dyDescent="0.3">
      <c r="A1966" s="15" t="s">
        <v>2039</v>
      </c>
      <c r="B1966" s="16">
        <v>45309</v>
      </c>
      <c r="C1966" s="15" t="s">
        <v>21</v>
      </c>
      <c r="D1966" s="15" t="s">
        <v>65</v>
      </c>
      <c r="E1966" s="15" t="s">
        <v>16</v>
      </c>
      <c r="F1966" s="15" t="s">
        <v>17</v>
      </c>
      <c r="G1966" s="15" t="s">
        <v>18</v>
      </c>
      <c r="H1966" s="15">
        <v>3</v>
      </c>
      <c r="I1966" s="15">
        <v>50756</v>
      </c>
      <c r="J1966" s="17">
        <v>0.08</v>
      </c>
      <c r="K1966" s="15">
        <v>140086.56</v>
      </c>
      <c r="L1966" s="15">
        <v>120316.16</v>
      </c>
      <c r="M1966" s="15" t="s">
        <v>19</v>
      </c>
      <c r="N1966" s="18" t="str">
        <f t="shared" si="210"/>
        <v>January</v>
      </c>
      <c r="O1966" s="15">
        <f t="shared" si="211"/>
        <v>1</v>
      </c>
      <c r="P1966" s="19">
        <f t="shared" si="212"/>
        <v>11206.924800000001</v>
      </c>
      <c r="Q1966" s="19">
        <f t="shared" si="213"/>
        <v>128879.63519999999</v>
      </c>
      <c r="R1966" s="15">
        <f t="shared" si="214"/>
        <v>19770.399999999994</v>
      </c>
      <c r="S1966" s="15">
        <f t="shared" si="215"/>
        <v>14.112988426584245</v>
      </c>
      <c r="T1966" s="20" t="str">
        <f t="shared" si="216"/>
        <v>High</v>
      </c>
    </row>
    <row r="1967" spans="1:20" x14ac:dyDescent="0.3">
      <c r="A1967" s="15" t="s">
        <v>2040</v>
      </c>
      <c r="B1967" s="16">
        <v>45536</v>
      </c>
      <c r="C1967" s="15" t="s">
        <v>14</v>
      </c>
      <c r="D1967" s="15" t="s">
        <v>38</v>
      </c>
      <c r="E1967" s="15" t="s">
        <v>23</v>
      </c>
      <c r="F1967" s="15" t="s">
        <v>49</v>
      </c>
      <c r="G1967" s="15" t="s">
        <v>71</v>
      </c>
      <c r="H1967" s="15">
        <v>1</v>
      </c>
      <c r="I1967" s="15">
        <v>18003</v>
      </c>
      <c r="J1967" s="17">
        <v>0.05</v>
      </c>
      <c r="K1967" s="15">
        <v>17102.849999999999</v>
      </c>
      <c r="L1967" s="15">
        <v>15080.88</v>
      </c>
      <c r="M1967" s="15" t="s">
        <v>35</v>
      </c>
      <c r="N1967" s="18" t="str">
        <f t="shared" si="210"/>
        <v>September</v>
      </c>
      <c r="O1967" s="15">
        <f t="shared" si="211"/>
        <v>3</v>
      </c>
      <c r="P1967" s="19">
        <f t="shared" si="212"/>
        <v>855.14249999999993</v>
      </c>
      <c r="Q1967" s="19">
        <f t="shared" si="213"/>
        <v>16247.707499999999</v>
      </c>
      <c r="R1967" s="15">
        <f t="shared" si="214"/>
        <v>2021.9699999999993</v>
      </c>
      <c r="S1967" s="15">
        <f t="shared" si="215"/>
        <v>11.822415562318559</v>
      </c>
      <c r="T1967" s="20" t="str">
        <f t="shared" si="216"/>
        <v>Medium</v>
      </c>
    </row>
    <row r="1968" spans="1:20" x14ac:dyDescent="0.3">
      <c r="A1968" s="15" t="s">
        <v>2041</v>
      </c>
      <c r="B1968" s="16">
        <v>45019</v>
      </c>
      <c r="C1968" s="15" t="s">
        <v>21</v>
      </c>
      <c r="D1968" s="15" t="s">
        <v>109</v>
      </c>
      <c r="E1968" s="15" t="s">
        <v>23</v>
      </c>
      <c r="F1968" s="15" t="s">
        <v>53</v>
      </c>
      <c r="G1968" s="15" t="s">
        <v>133</v>
      </c>
      <c r="H1968" s="15">
        <v>4</v>
      </c>
      <c r="I1968" s="15">
        <v>59103</v>
      </c>
      <c r="J1968" s="17">
        <v>0.1</v>
      </c>
      <c r="K1968" s="15">
        <v>212770.8</v>
      </c>
      <c r="L1968" s="15">
        <v>167376.16</v>
      </c>
      <c r="M1968" s="15" t="s">
        <v>51</v>
      </c>
      <c r="N1968" s="18" t="str">
        <f t="shared" si="210"/>
        <v>April</v>
      </c>
      <c r="O1968" s="15">
        <f t="shared" si="211"/>
        <v>2</v>
      </c>
      <c r="P1968" s="19">
        <f t="shared" si="212"/>
        <v>21277.08</v>
      </c>
      <c r="Q1968" s="19">
        <f t="shared" si="213"/>
        <v>191493.71999999997</v>
      </c>
      <c r="R1968" s="15">
        <f t="shared" si="214"/>
        <v>45394.639999999985</v>
      </c>
      <c r="S1968" s="15">
        <f t="shared" si="215"/>
        <v>21.33499521550889</v>
      </c>
      <c r="T1968" s="20" t="str">
        <f t="shared" si="216"/>
        <v>High</v>
      </c>
    </row>
    <row r="1969" spans="1:20" x14ac:dyDescent="0.3">
      <c r="A1969" s="15" t="s">
        <v>2042</v>
      </c>
      <c r="B1969" s="16">
        <v>45560</v>
      </c>
      <c r="C1969" s="15" t="s">
        <v>37</v>
      </c>
      <c r="D1969" s="15" t="s">
        <v>73</v>
      </c>
      <c r="E1969" s="15" t="s">
        <v>23</v>
      </c>
      <c r="F1969" s="15" t="s">
        <v>53</v>
      </c>
      <c r="G1969" s="15" t="s">
        <v>81</v>
      </c>
      <c r="H1969" s="15">
        <v>4</v>
      </c>
      <c r="I1969" s="15">
        <v>11699</v>
      </c>
      <c r="J1969" s="17">
        <v>0.05</v>
      </c>
      <c r="K1969" s="15">
        <v>44456.2</v>
      </c>
      <c r="L1969" s="15">
        <v>36937.69</v>
      </c>
      <c r="M1969" s="15" t="s">
        <v>35</v>
      </c>
      <c r="N1969" s="18" t="str">
        <f t="shared" si="210"/>
        <v>September</v>
      </c>
      <c r="O1969" s="15">
        <f t="shared" si="211"/>
        <v>3</v>
      </c>
      <c r="P1969" s="19">
        <f t="shared" si="212"/>
        <v>2222.81</v>
      </c>
      <c r="Q1969" s="19">
        <f t="shared" si="213"/>
        <v>42233.39</v>
      </c>
      <c r="R1969" s="15">
        <f t="shared" si="214"/>
        <v>7518.5099999999948</v>
      </c>
      <c r="S1969" s="15">
        <f t="shared" si="215"/>
        <v>16.912174229916175</v>
      </c>
      <c r="T1969" s="20" t="str">
        <f t="shared" si="216"/>
        <v>High</v>
      </c>
    </row>
    <row r="1970" spans="1:20" x14ac:dyDescent="0.3">
      <c r="A1970" s="15" t="s">
        <v>2043</v>
      </c>
      <c r="B1970" s="16">
        <v>45190</v>
      </c>
      <c r="C1970" s="15" t="s">
        <v>14</v>
      </c>
      <c r="D1970" s="15" t="s">
        <v>28</v>
      </c>
      <c r="E1970" s="15" t="s">
        <v>32</v>
      </c>
      <c r="F1970" s="15" t="s">
        <v>33</v>
      </c>
      <c r="G1970" s="15" t="s">
        <v>83</v>
      </c>
      <c r="H1970" s="15">
        <v>4</v>
      </c>
      <c r="I1970" s="15">
        <v>12660</v>
      </c>
      <c r="J1970" s="17">
        <v>0.05</v>
      </c>
      <c r="K1970" s="15">
        <v>48108</v>
      </c>
      <c r="L1970" s="15">
        <v>41547.599999999999</v>
      </c>
      <c r="M1970" s="15" t="s">
        <v>35</v>
      </c>
      <c r="N1970" s="18" t="str">
        <f t="shared" si="210"/>
        <v>September</v>
      </c>
      <c r="O1970" s="15">
        <f t="shared" si="211"/>
        <v>3</v>
      </c>
      <c r="P1970" s="19">
        <f t="shared" si="212"/>
        <v>2405.4</v>
      </c>
      <c r="Q1970" s="19">
        <f t="shared" si="213"/>
        <v>45702.6</v>
      </c>
      <c r="R1970" s="15">
        <f t="shared" si="214"/>
        <v>6560.4000000000015</v>
      </c>
      <c r="S1970" s="15">
        <f t="shared" si="215"/>
        <v>13.636817161386883</v>
      </c>
      <c r="T1970" s="20" t="str">
        <f t="shared" si="216"/>
        <v>High</v>
      </c>
    </row>
    <row r="1971" spans="1:20" x14ac:dyDescent="0.3">
      <c r="A1971" s="15" t="s">
        <v>2044</v>
      </c>
      <c r="B1971" s="16">
        <v>45435</v>
      </c>
      <c r="C1971" s="15" t="s">
        <v>37</v>
      </c>
      <c r="D1971" s="15" t="s">
        <v>70</v>
      </c>
      <c r="E1971" s="15" t="s">
        <v>16</v>
      </c>
      <c r="F1971" s="15" t="s">
        <v>17</v>
      </c>
      <c r="G1971" s="15" t="s">
        <v>156</v>
      </c>
      <c r="H1971" s="15">
        <v>5</v>
      </c>
      <c r="I1971" s="15">
        <v>29067</v>
      </c>
      <c r="J1971" s="17">
        <v>0.12</v>
      </c>
      <c r="K1971" s="15">
        <v>127894.8</v>
      </c>
      <c r="L1971" s="15">
        <v>105073.06</v>
      </c>
      <c r="M1971" s="15" t="s">
        <v>35</v>
      </c>
      <c r="N1971" s="18" t="str">
        <f t="shared" si="210"/>
        <v>May</v>
      </c>
      <c r="O1971" s="15">
        <f t="shared" si="211"/>
        <v>2</v>
      </c>
      <c r="P1971" s="19">
        <f t="shared" si="212"/>
        <v>15347.376</v>
      </c>
      <c r="Q1971" s="19">
        <f t="shared" si="213"/>
        <v>112547.424</v>
      </c>
      <c r="R1971" s="15">
        <f t="shared" si="214"/>
        <v>22821.740000000005</v>
      </c>
      <c r="S1971" s="15">
        <f t="shared" si="215"/>
        <v>17.844150035810685</v>
      </c>
      <c r="T1971" s="20" t="str">
        <f t="shared" si="216"/>
        <v>High</v>
      </c>
    </row>
    <row r="1972" spans="1:20" x14ac:dyDescent="0.3">
      <c r="A1972" s="15" t="s">
        <v>2045</v>
      </c>
      <c r="B1972" s="16">
        <v>45614</v>
      </c>
      <c r="C1972" s="15" t="s">
        <v>37</v>
      </c>
      <c r="D1972" s="15" t="s">
        <v>42</v>
      </c>
      <c r="E1972" s="15" t="s">
        <v>32</v>
      </c>
      <c r="F1972" s="15" t="s">
        <v>90</v>
      </c>
      <c r="G1972" s="15" t="s">
        <v>91</v>
      </c>
      <c r="H1972" s="15">
        <v>4</v>
      </c>
      <c r="I1972" s="15">
        <v>33376</v>
      </c>
      <c r="J1972" s="17">
        <v>0</v>
      </c>
      <c r="K1972" s="15">
        <v>133504</v>
      </c>
      <c r="L1972" s="15">
        <v>115589.55</v>
      </c>
      <c r="M1972" s="15" t="s">
        <v>19</v>
      </c>
      <c r="N1972" s="18" t="str">
        <f t="shared" si="210"/>
        <v>November</v>
      </c>
      <c r="O1972" s="15">
        <f t="shared" si="211"/>
        <v>4</v>
      </c>
      <c r="P1972" s="19">
        <f t="shared" si="212"/>
        <v>0</v>
      </c>
      <c r="Q1972" s="19">
        <f t="shared" si="213"/>
        <v>133504</v>
      </c>
      <c r="R1972" s="15">
        <f t="shared" si="214"/>
        <v>17914.449999999997</v>
      </c>
      <c r="S1972" s="15">
        <f t="shared" si="215"/>
        <v>13.418661613135185</v>
      </c>
      <c r="T1972" s="20" t="str">
        <f t="shared" si="216"/>
        <v>High</v>
      </c>
    </row>
    <row r="1973" spans="1:20" x14ac:dyDescent="0.3">
      <c r="A1973" s="15" t="s">
        <v>2046</v>
      </c>
      <c r="B1973" s="16">
        <v>45629</v>
      </c>
      <c r="C1973" s="15" t="s">
        <v>14</v>
      </c>
      <c r="D1973" s="15" t="s">
        <v>22</v>
      </c>
      <c r="E1973" s="15" t="s">
        <v>23</v>
      </c>
      <c r="F1973" s="15" t="s">
        <v>24</v>
      </c>
      <c r="G1973" s="15" t="s">
        <v>25</v>
      </c>
      <c r="H1973" s="15">
        <v>4</v>
      </c>
      <c r="I1973" s="15">
        <v>89994</v>
      </c>
      <c r="J1973" s="17">
        <v>0.12</v>
      </c>
      <c r="K1973" s="15">
        <v>316778.88</v>
      </c>
      <c r="L1973" s="15">
        <v>277761</v>
      </c>
      <c r="M1973" s="15" t="s">
        <v>19</v>
      </c>
      <c r="N1973" s="18" t="str">
        <f t="shared" si="210"/>
        <v>December</v>
      </c>
      <c r="O1973" s="15">
        <f t="shared" si="211"/>
        <v>4</v>
      </c>
      <c r="P1973" s="19">
        <f t="shared" si="212"/>
        <v>38013.465599999996</v>
      </c>
      <c r="Q1973" s="19">
        <f t="shared" si="213"/>
        <v>278765.41440000001</v>
      </c>
      <c r="R1973" s="15">
        <f t="shared" si="214"/>
        <v>39017.880000000005</v>
      </c>
      <c r="S1973" s="15">
        <f t="shared" si="215"/>
        <v>12.317071138075873</v>
      </c>
      <c r="T1973" s="20" t="str">
        <f t="shared" si="216"/>
        <v>High</v>
      </c>
    </row>
    <row r="1974" spans="1:20" x14ac:dyDescent="0.3">
      <c r="A1974" s="15" t="s">
        <v>2047</v>
      </c>
      <c r="B1974" s="16">
        <v>45386</v>
      </c>
      <c r="C1974" s="15" t="s">
        <v>21</v>
      </c>
      <c r="D1974" s="15" t="s">
        <v>70</v>
      </c>
      <c r="E1974" s="15" t="s">
        <v>23</v>
      </c>
      <c r="F1974" s="15" t="s">
        <v>49</v>
      </c>
      <c r="G1974" s="15" t="s">
        <v>71</v>
      </c>
      <c r="H1974" s="15">
        <v>1</v>
      </c>
      <c r="I1974" s="15">
        <v>49568</v>
      </c>
      <c r="J1974" s="17">
        <v>0.12</v>
      </c>
      <c r="K1974" s="15">
        <v>43619.839999999997</v>
      </c>
      <c r="L1974" s="15">
        <v>36187.74</v>
      </c>
      <c r="M1974" s="15" t="s">
        <v>35</v>
      </c>
      <c r="N1974" s="18" t="str">
        <f t="shared" si="210"/>
        <v>April</v>
      </c>
      <c r="O1974" s="15">
        <f t="shared" si="211"/>
        <v>2</v>
      </c>
      <c r="P1974" s="19">
        <f t="shared" si="212"/>
        <v>5234.380799999999</v>
      </c>
      <c r="Q1974" s="19">
        <f t="shared" si="213"/>
        <v>38385.459199999998</v>
      </c>
      <c r="R1974" s="15">
        <f t="shared" si="214"/>
        <v>7432.0999999999985</v>
      </c>
      <c r="S1974" s="15">
        <f t="shared" si="215"/>
        <v>17.038347687657723</v>
      </c>
      <c r="T1974" s="20" t="str">
        <f t="shared" si="216"/>
        <v>High</v>
      </c>
    </row>
    <row r="1975" spans="1:20" x14ac:dyDescent="0.3">
      <c r="A1975" s="15" t="s">
        <v>2048</v>
      </c>
      <c r="B1975" s="16">
        <v>45406</v>
      </c>
      <c r="C1975" s="15" t="s">
        <v>37</v>
      </c>
      <c r="D1975" s="15" t="s">
        <v>70</v>
      </c>
      <c r="E1975" s="15" t="s">
        <v>23</v>
      </c>
      <c r="F1975" s="15" t="s">
        <v>53</v>
      </c>
      <c r="G1975" s="15" t="s">
        <v>133</v>
      </c>
      <c r="H1975" s="15">
        <v>4</v>
      </c>
      <c r="I1975" s="15">
        <v>70627</v>
      </c>
      <c r="J1975" s="17">
        <v>0.12</v>
      </c>
      <c r="K1975" s="15">
        <v>248607.04</v>
      </c>
      <c r="L1975" s="15">
        <v>221699.27</v>
      </c>
      <c r="M1975" s="15" t="s">
        <v>35</v>
      </c>
      <c r="N1975" s="18" t="str">
        <f t="shared" si="210"/>
        <v>April</v>
      </c>
      <c r="O1975" s="15">
        <f t="shared" si="211"/>
        <v>2</v>
      </c>
      <c r="P1975" s="19">
        <f t="shared" si="212"/>
        <v>29832.844799999999</v>
      </c>
      <c r="Q1975" s="19">
        <f t="shared" si="213"/>
        <v>218774.19520000002</v>
      </c>
      <c r="R1975" s="15">
        <f t="shared" si="214"/>
        <v>26907.770000000019</v>
      </c>
      <c r="S1975" s="15">
        <f t="shared" si="215"/>
        <v>10.823414332916725</v>
      </c>
      <c r="T1975" s="20" t="str">
        <f t="shared" si="216"/>
        <v>High</v>
      </c>
    </row>
    <row r="1976" spans="1:20" x14ac:dyDescent="0.3">
      <c r="A1976" s="15" t="s">
        <v>2049</v>
      </c>
      <c r="B1976" s="16">
        <v>44970</v>
      </c>
      <c r="C1976" s="15" t="s">
        <v>21</v>
      </c>
      <c r="D1976" s="15" t="s">
        <v>56</v>
      </c>
      <c r="E1976" s="15" t="s">
        <v>23</v>
      </c>
      <c r="F1976" s="15" t="s">
        <v>24</v>
      </c>
      <c r="G1976" s="15" t="s">
        <v>25</v>
      </c>
      <c r="H1976" s="15">
        <v>5</v>
      </c>
      <c r="I1976" s="15">
        <v>49207</v>
      </c>
      <c r="J1976" s="17">
        <v>0.08</v>
      </c>
      <c r="K1976" s="15">
        <v>226352.2</v>
      </c>
      <c r="L1976" s="15">
        <v>186450.44</v>
      </c>
      <c r="M1976" s="15" t="s">
        <v>51</v>
      </c>
      <c r="N1976" s="18" t="str">
        <f t="shared" si="210"/>
        <v>February</v>
      </c>
      <c r="O1976" s="15">
        <f t="shared" si="211"/>
        <v>1</v>
      </c>
      <c r="P1976" s="19">
        <f t="shared" si="212"/>
        <v>18108.176000000003</v>
      </c>
      <c r="Q1976" s="19">
        <f t="shared" si="213"/>
        <v>208244.024</v>
      </c>
      <c r="R1976" s="15">
        <f t="shared" si="214"/>
        <v>39901.760000000009</v>
      </c>
      <c r="S1976" s="15">
        <f t="shared" si="215"/>
        <v>17.628174146308279</v>
      </c>
      <c r="T1976" s="20" t="str">
        <f t="shared" si="216"/>
        <v>High</v>
      </c>
    </row>
    <row r="1977" spans="1:20" x14ac:dyDescent="0.3">
      <c r="A1977" s="15" t="s">
        <v>2050</v>
      </c>
      <c r="B1977" s="16">
        <v>45321</v>
      </c>
      <c r="C1977" s="15" t="s">
        <v>21</v>
      </c>
      <c r="D1977" s="15" t="s">
        <v>42</v>
      </c>
      <c r="E1977" s="15" t="s">
        <v>23</v>
      </c>
      <c r="F1977" s="15" t="s">
        <v>53</v>
      </c>
      <c r="G1977" s="15" t="s">
        <v>54</v>
      </c>
      <c r="H1977" s="15">
        <v>2</v>
      </c>
      <c r="I1977" s="15">
        <v>61291</v>
      </c>
      <c r="J1977" s="17">
        <v>0.1</v>
      </c>
      <c r="K1977" s="15">
        <v>110323.8</v>
      </c>
      <c r="L1977" s="15">
        <v>86761.55</v>
      </c>
      <c r="M1977" s="15" t="s">
        <v>19</v>
      </c>
      <c r="N1977" s="18" t="str">
        <f t="shared" si="210"/>
        <v>January</v>
      </c>
      <c r="O1977" s="15">
        <f t="shared" si="211"/>
        <v>1</v>
      </c>
      <c r="P1977" s="19">
        <f t="shared" si="212"/>
        <v>11032.380000000001</v>
      </c>
      <c r="Q1977" s="19">
        <f t="shared" si="213"/>
        <v>99291.42</v>
      </c>
      <c r="R1977" s="15">
        <f t="shared" si="214"/>
        <v>23562.25</v>
      </c>
      <c r="S1977" s="15">
        <f t="shared" si="215"/>
        <v>21.357358974219522</v>
      </c>
      <c r="T1977" s="20" t="str">
        <f t="shared" si="216"/>
        <v>High</v>
      </c>
    </row>
    <row r="1978" spans="1:20" x14ac:dyDescent="0.3">
      <c r="A1978" s="15" t="s">
        <v>2051</v>
      </c>
      <c r="B1978" s="16">
        <v>45385</v>
      </c>
      <c r="C1978" s="15" t="s">
        <v>14</v>
      </c>
      <c r="D1978" s="15" t="s">
        <v>15</v>
      </c>
      <c r="E1978" s="15" t="s">
        <v>23</v>
      </c>
      <c r="F1978" s="15" t="s">
        <v>53</v>
      </c>
      <c r="G1978" s="15" t="s">
        <v>133</v>
      </c>
      <c r="H1978" s="15">
        <v>3</v>
      </c>
      <c r="I1978" s="15">
        <v>16977</v>
      </c>
      <c r="J1978" s="17">
        <v>0.1</v>
      </c>
      <c r="K1978" s="15">
        <v>45837.9</v>
      </c>
      <c r="L1978" s="15">
        <v>36095.050000000003</v>
      </c>
      <c r="M1978" s="15" t="s">
        <v>51</v>
      </c>
      <c r="N1978" s="18" t="str">
        <f t="shared" si="210"/>
        <v>April</v>
      </c>
      <c r="O1978" s="15">
        <f t="shared" si="211"/>
        <v>2</v>
      </c>
      <c r="P1978" s="19">
        <f t="shared" si="212"/>
        <v>4583.79</v>
      </c>
      <c r="Q1978" s="19">
        <f t="shared" si="213"/>
        <v>41254.11</v>
      </c>
      <c r="R1978" s="15">
        <f t="shared" si="214"/>
        <v>9742.8499999999985</v>
      </c>
      <c r="S1978" s="15">
        <f t="shared" si="215"/>
        <v>21.255009500871548</v>
      </c>
      <c r="T1978" s="20" t="str">
        <f t="shared" si="216"/>
        <v>High</v>
      </c>
    </row>
    <row r="1979" spans="1:20" x14ac:dyDescent="0.3">
      <c r="A1979" s="15" t="s">
        <v>2052</v>
      </c>
      <c r="B1979" s="16">
        <v>45099</v>
      </c>
      <c r="C1979" s="15" t="s">
        <v>21</v>
      </c>
      <c r="D1979" s="15" t="s">
        <v>70</v>
      </c>
      <c r="E1979" s="15" t="s">
        <v>16</v>
      </c>
      <c r="F1979" s="15" t="s">
        <v>17</v>
      </c>
      <c r="G1979" s="15" t="s">
        <v>93</v>
      </c>
      <c r="H1979" s="15">
        <v>4</v>
      </c>
      <c r="I1979" s="15">
        <v>34929</v>
      </c>
      <c r="J1979" s="17">
        <v>0</v>
      </c>
      <c r="K1979" s="15">
        <v>139716</v>
      </c>
      <c r="L1979" s="15">
        <v>122951.61</v>
      </c>
      <c r="M1979" s="15" t="s">
        <v>51</v>
      </c>
      <c r="N1979" s="18" t="str">
        <f t="shared" si="210"/>
        <v>June</v>
      </c>
      <c r="O1979" s="15">
        <f t="shared" si="211"/>
        <v>2</v>
      </c>
      <c r="P1979" s="19">
        <f t="shared" si="212"/>
        <v>0</v>
      </c>
      <c r="Q1979" s="19">
        <f t="shared" si="213"/>
        <v>139716</v>
      </c>
      <c r="R1979" s="15">
        <f t="shared" si="214"/>
        <v>16764.39</v>
      </c>
      <c r="S1979" s="15">
        <f t="shared" si="215"/>
        <v>11.998904921412008</v>
      </c>
      <c r="T1979" s="20" t="str">
        <f t="shared" si="216"/>
        <v>High</v>
      </c>
    </row>
    <row r="1980" spans="1:20" x14ac:dyDescent="0.3">
      <c r="A1980" s="15" t="s">
        <v>2053</v>
      </c>
      <c r="B1980" s="16">
        <v>45120</v>
      </c>
      <c r="C1980" s="15" t="s">
        <v>37</v>
      </c>
      <c r="D1980" s="15" t="s">
        <v>28</v>
      </c>
      <c r="E1980" s="15" t="s">
        <v>23</v>
      </c>
      <c r="F1980" s="15" t="s">
        <v>53</v>
      </c>
      <c r="G1980" s="15" t="s">
        <v>81</v>
      </c>
      <c r="H1980" s="15">
        <v>2</v>
      </c>
      <c r="I1980" s="15">
        <v>69829</v>
      </c>
      <c r="J1980" s="17">
        <v>0</v>
      </c>
      <c r="K1980" s="15">
        <v>139658</v>
      </c>
      <c r="L1980" s="15">
        <v>119980.65</v>
      </c>
      <c r="M1980" s="15" t="s">
        <v>19</v>
      </c>
      <c r="N1980" s="18" t="str">
        <f t="shared" si="210"/>
        <v>July</v>
      </c>
      <c r="O1980" s="15">
        <f t="shared" si="211"/>
        <v>3</v>
      </c>
      <c r="P1980" s="19">
        <f t="shared" si="212"/>
        <v>0</v>
      </c>
      <c r="Q1980" s="19">
        <f t="shared" si="213"/>
        <v>139658</v>
      </c>
      <c r="R1980" s="15">
        <f t="shared" si="214"/>
        <v>19677.350000000006</v>
      </c>
      <c r="S1980" s="15">
        <f t="shared" si="215"/>
        <v>14.089669048676058</v>
      </c>
      <c r="T1980" s="20" t="str">
        <f t="shared" si="216"/>
        <v>High</v>
      </c>
    </row>
    <row r="1981" spans="1:20" x14ac:dyDescent="0.3">
      <c r="A1981" s="15" t="s">
        <v>2054</v>
      </c>
      <c r="B1981" s="16">
        <v>45116</v>
      </c>
      <c r="C1981" s="15" t="s">
        <v>21</v>
      </c>
      <c r="D1981" s="15" t="s">
        <v>56</v>
      </c>
      <c r="E1981" s="15" t="s">
        <v>16</v>
      </c>
      <c r="F1981" s="15" t="s">
        <v>29</v>
      </c>
      <c r="G1981" s="15" t="s">
        <v>57</v>
      </c>
      <c r="H1981" s="15">
        <v>3</v>
      </c>
      <c r="I1981" s="15">
        <v>60512</v>
      </c>
      <c r="J1981" s="17">
        <v>0.12</v>
      </c>
      <c r="K1981" s="15">
        <v>159751.67999999999</v>
      </c>
      <c r="L1981" s="15">
        <v>132711.51</v>
      </c>
      <c r="M1981" s="15" t="s">
        <v>35</v>
      </c>
      <c r="N1981" s="18" t="str">
        <f t="shared" si="210"/>
        <v>July</v>
      </c>
      <c r="O1981" s="15">
        <f t="shared" si="211"/>
        <v>3</v>
      </c>
      <c r="P1981" s="19">
        <f t="shared" si="212"/>
        <v>19170.201599999997</v>
      </c>
      <c r="Q1981" s="19">
        <f t="shared" si="213"/>
        <v>140581.47839999999</v>
      </c>
      <c r="R1981" s="15">
        <f t="shared" si="214"/>
        <v>27040.169999999984</v>
      </c>
      <c r="S1981" s="15">
        <f t="shared" si="215"/>
        <v>16.926375985529532</v>
      </c>
      <c r="T1981" s="20" t="str">
        <f t="shared" si="216"/>
        <v>High</v>
      </c>
    </row>
    <row r="1982" spans="1:20" x14ac:dyDescent="0.3">
      <c r="A1982" s="15" t="s">
        <v>2055</v>
      </c>
      <c r="B1982" s="16">
        <v>45031</v>
      </c>
      <c r="C1982" s="15" t="s">
        <v>14</v>
      </c>
      <c r="D1982" s="15" t="s">
        <v>46</v>
      </c>
      <c r="E1982" s="15" t="s">
        <v>16</v>
      </c>
      <c r="F1982" s="15" t="s">
        <v>39</v>
      </c>
      <c r="G1982" s="15" t="s">
        <v>165</v>
      </c>
      <c r="H1982" s="15">
        <v>4</v>
      </c>
      <c r="I1982" s="15">
        <v>79669</v>
      </c>
      <c r="J1982" s="17">
        <v>0</v>
      </c>
      <c r="K1982" s="15">
        <v>318676</v>
      </c>
      <c r="L1982" s="15">
        <v>246842.73</v>
      </c>
      <c r="M1982" s="15" t="s">
        <v>35</v>
      </c>
      <c r="N1982" s="18" t="str">
        <f t="shared" si="210"/>
        <v>April</v>
      </c>
      <c r="O1982" s="15">
        <f t="shared" si="211"/>
        <v>2</v>
      </c>
      <c r="P1982" s="19">
        <f t="shared" si="212"/>
        <v>0</v>
      </c>
      <c r="Q1982" s="19">
        <f t="shared" si="213"/>
        <v>318676</v>
      </c>
      <c r="R1982" s="15">
        <f t="shared" si="214"/>
        <v>71833.26999999999</v>
      </c>
      <c r="S1982" s="15">
        <f t="shared" si="215"/>
        <v>22.541160928341007</v>
      </c>
      <c r="T1982" s="20" t="str">
        <f t="shared" si="216"/>
        <v>High</v>
      </c>
    </row>
    <row r="1983" spans="1:20" x14ac:dyDescent="0.3">
      <c r="A1983" s="15" t="s">
        <v>2056</v>
      </c>
      <c r="B1983" s="16">
        <v>45166</v>
      </c>
      <c r="C1983" s="15" t="s">
        <v>37</v>
      </c>
      <c r="D1983" s="15" t="s">
        <v>109</v>
      </c>
      <c r="E1983" s="15" t="s">
        <v>23</v>
      </c>
      <c r="F1983" s="15" t="s">
        <v>49</v>
      </c>
      <c r="G1983" s="15" t="s">
        <v>50</v>
      </c>
      <c r="H1983" s="15">
        <v>4</v>
      </c>
      <c r="I1983" s="15">
        <v>87037</v>
      </c>
      <c r="J1983" s="17">
        <v>0.08</v>
      </c>
      <c r="K1983" s="15">
        <v>320296.15999999997</v>
      </c>
      <c r="L1983" s="15">
        <v>254166.43</v>
      </c>
      <c r="M1983" s="15" t="s">
        <v>51</v>
      </c>
      <c r="N1983" s="18" t="str">
        <f t="shared" si="210"/>
        <v>August</v>
      </c>
      <c r="O1983" s="15">
        <f t="shared" si="211"/>
        <v>3</v>
      </c>
      <c r="P1983" s="19">
        <f t="shared" si="212"/>
        <v>25623.692799999997</v>
      </c>
      <c r="Q1983" s="19">
        <f t="shared" si="213"/>
        <v>294672.46719999996</v>
      </c>
      <c r="R1983" s="15">
        <f t="shared" si="214"/>
        <v>66129.729999999981</v>
      </c>
      <c r="S1983" s="15">
        <f t="shared" si="215"/>
        <v>20.646432351858351</v>
      </c>
      <c r="T1983" s="20" t="str">
        <f t="shared" si="216"/>
        <v>High</v>
      </c>
    </row>
    <row r="1984" spans="1:20" x14ac:dyDescent="0.3">
      <c r="A1984" s="15" t="s">
        <v>2057</v>
      </c>
      <c r="B1984" s="16">
        <v>44932</v>
      </c>
      <c r="C1984" s="15" t="s">
        <v>14</v>
      </c>
      <c r="D1984" s="15" t="s">
        <v>46</v>
      </c>
      <c r="E1984" s="15" t="s">
        <v>32</v>
      </c>
      <c r="F1984" s="15" t="s">
        <v>33</v>
      </c>
      <c r="G1984" s="15" t="s">
        <v>34</v>
      </c>
      <c r="H1984" s="15">
        <v>5</v>
      </c>
      <c r="I1984" s="15">
        <v>5076</v>
      </c>
      <c r="J1984" s="17">
        <v>0.15</v>
      </c>
      <c r="K1984" s="15">
        <v>21573</v>
      </c>
      <c r="L1984" s="15">
        <v>16223.24</v>
      </c>
      <c r="M1984" s="15" t="s">
        <v>19</v>
      </c>
      <c r="N1984" s="18" t="str">
        <f t="shared" si="210"/>
        <v>January</v>
      </c>
      <c r="O1984" s="15">
        <f t="shared" si="211"/>
        <v>1</v>
      </c>
      <c r="P1984" s="19">
        <f t="shared" si="212"/>
        <v>3235.95</v>
      </c>
      <c r="Q1984" s="19">
        <f t="shared" si="213"/>
        <v>18337.05</v>
      </c>
      <c r="R1984" s="15">
        <f t="shared" si="214"/>
        <v>5349.76</v>
      </c>
      <c r="S1984" s="15">
        <f t="shared" si="215"/>
        <v>24.798405414175129</v>
      </c>
      <c r="T1984" s="20" t="str">
        <f t="shared" si="216"/>
        <v>Medium</v>
      </c>
    </row>
    <row r="1985" spans="1:20" x14ac:dyDescent="0.3">
      <c r="A1985" s="15" t="s">
        <v>2058</v>
      </c>
      <c r="B1985" s="16">
        <v>45512</v>
      </c>
      <c r="C1985" s="15" t="s">
        <v>14</v>
      </c>
      <c r="D1985" s="15" t="s">
        <v>63</v>
      </c>
      <c r="E1985" s="15" t="s">
        <v>16</v>
      </c>
      <c r="F1985" s="15" t="s">
        <v>39</v>
      </c>
      <c r="G1985" s="15" t="s">
        <v>165</v>
      </c>
      <c r="H1985" s="15">
        <v>3</v>
      </c>
      <c r="I1985" s="15">
        <v>9221</v>
      </c>
      <c r="J1985" s="17">
        <v>0.15</v>
      </c>
      <c r="K1985" s="15">
        <v>23513.55</v>
      </c>
      <c r="L1985" s="15">
        <v>19527.87</v>
      </c>
      <c r="M1985" s="15" t="s">
        <v>19</v>
      </c>
      <c r="N1985" s="18" t="str">
        <f t="shared" si="210"/>
        <v>August</v>
      </c>
      <c r="O1985" s="15">
        <f t="shared" si="211"/>
        <v>3</v>
      </c>
      <c r="P1985" s="19">
        <f t="shared" si="212"/>
        <v>3527.0324999999998</v>
      </c>
      <c r="Q1985" s="19">
        <f t="shared" si="213"/>
        <v>19986.517499999998</v>
      </c>
      <c r="R1985" s="15">
        <f t="shared" si="214"/>
        <v>3985.6800000000003</v>
      </c>
      <c r="S1985" s="15">
        <f t="shared" si="215"/>
        <v>16.950566800844623</v>
      </c>
      <c r="T1985" s="20" t="str">
        <f t="shared" si="216"/>
        <v>Medium</v>
      </c>
    </row>
    <row r="1986" spans="1:20" x14ac:dyDescent="0.3">
      <c r="A1986" s="15" t="s">
        <v>2059</v>
      </c>
      <c r="B1986" s="16">
        <v>45238</v>
      </c>
      <c r="C1986" s="15" t="s">
        <v>14</v>
      </c>
      <c r="D1986" s="15" t="s">
        <v>48</v>
      </c>
      <c r="E1986" s="15" t="s">
        <v>32</v>
      </c>
      <c r="F1986" s="15" t="s">
        <v>60</v>
      </c>
      <c r="G1986" s="15" t="s">
        <v>61</v>
      </c>
      <c r="H1986" s="15">
        <v>1</v>
      </c>
      <c r="I1986" s="15">
        <v>20669</v>
      </c>
      <c r="J1986" s="17">
        <v>0.12</v>
      </c>
      <c r="K1986" s="15">
        <v>18188.72</v>
      </c>
      <c r="L1986" s="15">
        <v>14724.68</v>
      </c>
      <c r="M1986" s="15" t="s">
        <v>19</v>
      </c>
      <c r="N1986" s="18" t="str">
        <f t="shared" si="210"/>
        <v>November</v>
      </c>
      <c r="O1986" s="15">
        <f t="shared" si="211"/>
        <v>4</v>
      </c>
      <c r="P1986" s="19">
        <f t="shared" si="212"/>
        <v>2182.6464000000001</v>
      </c>
      <c r="Q1986" s="19">
        <f t="shared" si="213"/>
        <v>16006.073600000002</v>
      </c>
      <c r="R1986" s="15">
        <f t="shared" si="214"/>
        <v>3464.0400000000009</v>
      </c>
      <c r="S1986" s="15">
        <f t="shared" si="215"/>
        <v>19.044990521598002</v>
      </c>
      <c r="T1986" s="20" t="str">
        <f t="shared" si="216"/>
        <v>Medium</v>
      </c>
    </row>
    <row r="1987" spans="1:20" x14ac:dyDescent="0.3">
      <c r="A1987" s="15" t="s">
        <v>2060</v>
      </c>
      <c r="B1987" s="16">
        <v>44963</v>
      </c>
      <c r="C1987" s="15" t="s">
        <v>27</v>
      </c>
      <c r="D1987" s="15" t="s">
        <v>42</v>
      </c>
      <c r="E1987" s="15" t="s">
        <v>23</v>
      </c>
      <c r="F1987" s="15" t="s">
        <v>49</v>
      </c>
      <c r="G1987" s="15" t="s">
        <v>50</v>
      </c>
      <c r="H1987" s="15">
        <v>1</v>
      </c>
      <c r="I1987" s="15">
        <v>23009</v>
      </c>
      <c r="J1987" s="17">
        <v>0.1</v>
      </c>
      <c r="K1987" s="15">
        <v>20708.099999999999</v>
      </c>
      <c r="L1987" s="15">
        <v>16521.62</v>
      </c>
      <c r="M1987" s="15" t="s">
        <v>51</v>
      </c>
      <c r="N1987" s="18" t="str">
        <f t="shared" ref="N1987:N2001" si="217">TEXT(B1987,"mmmm")</f>
        <v>February</v>
      </c>
      <c r="O1987" s="15">
        <f t="shared" ref="O1987:O2001" si="218">ROUNDUP(MONTH(B1987)/3,0)</f>
        <v>1</v>
      </c>
      <c r="P1987" s="19">
        <f t="shared" ref="P1987:P2001" si="219">K1987*J1987</f>
        <v>2070.81</v>
      </c>
      <c r="Q1987" s="19">
        <f t="shared" ref="Q1987:Q2001" si="220">K1987-P1987</f>
        <v>18637.289999999997</v>
      </c>
      <c r="R1987" s="15">
        <f t="shared" ref="R1987:R2001" si="221">K1987-L1987</f>
        <v>4186.4799999999996</v>
      </c>
      <c r="S1987" s="15">
        <f t="shared" ref="S1987:S2001" si="222">R1987/K1987*100</f>
        <v>20.216630207503343</v>
      </c>
      <c r="T1987" s="20" t="str">
        <f t="shared" ref="T1987:T2001" si="223">IF(K1987&gt;30000,"High",IF(K1987&gt;10000,"Medium","Low"))</f>
        <v>Medium</v>
      </c>
    </row>
    <row r="1988" spans="1:20" x14ac:dyDescent="0.3">
      <c r="A1988" s="15" t="s">
        <v>2061</v>
      </c>
      <c r="B1988" s="16">
        <v>45281</v>
      </c>
      <c r="C1988" s="15" t="s">
        <v>21</v>
      </c>
      <c r="D1988" s="15" t="s">
        <v>28</v>
      </c>
      <c r="E1988" s="15" t="s">
        <v>16</v>
      </c>
      <c r="F1988" s="15" t="s">
        <v>39</v>
      </c>
      <c r="G1988" s="15" t="s">
        <v>85</v>
      </c>
      <c r="H1988" s="15">
        <v>3</v>
      </c>
      <c r="I1988" s="15">
        <v>38402</v>
      </c>
      <c r="J1988" s="17">
        <v>0</v>
      </c>
      <c r="K1988" s="15">
        <v>115206</v>
      </c>
      <c r="L1988" s="15">
        <v>96737.73</v>
      </c>
      <c r="M1988" s="15" t="s">
        <v>51</v>
      </c>
      <c r="N1988" s="18" t="str">
        <f t="shared" si="217"/>
        <v>December</v>
      </c>
      <c r="O1988" s="15">
        <f t="shared" si="218"/>
        <v>4</v>
      </c>
      <c r="P1988" s="19">
        <f t="shared" si="219"/>
        <v>0</v>
      </c>
      <c r="Q1988" s="19">
        <f t="shared" si="220"/>
        <v>115206</v>
      </c>
      <c r="R1988" s="15">
        <f t="shared" si="221"/>
        <v>18468.270000000004</v>
      </c>
      <c r="S1988" s="15">
        <f t="shared" si="222"/>
        <v>16.030649445341393</v>
      </c>
      <c r="T1988" s="20" t="str">
        <f t="shared" si="223"/>
        <v>High</v>
      </c>
    </row>
    <row r="1989" spans="1:20" x14ac:dyDescent="0.3">
      <c r="A1989" s="15" t="s">
        <v>2062</v>
      </c>
      <c r="B1989" s="16">
        <v>45016</v>
      </c>
      <c r="C1989" s="15" t="s">
        <v>27</v>
      </c>
      <c r="D1989" s="15" t="s">
        <v>63</v>
      </c>
      <c r="E1989" s="15" t="s">
        <v>16</v>
      </c>
      <c r="F1989" s="15" t="s">
        <v>17</v>
      </c>
      <c r="G1989" s="15" t="s">
        <v>97</v>
      </c>
      <c r="H1989" s="15">
        <v>5</v>
      </c>
      <c r="I1989" s="15">
        <v>37400</v>
      </c>
      <c r="J1989" s="17">
        <v>0</v>
      </c>
      <c r="K1989" s="15">
        <v>187000</v>
      </c>
      <c r="L1989" s="15">
        <v>165144.4</v>
      </c>
      <c r="M1989" s="15" t="s">
        <v>35</v>
      </c>
      <c r="N1989" s="18" t="str">
        <f t="shared" si="217"/>
        <v>March</v>
      </c>
      <c r="O1989" s="15">
        <f t="shared" si="218"/>
        <v>1</v>
      </c>
      <c r="P1989" s="19">
        <f t="shared" si="219"/>
        <v>0</v>
      </c>
      <c r="Q1989" s="19">
        <f t="shared" si="220"/>
        <v>187000</v>
      </c>
      <c r="R1989" s="15">
        <f t="shared" si="221"/>
        <v>21855.600000000006</v>
      </c>
      <c r="S1989" s="15">
        <f t="shared" si="222"/>
        <v>11.687486631016046</v>
      </c>
      <c r="T1989" s="20" t="str">
        <f t="shared" si="223"/>
        <v>High</v>
      </c>
    </row>
    <row r="1990" spans="1:20" x14ac:dyDescent="0.3">
      <c r="A1990" s="15" t="s">
        <v>2063</v>
      </c>
      <c r="B1990" s="16">
        <v>45622</v>
      </c>
      <c r="C1990" s="15" t="s">
        <v>21</v>
      </c>
      <c r="D1990" s="15" t="s">
        <v>22</v>
      </c>
      <c r="E1990" s="15" t="s">
        <v>23</v>
      </c>
      <c r="F1990" s="15" t="s">
        <v>53</v>
      </c>
      <c r="G1990" s="15" t="s">
        <v>54</v>
      </c>
      <c r="H1990" s="15">
        <v>4</v>
      </c>
      <c r="I1990" s="15">
        <v>7866</v>
      </c>
      <c r="J1990" s="17">
        <v>0.08</v>
      </c>
      <c r="K1990" s="15">
        <v>28946.880000000001</v>
      </c>
      <c r="L1990" s="15">
        <v>25869.759999999998</v>
      </c>
      <c r="M1990" s="15" t="s">
        <v>51</v>
      </c>
      <c r="N1990" s="18" t="str">
        <f t="shared" si="217"/>
        <v>November</v>
      </c>
      <c r="O1990" s="15">
        <f t="shared" si="218"/>
        <v>4</v>
      </c>
      <c r="P1990" s="19">
        <f t="shared" si="219"/>
        <v>2315.7504000000004</v>
      </c>
      <c r="Q1990" s="19">
        <f t="shared" si="220"/>
        <v>26631.1296</v>
      </c>
      <c r="R1990" s="15">
        <f t="shared" si="221"/>
        <v>3077.1200000000026</v>
      </c>
      <c r="S1990" s="15">
        <f t="shared" si="222"/>
        <v>10.630230270067111</v>
      </c>
      <c r="T1990" s="20" t="str">
        <f t="shared" si="223"/>
        <v>Medium</v>
      </c>
    </row>
    <row r="1991" spans="1:20" x14ac:dyDescent="0.3">
      <c r="A1991" s="15" t="s">
        <v>2064</v>
      </c>
      <c r="B1991" s="16">
        <v>44957</v>
      </c>
      <c r="C1991" s="15" t="s">
        <v>21</v>
      </c>
      <c r="D1991" s="15" t="s">
        <v>65</v>
      </c>
      <c r="E1991" s="15" t="s">
        <v>32</v>
      </c>
      <c r="F1991" s="15" t="s">
        <v>90</v>
      </c>
      <c r="G1991" s="15" t="s">
        <v>113</v>
      </c>
      <c r="H1991" s="15">
        <v>5</v>
      </c>
      <c r="I1991" s="15">
        <v>80200</v>
      </c>
      <c r="J1991" s="17">
        <v>0</v>
      </c>
      <c r="K1991" s="15">
        <v>401000</v>
      </c>
      <c r="L1991" s="15">
        <v>325677.01</v>
      </c>
      <c r="M1991" s="15" t="s">
        <v>35</v>
      </c>
      <c r="N1991" s="18" t="str">
        <f t="shared" si="217"/>
        <v>January</v>
      </c>
      <c r="O1991" s="15">
        <f t="shared" si="218"/>
        <v>1</v>
      </c>
      <c r="P1991" s="19">
        <f t="shared" si="219"/>
        <v>0</v>
      </c>
      <c r="Q1991" s="19">
        <f t="shared" si="220"/>
        <v>401000</v>
      </c>
      <c r="R1991" s="15">
        <f t="shared" si="221"/>
        <v>75322.989999999991</v>
      </c>
      <c r="S1991" s="15">
        <f t="shared" si="222"/>
        <v>18.783788029925187</v>
      </c>
      <c r="T1991" s="20" t="str">
        <f t="shared" si="223"/>
        <v>High</v>
      </c>
    </row>
    <row r="1992" spans="1:20" x14ac:dyDescent="0.3">
      <c r="A1992" s="15" t="s">
        <v>2065</v>
      </c>
      <c r="B1992" s="16">
        <v>44957</v>
      </c>
      <c r="C1992" s="15" t="s">
        <v>27</v>
      </c>
      <c r="D1992" s="15" t="s">
        <v>73</v>
      </c>
      <c r="E1992" s="15" t="s">
        <v>16</v>
      </c>
      <c r="F1992" s="15" t="s">
        <v>17</v>
      </c>
      <c r="G1992" s="15" t="s">
        <v>18</v>
      </c>
      <c r="H1992" s="15">
        <v>5</v>
      </c>
      <c r="I1992" s="15">
        <v>39282</v>
      </c>
      <c r="J1992" s="17">
        <v>0</v>
      </c>
      <c r="K1992" s="15">
        <v>196410</v>
      </c>
      <c r="L1992" s="15">
        <v>162429.10999999999</v>
      </c>
      <c r="M1992" s="15" t="s">
        <v>19</v>
      </c>
      <c r="N1992" s="18" t="str">
        <f t="shared" si="217"/>
        <v>January</v>
      </c>
      <c r="O1992" s="15">
        <f t="shared" si="218"/>
        <v>1</v>
      </c>
      <c r="P1992" s="19">
        <f t="shared" si="219"/>
        <v>0</v>
      </c>
      <c r="Q1992" s="19">
        <f t="shared" si="220"/>
        <v>196410</v>
      </c>
      <c r="R1992" s="15">
        <f t="shared" si="221"/>
        <v>33980.890000000014</v>
      </c>
      <c r="S1992" s="15">
        <f t="shared" si="222"/>
        <v>17.300997912529919</v>
      </c>
      <c r="T1992" s="20" t="str">
        <f t="shared" si="223"/>
        <v>High</v>
      </c>
    </row>
    <row r="1993" spans="1:20" x14ac:dyDescent="0.3">
      <c r="A1993" s="15" t="s">
        <v>2066</v>
      </c>
      <c r="B1993" s="16">
        <v>45546</v>
      </c>
      <c r="C1993" s="15" t="s">
        <v>21</v>
      </c>
      <c r="D1993" s="15" t="s">
        <v>109</v>
      </c>
      <c r="E1993" s="15" t="s">
        <v>32</v>
      </c>
      <c r="F1993" s="15" t="s">
        <v>33</v>
      </c>
      <c r="G1993" s="15" t="s">
        <v>83</v>
      </c>
      <c r="H1993" s="15">
        <v>1</v>
      </c>
      <c r="I1993" s="15">
        <v>78389</v>
      </c>
      <c r="J1993" s="17">
        <v>0.15</v>
      </c>
      <c r="K1993" s="15">
        <v>66630.649999999994</v>
      </c>
      <c r="L1993" s="15">
        <v>57773.06</v>
      </c>
      <c r="M1993" s="15" t="s">
        <v>51</v>
      </c>
      <c r="N1993" s="18" t="str">
        <f t="shared" si="217"/>
        <v>September</v>
      </c>
      <c r="O1993" s="15">
        <f t="shared" si="218"/>
        <v>3</v>
      </c>
      <c r="P1993" s="19">
        <f t="shared" si="219"/>
        <v>9994.597499999998</v>
      </c>
      <c r="Q1993" s="19">
        <f t="shared" si="220"/>
        <v>56636.052499999998</v>
      </c>
      <c r="R1993" s="15">
        <f t="shared" si="221"/>
        <v>8857.5899999999965</v>
      </c>
      <c r="S1993" s="15">
        <f t="shared" si="222"/>
        <v>13.293566849490432</v>
      </c>
      <c r="T1993" s="20" t="str">
        <f t="shared" si="223"/>
        <v>High</v>
      </c>
    </row>
    <row r="1994" spans="1:20" x14ac:dyDescent="0.3">
      <c r="A1994" s="15" t="s">
        <v>2067</v>
      </c>
      <c r="B1994" s="16">
        <v>45236</v>
      </c>
      <c r="C1994" s="15" t="s">
        <v>37</v>
      </c>
      <c r="D1994" s="15" t="s">
        <v>109</v>
      </c>
      <c r="E1994" s="15" t="s">
        <v>32</v>
      </c>
      <c r="F1994" s="15" t="s">
        <v>90</v>
      </c>
      <c r="G1994" s="15" t="s">
        <v>91</v>
      </c>
      <c r="H1994" s="15">
        <v>3</v>
      </c>
      <c r="I1994" s="15">
        <v>9373</v>
      </c>
      <c r="J1994" s="17">
        <v>0.05</v>
      </c>
      <c r="K1994" s="15">
        <v>26713.05</v>
      </c>
      <c r="L1994" s="15">
        <v>23515.79</v>
      </c>
      <c r="M1994" s="15" t="s">
        <v>51</v>
      </c>
      <c r="N1994" s="18" t="str">
        <f t="shared" si="217"/>
        <v>November</v>
      </c>
      <c r="O1994" s="15">
        <f t="shared" si="218"/>
        <v>4</v>
      </c>
      <c r="P1994" s="19">
        <f t="shared" si="219"/>
        <v>1335.6525000000001</v>
      </c>
      <c r="Q1994" s="19">
        <f t="shared" si="220"/>
        <v>25377.397499999999</v>
      </c>
      <c r="R1994" s="15">
        <f t="shared" si="221"/>
        <v>3197.2599999999984</v>
      </c>
      <c r="S1994" s="15">
        <f t="shared" si="222"/>
        <v>11.968906583111993</v>
      </c>
      <c r="T1994" s="20" t="str">
        <f t="shared" si="223"/>
        <v>Medium</v>
      </c>
    </row>
    <row r="1995" spans="1:20" x14ac:dyDescent="0.3">
      <c r="A1995" s="15" t="s">
        <v>2068</v>
      </c>
      <c r="B1995" s="16">
        <v>45274</v>
      </c>
      <c r="C1995" s="15" t="s">
        <v>27</v>
      </c>
      <c r="D1995" s="15" t="s">
        <v>73</v>
      </c>
      <c r="E1995" s="15" t="s">
        <v>32</v>
      </c>
      <c r="F1995" s="15" t="s">
        <v>33</v>
      </c>
      <c r="G1995" s="15" t="s">
        <v>34</v>
      </c>
      <c r="H1995" s="15">
        <v>5</v>
      </c>
      <c r="I1995" s="15">
        <v>18638</v>
      </c>
      <c r="J1995" s="17">
        <v>0.08</v>
      </c>
      <c r="K1995" s="15">
        <v>85734.8</v>
      </c>
      <c r="L1995" s="15">
        <v>76044.61</v>
      </c>
      <c r="M1995" s="15" t="s">
        <v>51</v>
      </c>
      <c r="N1995" s="18" t="str">
        <f t="shared" si="217"/>
        <v>December</v>
      </c>
      <c r="O1995" s="15">
        <f t="shared" si="218"/>
        <v>4</v>
      </c>
      <c r="P1995" s="19">
        <f t="shared" si="219"/>
        <v>6858.7840000000006</v>
      </c>
      <c r="Q1995" s="19">
        <f t="shared" si="220"/>
        <v>78876.016000000003</v>
      </c>
      <c r="R1995" s="15">
        <f t="shared" si="221"/>
        <v>9690.1900000000023</v>
      </c>
      <c r="S1995" s="15">
        <f t="shared" si="222"/>
        <v>11.302516597694288</v>
      </c>
      <c r="T1995" s="20" t="str">
        <f t="shared" si="223"/>
        <v>High</v>
      </c>
    </row>
    <row r="1996" spans="1:20" x14ac:dyDescent="0.3">
      <c r="A1996" s="15" t="s">
        <v>2069</v>
      </c>
      <c r="B1996" s="16">
        <v>45486</v>
      </c>
      <c r="C1996" s="15" t="s">
        <v>21</v>
      </c>
      <c r="D1996" s="15" t="s">
        <v>70</v>
      </c>
      <c r="E1996" s="15" t="s">
        <v>32</v>
      </c>
      <c r="F1996" s="15" t="s">
        <v>33</v>
      </c>
      <c r="G1996" s="15" t="s">
        <v>34</v>
      </c>
      <c r="H1996" s="15">
        <v>2</v>
      </c>
      <c r="I1996" s="15">
        <v>71678</v>
      </c>
      <c r="J1996" s="17">
        <v>0</v>
      </c>
      <c r="K1996" s="15">
        <v>143356</v>
      </c>
      <c r="L1996" s="15">
        <v>125234.05</v>
      </c>
      <c r="M1996" s="15" t="s">
        <v>35</v>
      </c>
      <c r="N1996" s="18" t="str">
        <f t="shared" si="217"/>
        <v>July</v>
      </c>
      <c r="O1996" s="15">
        <f t="shared" si="218"/>
        <v>3</v>
      </c>
      <c r="P1996" s="19">
        <f t="shared" si="219"/>
        <v>0</v>
      </c>
      <c r="Q1996" s="19">
        <f t="shared" si="220"/>
        <v>143356</v>
      </c>
      <c r="R1996" s="15">
        <f t="shared" si="221"/>
        <v>18121.949999999997</v>
      </c>
      <c r="S1996" s="15">
        <f t="shared" si="222"/>
        <v>12.641221853288314</v>
      </c>
      <c r="T1996" s="20" t="str">
        <f t="shared" si="223"/>
        <v>High</v>
      </c>
    </row>
    <row r="1997" spans="1:20" x14ac:dyDescent="0.3">
      <c r="A1997" s="15" t="s">
        <v>2070</v>
      </c>
      <c r="B1997" s="16">
        <v>45074</v>
      </c>
      <c r="C1997" s="15" t="s">
        <v>21</v>
      </c>
      <c r="D1997" s="15" t="s">
        <v>70</v>
      </c>
      <c r="E1997" s="15" t="s">
        <v>32</v>
      </c>
      <c r="F1997" s="15" t="s">
        <v>43</v>
      </c>
      <c r="G1997" s="15" t="s">
        <v>66</v>
      </c>
      <c r="H1997" s="15">
        <v>2</v>
      </c>
      <c r="I1997" s="15">
        <v>27580</v>
      </c>
      <c r="J1997" s="17">
        <v>0.08</v>
      </c>
      <c r="K1997" s="15">
        <v>50747.199999999997</v>
      </c>
      <c r="L1997" s="15">
        <v>40964.03</v>
      </c>
      <c r="M1997" s="15" t="s">
        <v>19</v>
      </c>
      <c r="N1997" s="18" t="str">
        <f t="shared" si="217"/>
        <v>May</v>
      </c>
      <c r="O1997" s="15">
        <f t="shared" si="218"/>
        <v>2</v>
      </c>
      <c r="P1997" s="19">
        <f t="shared" si="219"/>
        <v>4059.7759999999998</v>
      </c>
      <c r="Q1997" s="19">
        <f t="shared" si="220"/>
        <v>46687.423999999999</v>
      </c>
      <c r="R1997" s="15">
        <f t="shared" si="221"/>
        <v>9783.1699999999983</v>
      </c>
      <c r="S1997" s="15">
        <f t="shared" si="222"/>
        <v>19.278245893369483</v>
      </c>
      <c r="T1997" s="20" t="str">
        <f t="shared" si="223"/>
        <v>High</v>
      </c>
    </row>
    <row r="1998" spans="1:20" x14ac:dyDescent="0.3">
      <c r="A1998" s="15" t="s">
        <v>2071</v>
      </c>
      <c r="B1998" s="16">
        <v>45166</v>
      </c>
      <c r="C1998" s="15" t="s">
        <v>14</v>
      </c>
      <c r="D1998" s="15" t="s">
        <v>56</v>
      </c>
      <c r="E1998" s="15" t="s">
        <v>23</v>
      </c>
      <c r="F1998" s="15" t="s">
        <v>24</v>
      </c>
      <c r="G1998" s="15" t="s">
        <v>75</v>
      </c>
      <c r="H1998" s="15">
        <v>4</v>
      </c>
      <c r="I1998" s="15">
        <v>32416</v>
      </c>
      <c r="J1998" s="17">
        <v>0.05</v>
      </c>
      <c r="K1998" s="15">
        <v>123180.8</v>
      </c>
      <c r="L1998" s="15">
        <v>94549.73</v>
      </c>
      <c r="M1998" s="15" t="s">
        <v>51</v>
      </c>
      <c r="N1998" s="18" t="str">
        <f t="shared" si="217"/>
        <v>August</v>
      </c>
      <c r="O1998" s="15">
        <f t="shared" si="218"/>
        <v>3</v>
      </c>
      <c r="P1998" s="19">
        <f t="shared" si="219"/>
        <v>6159.0400000000009</v>
      </c>
      <c r="Q1998" s="19">
        <f t="shared" si="220"/>
        <v>117021.76000000001</v>
      </c>
      <c r="R1998" s="15">
        <f t="shared" si="221"/>
        <v>28631.070000000007</v>
      </c>
      <c r="S1998" s="15">
        <f t="shared" si="222"/>
        <v>23.243127175663744</v>
      </c>
      <c r="T1998" s="20" t="str">
        <f t="shared" si="223"/>
        <v>High</v>
      </c>
    </row>
    <row r="1999" spans="1:20" x14ac:dyDescent="0.3">
      <c r="A1999" s="15" t="s">
        <v>2072</v>
      </c>
      <c r="B1999" s="16">
        <v>45343</v>
      </c>
      <c r="C1999" s="15" t="s">
        <v>37</v>
      </c>
      <c r="D1999" s="15" t="s">
        <v>38</v>
      </c>
      <c r="E1999" s="15" t="s">
        <v>16</v>
      </c>
      <c r="F1999" s="15" t="s">
        <v>17</v>
      </c>
      <c r="G1999" s="15" t="s">
        <v>97</v>
      </c>
      <c r="H1999" s="15">
        <v>3</v>
      </c>
      <c r="I1999" s="15">
        <v>70224</v>
      </c>
      <c r="J1999" s="17">
        <v>0.15</v>
      </c>
      <c r="K1999" s="15">
        <v>179071.2</v>
      </c>
      <c r="L1999" s="15">
        <v>151648.54999999999</v>
      </c>
      <c r="M1999" s="15" t="s">
        <v>35</v>
      </c>
      <c r="N1999" s="18" t="str">
        <f t="shared" si="217"/>
        <v>February</v>
      </c>
      <c r="O1999" s="15">
        <f t="shared" si="218"/>
        <v>1</v>
      </c>
      <c r="P1999" s="19">
        <f t="shared" si="219"/>
        <v>26860.68</v>
      </c>
      <c r="Q1999" s="19">
        <f t="shared" si="220"/>
        <v>152210.52000000002</v>
      </c>
      <c r="R1999" s="15">
        <f t="shared" si="221"/>
        <v>27422.650000000023</v>
      </c>
      <c r="S1999" s="15">
        <f t="shared" si="222"/>
        <v>15.313824891998278</v>
      </c>
      <c r="T1999" s="20" t="str">
        <f t="shared" si="223"/>
        <v>High</v>
      </c>
    </row>
    <row r="2000" spans="1:20" x14ac:dyDescent="0.3">
      <c r="A2000" s="15" t="s">
        <v>2073</v>
      </c>
      <c r="B2000" s="16">
        <v>45080</v>
      </c>
      <c r="C2000" s="15" t="s">
        <v>14</v>
      </c>
      <c r="D2000" s="15" t="s">
        <v>70</v>
      </c>
      <c r="E2000" s="15" t="s">
        <v>23</v>
      </c>
      <c r="F2000" s="15" t="s">
        <v>53</v>
      </c>
      <c r="G2000" s="15" t="s">
        <v>54</v>
      </c>
      <c r="H2000" s="15">
        <v>4</v>
      </c>
      <c r="I2000" s="15">
        <v>47237</v>
      </c>
      <c r="J2000" s="17">
        <v>0.08</v>
      </c>
      <c r="K2000" s="15">
        <v>173832.16</v>
      </c>
      <c r="L2000" s="15">
        <v>148156.73000000001</v>
      </c>
      <c r="M2000" s="15" t="s">
        <v>51</v>
      </c>
      <c r="N2000" s="18" t="str">
        <f t="shared" si="217"/>
        <v>June</v>
      </c>
      <c r="O2000" s="15">
        <f t="shared" si="218"/>
        <v>2</v>
      </c>
      <c r="P2000" s="19">
        <f t="shared" si="219"/>
        <v>13906.5728</v>
      </c>
      <c r="Q2000" s="19">
        <f t="shared" si="220"/>
        <v>159925.58720000001</v>
      </c>
      <c r="R2000" s="15">
        <f t="shared" si="221"/>
        <v>25675.429999999993</v>
      </c>
      <c r="S2000" s="15">
        <f t="shared" si="222"/>
        <v>14.770241593960515</v>
      </c>
      <c r="T2000" s="20" t="str">
        <f t="shared" si="223"/>
        <v>High</v>
      </c>
    </row>
    <row r="2001" spans="1:20" x14ac:dyDescent="0.3">
      <c r="A2001" s="15" t="s">
        <v>2074</v>
      </c>
      <c r="B2001" s="16">
        <v>45251</v>
      </c>
      <c r="C2001" s="15" t="s">
        <v>14</v>
      </c>
      <c r="D2001" s="15" t="s">
        <v>28</v>
      </c>
      <c r="E2001" s="15" t="s">
        <v>23</v>
      </c>
      <c r="F2001" s="15" t="s">
        <v>53</v>
      </c>
      <c r="G2001" s="15" t="s">
        <v>81</v>
      </c>
      <c r="H2001" s="15">
        <v>4</v>
      </c>
      <c r="I2001" s="15">
        <v>57237</v>
      </c>
      <c r="J2001" s="17">
        <v>0</v>
      </c>
      <c r="K2001" s="15">
        <v>228948</v>
      </c>
      <c r="L2001" s="15">
        <v>183837.31</v>
      </c>
      <c r="M2001" s="15" t="s">
        <v>19</v>
      </c>
      <c r="N2001" s="18" t="str">
        <f t="shared" si="217"/>
        <v>November</v>
      </c>
      <c r="O2001" s="15">
        <f t="shared" si="218"/>
        <v>4</v>
      </c>
      <c r="P2001" s="19">
        <f t="shared" si="219"/>
        <v>0</v>
      </c>
      <c r="Q2001" s="19">
        <f t="shared" si="220"/>
        <v>228948</v>
      </c>
      <c r="R2001" s="15">
        <f t="shared" si="221"/>
        <v>45110.69</v>
      </c>
      <c r="S2001" s="15">
        <f t="shared" si="222"/>
        <v>19.703465415727589</v>
      </c>
      <c r="T2001" s="20" t="str">
        <f t="shared" si="223"/>
        <v>High</v>
      </c>
    </row>
  </sheetData>
  <conditionalFormatting sqref="K2:K2001">
    <cfRule type="cellIs" dxfId="86" priority="1" operator="lessThan">
      <formula>10000</formula>
    </cfRule>
    <cfRule type="cellIs" dxfId="85" priority="2" operator="greaterThan">
      <formula>50000</formula>
    </cfRule>
  </conditionalFormatting>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8E733-3FB2-493B-B41B-D9A3D3ECBA8D}">
  <dimension ref="D5:L27"/>
  <sheetViews>
    <sheetView tabSelected="1" topLeftCell="A2" workbookViewId="0">
      <selection activeCell="Q18" sqref="Q18"/>
    </sheetView>
  </sheetViews>
  <sheetFormatPr defaultRowHeight="14.4" x14ac:dyDescent="0.3"/>
  <cols>
    <col min="1" max="3" width="8.88671875" style="12" customWidth="1"/>
    <col min="4" max="4" width="13.33203125" style="12" bestFit="1" customWidth="1"/>
    <col min="5" max="5" width="12" style="12" bestFit="1" customWidth="1"/>
    <col min="6" max="6" width="4" style="12" customWidth="1"/>
    <col min="7" max="7" width="12.5546875" style="12" bestFit="1" customWidth="1"/>
    <col min="8" max="8" width="12.109375" style="12" bestFit="1" customWidth="1"/>
    <col min="9" max="9" width="0.33203125" style="12" customWidth="1"/>
    <col min="10" max="10" width="3.77734375" style="12" customWidth="1"/>
    <col min="11" max="11" width="4" style="12" customWidth="1"/>
    <col min="12" max="12" width="15.33203125" style="12" customWidth="1"/>
    <col min="13" max="13" width="1.109375" style="12" customWidth="1"/>
    <col min="14" max="14" width="1.5546875" style="12" customWidth="1"/>
    <col min="15" max="15" width="1.88671875" style="12" customWidth="1"/>
    <col min="16" max="16" width="5.77734375" style="12" customWidth="1"/>
    <col min="17" max="16384" width="8.88671875" style="12"/>
  </cols>
  <sheetData>
    <row r="5" spans="4:12" x14ac:dyDescent="0.3">
      <c r="D5" s="22" t="s">
        <v>2091</v>
      </c>
      <c r="E5" s="22" t="s">
        <v>2093</v>
      </c>
      <c r="G5" s="22" t="s">
        <v>4</v>
      </c>
      <c r="H5" s="22" t="s">
        <v>2093</v>
      </c>
      <c r="L5" s="23" t="s">
        <v>2093</v>
      </c>
    </row>
    <row r="6" spans="4:12" x14ac:dyDescent="0.3">
      <c r="D6" s="13" t="s">
        <v>14</v>
      </c>
      <c r="E6" s="12">
        <v>65329594.669999979</v>
      </c>
      <c r="G6" s="13" t="s">
        <v>23</v>
      </c>
      <c r="H6" s="12">
        <v>82282162.190000027</v>
      </c>
      <c r="L6" s="15">
        <v>245977361.97999972</v>
      </c>
    </row>
    <row r="7" spans="4:12" x14ac:dyDescent="0.3">
      <c r="D7" s="13" t="s">
        <v>37</v>
      </c>
      <c r="E7" s="12">
        <v>58601931.640000023</v>
      </c>
      <c r="G7" s="14" t="s">
        <v>24</v>
      </c>
      <c r="H7" s="12">
        <v>24951610.229999993</v>
      </c>
    </row>
    <row r="8" spans="4:12" x14ac:dyDescent="0.3">
      <c r="D8" s="13" t="s">
        <v>27</v>
      </c>
      <c r="E8" s="12">
        <v>61634577.630000047</v>
      </c>
      <c r="G8" s="14" t="s">
        <v>49</v>
      </c>
      <c r="H8" s="12">
        <v>28834626.680000015</v>
      </c>
    </row>
    <row r="9" spans="4:12" x14ac:dyDescent="0.3">
      <c r="D9" s="13" t="s">
        <v>21</v>
      </c>
      <c r="E9" s="12">
        <v>60411258.040000007</v>
      </c>
      <c r="G9" s="14" t="s">
        <v>53</v>
      </c>
      <c r="H9" s="12">
        <v>28495925.280000012</v>
      </c>
    </row>
    <row r="10" spans="4:12" x14ac:dyDescent="0.3">
      <c r="D10" s="21" t="s">
        <v>2092</v>
      </c>
      <c r="E10" s="22">
        <v>245977361.98000008</v>
      </c>
      <c r="G10" s="13" t="s">
        <v>16</v>
      </c>
      <c r="H10" s="12">
        <v>81691150.859999985</v>
      </c>
      <c r="L10" s="23" t="s">
        <v>2094</v>
      </c>
    </row>
    <row r="11" spans="4:12" x14ac:dyDescent="0.3">
      <c r="G11" s="14" t="s">
        <v>39</v>
      </c>
      <c r="H11" s="12">
        <v>29818690.760000009</v>
      </c>
      <c r="L11" s="15">
        <v>43274159.309999138</v>
      </c>
    </row>
    <row r="12" spans="4:12" x14ac:dyDescent="0.3">
      <c r="D12" s="22" t="s">
        <v>3</v>
      </c>
      <c r="E12" s="22" t="s">
        <v>2110</v>
      </c>
      <c r="G12" s="14" t="s">
        <v>17</v>
      </c>
      <c r="H12" s="12">
        <v>25408066.249999989</v>
      </c>
    </row>
    <row r="13" spans="4:12" x14ac:dyDescent="0.3">
      <c r="D13" s="13" t="s">
        <v>56</v>
      </c>
      <c r="E13" s="12">
        <v>22072658.859999996</v>
      </c>
      <c r="G13" s="14" t="s">
        <v>29</v>
      </c>
      <c r="H13" s="12">
        <v>26464393.849999994</v>
      </c>
    </row>
    <row r="14" spans="4:12" x14ac:dyDescent="0.3">
      <c r="D14" s="13" t="s">
        <v>46</v>
      </c>
      <c r="E14" s="12">
        <v>21313356.329999994</v>
      </c>
      <c r="G14" s="13" t="s">
        <v>32</v>
      </c>
      <c r="H14" s="12">
        <v>82004048.929999977</v>
      </c>
    </row>
    <row r="15" spans="4:12" x14ac:dyDescent="0.3">
      <c r="D15" s="13" t="s">
        <v>68</v>
      </c>
      <c r="E15" s="12">
        <v>17989245.809999995</v>
      </c>
      <c r="G15" s="14" t="s">
        <v>60</v>
      </c>
      <c r="H15" s="12">
        <v>23809441.369999994</v>
      </c>
      <c r="L15" s="23" t="s">
        <v>2109</v>
      </c>
    </row>
    <row r="16" spans="4:12" x14ac:dyDescent="0.3">
      <c r="D16" s="13" t="s">
        <v>109</v>
      </c>
      <c r="E16" s="12">
        <v>18469483.120000001</v>
      </c>
      <c r="G16" s="14" t="s">
        <v>90</v>
      </c>
      <c r="H16" s="12">
        <v>18985087.739999995</v>
      </c>
      <c r="L16" s="15">
        <v>5929</v>
      </c>
    </row>
    <row r="17" spans="4:8" x14ac:dyDescent="0.3">
      <c r="D17" s="13" t="s">
        <v>63</v>
      </c>
      <c r="E17" s="12">
        <v>14166977.590000002</v>
      </c>
      <c r="G17" s="14" t="s">
        <v>43</v>
      </c>
      <c r="H17" s="12">
        <v>19099378.640000001</v>
      </c>
    </row>
    <row r="18" spans="4:8" x14ac:dyDescent="0.3">
      <c r="D18" s="13" t="s">
        <v>38</v>
      </c>
      <c r="E18" s="12">
        <v>19097497.790000007</v>
      </c>
      <c r="G18" s="14" t="s">
        <v>33</v>
      </c>
      <c r="H18" s="12">
        <v>20110141.179999996</v>
      </c>
    </row>
    <row r="19" spans="4:8" x14ac:dyDescent="0.3">
      <c r="D19" s="13" t="s">
        <v>42</v>
      </c>
      <c r="E19" s="12">
        <v>14560304.209999999</v>
      </c>
      <c r="G19" s="21" t="s">
        <v>2092</v>
      </c>
      <c r="H19" s="22">
        <v>245977361.98000002</v>
      </c>
    </row>
    <row r="20" spans="4:8" x14ac:dyDescent="0.3">
      <c r="D20" s="13" t="s">
        <v>48</v>
      </c>
      <c r="E20" s="12">
        <v>16161254.040000001</v>
      </c>
    </row>
    <row r="21" spans="4:8" x14ac:dyDescent="0.3">
      <c r="D21" s="13" t="s">
        <v>70</v>
      </c>
      <c r="E21" s="12">
        <v>15703502.41</v>
      </c>
    </row>
    <row r="22" spans="4:8" x14ac:dyDescent="0.3">
      <c r="D22" s="13" t="s">
        <v>65</v>
      </c>
      <c r="E22" s="12">
        <v>14524049.15</v>
      </c>
      <c r="G22" s="22" t="s">
        <v>2091</v>
      </c>
      <c r="H22" s="22" t="s">
        <v>2094</v>
      </c>
    </row>
    <row r="23" spans="4:8" x14ac:dyDescent="0.3">
      <c r="D23" s="13" t="s">
        <v>73</v>
      </c>
      <c r="E23" s="12">
        <v>16060671.899999991</v>
      </c>
      <c r="G23" s="13" t="s">
        <v>23</v>
      </c>
      <c r="H23" s="12">
        <v>14450947.990000084</v>
      </c>
    </row>
    <row r="24" spans="4:8" x14ac:dyDescent="0.3">
      <c r="D24" s="13" t="s">
        <v>28</v>
      </c>
      <c r="E24" s="12">
        <v>16955054.749999993</v>
      </c>
      <c r="G24" s="13" t="s">
        <v>16</v>
      </c>
      <c r="H24" s="12">
        <v>14295623.24999997</v>
      </c>
    </row>
    <row r="25" spans="4:8" x14ac:dyDescent="0.3">
      <c r="D25" s="13" t="s">
        <v>22</v>
      </c>
      <c r="E25" s="12">
        <v>18908743.840000007</v>
      </c>
      <c r="G25" s="13" t="s">
        <v>32</v>
      </c>
      <c r="H25" s="12">
        <v>14527588.070000052</v>
      </c>
    </row>
    <row r="26" spans="4:8" x14ac:dyDescent="0.3">
      <c r="D26" s="13" t="s">
        <v>15</v>
      </c>
      <c r="E26" s="12">
        <v>19994562.180000007</v>
      </c>
      <c r="G26" s="21" t="s">
        <v>2092</v>
      </c>
      <c r="H26" s="22">
        <v>43274159.309999675</v>
      </c>
    </row>
    <row r="27" spans="4:8" x14ac:dyDescent="0.3">
      <c r="D27" s="21" t="s">
        <v>2092</v>
      </c>
      <c r="E27" s="22">
        <v>245977361.97999999</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DC7E0-7D14-428D-9E99-DCF4CD959520}">
  <sheetPr>
    <tabColor theme="1" tint="4.9989318521683403E-2"/>
  </sheetPr>
  <dimension ref="A1:D35"/>
  <sheetViews>
    <sheetView topLeftCell="A26" workbookViewId="0">
      <selection activeCell="A38" sqref="A38"/>
    </sheetView>
  </sheetViews>
  <sheetFormatPr defaultRowHeight="14.4" x14ac:dyDescent="0.3"/>
  <cols>
    <col min="1" max="3" width="12.6640625" customWidth="1"/>
    <col min="4" max="4" width="13.6640625" customWidth="1"/>
  </cols>
  <sheetData>
    <row r="1" spans="1:4" x14ac:dyDescent="0.3">
      <c r="A1" s="6" t="s">
        <v>2</v>
      </c>
      <c r="B1" s="6" t="s">
        <v>2081</v>
      </c>
    </row>
    <row r="2" spans="1:4" x14ac:dyDescent="0.3">
      <c r="A2" s="1" t="s">
        <v>37</v>
      </c>
      <c r="B2" s="1">
        <f>SUMIF(Sales_Data!C2:C2001,Formula!A2,Sales_Data!K2:K2001)</f>
        <v>58601931.640000023</v>
      </c>
    </row>
    <row r="4" spans="1:4" x14ac:dyDescent="0.3">
      <c r="A4" s="6" t="s">
        <v>2082</v>
      </c>
      <c r="B4" s="6" t="s">
        <v>2083</v>
      </c>
    </row>
    <row r="5" spans="1:4" x14ac:dyDescent="0.3">
      <c r="A5" s="1" t="s">
        <v>19</v>
      </c>
      <c r="B5" s="1">
        <f>COUNTIF(Sales_Data!M2:M2001,Formula!A5)</f>
        <v>668</v>
      </c>
    </row>
    <row r="7" spans="1:4" x14ac:dyDescent="0.3">
      <c r="A7" s="5" t="s">
        <v>2084</v>
      </c>
    </row>
    <row r="8" spans="1:4" x14ac:dyDescent="0.3">
      <c r="A8" s="7">
        <f>AVERAGE(Sales_Data!K2:K2001)</f>
        <v>122988.68098999986</v>
      </c>
    </row>
    <row r="10" spans="1:4" x14ac:dyDescent="0.3">
      <c r="A10" s="5" t="s">
        <v>2086</v>
      </c>
      <c r="B10" s="5"/>
      <c r="C10" s="5"/>
    </row>
    <row r="11" spans="1:4" x14ac:dyDescent="0.3">
      <c r="A11" t="str">
        <f>_xlfn.XLOOKUP(MAX(Sales_Data!K2:K2001),Sales_Data!K2:K2001,Sales_Data!D2:D2001)</f>
        <v>Rohan Sharma</v>
      </c>
    </row>
    <row r="14" spans="1:4" x14ac:dyDescent="0.3">
      <c r="A14" t="s">
        <v>2087</v>
      </c>
      <c r="B14" t="s">
        <v>2081</v>
      </c>
      <c r="C14" t="s">
        <v>2087</v>
      </c>
      <c r="D14" t="s">
        <v>2088</v>
      </c>
    </row>
    <row r="15" spans="1:4" x14ac:dyDescent="0.3">
      <c r="A15" t="str" cm="1">
        <f t="array" ref="A15:A28">_xlfn.UNIQUE(Sales_Data!D2:D2001)</f>
        <v>Zoya Khan</v>
      </c>
      <c r="B15">
        <f>SUMIF(Sales_Data!D2:D2001,Formula!A15,Sales_Data!K2:K2001)</f>
        <v>19994562.180000007</v>
      </c>
      <c r="C15" t="s">
        <v>56</v>
      </c>
      <c r="D15">
        <v>22072658.859999996</v>
      </c>
    </row>
    <row r="16" spans="1:4" x14ac:dyDescent="0.3">
      <c r="A16" t="str">
        <v>Suresh Kumar</v>
      </c>
      <c r="B16">
        <f>SUMIF(Sales_Data!D3:D2002,Formula!A16,Sales_Data!K3:K2002)</f>
        <v>18908743.840000007</v>
      </c>
      <c r="C16" t="s">
        <v>46</v>
      </c>
      <c r="D16">
        <v>21313356.329999994</v>
      </c>
    </row>
    <row r="17" spans="1:4" x14ac:dyDescent="0.3">
      <c r="A17" t="str">
        <v>Simran Kaur</v>
      </c>
      <c r="B17">
        <f>SUMIF(Sales_Data!D4:D2003,Formula!A17,Sales_Data!K4:K2003)</f>
        <v>16955054.749999993</v>
      </c>
      <c r="C17" t="s">
        <v>15</v>
      </c>
      <c r="D17">
        <v>19994562.180000007</v>
      </c>
    </row>
    <row r="18" spans="1:4" x14ac:dyDescent="0.3">
      <c r="A18" t="str">
        <v>Manish Pandey</v>
      </c>
      <c r="B18">
        <f>SUMIF(Sales_Data!D5:D2004,Formula!A18,Sales_Data!K5:K2004)</f>
        <v>19097497.790000007</v>
      </c>
      <c r="C18" t="s">
        <v>38</v>
      </c>
      <c r="D18">
        <v>19097497.790000007</v>
      </c>
    </row>
    <row r="19" spans="1:4" x14ac:dyDescent="0.3">
      <c r="A19" t="str">
        <v>Neha Verma</v>
      </c>
      <c r="B19">
        <f>SUMIF(Sales_Data!D6:D2005,Formula!A19,Sales_Data!K6:K2005)</f>
        <v>14560304.209999999</v>
      </c>
      <c r="C19" t="s">
        <v>22</v>
      </c>
      <c r="D19">
        <v>18908743.840000007</v>
      </c>
    </row>
    <row r="20" spans="1:4" x14ac:dyDescent="0.3">
      <c r="A20" t="str">
        <v>Anita Joshi</v>
      </c>
      <c r="B20">
        <f>SUMIF(Sales_Data!D7:D2006,Formula!A20,Sales_Data!K7:K2006)</f>
        <v>21313356.329999994</v>
      </c>
      <c r="C20" t="s">
        <v>109</v>
      </c>
      <c r="D20">
        <v>18469483.120000001</v>
      </c>
    </row>
    <row r="21" spans="1:4" x14ac:dyDescent="0.3">
      <c r="A21" t="str">
        <v>Priya Nair</v>
      </c>
      <c r="B21">
        <f>SUMIF(Sales_Data!D8:D2007,Formula!A21,Sales_Data!K8:K2007)</f>
        <v>16161254.040000001</v>
      </c>
      <c r="C21" t="s">
        <v>68</v>
      </c>
      <c r="D21">
        <v>17989245.809999995</v>
      </c>
    </row>
    <row r="22" spans="1:4" x14ac:dyDescent="0.3">
      <c r="A22" t="str">
        <v>Aditya Mehta</v>
      </c>
      <c r="B22">
        <f>SUMIF(Sales_Data!D9:D2008,Formula!A22,Sales_Data!K9:K2008)</f>
        <v>22072658.859999996</v>
      </c>
      <c r="C22" t="s">
        <v>28</v>
      </c>
      <c r="D22">
        <v>16955054.749999993</v>
      </c>
    </row>
    <row r="23" spans="1:4" x14ac:dyDescent="0.3">
      <c r="A23" t="str">
        <v>Kavita Rao</v>
      </c>
      <c r="B23">
        <f>SUMIF(Sales_Data!D10:D2009,Formula!A23,Sales_Data!K10:K2009)</f>
        <v>14166977.590000002</v>
      </c>
      <c r="C23" t="s">
        <v>48</v>
      </c>
      <c r="D23">
        <v>16161254.040000001</v>
      </c>
    </row>
    <row r="24" spans="1:4" x14ac:dyDescent="0.3">
      <c r="A24" t="str">
        <v>Riya Jain</v>
      </c>
      <c r="B24">
        <f>SUMIF(Sales_Data!D11:D2010,Formula!A24,Sales_Data!K11:K2010)</f>
        <v>14524049.15</v>
      </c>
      <c r="C24" t="s">
        <v>73</v>
      </c>
      <c r="D24">
        <v>16060671.899999991</v>
      </c>
    </row>
    <row r="25" spans="1:4" x14ac:dyDescent="0.3">
      <c r="A25" t="str">
        <v>Arjun Singh</v>
      </c>
      <c r="B25">
        <f>SUMIF(Sales_Data!D12:D2011,Formula!A25,Sales_Data!K12:K2011)</f>
        <v>17989245.809999995</v>
      </c>
      <c r="C25" t="s">
        <v>70</v>
      </c>
      <c r="D25">
        <v>15703502.41</v>
      </c>
    </row>
    <row r="26" spans="1:4" x14ac:dyDescent="0.3">
      <c r="A26" t="str">
        <v>Rakesh Jain</v>
      </c>
      <c r="B26">
        <f>SUMIF(Sales_Data!D13:D2012,Formula!A26,Sales_Data!K13:K2012)</f>
        <v>15703502.41</v>
      </c>
      <c r="C26" t="s">
        <v>42</v>
      </c>
      <c r="D26">
        <v>14560304.209999999</v>
      </c>
    </row>
    <row r="27" spans="1:4" x14ac:dyDescent="0.3">
      <c r="A27" t="str">
        <v>Rohan Sharma</v>
      </c>
      <c r="B27">
        <f>SUMIF(Sales_Data!D14:D2013,Formula!A27,Sales_Data!K14:K2013)</f>
        <v>16060671.899999991</v>
      </c>
      <c r="C27" t="s">
        <v>65</v>
      </c>
      <c r="D27">
        <v>14524049.15</v>
      </c>
    </row>
    <row r="28" spans="1:4" x14ac:dyDescent="0.3">
      <c r="A28" t="str">
        <v>Harsh Patel</v>
      </c>
      <c r="B28">
        <f>SUMIF(Sales_Data!D15:D2014,Formula!A28,Sales_Data!K15:K2014)</f>
        <v>18469483.120000001</v>
      </c>
      <c r="C28" t="s">
        <v>63</v>
      </c>
      <c r="D28">
        <v>14166977.590000002</v>
      </c>
    </row>
    <row r="31" spans="1:4" x14ac:dyDescent="0.3">
      <c r="A31" s="6" t="s">
        <v>2</v>
      </c>
      <c r="B31" s="6" t="s">
        <v>2089</v>
      </c>
      <c r="C31" s="6" t="s">
        <v>2090</v>
      </c>
    </row>
    <row r="32" spans="1:4" x14ac:dyDescent="0.3">
      <c r="A32" s="1" t="str" cm="1">
        <f t="array" ref="A32:A35">_xlfn.UNIQUE(Sales_Data!C2:C2001)</f>
        <v>East</v>
      </c>
      <c r="B32" s="1"/>
      <c r="C32" s="1"/>
    </row>
    <row r="33" spans="1:3" x14ac:dyDescent="0.3">
      <c r="A33" s="1" t="str">
        <v>West</v>
      </c>
      <c r="B33" s="1"/>
      <c r="C33" s="1"/>
    </row>
    <row r="34" spans="1:3" x14ac:dyDescent="0.3">
      <c r="A34" s="1" t="str">
        <v>South</v>
      </c>
      <c r="B34" s="1"/>
      <c r="C34" s="1"/>
    </row>
    <row r="35" spans="1:3" x14ac:dyDescent="0.3">
      <c r="A35" s="1" t="str">
        <v>North</v>
      </c>
      <c r="B35" s="1"/>
      <c r="C35" s="1"/>
    </row>
  </sheetData>
  <dataValidations count="2">
    <dataValidation type="list" allowBlank="1" showInputMessage="1" showErrorMessage="1" sqref="B32" xr:uid="{FD38DC9C-0446-45E9-A7DD-A5FB01A962AD}">
      <formula1>$A$32:$A$35</formula1>
    </dataValidation>
    <dataValidation type="list" allowBlank="1" showInputMessage="1" showErrorMessage="1" sqref="C32" xr:uid="{7B471F38-E0D3-4C9C-9F05-C82098AB3921}">
      <formula1>"East,West,South,North"</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141E-CA8A-4815-A812-3E6612264056}">
  <dimension ref="A1:T475"/>
  <sheetViews>
    <sheetView workbookViewId="0">
      <selection activeCell="A2" sqref="A2"/>
    </sheetView>
  </sheetViews>
  <sheetFormatPr defaultRowHeight="14.4" x14ac:dyDescent="0.3"/>
  <sheetData>
    <row r="1" spans="1:20" x14ac:dyDescent="0.3">
      <c r="A1" s="8" t="s">
        <v>37</v>
      </c>
    </row>
    <row r="2" spans="1:20" x14ac:dyDescent="0.3">
      <c r="A2" t="str" cm="1">
        <f t="array" ref="A2:T475">_xlfn._xlws.FILTER(Sales_Data!A2:T2001,Sales_Data!C2:C2001=A1)</f>
        <v>ORD0005</v>
      </c>
      <c r="B2">
        <v>45324</v>
      </c>
      <c r="C2" t="str">
        <v>North</v>
      </c>
      <c r="D2" t="str">
        <v>Manish Pandey</v>
      </c>
      <c r="E2" t="str">
        <v>Electronics</v>
      </c>
      <c r="F2" t="str">
        <v>Accessories</v>
      </c>
      <c r="G2" t="str">
        <v>Power Bank</v>
      </c>
      <c r="H2">
        <v>4</v>
      </c>
      <c r="I2">
        <v>45866</v>
      </c>
      <c r="J2">
        <v>0.15</v>
      </c>
      <c r="K2">
        <v>155944.4</v>
      </c>
      <c r="L2">
        <v>117706.77</v>
      </c>
      <c r="M2" t="str">
        <v>UPI</v>
      </c>
      <c r="N2" t="str">
        <v>February</v>
      </c>
      <c r="O2">
        <v>1</v>
      </c>
      <c r="P2">
        <v>23391.66</v>
      </c>
      <c r="Q2">
        <v>132552.74</v>
      </c>
      <c r="R2">
        <v>38237.62999999999</v>
      </c>
      <c r="S2">
        <v>24.520040475964507</v>
      </c>
      <c r="T2" t="str">
        <v>High</v>
      </c>
    </row>
    <row r="3" spans="1:20" x14ac:dyDescent="0.3">
      <c r="A3" t="str">
        <v>ORD0007</v>
      </c>
      <c r="B3">
        <v>45136</v>
      </c>
      <c r="C3" t="str">
        <v>North</v>
      </c>
      <c r="D3" t="str">
        <v>Anita Joshi</v>
      </c>
      <c r="E3" t="str">
        <v>Furniture</v>
      </c>
      <c r="F3" t="str">
        <v>Sofa</v>
      </c>
      <c r="G3" t="str">
        <v>3-Seater Sofa</v>
      </c>
      <c r="H3">
        <v>3</v>
      </c>
      <c r="I3">
        <v>81588</v>
      </c>
      <c r="J3">
        <v>0.08</v>
      </c>
      <c r="K3">
        <v>225182.88</v>
      </c>
      <c r="L3">
        <v>192579.34</v>
      </c>
      <c r="M3" t="str">
        <v>Card</v>
      </c>
      <c r="N3" t="str">
        <v>July</v>
      </c>
      <c r="O3">
        <v>3</v>
      </c>
      <c r="P3">
        <v>18014.630400000002</v>
      </c>
      <c r="Q3">
        <v>207168.24960000001</v>
      </c>
      <c r="R3">
        <v>32603.540000000008</v>
      </c>
      <c r="S3">
        <v>14.478693939787965</v>
      </c>
      <c r="T3" t="str">
        <v>High</v>
      </c>
    </row>
    <row r="4" spans="1:20" x14ac:dyDescent="0.3">
      <c r="A4" t="str">
        <v>ORD0019</v>
      </c>
      <c r="B4">
        <v>45595</v>
      </c>
      <c r="C4" t="str">
        <v>North</v>
      </c>
      <c r="D4" t="str">
        <v>Priya Nair</v>
      </c>
      <c r="E4" t="str">
        <v>Electronics</v>
      </c>
      <c r="F4" t="str">
        <v>Mobile</v>
      </c>
      <c r="G4" t="str">
        <v>Oppo</v>
      </c>
      <c r="H4">
        <v>4</v>
      </c>
      <c r="I4">
        <v>14099</v>
      </c>
      <c r="J4">
        <v>0.08</v>
      </c>
      <c r="K4">
        <v>51884.32</v>
      </c>
      <c r="L4">
        <v>43587.66</v>
      </c>
      <c r="M4" t="str">
        <v>Cash</v>
      </c>
      <c r="N4" t="str">
        <v>October</v>
      </c>
      <c r="O4">
        <v>4</v>
      </c>
      <c r="P4">
        <v>4150.7456000000002</v>
      </c>
      <c r="Q4">
        <v>47733.574399999998</v>
      </c>
      <c r="R4">
        <v>8296.6599999999962</v>
      </c>
      <c r="S4">
        <v>15.990688516299329</v>
      </c>
      <c r="T4" t="str">
        <v>High</v>
      </c>
    </row>
    <row r="5" spans="1:20" x14ac:dyDescent="0.3">
      <c r="A5" t="str">
        <v>ORD0025</v>
      </c>
      <c r="B5">
        <v>45626</v>
      </c>
      <c r="C5" t="str">
        <v>North</v>
      </c>
      <c r="D5" t="str">
        <v>Zoya Khan</v>
      </c>
      <c r="E5" t="str">
        <v>Electronics</v>
      </c>
      <c r="F5" t="str">
        <v>Mobile</v>
      </c>
      <c r="G5" t="str">
        <v>iPhone</v>
      </c>
      <c r="H5">
        <v>5</v>
      </c>
      <c r="I5">
        <v>15178</v>
      </c>
      <c r="J5">
        <v>0.1</v>
      </c>
      <c r="K5">
        <v>68301</v>
      </c>
      <c r="L5">
        <v>52450.02</v>
      </c>
      <c r="M5" t="str">
        <v>Card</v>
      </c>
      <c r="N5" t="str">
        <v>November</v>
      </c>
      <c r="O5">
        <v>4</v>
      </c>
      <c r="P5">
        <v>6830.1</v>
      </c>
      <c r="Q5">
        <v>61470.9</v>
      </c>
      <c r="R5">
        <v>15850.980000000003</v>
      </c>
      <c r="S5">
        <v>23.207537224930824</v>
      </c>
      <c r="T5" t="str">
        <v>High</v>
      </c>
    </row>
    <row r="6" spans="1:20" x14ac:dyDescent="0.3">
      <c r="A6" t="str">
        <v>ORD0027</v>
      </c>
      <c r="B6">
        <v>45256</v>
      </c>
      <c r="C6" t="str">
        <v>North</v>
      </c>
      <c r="D6" t="str">
        <v>Rakesh Jain</v>
      </c>
      <c r="E6" t="str">
        <v>Furniture</v>
      </c>
      <c r="F6" t="str">
        <v>Chair</v>
      </c>
      <c r="G6" t="str">
        <v>Wooden Chair</v>
      </c>
      <c r="H6">
        <v>2</v>
      </c>
      <c r="I6">
        <v>67456</v>
      </c>
      <c r="J6">
        <v>0.15</v>
      </c>
      <c r="K6">
        <v>114675.2</v>
      </c>
      <c r="L6">
        <v>86692.21</v>
      </c>
      <c r="M6" t="str">
        <v>Card</v>
      </c>
      <c r="N6" t="str">
        <v>November</v>
      </c>
      <c r="O6">
        <v>4</v>
      </c>
      <c r="P6">
        <v>17201.28</v>
      </c>
      <c r="Q6">
        <v>97473.919999999998</v>
      </c>
      <c r="R6">
        <v>27982.989999999991</v>
      </c>
      <c r="S6">
        <v>24.401954389440778</v>
      </c>
      <c r="T6" t="str">
        <v>High</v>
      </c>
    </row>
    <row r="7" spans="1:20" x14ac:dyDescent="0.3">
      <c r="A7" t="str">
        <v>ORD0031</v>
      </c>
      <c r="B7">
        <v>45463</v>
      </c>
      <c r="C7" t="str">
        <v>North</v>
      </c>
      <c r="D7" t="str">
        <v>Arjun Singh</v>
      </c>
      <c r="E7" t="str">
        <v>Clothing</v>
      </c>
      <c r="F7" t="str">
        <v>Men</v>
      </c>
      <c r="G7" t="str">
        <v>Jeans</v>
      </c>
      <c r="H7">
        <v>2</v>
      </c>
      <c r="I7">
        <v>26495</v>
      </c>
      <c r="J7">
        <v>0.12</v>
      </c>
      <c r="K7">
        <v>46631.199999999997</v>
      </c>
      <c r="L7">
        <v>39671.4</v>
      </c>
      <c r="M7" t="str">
        <v>Cash</v>
      </c>
      <c r="N7" t="str">
        <v>June</v>
      </c>
      <c r="O7">
        <v>2</v>
      </c>
      <c r="P7">
        <v>5595.7439999999997</v>
      </c>
      <c r="Q7">
        <v>41035.455999999998</v>
      </c>
      <c r="R7">
        <v>6959.7999999999956</v>
      </c>
      <c r="S7">
        <v>14.925200295081394</v>
      </c>
      <c r="T7" t="str">
        <v>High</v>
      </c>
    </row>
    <row r="8" spans="1:20" x14ac:dyDescent="0.3">
      <c r="A8" t="str">
        <v>ORD0032</v>
      </c>
      <c r="B8">
        <v>45184</v>
      </c>
      <c r="C8" t="str">
        <v>North</v>
      </c>
      <c r="D8" t="str">
        <v>Kavita Rao</v>
      </c>
      <c r="E8" t="str">
        <v>Clothing</v>
      </c>
      <c r="F8" t="str">
        <v>Women</v>
      </c>
      <c r="G8" t="str">
        <v>Saree</v>
      </c>
      <c r="H8">
        <v>2</v>
      </c>
      <c r="I8">
        <v>87830</v>
      </c>
      <c r="J8">
        <v>0.08</v>
      </c>
      <c r="K8">
        <v>161607.20000000001</v>
      </c>
      <c r="L8">
        <v>135646.75</v>
      </c>
      <c r="M8" t="str">
        <v>Cash</v>
      </c>
      <c r="N8" t="str">
        <v>September</v>
      </c>
      <c r="O8">
        <v>3</v>
      </c>
      <c r="P8">
        <v>12928.576000000001</v>
      </c>
      <c r="Q8">
        <v>148678.62400000001</v>
      </c>
      <c r="R8">
        <v>25960.450000000012</v>
      </c>
      <c r="S8">
        <v>16.063919181818637</v>
      </c>
      <c r="T8" t="str">
        <v>High</v>
      </c>
    </row>
    <row r="9" spans="1:20" x14ac:dyDescent="0.3">
      <c r="A9" t="str">
        <v>ORD0034</v>
      </c>
      <c r="B9">
        <v>45440</v>
      </c>
      <c r="C9" t="str">
        <v>North</v>
      </c>
      <c r="D9" t="str">
        <v>Manish Pandey</v>
      </c>
      <c r="E9" t="str">
        <v>Furniture</v>
      </c>
      <c r="F9" t="str">
        <v>Bed</v>
      </c>
      <c r="G9" t="str">
        <v>King Size Bed</v>
      </c>
      <c r="H9">
        <v>3</v>
      </c>
      <c r="I9">
        <v>86624</v>
      </c>
      <c r="J9">
        <v>0.12</v>
      </c>
      <c r="K9">
        <v>228687.35999999999</v>
      </c>
      <c r="L9">
        <v>194095.35</v>
      </c>
      <c r="M9" t="str">
        <v>Cash</v>
      </c>
      <c r="N9" t="str">
        <v>May</v>
      </c>
      <c r="O9">
        <v>2</v>
      </c>
      <c r="P9">
        <v>27442.483199999999</v>
      </c>
      <c r="Q9">
        <v>201244.8768</v>
      </c>
      <c r="R9">
        <v>34592.00999999998</v>
      </c>
      <c r="S9">
        <v>15.126332299257808</v>
      </c>
      <c r="T9" t="str">
        <v>High</v>
      </c>
    </row>
    <row r="10" spans="1:20" x14ac:dyDescent="0.3">
      <c r="A10" t="str">
        <v>ORD0038</v>
      </c>
      <c r="B10">
        <v>45415</v>
      </c>
      <c r="C10" t="str">
        <v>North</v>
      </c>
      <c r="D10" t="str">
        <v>Aditya Mehta</v>
      </c>
      <c r="E10" t="str">
        <v>Clothing</v>
      </c>
      <c r="F10" t="str">
        <v>Kids</v>
      </c>
      <c r="G10" t="str">
        <v>Kids Jacket</v>
      </c>
      <c r="H10">
        <v>4</v>
      </c>
      <c r="I10">
        <v>41150</v>
      </c>
      <c r="J10">
        <v>0.15</v>
      </c>
      <c r="K10">
        <v>139910</v>
      </c>
      <c r="L10">
        <v>119235.66</v>
      </c>
      <c r="M10" t="str">
        <v>UPI</v>
      </c>
      <c r="N10" t="str">
        <v>May</v>
      </c>
      <c r="O10">
        <v>2</v>
      </c>
      <c r="P10">
        <v>20986.5</v>
      </c>
      <c r="Q10">
        <v>118923.5</v>
      </c>
      <c r="R10">
        <v>20674.339999999997</v>
      </c>
      <c r="S10">
        <v>14.776885140447426</v>
      </c>
      <c r="T10" t="str">
        <v>High</v>
      </c>
    </row>
    <row r="11" spans="1:20" x14ac:dyDescent="0.3">
      <c r="A11" t="str">
        <v>ORD0042</v>
      </c>
      <c r="B11">
        <v>45474</v>
      </c>
      <c r="C11" t="str">
        <v>North</v>
      </c>
      <c r="D11" t="str">
        <v>Anita Joshi</v>
      </c>
      <c r="E11" t="str">
        <v>Furniture</v>
      </c>
      <c r="F11" t="str">
        <v>Chair</v>
      </c>
      <c r="G11" t="str">
        <v>Office Chair</v>
      </c>
      <c r="H11">
        <v>4</v>
      </c>
      <c r="I11">
        <v>31626</v>
      </c>
      <c r="J11">
        <v>0.05</v>
      </c>
      <c r="K11">
        <v>120178.8</v>
      </c>
      <c r="L11">
        <v>103899.46</v>
      </c>
      <c r="M11" t="str">
        <v>Cash</v>
      </c>
      <c r="N11" t="str">
        <v>July</v>
      </c>
      <c r="O11">
        <v>3</v>
      </c>
      <c r="P11">
        <v>6008.9400000000005</v>
      </c>
      <c r="Q11">
        <v>114169.86</v>
      </c>
      <c r="R11">
        <v>16279.339999999997</v>
      </c>
      <c r="S11">
        <v>13.545933226159685</v>
      </c>
      <c r="T11" t="str">
        <v>High</v>
      </c>
    </row>
    <row r="12" spans="1:20" x14ac:dyDescent="0.3">
      <c r="A12" t="str">
        <v>ORD0043</v>
      </c>
      <c r="B12">
        <v>45017</v>
      </c>
      <c r="C12" t="str">
        <v>North</v>
      </c>
      <c r="D12" t="str">
        <v>Simran Kaur</v>
      </c>
      <c r="E12" t="str">
        <v>Furniture</v>
      </c>
      <c r="F12" t="str">
        <v>Bed</v>
      </c>
      <c r="G12" t="str">
        <v>King Size Bed</v>
      </c>
      <c r="H12">
        <v>1</v>
      </c>
      <c r="I12">
        <v>38039</v>
      </c>
      <c r="J12">
        <v>0.05</v>
      </c>
      <c r="K12">
        <v>36137.050000000003</v>
      </c>
      <c r="L12">
        <v>29941.13</v>
      </c>
      <c r="M12" t="str">
        <v>UPI</v>
      </c>
      <c r="N12" t="str">
        <v>April</v>
      </c>
      <c r="O12">
        <v>2</v>
      </c>
      <c r="P12">
        <v>1806.8525000000002</v>
      </c>
      <c r="Q12">
        <v>34330.197500000002</v>
      </c>
      <c r="R12">
        <v>6195.9200000000019</v>
      </c>
      <c r="S12">
        <v>17.145616479485739</v>
      </c>
      <c r="T12" t="str">
        <v>High</v>
      </c>
    </row>
    <row r="13" spans="1:20" x14ac:dyDescent="0.3">
      <c r="A13" t="str">
        <v>ORD0046</v>
      </c>
      <c r="B13">
        <v>45434</v>
      </c>
      <c r="C13" t="str">
        <v>North</v>
      </c>
      <c r="D13" t="str">
        <v>Rohan Sharma</v>
      </c>
      <c r="E13" t="str">
        <v>Electronics</v>
      </c>
      <c r="F13" t="str">
        <v>Accessories</v>
      </c>
      <c r="G13" t="str">
        <v>Power Bank</v>
      </c>
      <c r="H13">
        <v>1</v>
      </c>
      <c r="I13">
        <v>15743</v>
      </c>
      <c r="J13">
        <v>0.12</v>
      </c>
      <c r="K13">
        <v>13853.84</v>
      </c>
      <c r="L13">
        <v>11119.66</v>
      </c>
      <c r="M13" t="str">
        <v>Cash</v>
      </c>
      <c r="N13" t="str">
        <v>May</v>
      </c>
      <c r="O13">
        <v>2</v>
      </c>
      <c r="P13">
        <v>1662.4608000000001</v>
      </c>
      <c r="Q13">
        <v>12191.379199999999</v>
      </c>
      <c r="R13">
        <v>2734.1800000000003</v>
      </c>
      <c r="S13">
        <v>19.735899938212079</v>
      </c>
      <c r="T13" t="str">
        <v>Medium</v>
      </c>
    </row>
    <row r="14" spans="1:20" x14ac:dyDescent="0.3">
      <c r="A14" t="str">
        <v>ORD0049</v>
      </c>
      <c r="B14">
        <v>45020</v>
      </c>
      <c r="C14" t="str">
        <v>North</v>
      </c>
      <c r="D14" t="str">
        <v>Manish Pandey</v>
      </c>
      <c r="E14" t="str">
        <v>Electronics</v>
      </c>
      <c r="F14" t="str">
        <v>Accessories</v>
      </c>
      <c r="G14" t="str">
        <v>Power Bank</v>
      </c>
      <c r="H14">
        <v>5</v>
      </c>
      <c r="I14">
        <v>57700</v>
      </c>
      <c r="J14">
        <v>0.15</v>
      </c>
      <c r="K14">
        <v>245225</v>
      </c>
      <c r="L14">
        <v>196236.76</v>
      </c>
      <c r="M14" t="str">
        <v>Card</v>
      </c>
      <c r="N14" t="str">
        <v>April</v>
      </c>
      <c r="O14">
        <v>2</v>
      </c>
      <c r="P14">
        <v>36783.75</v>
      </c>
      <c r="Q14">
        <v>208441.25</v>
      </c>
      <c r="R14">
        <v>48988.239999999991</v>
      </c>
      <c r="S14">
        <v>19.976853909674787</v>
      </c>
      <c r="T14" t="str">
        <v>High</v>
      </c>
    </row>
    <row r="15" spans="1:20" x14ac:dyDescent="0.3">
      <c r="A15" t="str">
        <v>ORD0050</v>
      </c>
      <c r="B15">
        <v>45653</v>
      </c>
      <c r="C15" t="str">
        <v>North</v>
      </c>
      <c r="D15" t="str">
        <v>Kavita Rao</v>
      </c>
      <c r="E15" t="str">
        <v>Electronics</v>
      </c>
      <c r="F15" t="str">
        <v>Accessories</v>
      </c>
      <c r="G15" t="str">
        <v>Bluetooth Earbuds</v>
      </c>
      <c r="H15">
        <v>1</v>
      </c>
      <c r="I15">
        <v>63092</v>
      </c>
      <c r="J15">
        <v>0.1</v>
      </c>
      <c r="K15">
        <v>56782.8</v>
      </c>
      <c r="L15">
        <v>44174.19</v>
      </c>
      <c r="M15" t="str">
        <v>Card</v>
      </c>
      <c r="N15" t="str">
        <v>December</v>
      </c>
      <c r="O15">
        <v>4</v>
      </c>
      <c r="P15">
        <v>5678.2800000000007</v>
      </c>
      <c r="Q15">
        <v>51104.520000000004</v>
      </c>
      <c r="R15">
        <v>12608.61</v>
      </c>
      <c r="S15">
        <v>22.204981085821764</v>
      </c>
      <c r="T15" t="str">
        <v>High</v>
      </c>
    </row>
    <row r="16" spans="1:20" x14ac:dyDescent="0.3">
      <c r="A16" t="str">
        <v>ORD0053</v>
      </c>
      <c r="B16">
        <v>45234</v>
      </c>
      <c r="C16" t="str">
        <v>North</v>
      </c>
      <c r="D16" t="str">
        <v>Rohan Sharma</v>
      </c>
      <c r="E16" t="str">
        <v>Electronics</v>
      </c>
      <c r="F16" t="str">
        <v>Mobile</v>
      </c>
      <c r="G16" t="str">
        <v>Oppo</v>
      </c>
      <c r="H16">
        <v>4</v>
      </c>
      <c r="I16">
        <v>61074</v>
      </c>
      <c r="J16">
        <v>0.05</v>
      </c>
      <c r="K16">
        <v>232081.2</v>
      </c>
      <c r="L16">
        <v>188116.77</v>
      </c>
      <c r="M16" t="str">
        <v>UPI</v>
      </c>
      <c r="N16" t="str">
        <v>November</v>
      </c>
      <c r="O16">
        <v>4</v>
      </c>
      <c r="P16">
        <v>11604.060000000001</v>
      </c>
      <c r="Q16">
        <v>220477.14</v>
      </c>
      <c r="R16">
        <v>43964.430000000022</v>
      </c>
      <c r="S16">
        <v>18.943555100542405</v>
      </c>
      <c r="T16" t="str">
        <v>High</v>
      </c>
    </row>
    <row r="17" spans="1:20" x14ac:dyDescent="0.3">
      <c r="A17" t="str">
        <v>ORD0060</v>
      </c>
      <c r="B17">
        <v>45435</v>
      </c>
      <c r="C17" t="str">
        <v>North</v>
      </c>
      <c r="D17" t="str">
        <v>Kavita Rao</v>
      </c>
      <c r="E17" t="str">
        <v>Furniture</v>
      </c>
      <c r="F17" t="str">
        <v>Table</v>
      </c>
      <c r="G17" t="str">
        <v>Study Table</v>
      </c>
      <c r="H17">
        <v>4</v>
      </c>
      <c r="I17">
        <v>31566</v>
      </c>
      <c r="J17">
        <v>0.15</v>
      </c>
      <c r="K17">
        <v>107324.4</v>
      </c>
      <c r="L17">
        <v>85739.18</v>
      </c>
      <c r="M17" t="str">
        <v>Card</v>
      </c>
      <c r="N17" t="str">
        <v>May</v>
      </c>
      <c r="O17">
        <v>2</v>
      </c>
      <c r="P17">
        <v>16098.659999999998</v>
      </c>
      <c r="Q17">
        <v>91225.739999999991</v>
      </c>
      <c r="R17">
        <v>21585.22</v>
      </c>
      <c r="S17">
        <v>20.112127344760374</v>
      </c>
      <c r="T17" t="str">
        <v>High</v>
      </c>
    </row>
    <row r="18" spans="1:20" x14ac:dyDescent="0.3">
      <c r="A18" t="str">
        <v>ORD0063</v>
      </c>
      <c r="B18">
        <v>44989</v>
      </c>
      <c r="C18" t="str">
        <v>North</v>
      </c>
      <c r="D18" t="str">
        <v>Harsh Patel</v>
      </c>
      <c r="E18" t="str">
        <v>Electronics</v>
      </c>
      <c r="F18" t="str">
        <v>Mobile</v>
      </c>
      <c r="G18" t="str">
        <v>OnePlus</v>
      </c>
      <c r="H18">
        <v>3</v>
      </c>
      <c r="I18">
        <v>14142</v>
      </c>
      <c r="J18">
        <v>0.05</v>
      </c>
      <c r="K18">
        <v>40304.699999999997</v>
      </c>
      <c r="L18">
        <v>32685.85</v>
      </c>
      <c r="M18" t="str">
        <v>UPI</v>
      </c>
      <c r="N18" t="str">
        <v>March</v>
      </c>
      <c r="O18">
        <v>1</v>
      </c>
      <c r="P18">
        <v>2015.2349999999999</v>
      </c>
      <c r="Q18">
        <v>38289.464999999997</v>
      </c>
      <c r="R18">
        <v>7618.8499999999985</v>
      </c>
      <c r="S18">
        <v>18.903130404146413</v>
      </c>
      <c r="T18" t="str">
        <v>High</v>
      </c>
    </row>
    <row r="19" spans="1:20" x14ac:dyDescent="0.3">
      <c r="A19" t="str">
        <v>ORD0066</v>
      </c>
      <c r="B19">
        <v>45503</v>
      </c>
      <c r="C19" t="str">
        <v>North</v>
      </c>
      <c r="D19" t="str">
        <v>Suresh Kumar</v>
      </c>
      <c r="E19" t="str">
        <v>Clothing</v>
      </c>
      <c r="F19" t="str">
        <v>Kids</v>
      </c>
      <c r="G19" t="str">
        <v>Kids Jacket</v>
      </c>
      <c r="H19">
        <v>5</v>
      </c>
      <c r="I19">
        <v>13106</v>
      </c>
      <c r="J19">
        <v>0.05</v>
      </c>
      <c r="K19">
        <v>62253.5</v>
      </c>
      <c r="L19">
        <v>47757.68</v>
      </c>
      <c r="M19" t="str">
        <v>Cash</v>
      </c>
      <c r="N19" t="str">
        <v>July</v>
      </c>
      <c r="O19">
        <v>3</v>
      </c>
      <c r="P19">
        <v>3112.6750000000002</v>
      </c>
      <c r="Q19">
        <v>59140.824999999997</v>
      </c>
      <c r="R19">
        <v>14495.82</v>
      </c>
      <c r="S19">
        <v>23.285148626181659</v>
      </c>
      <c r="T19" t="str">
        <v>High</v>
      </c>
    </row>
    <row r="20" spans="1:20" x14ac:dyDescent="0.3">
      <c r="A20" t="str">
        <v>ORD0067</v>
      </c>
      <c r="B20">
        <v>45546</v>
      </c>
      <c r="C20" t="str">
        <v>North</v>
      </c>
      <c r="D20" t="str">
        <v>Harsh Patel</v>
      </c>
      <c r="E20" t="str">
        <v>Furniture</v>
      </c>
      <c r="F20" t="str">
        <v>Sofa</v>
      </c>
      <c r="G20" t="str">
        <v>L-Shaped Sofa</v>
      </c>
      <c r="H20">
        <v>2</v>
      </c>
      <c r="I20">
        <v>19595</v>
      </c>
      <c r="J20">
        <v>0.15</v>
      </c>
      <c r="K20">
        <v>33311.5</v>
      </c>
      <c r="L20">
        <v>28677.84</v>
      </c>
      <c r="M20" t="str">
        <v>UPI</v>
      </c>
      <c r="N20" t="str">
        <v>September</v>
      </c>
      <c r="O20">
        <v>3</v>
      </c>
      <c r="P20">
        <v>4996.7249999999995</v>
      </c>
      <c r="Q20">
        <v>28314.775000000001</v>
      </c>
      <c r="R20">
        <v>4633.66</v>
      </c>
      <c r="S20">
        <v>13.91009110967684</v>
      </c>
      <c r="T20" t="str">
        <v>High</v>
      </c>
    </row>
    <row r="21" spans="1:20" x14ac:dyDescent="0.3">
      <c r="A21" t="str">
        <v>ORD0069</v>
      </c>
      <c r="B21">
        <v>45402</v>
      </c>
      <c r="C21" t="str">
        <v>North</v>
      </c>
      <c r="D21" t="str">
        <v>Simran Kaur</v>
      </c>
      <c r="E21" t="str">
        <v>Furniture</v>
      </c>
      <c r="F21" t="str">
        <v>Sofa</v>
      </c>
      <c r="G21" t="str">
        <v>L-Shaped Sofa</v>
      </c>
      <c r="H21">
        <v>4</v>
      </c>
      <c r="I21">
        <v>51664</v>
      </c>
      <c r="J21">
        <v>0</v>
      </c>
      <c r="K21">
        <v>206656</v>
      </c>
      <c r="L21">
        <v>185657.98</v>
      </c>
      <c r="M21" t="str">
        <v>Cash</v>
      </c>
      <c r="N21" t="str">
        <v>April</v>
      </c>
      <c r="O21">
        <v>2</v>
      </c>
      <c r="P21">
        <v>0</v>
      </c>
      <c r="Q21">
        <v>206656</v>
      </c>
      <c r="R21">
        <v>20998.01999999999</v>
      </c>
      <c r="S21">
        <v>10.160856689377511</v>
      </c>
      <c r="T21" t="str">
        <v>High</v>
      </c>
    </row>
    <row r="22" spans="1:20" x14ac:dyDescent="0.3">
      <c r="A22" t="str">
        <v>ORD0070</v>
      </c>
      <c r="B22">
        <v>45527</v>
      </c>
      <c r="C22" t="str">
        <v>North</v>
      </c>
      <c r="D22" t="str">
        <v>Manish Pandey</v>
      </c>
      <c r="E22" t="str">
        <v>Electronics</v>
      </c>
      <c r="F22" t="str">
        <v>Accessories</v>
      </c>
      <c r="G22" t="str">
        <v>Power Bank</v>
      </c>
      <c r="H22">
        <v>5</v>
      </c>
      <c r="I22">
        <v>87844</v>
      </c>
      <c r="J22">
        <v>0.1</v>
      </c>
      <c r="K22">
        <v>395298</v>
      </c>
      <c r="L22">
        <v>318354.94</v>
      </c>
      <c r="M22" t="str">
        <v>UPI</v>
      </c>
      <c r="N22" t="str">
        <v>August</v>
      </c>
      <c r="O22">
        <v>3</v>
      </c>
      <c r="P22">
        <v>39529.800000000003</v>
      </c>
      <c r="Q22">
        <v>355768.2</v>
      </c>
      <c r="R22">
        <v>76943.06</v>
      </c>
      <c r="S22">
        <v>19.464571032486884</v>
      </c>
      <c r="T22" t="str">
        <v>High</v>
      </c>
    </row>
    <row r="23" spans="1:20" x14ac:dyDescent="0.3">
      <c r="A23" t="str">
        <v>ORD0084</v>
      </c>
      <c r="B23">
        <v>45368</v>
      </c>
      <c r="C23" t="str">
        <v>North</v>
      </c>
      <c r="D23" t="str">
        <v>Priya Nair</v>
      </c>
      <c r="E23" t="str">
        <v>Clothing</v>
      </c>
      <c r="F23" t="str">
        <v>Kids</v>
      </c>
      <c r="G23" t="str">
        <v>Kids T-shirt</v>
      </c>
      <c r="H23">
        <v>2</v>
      </c>
      <c r="I23">
        <v>84145</v>
      </c>
      <c r="J23">
        <v>0.15</v>
      </c>
      <c r="K23">
        <v>143046.5</v>
      </c>
      <c r="L23">
        <v>119338.99</v>
      </c>
      <c r="M23" t="str">
        <v>Cash</v>
      </c>
      <c r="N23" t="str">
        <v>March</v>
      </c>
      <c r="O23">
        <v>1</v>
      </c>
      <c r="P23">
        <v>21456.974999999999</v>
      </c>
      <c r="Q23">
        <v>121589.52499999999</v>
      </c>
      <c r="R23">
        <v>23707.509999999995</v>
      </c>
      <c r="S23">
        <v>16.573289105290932</v>
      </c>
      <c r="T23" t="str">
        <v>High</v>
      </c>
    </row>
    <row r="24" spans="1:20" x14ac:dyDescent="0.3">
      <c r="A24" t="str">
        <v>ORD0085</v>
      </c>
      <c r="B24">
        <v>45645</v>
      </c>
      <c r="C24" t="str">
        <v>North</v>
      </c>
      <c r="D24" t="str">
        <v>Aditya Mehta</v>
      </c>
      <c r="E24" t="str">
        <v>Furniture</v>
      </c>
      <c r="F24" t="str">
        <v>Bed</v>
      </c>
      <c r="G24" t="str">
        <v>King Size Bed</v>
      </c>
      <c r="H24">
        <v>5</v>
      </c>
      <c r="I24">
        <v>39933</v>
      </c>
      <c r="J24">
        <v>0.15</v>
      </c>
      <c r="K24">
        <v>169715.25</v>
      </c>
      <c r="L24">
        <v>150474.92000000001</v>
      </c>
      <c r="M24" t="str">
        <v>Cash</v>
      </c>
      <c r="N24" t="str">
        <v>December</v>
      </c>
      <c r="O24">
        <v>4</v>
      </c>
      <c r="P24">
        <v>25457.287499999999</v>
      </c>
      <c r="Q24">
        <v>144257.96249999999</v>
      </c>
      <c r="R24">
        <v>19240.329999999987</v>
      </c>
      <c r="S24">
        <v>11.336830367335867</v>
      </c>
      <c r="T24" t="str">
        <v>High</v>
      </c>
    </row>
    <row r="25" spans="1:20" x14ac:dyDescent="0.3">
      <c r="A25" t="str">
        <v>ORD0107</v>
      </c>
      <c r="B25">
        <v>45461</v>
      </c>
      <c r="C25" t="str">
        <v>North</v>
      </c>
      <c r="D25" t="str">
        <v>Anita Joshi</v>
      </c>
      <c r="E25" t="str">
        <v>Clothing</v>
      </c>
      <c r="F25" t="str">
        <v>Men</v>
      </c>
      <c r="G25" t="str">
        <v>Jeans</v>
      </c>
      <c r="H25">
        <v>1</v>
      </c>
      <c r="I25">
        <v>33059</v>
      </c>
      <c r="J25">
        <v>0.12</v>
      </c>
      <c r="K25">
        <v>29091.919999999998</v>
      </c>
      <c r="L25">
        <v>24380.07</v>
      </c>
      <c r="M25" t="str">
        <v>Cash</v>
      </c>
      <c r="N25" t="str">
        <v>June</v>
      </c>
      <c r="O25">
        <v>2</v>
      </c>
      <c r="P25">
        <v>3491.0303999999996</v>
      </c>
      <c r="Q25">
        <v>25600.889599999999</v>
      </c>
      <c r="R25">
        <v>4711.8499999999985</v>
      </c>
      <c r="S25">
        <v>16.196421549351157</v>
      </c>
      <c r="T25" t="str">
        <v>Medium</v>
      </c>
    </row>
    <row r="26" spans="1:20" x14ac:dyDescent="0.3">
      <c r="A26" t="str">
        <v>ORD0110</v>
      </c>
      <c r="B26">
        <v>45535</v>
      </c>
      <c r="C26" t="str">
        <v>North</v>
      </c>
      <c r="D26" t="str">
        <v>Rohan Sharma</v>
      </c>
      <c r="E26" t="str">
        <v>Furniture</v>
      </c>
      <c r="F26" t="str">
        <v>Table</v>
      </c>
      <c r="G26" t="str">
        <v>Coffee Table</v>
      </c>
      <c r="H26">
        <v>3</v>
      </c>
      <c r="I26">
        <v>43225</v>
      </c>
      <c r="J26">
        <v>0.05</v>
      </c>
      <c r="K26">
        <v>123191.25</v>
      </c>
      <c r="L26">
        <v>102895.13</v>
      </c>
      <c r="M26" t="str">
        <v>Cash</v>
      </c>
      <c r="N26" t="str">
        <v>August</v>
      </c>
      <c r="O26">
        <v>3</v>
      </c>
      <c r="P26">
        <v>6159.5625</v>
      </c>
      <c r="Q26">
        <v>117031.6875</v>
      </c>
      <c r="R26">
        <v>20296.119999999995</v>
      </c>
      <c r="S26">
        <v>16.475293496900143</v>
      </c>
      <c r="T26" t="str">
        <v>High</v>
      </c>
    </row>
    <row r="27" spans="1:20" x14ac:dyDescent="0.3">
      <c r="A27" t="str">
        <v>ORD0118</v>
      </c>
      <c r="B27">
        <v>45285</v>
      </c>
      <c r="C27" t="str">
        <v>North</v>
      </c>
      <c r="D27" t="str">
        <v>Rakesh Jain</v>
      </c>
      <c r="E27" t="str">
        <v>Electronics</v>
      </c>
      <c r="F27" t="str">
        <v>Laptop</v>
      </c>
      <c r="G27" t="str">
        <v>Lenovo IdeaPad</v>
      </c>
      <c r="H27">
        <v>1</v>
      </c>
      <c r="I27">
        <v>84456</v>
      </c>
      <c r="J27">
        <v>0</v>
      </c>
      <c r="K27">
        <v>84456</v>
      </c>
      <c r="L27">
        <v>72843.22</v>
      </c>
      <c r="M27" t="str">
        <v>Card</v>
      </c>
      <c r="N27" t="str">
        <v>December</v>
      </c>
      <c r="O27">
        <v>4</v>
      </c>
      <c r="P27">
        <v>0</v>
      </c>
      <c r="Q27">
        <v>84456</v>
      </c>
      <c r="R27">
        <v>11612.779999999999</v>
      </c>
      <c r="S27">
        <v>13.750094723879888</v>
      </c>
      <c r="T27" t="str">
        <v>High</v>
      </c>
    </row>
    <row r="28" spans="1:20" x14ac:dyDescent="0.3">
      <c r="A28" t="str">
        <v>ORD0119</v>
      </c>
      <c r="B28">
        <v>45375</v>
      </c>
      <c r="C28" t="str">
        <v>North</v>
      </c>
      <c r="D28" t="str">
        <v>Rakesh Jain</v>
      </c>
      <c r="E28" t="str">
        <v>Electronics</v>
      </c>
      <c r="F28" t="str">
        <v>Accessories</v>
      </c>
      <c r="G28" t="str">
        <v>Bluetooth Earbuds</v>
      </c>
      <c r="H28">
        <v>4</v>
      </c>
      <c r="I28">
        <v>62695</v>
      </c>
      <c r="J28">
        <v>0.05</v>
      </c>
      <c r="K28">
        <v>238241</v>
      </c>
      <c r="L28">
        <v>213374.25</v>
      </c>
      <c r="M28" t="str">
        <v>Card</v>
      </c>
      <c r="N28" t="str">
        <v>March</v>
      </c>
      <c r="O28">
        <v>1</v>
      </c>
      <c r="P28">
        <v>11912.050000000001</v>
      </c>
      <c r="Q28">
        <v>226328.95</v>
      </c>
      <c r="R28">
        <v>24866.75</v>
      </c>
      <c r="S28">
        <v>10.437645073685889</v>
      </c>
      <c r="T28" t="str">
        <v>High</v>
      </c>
    </row>
    <row r="29" spans="1:20" x14ac:dyDescent="0.3">
      <c r="A29" t="str">
        <v>ORD0121</v>
      </c>
      <c r="B29">
        <v>45054</v>
      </c>
      <c r="C29" t="str">
        <v>North</v>
      </c>
      <c r="D29" t="str">
        <v>Kavita Rao</v>
      </c>
      <c r="E29" t="str">
        <v>Electronics</v>
      </c>
      <c r="F29" t="str">
        <v>Accessories</v>
      </c>
      <c r="G29" t="str">
        <v>Smart Watch</v>
      </c>
      <c r="H29">
        <v>3</v>
      </c>
      <c r="I29">
        <v>40611</v>
      </c>
      <c r="J29">
        <v>0.12</v>
      </c>
      <c r="K29">
        <v>107213.04</v>
      </c>
      <c r="L29">
        <v>93576.47</v>
      </c>
      <c r="M29" t="str">
        <v>Card</v>
      </c>
      <c r="N29" t="str">
        <v>May</v>
      </c>
      <c r="O29">
        <v>2</v>
      </c>
      <c r="P29">
        <v>12865.564799999998</v>
      </c>
      <c r="Q29">
        <v>94347.475200000001</v>
      </c>
      <c r="R29">
        <v>13636.569999999992</v>
      </c>
      <c r="S29">
        <v>12.71913379193426</v>
      </c>
      <c r="T29" t="str">
        <v>High</v>
      </c>
    </row>
    <row r="30" spans="1:20" x14ac:dyDescent="0.3">
      <c r="A30" t="str">
        <v>ORD0126</v>
      </c>
      <c r="B30">
        <v>44996</v>
      </c>
      <c r="C30" t="str">
        <v>North</v>
      </c>
      <c r="D30" t="str">
        <v>Manish Pandey</v>
      </c>
      <c r="E30" t="str">
        <v>Electronics</v>
      </c>
      <c r="F30" t="str">
        <v>Accessories</v>
      </c>
      <c r="G30" t="str">
        <v>Power Bank</v>
      </c>
      <c r="H30">
        <v>1</v>
      </c>
      <c r="I30">
        <v>24597</v>
      </c>
      <c r="J30">
        <v>0</v>
      </c>
      <c r="K30">
        <v>24597</v>
      </c>
      <c r="L30">
        <v>20781.240000000002</v>
      </c>
      <c r="M30" t="str">
        <v>Card</v>
      </c>
      <c r="N30" t="str">
        <v>March</v>
      </c>
      <c r="O30">
        <v>1</v>
      </c>
      <c r="P30">
        <v>0</v>
      </c>
      <c r="Q30">
        <v>24597</v>
      </c>
      <c r="R30">
        <v>3815.7599999999984</v>
      </c>
      <c r="S30">
        <v>15.513111355043291</v>
      </c>
      <c r="T30" t="str">
        <v>Medium</v>
      </c>
    </row>
    <row r="31" spans="1:20" x14ac:dyDescent="0.3">
      <c r="A31" t="str">
        <v>ORD0140</v>
      </c>
      <c r="B31">
        <v>45101</v>
      </c>
      <c r="C31" t="str">
        <v>North</v>
      </c>
      <c r="D31" t="str">
        <v>Aditya Mehta</v>
      </c>
      <c r="E31" t="str">
        <v>Furniture</v>
      </c>
      <c r="F31" t="str">
        <v>Chair</v>
      </c>
      <c r="G31" t="str">
        <v>Office Chair</v>
      </c>
      <c r="H31">
        <v>4</v>
      </c>
      <c r="I31">
        <v>60008</v>
      </c>
      <c r="J31">
        <v>0.12</v>
      </c>
      <c r="K31">
        <v>211228.16</v>
      </c>
      <c r="L31">
        <v>180734.27</v>
      </c>
      <c r="M31" t="str">
        <v>Cash</v>
      </c>
      <c r="N31" t="str">
        <v>June</v>
      </c>
      <c r="O31">
        <v>2</v>
      </c>
      <c r="P31">
        <v>25347.379199999999</v>
      </c>
      <c r="Q31">
        <v>185880.78080000001</v>
      </c>
      <c r="R31">
        <v>30493.890000000014</v>
      </c>
      <c r="S31">
        <v>14.436470023693818</v>
      </c>
      <c r="T31" t="str">
        <v>High</v>
      </c>
    </row>
    <row r="32" spans="1:20" x14ac:dyDescent="0.3">
      <c r="A32" t="str">
        <v>ORD0142</v>
      </c>
      <c r="B32">
        <v>45393</v>
      </c>
      <c r="C32" t="str">
        <v>North</v>
      </c>
      <c r="D32" t="str">
        <v>Harsh Patel</v>
      </c>
      <c r="E32" t="str">
        <v>Electronics</v>
      </c>
      <c r="F32" t="str">
        <v>Laptop</v>
      </c>
      <c r="G32" t="str">
        <v>Dell Inspiron</v>
      </c>
      <c r="H32">
        <v>4</v>
      </c>
      <c r="I32">
        <v>1935</v>
      </c>
      <c r="J32">
        <v>0.05</v>
      </c>
      <c r="K32">
        <v>7353</v>
      </c>
      <c r="L32">
        <v>5802.71</v>
      </c>
      <c r="M32" t="str">
        <v>UPI</v>
      </c>
      <c r="N32" t="str">
        <v>April</v>
      </c>
      <c r="O32">
        <v>2</v>
      </c>
      <c r="P32">
        <v>367.65000000000003</v>
      </c>
      <c r="Q32">
        <v>6985.35</v>
      </c>
      <c r="R32">
        <v>1550.29</v>
      </c>
      <c r="S32">
        <v>21.083775329797362</v>
      </c>
      <c r="T32" t="str">
        <v>Low</v>
      </c>
    </row>
    <row r="33" spans="1:20" x14ac:dyDescent="0.3">
      <c r="A33" t="str">
        <v>ORD0158</v>
      </c>
      <c r="B33">
        <v>45318</v>
      </c>
      <c r="C33" t="str">
        <v>North</v>
      </c>
      <c r="D33" t="str">
        <v>Simran Kaur</v>
      </c>
      <c r="E33" t="str">
        <v>Electronics</v>
      </c>
      <c r="F33" t="str">
        <v>Mobile</v>
      </c>
      <c r="G33" t="str">
        <v>Oppo</v>
      </c>
      <c r="H33">
        <v>1</v>
      </c>
      <c r="I33">
        <v>29967</v>
      </c>
      <c r="J33">
        <v>0.08</v>
      </c>
      <c r="K33">
        <v>27569.64</v>
      </c>
      <c r="L33">
        <v>21117.29</v>
      </c>
      <c r="M33" t="str">
        <v>Card</v>
      </c>
      <c r="N33" t="str">
        <v>January</v>
      </c>
      <c r="O33">
        <v>1</v>
      </c>
      <c r="P33">
        <v>2205.5711999999999</v>
      </c>
      <c r="Q33">
        <v>25364.068800000001</v>
      </c>
      <c r="R33">
        <v>6452.3499999999985</v>
      </c>
      <c r="S33">
        <v>23.403823916453021</v>
      </c>
      <c r="T33" t="str">
        <v>Medium</v>
      </c>
    </row>
    <row r="34" spans="1:20" x14ac:dyDescent="0.3">
      <c r="A34" t="str">
        <v>ORD0159</v>
      </c>
      <c r="B34">
        <v>44986</v>
      </c>
      <c r="C34" t="str">
        <v>North</v>
      </c>
      <c r="D34" t="str">
        <v>Kavita Rao</v>
      </c>
      <c r="E34" t="str">
        <v>Clothing</v>
      </c>
      <c r="F34" t="str">
        <v>Men</v>
      </c>
      <c r="G34" t="str">
        <v>Jeans</v>
      </c>
      <c r="H34">
        <v>2</v>
      </c>
      <c r="I34">
        <v>2003</v>
      </c>
      <c r="J34">
        <v>0.15</v>
      </c>
      <c r="K34">
        <v>3405.1</v>
      </c>
      <c r="L34">
        <v>2822.98</v>
      </c>
      <c r="M34" t="str">
        <v>Cash</v>
      </c>
      <c r="N34" t="str">
        <v>March</v>
      </c>
      <c r="O34">
        <v>1</v>
      </c>
      <c r="P34">
        <v>510.76499999999999</v>
      </c>
      <c r="Q34">
        <v>2894.335</v>
      </c>
      <c r="R34">
        <v>582.11999999999989</v>
      </c>
      <c r="S34">
        <v>17.095533170831985</v>
      </c>
      <c r="T34" t="str">
        <v>Low</v>
      </c>
    </row>
    <row r="35" spans="1:20" x14ac:dyDescent="0.3">
      <c r="A35" t="str">
        <v>ORD0162</v>
      </c>
      <c r="B35">
        <v>45648</v>
      </c>
      <c r="C35" t="str">
        <v>North</v>
      </c>
      <c r="D35" t="str">
        <v>Rohan Sharma</v>
      </c>
      <c r="E35" t="str">
        <v>Clothing</v>
      </c>
      <c r="F35" t="str">
        <v>Kids</v>
      </c>
      <c r="G35" t="str">
        <v>Kids Jacket</v>
      </c>
      <c r="H35">
        <v>3</v>
      </c>
      <c r="I35">
        <v>30819</v>
      </c>
      <c r="J35">
        <v>0.12</v>
      </c>
      <c r="K35">
        <v>81362.16</v>
      </c>
      <c r="L35">
        <v>62371.24</v>
      </c>
      <c r="M35" t="str">
        <v>Card</v>
      </c>
      <c r="N35" t="str">
        <v>December</v>
      </c>
      <c r="O35">
        <v>4</v>
      </c>
      <c r="P35">
        <v>9763.4591999999993</v>
      </c>
      <c r="Q35">
        <v>71598.700800000006</v>
      </c>
      <c r="R35">
        <v>18990.920000000006</v>
      </c>
      <c r="S35">
        <v>23.341219063014066</v>
      </c>
      <c r="T35" t="str">
        <v>High</v>
      </c>
    </row>
    <row r="36" spans="1:20" x14ac:dyDescent="0.3">
      <c r="A36" t="str">
        <v>ORD0168</v>
      </c>
      <c r="B36">
        <v>44976</v>
      </c>
      <c r="C36" t="str">
        <v>North</v>
      </c>
      <c r="D36" t="str">
        <v>Neha Verma</v>
      </c>
      <c r="E36" t="str">
        <v>Furniture</v>
      </c>
      <c r="F36" t="str">
        <v>Bed</v>
      </c>
      <c r="G36" t="str">
        <v>Queen Bed</v>
      </c>
      <c r="H36">
        <v>3</v>
      </c>
      <c r="I36">
        <v>4285</v>
      </c>
      <c r="J36">
        <v>0.08</v>
      </c>
      <c r="K36">
        <v>11826.6</v>
      </c>
      <c r="L36">
        <v>9874.32</v>
      </c>
      <c r="M36" t="str">
        <v>Card</v>
      </c>
      <c r="N36" t="str">
        <v>February</v>
      </c>
      <c r="O36">
        <v>1</v>
      </c>
      <c r="P36">
        <v>946.12800000000004</v>
      </c>
      <c r="Q36">
        <v>10880.472</v>
      </c>
      <c r="R36">
        <v>1952.2800000000007</v>
      </c>
      <c r="S36">
        <v>16.507533864339713</v>
      </c>
      <c r="T36" t="str">
        <v>Medium</v>
      </c>
    </row>
    <row r="37" spans="1:20" x14ac:dyDescent="0.3">
      <c r="A37" t="str">
        <v>ORD0169</v>
      </c>
      <c r="B37">
        <v>45371</v>
      </c>
      <c r="C37" t="str">
        <v>North</v>
      </c>
      <c r="D37" t="str">
        <v>Priya Nair</v>
      </c>
      <c r="E37" t="str">
        <v>Electronics</v>
      </c>
      <c r="F37" t="str">
        <v>Laptop</v>
      </c>
      <c r="G37" t="str">
        <v>Dell Inspiron</v>
      </c>
      <c r="H37">
        <v>2</v>
      </c>
      <c r="I37">
        <v>81398</v>
      </c>
      <c r="J37">
        <v>0.1</v>
      </c>
      <c r="K37">
        <v>146516.4</v>
      </c>
      <c r="L37">
        <v>110688.55</v>
      </c>
      <c r="M37" t="str">
        <v>UPI</v>
      </c>
      <c r="N37" t="str">
        <v>March</v>
      </c>
      <c r="O37">
        <v>1</v>
      </c>
      <c r="P37">
        <v>14651.64</v>
      </c>
      <c r="Q37">
        <v>131864.76</v>
      </c>
      <c r="R37">
        <v>35827.849999999991</v>
      </c>
      <c r="S37">
        <v>24.453132891608035</v>
      </c>
      <c r="T37" t="str">
        <v>High</v>
      </c>
    </row>
    <row r="38" spans="1:20" x14ac:dyDescent="0.3">
      <c r="A38" t="str">
        <v>ORD0172</v>
      </c>
      <c r="B38">
        <v>45540</v>
      </c>
      <c r="C38" t="str">
        <v>North</v>
      </c>
      <c r="D38" t="str">
        <v>Arjun Singh</v>
      </c>
      <c r="E38" t="str">
        <v>Clothing</v>
      </c>
      <c r="F38" t="str">
        <v>Women</v>
      </c>
      <c r="G38" t="str">
        <v>Saree</v>
      </c>
      <c r="H38">
        <v>3</v>
      </c>
      <c r="I38">
        <v>41527</v>
      </c>
      <c r="J38">
        <v>0.05</v>
      </c>
      <c r="K38">
        <v>118351.95</v>
      </c>
      <c r="L38">
        <v>90424.23</v>
      </c>
      <c r="M38" t="str">
        <v>Cash</v>
      </c>
      <c r="N38" t="str">
        <v>September</v>
      </c>
      <c r="O38">
        <v>3</v>
      </c>
      <c r="P38">
        <v>5917.5974999999999</v>
      </c>
      <c r="Q38">
        <v>112434.35249999999</v>
      </c>
      <c r="R38">
        <v>27927.72</v>
      </c>
      <c r="S38">
        <v>23.597177739783756</v>
      </c>
      <c r="T38" t="str">
        <v>High</v>
      </c>
    </row>
    <row r="39" spans="1:20" x14ac:dyDescent="0.3">
      <c r="A39" t="str">
        <v>ORD0175</v>
      </c>
      <c r="B39">
        <v>45601</v>
      </c>
      <c r="C39" t="str">
        <v>North</v>
      </c>
      <c r="D39" t="str">
        <v>Kavita Rao</v>
      </c>
      <c r="E39" t="str">
        <v>Electronics</v>
      </c>
      <c r="F39" t="str">
        <v>Mobile</v>
      </c>
      <c r="G39" t="str">
        <v>OnePlus</v>
      </c>
      <c r="H39">
        <v>4</v>
      </c>
      <c r="I39">
        <v>11868</v>
      </c>
      <c r="J39">
        <v>0.15</v>
      </c>
      <c r="K39">
        <v>40351.199999999997</v>
      </c>
      <c r="L39">
        <v>34914.379999999997</v>
      </c>
      <c r="M39" t="str">
        <v>Card</v>
      </c>
      <c r="N39" t="str">
        <v>November</v>
      </c>
      <c r="O39">
        <v>4</v>
      </c>
      <c r="P39">
        <v>6052.6799999999994</v>
      </c>
      <c r="Q39">
        <v>34298.519999999997</v>
      </c>
      <c r="R39">
        <v>5436.82</v>
      </c>
      <c r="S39">
        <v>13.473750470865797</v>
      </c>
      <c r="T39" t="str">
        <v>High</v>
      </c>
    </row>
    <row r="40" spans="1:20" x14ac:dyDescent="0.3">
      <c r="A40" t="str">
        <v>ORD0177</v>
      </c>
      <c r="B40">
        <v>45528</v>
      </c>
      <c r="C40" t="str">
        <v>North</v>
      </c>
      <c r="D40" t="str">
        <v>Simran Kaur</v>
      </c>
      <c r="E40" t="str">
        <v>Furniture</v>
      </c>
      <c r="F40" t="str">
        <v>Table</v>
      </c>
      <c r="G40" t="str">
        <v>Study Table</v>
      </c>
      <c r="H40">
        <v>3</v>
      </c>
      <c r="I40">
        <v>73296</v>
      </c>
      <c r="J40">
        <v>0.12</v>
      </c>
      <c r="K40">
        <v>193501.44</v>
      </c>
      <c r="L40">
        <v>156455.96</v>
      </c>
      <c r="M40" t="str">
        <v>UPI</v>
      </c>
      <c r="N40" t="str">
        <v>August</v>
      </c>
      <c r="O40">
        <v>3</v>
      </c>
      <c r="P40">
        <v>23220.1728</v>
      </c>
      <c r="Q40">
        <v>170281.2672</v>
      </c>
      <c r="R40">
        <v>37045.48000000001</v>
      </c>
      <c r="S40">
        <v>19.144808431399792</v>
      </c>
      <c r="T40" t="str">
        <v>High</v>
      </c>
    </row>
    <row r="41" spans="1:20" x14ac:dyDescent="0.3">
      <c r="A41" t="str">
        <v>ORD0179</v>
      </c>
      <c r="B41">
        <v>44966</v>
      </c>
      <c r="C41" t="str">
        <v>North</v>
      </c>
      <c r="D41" t="str">
        <v>Manish Pandey</v>
      </c>
      <c r="E41" t="str">
        <v>Electronics</v>
      </c>
      <c r="F41" t="str">
        <v>Mobile</v>
      </c>
      <c r="G41" t="str">
        <v>Samsung</v>
      </c>
      <c r="H41">
        <v>2</v>
      </c>
      <c r="I41">
        <v>86934</v>
      </c>
      <c r="J41">
        <v>0</v>
      </c>
      <c r="K41">
        <v>173868</v>
      </c>
      <c r="L41">
        <v>138073.03</v>
      </c>
      <c r="M41" t="str">
        <v>Card</v>
      </c>
      <c r="N41" t="str">
        <v>February</v>
      </c>
      <c r="O41">
        <v>1</v>
      </c>
      <c r="P41">
        <v>0</v>
      </c>
      <c r="Q41">
        <v>173868</v>
      </c>
      <c r="R41">
        <v>35794.97</v>
      </c>
      <c r="S41">
        <v>20.587439896933308</v>
      </c>
      <c r="T41" t="str">
        <v>High</v>
      </c>
    </row>
    <row r="42" spans="1:20" x14ac:dyDescent="0.3">
      <c r="A42" t="str">
        <v>ORD0180</v>
      </c>
      <c r="B42">
        <v>45170</v>
      </c>
      <c r="C42" t="str">
        <v>North</v>
      </c>
      <c r="D42" t="str">
        <v>Manish Pandey</v>
      </c>
      <c r="E42" t="str">
        <v>Furniture</v>
      </c>
      <c r="F42" t="str">
        <v>Table</v>
      </c>
      <c r="G42" t="str">
        <v>Coffee Table</v>
      </c>
      <c r="H42">
        <v>5</v>
      </c>
      <c r="I42">
        <v>23173</v>
      </c>
      <c r="J42">
        <v>0.12</v>
      </c>
      <c r="K42">
        <v>101961.2</v>
      </c>
      <c r="L42">
        <v>90148.06</v>
      </c>
      <c r="M42" t="str">
        <v>Card</v>
      </c>
      <c r="N42" t="str">
        <v>September</v>
      </c>
      <c r="O42">
        <v>3</v>
      </c>
      <c r="P42">
        <v>12235.343999999999</v>
      </c>
      <c r="Q42">
        <v>89725.856</v>
      </c>
      <c r="R42">
        <v>11813.14</v>
      </c>
      <c r="S42">
        <v>11.585916995876863</v>
      </c>
      <c r="T42" t="str">
        <v>High</v>
      </c>
    </row>
    <row r="43" spans="1:20" x14ac:dyDescent="0.3">
      <c r="A43" t="str">
        <v>ORD0189</v>
      </c>
      <c r="B43">
        <v>45567</v>
      </c>
      <c r="C43" t="str">
        <v>North</v>
      </c>
      <c r="D43" t="str">
        <v>Rakesh Jain</v>
      </c>
      <c r="E43" t="str">
        <v>Furniture</v>
      </c>
      <c r="F43" t="str">
        <v>Bed</v>
      </c>
      <c r="G43" t="str">
        <v>King Size Bed</v>
      </c>
      <c r="H43">
        <v>3</v>
      </c>
      <c r="I43">
        <v>79046</v>
      </c>
      <c r="J43">
        <v>0.15</v>
      </c>
      <c r="K43">
        <v>201567.3</v>
      </c>
      <c r="L43">
        <v>162149.79</v>
      </c>
      <c r="M43" t="str">
        <v>UPI</v>
      </c>
      <c r="N43" t="str">
        <v>October</v>
      </c>
      <c r="O43">
        <v>4</v>
      </c>
      <c r="P43">
        <v>30235.094999999998</v>
      </c>
      <c r="Q43">
        <v>171332.20499999999</v>
      </c>
      <c r="R43">
        <v>39417.50999999998</v>
      </c>
      <c r="S43">
        <v>19.555508259524228</v>
      </c>
      <c r="T43" t="str">
        <v>High</v>
      </c>
    </row>
    <row r="44" spans="1:20" x14ac:dyDescent="0.3">
      <c r="A44" t="str">
        <v>ORD0190</v>
      </c>
      <c r="B44">
        <v>45368</v>
      </c>
      <c r="C44" t="str">
        <v>North</v>
      </c>
      <c r="D44" t="str">
        <v>Neha Verma</v>
      </c>
      <c r="E44" t="str">
        <v>Electronics</v>
      </c>
      <c r="F44" t="str">
        <v>Accessories</v>
      </c>
      <c r="G44" t="str">
        <v>Bluetooth Earbuds</v>
      </c>
      <c r="H44">
        <v>2</v>
      </c>
      <c r="I44">
        <v>44984</v>
      </c>
      <c r="J44">
        <v>0.12</v>
      </c>
      <c r="K44">
        <v>79171.839999999997</v>
      </c>
      <c r="L44">
        <v>65077.72</v>
      </c>
      <c r="M44" t="str">
        <v>Cash</v>
      </c>
      <c r="N44" t="str">
        <v>March</v>
      </c>
      <c r="O44">
        <v>1</v>
      </c>
      <c r="P44">
        <v>9500.6207999999988</v>
      </c>
      <c r="Q44">
        <v>69671.219199999992</v>
      </c>
      <c r="R44">
        <v>14094.119999999995</v>
      </c>
      <c r="S44">
        <v>17.801935637721687</v>
      </c>
      <c r="T44" t="str">
        <v>High</v>
      </c>
    </row>
    <row r="45" spans="1:20" x14ac:dyDescent="0.3">
      <c r="A45" t="str">
        <v>ORD0201</v>
      </c>
      <c r="B45">
        <v>45614</v>
      </c>
      <c r="C45" t="str">
        <v>North</v>
      </c>
      <c r="D45" t="str">
        <v>Rohan Sharma</v>
      </c>
      <c r="E45" t="str">
        <v>Furniture</v>
      </c>
      <c r="F45" t="str">
        <v>Table</v>
      </c>
      <c r="G45" t="str">
        <v>Coffee Table</v>
      </c>
      <c r="H45">
        <v>5</v>
      </c>
      <c r="I45">
        <v>6513</v>
      </c>
      <c r="J45">
        <v>0.12</v>
      </c>
      <c r="K45">
        <v>28657.200000000001</v>
      </c>
      <c r="L45">
        <v>23125.61</v>
      </c>
      <c r="M45" t="str">
        <v>UPI</v>
      </c>
      <c r="N45" t="str">
        <v>November</v>
      </c>
      <c r="O45">
        <v>4</v>
      </c>
      <c r="P45">
        <v>3438.864</v>
      </c>
      <c r="Q45">
        <v>25218.335999999999</v>
      </c>
      <c r="R45">
        <v>5531.59</v>
      </c>
      <c r="S45">
        <v>19.302618539145485</v>
      </c>
      <c r="T45" t="str">
        <v>Medium</v>
      </c>
    </row>
    <row r="46" spans="1:20" x14ac:dyDescent="0.3">
      <c r="A46" t="str">
        <v>ORD0206</v>
      </c>
      <c r="B46">
        <v>45173</v>
      </c>
      <c r="C46" t="str">
        <v>North</v>
      </c>
      <c r="D46" t="str">
        <v>Anita Joshi</v>
      </c>
      <c r="E46" t="str">
        <v>Electronics</v>
      </c>
      <c r="F46" t="str">
        <v>Laptop</v>
      </c>
      <c r="G46" t="str">
        <v>Lenovo IdeaPad</v>
      </c>
      <c r="H46">
        <v>4</v>
      </c>
      <c r="I46">
        <v>76348</v>
      </c>
      <c r="J46">
        <v>0.08</v>
      </c>
      <c r="K46">
        <v>280960.64000000001</v>
      </c>
      <c r="L46">
        <v>240288.81</v>
      </c>
      <c r="M46" t="str">
        <v>Cash</v>
      </c>
      <c r="N46" t="str">
        <v>September</v>
      </c>
      <c r="O46">
        <v>3</v>
      </c>
      <c r="P46">
        <v>22476.851200000001</v>
      </c>
      <c r="Q46">
        <v>258483.78880000001</v>
      </c>
      <c r="R46">
        <v>40671.830000000016</v>
      </c>
      <c r="S46">
        <v>14.475988522805192</v>
      </c>
      <c r="T46" t="str">
        <v>High</v>
      </c>
    </row>
    <row r="47" spans="1:20" x14ac:dyDescent="0.3">
      <c r="A47" t="str">
        <v>ORD0207</v>
      </c>
      <c r="B47">
        <v>45045</v>
      </c>
      <c r="C47" t="str">
        <v>North</v>
      </c>
      <c r="D47" t="str">
        <v>Suresh Kumar</v>
      </c>
      <c r="E47" t="str">
        <v>Clothing</v>
      </c>
      <c r="F47" t="str">
        <v>Women</v>
      </c>
      <c r="G47" t="str">
        <v>Saree</v>
      </c>
      <c r="H47">
        <v>4</v>
      </c>
      <c r="I47">
        <v>89852</v>
      </c>
      <c r="J47">
        <v>0.08</v>
      </c>
      <c r="K47">
        <v>330655.35999999999</v>
      </c>
      <c r="L47">
        <v>265159.13</v>
      </c>
      <c r="M47" t="str">
        <v>UPI</v>
      </c>
      <c r="N47" t="str">
        <v>April</v>
      </c>
      <c r="O47">
        <v>2</v>
      </c>
      <c r="P47">
        <v>26452.428799999998</v>
      </c>
      <c r="Q47">
        <v>304202.93119999999</v>
      </c>
      <c r="R47">
        <v>65496.229999999981</v>
      </c>
      <c r="S47">
        <v>19.808004926942658</v>
      </c>
      <c r="T47" t="str">
        <v>High</v>
      </c>
    </row>
    <row r="48" spans="1:20" x14ac:dyDescent="0.3">
      <c r="A48" t="str">
        <v>ORD0212</v>
      </c>
      <c r="B48">
        <v>45492</v>
      </c>
      <c r="C48" t="str">
        <v>North</v>
      </c>
      <c r="D48" t="str">
        <v>Kavita Rao</v>
      </c>
      <c r="E48" t="str">
        <v>Electronics</v>
      </c>
      <c r="F48" t="str">
        <v>Mobile</v>
      </c>
      <c r="G48" t="str">
        <v>Vivo</v>
      </c>
      <c r="H48">
        <v>2</v>
      </c>
      <c r="I48">
        <v>32549</v>
      </c>
      <c r="J48">
        <v>0</v>
      </c>
      <c r="K48">
        <v>65098</v>
      </c>
      <c r="L48">
        <v>49345.68</v>
      </c>
      <c r="M48" t="str">
        <v>UPI</v>
      </c>
      <c r="N48" t="str">
        <v>July</v>
      </c>
      <c r="O48">
        <v>3</v>
      </c>
      <c r="P48">
        <v>0</v>
      </c>
      <c r="Q48">
        <v>65098</v>
      </c>
      <c r="R48">
        <v>15752.32</v>
      </c>
      <c r="S48">
        <v>24.19785554087683</v>
      </c>
      <c r="T48" t="str">
        <v>High</v>
      </c>
    </row>
    <row r="49" spans="1:20" x14ac:dyDescent="0.3">
      <c r="A49" t="str">
        <v>ORD0217</v>
      </c>
      <c r="B49">
        <v>45479</v>
      </c>
      <c r="C49" t="str">
        <v>North</v>
      </c>
      <c r="D49" t="str">
        <v>Aditya Mehta</v>
      </c>
      <c r="E49" t="str">
        <v>Clothing</v>
      </c>
      <c r="F49" t="str">
        <v>Men</v>
      </c>
      <c r="G49" t="str">
        <v>Jeans</v>
      </c>
      <c r="H49">
        <v>1</v>
      </c>
      <c r="I49">
        <v>73436</v>
      </c>
      <c r="J49">
        <v>0.12</v>
      </c>
      <c r="K49">
        <v>64623.68</v>
      </c>
      <c r="L49">
        <v>53065.49</v>
      </c>
      <c r="M49" t="str">
        <v>Cash</v>
      </c>
      <c r="N49" t="str">
        <v>July</v>
      </c>
      <c r="O49">
        <v>3</v>
      </c>
      <c r="P49">
        <v>7754.8415999999997</v>
      </c>
      <c r="Q49">
        <v>56868.838400000001</v>
      </c>
      <c r="R49">
        <v>11558.190000000002</v>
      </c>
      <c r="S49">
        <v>17.885378858028517</v>
      </c>
      <c r="T49" t="str">
        <v>High</v>
      </c>
    </row>
    <row r="50" spans="1:20" x14ac:dyDescent="0.3">
      <c r="A50" t="str">
        <v>ORD0222</v>
      </c>
      <c r="B50">
        <v>45653</v>
      </c>
      <c r="C50" t="str">
        <v>North</v>
      </c>
      <c r="D50" t="str">
        <v>Manish Pandey</v>
      </c>
      <c r="E50" t="str">
        <v>Clothing</v>
      </c>
      <c r="F50" t="str">
        <v>Kids</v>
      </c>
      <c r="G50" t="str">
        <v>Kids Jacket</v>
      </c>
      <c r="H50">
        <v>4</v>
      </c>
      <c r="I50">
        <v>78355</v>
      </c>
      <c r="J50">
        <v>0.12</v>
      </c>
      <c r="K50">
        <v>275809.59999999998</v>
      </c>
      <c r="L50">
        <v>228566.19</v>
      </c>
      <c r="M50" t="str">
        <v>Cash</v>
      </c>
      <c r="N50" t="str">
        <v>December</v>
      </c>
      <c r="O50">
        <v>4</v>
      </c>
      <c r="P50">
        <v>33097.151999999995</v>
      </c>
      <c r="Q50">
        <v>242712.44799999997</v>
      </c>
      <c r="R50">
        <v>47243.409999999974</v>
      </c>
      <c r="S50">
        <v>17.128994059670141</v>
      </c>
      <c r="T50" t="str">
        <v>High</v>
      </c>
    </row>
    <row r="51" spans="1:20" x14ac:dyDescent="0.3">
      <c r="A51" t="str">
        <v>ORD0232</v>
      </c>
      <c r="B51">
        <v>45028</v>
      </c>
      <c r="C51" t="str">
        <v>North</v>
      </c>
      <c r="D51" t="str">
        <v>Rohan Sharma</v>
      </c>
      <c r="E51" t="str">
        <v>Electronics</v>
      </c>
      <c r="F51" t="str">
        <v>Accessories</v>
      </c>
      <c r="G51" t="str">
        <v>Power Bank</v>
      </c>
      <c r="H51">
        <v>2</v>
      </c>
      <c r="I51">
        <v>72897</v>
      </c>
      <c r="J51">
        <v>0.12</v>
      </c>
      <c r="K51">
        <v>128298.72</v>
      </c>
      <c r="L51">
        <v>114152.5</v>
      </c>
      <c r="M51" t="str">
        <v>Cash</v>
      </c>
      <c r="N51" t="str">
        <v>April</v>
      </c>
      <c r="O51">
        <v>2</v>
      </c>
      <c r="P51">
        <v>15395.8464</v>
      </c>
      <c r="Q51">
        <v>112902.87360000001</v>
      </c>
      <c r="R51">
        <v>14146.220000000001</v>
      </c>
      <c r="S51">
        <v>11.026002441801447</v>
      </c>
      <c r="T51" t="str">
        <v>High</v>
      </c>
    </row>
    <row r="52" spans="1:20" x14ac:dyDescent="0.3">
      <c r="A52" t="str">
        <v>ORD0238</v>
      </c>
      <c r="B52">
        <v>45621</v>
      </c>
      <c r="C52" t="str">
        <v>North</v>
      </c>
      <c r="D52" t="str">
        <v>Simran Kaur</v>
      </c>
      <c r="E52" t="str">
        <v>Furniture</v>
      </c>
      <c r="F52" t="str">
        <v>Chair</v>
      </c>
      <c r="G52" t="str">
        <v>Office Chair</v>
      </c>
      <c r="H52">
        <v>2</v>
      </c>
      <c r="I52">
        <v>58032</v>
      </c>
      <c r="J52">
        <v>0.12</v>
      </c>
      <c r="K52">
        <v>102136.32000000001</v>
      </c>
      <c r="L52">
        <v>79782.41</v>
      </c>
      <c r="M52" t="str">
        <v>Cash</v>
      </c>
      <c r="N52" t="str">
        <v>November</v>
      </c>
      <c r="O52">
        <v>4</v>
      </c>
      <c r="P52">
        <v>12256.358400000001</v>
      </c>
      <c r="Q52">
        <v>89879.96160000001</v>
      </c>
      <c r="R52">
        <v>22353.910000000003</v>
      </c>
      <c r="S52">
        <v>21.886347579391934</v>
      </c>
      <c r="T52" t="str">
        <v>High</v>
      </c>
    </row>
    <row r="53" spans="1:20" x14ac:dyDescent="0.3">
      <c r="A53" t="str">
        <v>ORD0239</v>
      </c>
      <c r="B53">
        <v>45306</v>
      </c>
      <c r="C53" t="str">
        <v>North</v>
      </c>
      <c r="D53" t="str">
        <v>Neha Verma</v>
      </c>
      <c r="E53" t="str">
        <v>Electronics</v>
      </c>
      <c r="F53" t="str">
        <v>Accessories</v>
      </c>
      <c r="G53" t="str">
        <v>Smart Watch</v>
      </c>
      <c r="H53">
        <v>2</v>
      </c>
      <c r="I53">
        <v>81780</v>
      </c>
      <c r="J53">
        <v>0.05</v>
      </c>
      <c r="K53">
        <v>155382</v>
      </c>
      <c r="L53">
        <v>129172.86</v>
      </c>
      <c r="M53" t="str">
        <v>Cash</v>
      </c>
      <c r="N53" t="str">
        <v>January</v>
      </c>
      <c r="O53">
        <v>1</v>
      </c>
      <c r="P53">
        <v>7769.1</v>
      </c>
      <c r="Q53">
        <v>147612.9</v>
      </c>
      <c r="R53">
        <v>26209.14</v>
      </c>
      <c r="S53">
        <v>16.867552226126577</v>
      </c>
      <c r="T53" t="str">
        <v>High</v>
      </c>
    </row>
    <row r="54" spans="1:20" x14ac:dyDescent="0.3">
      <c r="A54" t="str">
        <v>ORD0242</v>
      </c>
      <c r="B54">
        <v>45402</v>
      </c>
      <c r="C54" t="str">
        <v>North</v>
      </c>
      <c r="D54" t="str">
        <v>Anita Joshi</v>
      </c>
      <c r="E54" t="str">
        <v>Furniture</v>
      </c>
      <c r="F54" t="str">
        <v>Sofa</v>
      </c>
      <c r="G54" t="str">
        <v>3-Seater Sofa</v>
      </c>
      <c r="H54">
        <v>1</v>
      </c>
      <c r="I54">
        <v>80287</v>
      </c>
      <c r="J54">
        <v>0.05</v>
      </c>
      <c r="K54">
        <v>76272.649999999994</v>
      </c>
      <c r="L54">
        <v>62924.89</v>
      </c>
      <c r="M54" t="str">
        <v>Cash</v>
      </c>
      <c r="N54" t="str">
        <v>April</v>
      </c>
      <c r="O54">
        <v>2</v>
      </c>
      <c r="P54">
        <v>3813.6324999999997</v>
      </c>
      <c r="Q54">
        <v>72459.017499999987</v>
      </c>
      <c r="R54">
        <v>13347.759999999995</v>
      </c>
      <c r="S54">
        <v>17.500060637725312</v>
      </c>
      <c r="T54" t="str">
        <v>High</v>
      </c>
    </row>
    <row r="55" spans="1:20" x14ac:dyDescent="0.3">
      <c r="A55" t="str">
        <v>ORD0244</v>
      </c>
      <c r="B55">
        <v>45429</v>
      </c>
      <c r="C55" t="str">
        <v>North</v>
      </c>
      <c r="D55" t="str">
        <v>Manish Pandey</v>
      </c>
      <c r="E55" t="str">
        <v>Electronics</v>
      </c>
      <c r="F55" t="str">
        <v>Laptop</v>
      </c>
      <c r="G55" t="str">
        <v>Dell Inspiron</v>
      </c>
      <c r="H55">
        <v>4</v>
      </c>
      <c r="I55">
        <v>44840</v>
      </c>
      <c r="J55">
        <v>0.15</v>
      </c>
      <c r="K55">
        <v>152456</v>
      </c>
      <c r="L55">
        <v>115851.74</v>
      </c>
      <c r="M55" t="str">
        <v>Card</v>
      </c>
      <c r="N55" t="str">
        <v>May</v>
      </c>
      <c r="O55">
        <v>2</v>
      </c>
      <c r="P55">
        <v>22868.399999999998</v>
      </c>
      <c r="Q55">
        <v>129587.6</v>
      </c>
      <c r="R55">
        <v>36604.259999999995</v>
      </c>
      <c r="S55">
        <v>24.009720837487531</v>
      </c>
      <c r="T55" t="str">
        <v>High</v>
      </c>
    </row>
    <row r="56" spans="1:20" x14ac:dyDescent="0.3">
      <c r="A56" t="str">
        <v>ORD0255</v>
      </c>
      <c r="B56">
        <v>45194</v>
      </c>
      <c r="C56" t="str">
        <v>North</v>
      </c>
      <c r="D56" t="str">
        <v>Anita Joshi</v>
      </c>
      <c r="E56" t="str">
        <v>Clothing</v>
      </c>
      <c r="F56" t="str">
        <v>Kids</v>
      </c>
      <c r="G56" t="str">
        <v>Kids T-shirt</v>
      </c>
      <c r="H56">
        <v>5</v>
      </c>
      <c r="I56">
        <v>57631</v>
      </c>
      <c r="J56">
        <v>0.08</v>
      </c>
      <c r="K56">
        <v>265102.59999999998</v>
      </c>
      <c r="L56">
        <v>214574.36</v>
      </c>
      <c r="M56" t="str">
        <v>Card</v>
      </c>
      <c r="N56" t="str">
        <v>September</v>
      </c>
      <c r="O56">
        <v>3</v>
      </c>
      <c r="P56">
        <v>21208.207999999999</v>
      </c>
      <c r="Q56">
        <v>243894.39199999999</v>
      </c>
      <c r="R56">
        <v>50528.239999999991</v>
      </c>
      <c r="S56">
        <v>19.059880966840762</v>
      </c>
      <c r="T56" t="str">
        <v>High</v>
      </c>
    </row>
    <row r="57" spans="1:20" x14ac:dyDescent="0.3">
      <c r="A57" t="str">
        <v>ORD0256</v>
      </c>
      <c r="B57">
        <v>45338</v>
      </c>
      <c r="C57" t="str">
        <v>North</v>
      </c>
      <c r="D57" t="str">
        <v>Harsh Patel</v>
      </c>
      <c r="E57" t="str">
        <v>Electronics</v>
      </c>
      <c r="F57" t="str">
        <v>Mobile</v>
      </c>
      <c r="G57" t="str">
        <v>iPhone</v>
      </c>
      <c r="H57">
        <v>2</v>
      </c>
      <c r="I57">
        <v>19202</v>
      </c>
      <c r="J57">
        <v>0</v>
      </c>
      <c r="K57">
        <v>38404</v>
      </c>
      <c r="L57">
        <v>33665.870000000003</v>
      </c>
      <c r="M57" t="str">
        <v>Card</v>
      </c>
      <c r="N57" t="str">
        <v>February</v>
      </c>
      <c r="O57">
        <v>1</v>
      </c>
      <c r="P57">
        <v>0</v>
      </c>
      <c r="Q57">
        <v>38404</v>
      </c>
      <c r="R57">
        <v>4738.1299999999974</v>
      </c>
      <c r="S57">
        <v>12.337595042183098</v>
      </c>
      <c r="T57" t="str">
        <v>High</v>
      </c>
    </row>
    <row r="58" spans="1:20" x14ac:dyDescent="0.3">
      <c r="A58" t="str">
        <v>ORD0260</v>
      </c>
      <c r="B58">
        <v>45052</v>
      </c>
      <c r="C58" t="str">
        <v>North</v>
      </c>
      <c r="D58" t="str">
        <v>Riya Jain</v>
      </c>
      <c r="E58" t="str">
        <v>Clothing</v>
      </c>
      <c r="F58" t="str">
        <v>Women</v>
      </c>
      <c r="G58" t="str">
        <v>Saree</v>
      </c>
      <c r="H58">
        <v>2</v>
      </c>
      <c r="I58">
        <v>64028</v>
      </c>
      <c r="J58">
        <v>0</v>
      </c>
      <c r="K58">
        <v>128056</v>
      </c>
      <c r="L58">
        <v>96655.35</v>
      </c>
      <c r="M58" t="str">
        <v>Cash</v>
      </c>
      <c r="N58" t="str">
        <v>May</v>
      </c>
      <c r="O58">
        <v>2</v>
      </c>
      <c r="P58">
        <v>0</v>
      </c>
      <c r="Q58">
        <v>128056</v>
      </c>
      <c r="R58">
        <v>31400.649999999994</v>
      </c>
      <c r="S58">
        <v>24.521029861935396</v>
      </c>
      <c r="T58" t="str">
        <v>High</v>
      </c>
    </row>
    <row r="59" spans="1:20" x14ac:dyDescent="0.3">
      <c r="A59" t="str">
        <v>ORD0274</v>
      </c>
      <c r="B59">
        <v>45223</v>
      </c>
      <c r="C59" t="str">
        <v>North</v>
      </c>
      <c r="D59" t="str">
        <v>Rohan Sharma</v>
      </c>
      <c r="E59" t="str">
        <v>Clothing</v>
      </c>
      <c r="F59" t="str">
        <v>Kids</v>
      </c>
      <c r="G59" t="str">
        <v>Kids T-shirt</v>
      </c>
      <c r="H59">
        <v>3</v>
      </c>
      <c r="I59">
        <v>80082</v>
      </c>
      <c r="J59">
        <v>0.08</v>
      </c>
      <c r="K59">
        <v>221026.32</v>
      </c>
      <c r="L59">
        <v>170180.18</v>
      </c>
      <c r="M59" t="str">
        <v>UPI</v>
      </c>
      <c r="N59" t="str">
        <v>October</v>
      </c>
      <c r="O59">
        <v>4</v>
      </c>
      <c r="P59">
        <v>17682.105600000003</v>
      </c>
      <c r="Q59">
        <v>203344.2144</v>
      </c>
      <c r="R59">
        <v>50846.140000000014</v>
      </c>
      <c r="S59">
        <v>23.004563438417659</v>
      </c>
      <c r="T59" t="str">
        <v>High</v>
      </c>
    </row>
    <row r="60" spans="1:20" x14ac:dyDescent="0.3">
      <c r="A60" t="str">
        <v>ORD0281</v>
      </c>
      <c r="B60">
        <v>45295</v>
      </c>
      <c r="C60" t="str">
        <v>North</v>
      </c>
      <c r="D60" t="str">
        <v>Harsh Patel</v>
      </c>
      <c r="E60" t="str">
        <v>Clothing</v>
      </c>
      <c r="F60" t="str">
        <v>Women</v>
      </c>
      <c r="G60" t="str">
        <v>Saree</v>
      </c>
      <c r="H60">
        <v>4</v>
      </c>
      <c r="I60">
        <v>27205</v>
      </c>
      <c r="J60">
        <v>0.08</v>
      </c>
      <c r="K60">
        <v>100114.4</v>
      </c>
      <c r="L60">
        <v>75994.25</v>
      </c>
      <c r="M60" t="str">
        <v>Card</v>
      </c>
      <c r="N60" t="str">
        <v>January</v>
      </c>
      <c r="O60">
        <v>1</v>
      </c>
      <c r="P60">
        <v>8009.152</v>
      </c>
      <c r="Q60">
        <v>92105.247999999992</v>
      </c>
      <c r="R60">
        <v>24120.149999999994</v>
      </c>
      <c r="S60">
        <v>24.092588079237348</v>
      </c>
      <c r="T60" t="str">
        <v>High</v>
      </c>
    </row>
    <row r="61" spans="1:20" x14ac:dyDescent="0.3">
      <c r="A61" t="str">
        <v>ORD0286</v>
      </c>
      <c r="B61">
        <v>45145</v>
      </c>
      <c r="C61" t="str">
        <v>North</v>
      </c>
      <c r="D61" t="str">
        <v>Zoya Khan</v>
      </c>
      <c r="E61" t="str">
        <v>Clothing</v>
      </c>
      <c r="F61" t="str">
        <v>Women</v>
      </c>
      <c r="G61" t="str">
        <v>Saree</v>
      </c>
      <c r="H61">
        <v>2</v>
      </c>
      <c r="I61">
        <v>68349</v>
      </c>
      <c r="J61">
        <v>0.12</v>
      </c>
      <c r="K61">
        <v>120294.24</v>
      </c>
      <c r="L61">
        <v>98035.97</v>
      </c>
      <c r="M61" t="str">
        <v>Card</v>
      </c>
      <c r="N61" t="str">
        <v>August</v>
      </c>
      <c r="O61">
        <v>3</v>
      </c>
      <c r="P61">
        <v>14435.308800000001</v>
      </c>
      <c r="Q61">
        <v>105858.93120000001</v>
      </c>
      <c r="R61">
        <v>22258.270000000004</v>
      </c>
      <c r="S61">
        <v>18.503188515094322</v>
      </c>
      <c r="T61" t="str">
        <v>High</v>
      </c>
    </row>
    <row r="62" spans="1:20" x14ac:dyDescent="0.3">
      <c r="A62" t="str">
        <v>ORD0296</v>
      </c>
      <c r="B62">
        <v>45556</v>
      </c>
      <c r="C62" t="str">
        <v>North</v>
      </c>
      <c r="D62" t="str">
        <v>Suresh Kumar</v>
      </c>
      <c r="E62" t="str">
        <v>Clothing</v>
      </c>
      <c r="F62" t="str">
        <v>Men</v>
      </c>
      <c r="G62" t="str">
        <v>Jeans</v>
      </c>
      <c r="H62">
        <v>5</v>
      </c>
      <c r="I62">
        <v>61365</v>
      </c>
      <c r="J62">
        <v>0.15</v>
      </c>
      <c r="K62">
        <v>260801.25</v>
      </c>
      <c r="L62">
        <v>220311.2</v>
      </c>
      <c r="M62" t="str">
        <v>Card</v>
      </c>
      <c r="N62" t="str">
        <v>September</v>
      </c>
      <c r="O62">
        <v>3</v>
      </c>
      <c r="P62">
        <v>39120.1875</v>
      </c>
      <c r="Q62">
        <v>221681.0625</v>
      </c>
      <c r="R62">
        <v>40490.049999999988</v>
      </c>
      <c r="S62">
        <v>15.525251508572136</v>
      </c>
      <c r="T62" t="str">
        <v>High</v>
      </c>
    </row>
    <row r="63" spans="1:20" x14ac:dyDescent="0.3">
      <c r="A63" t="str">
        <v>ORD0298</v>
      </c>
      <c r="B63">
        <v>45284</v>
      </c>
      <c r="C63" t="str">
        <v>North</v>
      </c>
      <c r="D63" t="str">
        <v>Riya Jain</v>
      </c>
      <c r="E63" t="str">
        <v>Clothing</v>
      </c>
      <c r="F63" t="str">
        <v>Men</v>
      </c>
      <c r="G63" t="str">
        <v>Shirt</v>
      </c>
      <c r="H63">
        <v>3</v>
      </c>
      <c r="I63">
        <v>48153</v>
      </c>
      <c r="J63">
        <v>0</v>
      </c>
      <c r="K63">
        <v>144459</v>
      </c>
      <c r="L63">
        <v>110535.46</v>
      </c>
      <c r="M63" t="str">
        <v>UPI</v>
      </c>
      <c r="N63" t="str">
        <v>December</v>
      </c>
      <c r="O63">
        <v>4</v>
      </c>
      <c r="P63">
        <v>0</v>
      </c>
      <c r="Q63">
        <v>144459</v>
      </c>
      <c r="R63">
        <v>33923.539999999994</v>
      </c>
      <c r="S63">
        <v>23.483161312206228</v>
      </c>
      <c r="T63" t="str">
        <v>High</v>
      </c>
    </row>
    <row r="64" spans="1:20" x14ac:dyDescent="0.3">
      <c r="A64" t="str">
        <v>ORD0299</v>
      </c>
      <c r="B64">
        <v>45129</v>
      </c>
      <c r="C64" t="str">
        <v>North</v>
      </c>
      <c r="D64" t="str">
        <v>Kavita Rao</v>
      </c>
      <c r="E64" t="str">
        <v>Furniture</v>
      </c>
      <c r="F64" t="str">
        <v>Sofa</v>
      </c>
      <c r="G64" t="str">
        <v>L-Shaped Sofa</v>
      </c>
      <c r="H64">
        <v>5</v>
      </c>
      <c r="I64">
        <v>76796</v>
      </c>
      <c r="J64">
        <v>0.1</v>
      </c>
      <c r="K64">
        <v>345582</v>
      </c>
      <c r="L64">
        <v>290923.98</v>
      </c>
      <c r="M64" t="str">
        <v>UPI</v>
      </c>
      <c r="N64" t="str">
        <v>July</v>
      </c>
      <c r="O64">
        <v>3</v>
      </c>
      <c r="P64">
        <v>34558.200000000004</v>
      </c>
      <c r="Q64">
        <v>311023.8</v>
      </c>
      <c r="R64">
        <v>54658.020000000019</v>
      </c>
      <c r="S64">
        <v>15.816223067173643</v>
      </c>
      <c r="T64" t="str">
        <v>High</v>
      </c>
    </row>
    <row r="65" spans="1:20" x14ac:dyDescent="0.3">
      <c r="A65" t="str">
        <v>ORD0304</v>
      </c>
      <c r="B65">
        <v>44944</v>
      </c>
      <c r="C65" t="str">
        <v>North</v>
      </c>
      <c r="D65" t="str">
        <v>Neha Verma</v>
      </c>
      <c r="E65" t="str">
        <v>Clothing</v>
      </c>
      <c r="F65" t="str">
        <v>Women</v>
      </c>
      <c r="G65" t="str">
        <v>Kurti</v>
      </c>
      <c r="H65">
        <v>1</v>
      </c>
      <c r="I65">
        <v>24603</v>
      </c>
      <c r="J65">
        <v>0.08</v>
      </c>
      <c r="K65">
        <v>22634.76</v>
      </c>
      <c r="L65">
        <v>17285.97</v>
      </c>
      <c r="M65" t="str">
        <v>Cash</v>
      </c>
      <c r="N65" t="str">
        <v>January</v>
      </c>
      <c r="O65">
        <v>1</v>
      </c>
      <c r="P65">
        <v>1810.7808</v>
      </c>
      <c r="Q65">
        <v>20823.979199999998</v>
      </c>
      <c r="R65">
        <v>5348.7899999999972</v>
      </c>
      <c r="S65">
        <v>23.630866861411377</v>
      </c>
      <c r="T65" t="str">
        <v>Medium</v>
      </c>
    </row>
    <row r="66" spans="1:20" x14ac:dyDescent="0.3">
      <c r="A66" t="str">
        <v>ORD0305</v>
      </c>
      <c r="B66">
        <v>45098</v>
      </c>
      <c r="C66" t="str">
        <v>North</v>
      </c>
      <c r="D66" t="str">
        <v>Suresh Kumar</v>
      </c>
      <c r="E66" t="str">
        <v>Clothing</v>
      </c>
      <c r="F66" t="str">
        <v>Women</v>
      </c>
      <c r="G66" t="str">
        <v>Saree</v>
      </c>
      <c r="H66">
        <v>1</v>
      </c>
      <c r="I66">
        <v>7043</v>
      </c>
      <c r="J66">
        <v>0.08</v>
      </c>
      <c r="K66">
        <v>6479.56</v>
      </c>
      <c r="L66">
        <v>4895.8999999999996</v>
      </c>
      <c r="M66" t="str">
        <v>UPI</v>
      </c>
      <c r="N66" t="str">
        <v>June</v>
      </c>
      <c r="O66">
        <v>2</v>
      </c>
      <c r="P66">
        <v>518.36480000000006</v>
      </c>
      <c r="Q66">
        <v>5961.1952000000001</v>
      </c>
      <c r="R66">
        <v>1583.6600000000008</v>
      </c>
      <c r="S66">
        <v>24.440857095234872</v>
      </c>
      <c r="T66" t="str">
        <v>Low</v>
      </c>
    </row>
    <row r="67" spans="1:20" x14ac:dyDescent="0.3">
      <c r="A67" t="str">
        <v>ORD0306</v>
      </c>
      <c r="B67">
        <v>45018</v>
      </c>
      <c r="C67" t="str">
        <v>North</v>
      </c>
      <c r="D67" t="str">
        <v>Rakesh Jain</v>
      </c>
      <c r="E67" t="str">
        <v>Furniture</v>
      </c>
      <c r="F67" t="str">
        <v>Bed</v>
      </c>
      <c r="G67" t="str">
        <v>King Size Bed</v>
      </c>
      <c r="H67">
        <v>5</v>
      </c>
      <c r="I67">
        <v>67112</v>
      </c>
      <c r="J67">
        <v>0.12</v>
      </c>
      <c r="K67">
        <v>295292.79999999999</v>
      </c>
      <c r="L67">
        <v>225787.6</v>
      </c>
      <c r="M67" t="str">
        <v>UPI</v>
      </c>
      <c r="N67" t="str">
        <v>April</v>
      </c>
      <c r="O67">
        <v>2</v>
      </c>
      <c r="P67">
        <v>35435.135999999999</v>
      </c>
      <c r="Q67">
        <v>259857.66399999999</v>
      </c>
      <c r="R67">
        <v>69505.199999999983</v>
      </c>
      <c r="S67">
        <v>23.537722558762013</v>
      </c>
      <c r="T67" t="str">
        <v>High</v>
      </c>
    </row>
    <row r="68" spans="1:20" x14ac:dyDescent="0.3">
      <c r="A68" t="str">
        <v>ORD0310</v>
      </c>
      <c r="B68">
        <v>45103</v>
      </c>
      <c r="C68" t="str">
        <v>North</v>
      </c>
      <c r="D68" t="str">
        <v>Rakesh Jain</v>
      </c>
      <c r="E68" t="str">
        <v>Clothing</v>
      </c>
      <c r="F68" t="str">
        <v>Women</v>
      </c>
      <c r="G68" t="str">
        <v>Kurti</v>
      </c>
      <c r="H68">
        <v>1</v>
      </c>
      <c r="I68">
        <v>38024</v>
      </c>
      <c r="J68">
        <v>0.08</v>
      </c>
      <c r="K68">
        <v>34982.080000000002</v>
      </c>
      <c r="L68">
        <v>27621.19</v>
      </c>
      <c r="M68" t="str">
        <v>UPI</v>
      </c>
      <c r="N68" t="str">
        <v>June</v>
      </c>
      <c r="O68">
        <v>2</v>
      </c>
      <c r="P68">
        <v>2798.5664000000002</v>
      </c>
      <c r="Q68">
        <v>32183.513600000002</v>
      </c>
      <c r="R68">
        <v>7360.8900000000031</v>
      </c>
      <c r="S68">
        <v>21.041887732233196</v>
      </c>
      <c r="T68" t="str">
        <v>High</v>
      </c>
    </row>
    <row r="69" spans="1:20" x14ac:dyDescent="0.3">
      <c r="A69" t="str">
        <v>ORD0320</v>
      </c>
      <c r="B69">
        <v>45181</v>
      </c>
      <c r="C69" t="str">
        <v>North</v>
      </c>
      <c r="D69" t="str">
        <v>Anita Joshi</v>
      </c>
      <c r="E69" t="str">
        <v>Clothing</v>
      </c>
      <c r="F69" t="str">
        <v>Men</v>
      </c>
      <c r="G69" t="str">
        <v>Shirt</v>
      </c>
      <c r="H69">
        <v>3</v>
      </c>
      <c r="I69">
        <v>10627</v>
      </c>
      <c r="J69">
        <v>0</v>
      </c>
      <c r="K69">
        <v>31881</v>
      </c>
      <c r="L69">
        <v>27279.360000000001</v>
      </c>
      <c r="M69" t="str">
        <v>Card</v>
      </c>
      <c r="N69" t="str">
        <v>September</v>
      </c>
      <c r="O69">
        <v>3</v>
      </c>
      <c r="P69">
        <v>0</v>
      </c>
      <c r="Q69">
        <v>31881</v>
      </c>
      <c r="R69">
        <v>4601.6399999999994</v>
      </c>
      <c r="S69">
        <v>14.43380069633951</v>
      </c>
      <c r="T69" t="str">
        <v>High</v>
      </c>
    </row>
    <row r="70" spans="1:20" x14ac:dyDescent="0.3">
      <c r="A70" t="str">
        <v>ORD0322</v>
      </c>
      <c r="B70">
        <v>45437</v>
      </c>
      <c r="C70" t="str">
        <v>North</v>
      </c>
      <c r="D70" t="str">
        <v>Harsh Patel</v>
      </c>
      <c r="E70" t="str">
        <v>Electronics</v>
      </c>
      <c r="F70" t="str">
        <v>Mobile</v>
      </c>
      <c r="G70" t="str">
        <v>Samsung</v>
      </c>
      <c r="H70">
        <v>2</v>
      </c>
      <c r="I70">
        <v>6049</v>
      </c>
      <c r="J70">
        <v>0.12</v>
      </c>
      <c r="K70">
        <v>10646.24</v>
      </c>
      <c r="L70">
        <v>8331.25</v>
      </c>
      <c r="M70" t="str">
        <v>UPI</v>
      </c>
      <c r="N70" t="str">
        <v>May</v>
      </c>
      <c r="O70">
        <v>2</v>
      </c>
      <c r="P70">
        <v>1277.5488</v>
      </c>
      <c r="Q70">
        <v>9368.6911999999993</v>
      </c>
      <c r="R70">
        <v>2314.9899999999998</v>
      </c>
      <c r="S70">
        <v>21.744672297449615</v>
      </c>
      <c r="T70" t="str">
        <v>Medium</v>
      </c>
    </row>
    <row r="71" spans="1:20" x14ac:dyDescent="0.3">
      <c r="A71" t="str">
        <v>ORD0325</v>
      </c>
      <c r="B71">
        <v>45481</v>
      </c>
      <c r="C71" t="str">
        <v>North</v>
      </c>
      <c r="D71" t="str">
        <v>Simran Kaur</v>
      </c>
      <c r="E71" t="str">
        <v>Electronics</v>
      </c>
      <c r="F71" t="str">
        <v>Laptop</v>
      </c>
      <c r="G71" t="str">
        <v>Asus VivoBook</v>
      </c>
      <c r="H71">
        <v>4</v>
      </c>
      <c r="I71">
        <v>16620</v>
      </c>
      <c r="J71">
        <v>0.12</v>
      </c>
      <c r="K71">
        <v>58502.400000000001</v>
      </c>
      <c r="L71">
        <v>49945.35</v>
      </c>
      <c r="M71" t="str">
        <v>Cash</v>
      </c>
      <c r="N71" t="str">
        <v>July</v>
      </c>
      <c r="O71">
        <v>3</v>
      </c>
      <c r="P71">
        <v>7020.2879999999996</v>
      </c>
      <c r="Q71">
        <v>51482.112000000001</v>
      </c>
      <c r="R71">
        <v>8557.0500000000029</v>
      </c>
      <c r="S71">
        <v>14.626835822120125</v>
      </c>
      <c r="T71" t="str">
        <v>High</v>
      </c>
    </row>
    <row r="72" spans="1:20" x14ac:dyDescent="0.3">
      <c r="A72" t="str">
        <v>ORD0326</v>
      </c>
      <c r="B72">
        <v>45146</v>
      </c>
      <c r="C72" t="str">
        <v>North</v>
      </c>
      <c r="D72" t="str">
        <v>Rohan Sharma</v>
      </c>
      <c r="E72" t="str">
        <v>Electronics</v>
      </c>
      <c r="F72" t="str">
        <v>Mobile</v>
      </c>
      <c r="G72" t="str">
        <v>Vivo</v>
      </c>
      <c r="H72">
        <v>5</v>
      </c>
      <c r="I72">
        <v>89958</v>
      </c>
      <c r="J72">
        <v>0</v>
      </c>
      <c r="K72">
        <v>449790</v>
      </c>
      <c r="L72">
        <v>382356.08</v>
      </c>
      <c r="M72" t="str">
        <v>Cash</v>
      </c>
      <c r="N72" t="str">
        <v>August</v>
      </c>
      <c r="O72">
        <v>3</v>
      </c>
      <c r="P72">
        <v>0</v>
      </c>
      <c r="Q72">
        <v>449790</v>
      </c>
      <c r="R72">
        <v>67433.919999999984</v>
      </c>
      <c r="S72">
        <v>14.992311967807195</v>
      </c>
      <c r="T72" t="str">
        <v>High</v>
      </c>
    </row>
    <row r="73" spans="1:20" x14ac:dyDescent="0.3">
      <c r="A73" t="str">
        <v>ORD0327</v>
      </c>
      <c r="B73">
        <v>45245</v>
      </c>
      <c r="C73" t="str">
        <v>North</v>
      </c>
      <c r="D73" t="str">
        <v>Suresh Kumar</v>
      </c>
      <c r="E73" t="str">
        <v>Electronics</v>
      </c>
      <c r="F73" t="str">
        <v>Accessories</v>
      </c>
      <c r="G73" t="str">
        <v>Smart Watch</v>
      </c>
      <c r="H73">
        <v>1</v>
      </c>
      <c r="I73">
        <v>10295</v>
      </c>
      <c r="J73">
        <v>0.12</v>
      </c>
      <c r="K73">
        <v>9059.6</v>
      </c>
      <c r="L73">
        <v>6981.26</v>
      </c>
      <c r="M73" t="str">
        <v>UPI</v>
      </c>
      <c r="N73" t="str">
        <v>November</v>
      </c>
      <c r="O73">
        <v>4</v>
      </c>
      <c r="P73">
        <v>1087.152</v>
      </c>
      <c r="Q73">
        <v>7972.4480000000003</v>
      </c>
      <c r="R73">
        <v>2078.34</v>
      </c>
      <c r="S73">
        <v>22.94074793589121</v>
      </c>
      <c r="T73" t="str">
        <v>Low</v>
      </c>
    </row>
    <row r="74" spans="1:20" x14ac:dyDescent="0.3">
      <c r="A74" t="str">
        <v>ORD0330</v>
      </c>
      <c r="B74">
        <v>45422</v>
      </c>
      <c r="C74" t="str">
        <v>North</v>
      </c>
      <c r="D74" t="str">
        <v>Aditya Mehta</v>
      </c>
      <c r="E74" t="str">
        <v>Clothing</v>
      </c>
      <c r="F74" t="str">
        <v>Kids</v>
      </c>
      <c r="G74" t="str">
        <v>Kids Jacket</v>
      </c>
      <c r="H74">
        <v>5</v>
      </c>
      <c r="I74">
        <v>34578</v>
      </c>
      <c r="J74">
        <v>0</v>
      </c>
      <c r="K74">
        <v>172890</v>
      </c>
      <c r="L74">
        <v>131483.98000000001</v>
      </c>
      <c r="M74" t="str">
        <v>UPI</v>
      </c>
      <c r="N74" t="str">
        <v>May</v>
      </c>
      <c r="O74">
        <v>2</v>
      </c>
      <c r="P74">
        <v>0</v>
      </c>
      <c r="Q74">
        <v>172890</v>
      </c>
      <c r="R74">
        <v>41406.01999999999</v>
      </c>
      <c r="S74">
        <v>23.94934351321649</v>
      </c>
      <c r="T74" t="str">
        <v>High</v>
      </c>
    </row>
    <row r="75" spans="1:20" x14ac:dyDescent="0.3">
      <c r="A75" t="str">
        <v>ORD0332</v>
      </c>
      <c r="B75">
        <v>45279</v>
      </c>
      <c r="C75" t="str">
        <v>North</v>
      </c>
      <c r="D75" t="str">
        <v>Priya Nair</v>
      </c>
      <c r="E75" t="str">
        <v>Furniture</v>
      </c>
      <c r="F75" t="str">
        <v>Chair</v>
      </c>
      <c r="G75" t="str">
        <v>Wooden Chair</v>
      </c>
      <c r="H75">
        <v>1</v>
      </c>
      <c r="I75">
        <v>82263</v>
      </c>
      <c r="J75">
        <v>0</v>
      </c>
      <c r="K75">
        <v>82263</v>
      </c>
      <c r="L75">
        <v>67788.53</v>
      </c>
      <c r="M75" t="str">
        <v>UPI</v>
      </c>
      <c r="N75" t="str">
        <v>December</v>
      </c>
      <c r="O75">
        <v>4</v>
      </c>
      <c r="P75">
        <v>0</v>
      </c>
      <c r="Q75">
        <v>82263</v>
      </c>
      <c r="R75">
        <v>14474.470000000001</v>
      </c>
      <c r="S75">
        <v>17.595358788276627</v>
      </c>
      <c r="T75" t="str">
        <v>High</v>
      </c>
    </row>
    <row r="76" spans="1:20" x14ac:dyDescent="0.3">
      <c r="A76" t="str">
        <v>ORD0334</v>
      </c>
      <c r="B76">
        <v>45026</v>
      </c>
      <c r="C76" t="str">
        <v>North</v>
      </c>
      <c r="D76" t="str">
        <v>Neha Verma</v>
      </c>
      <c r="E76" t="str">
        <v>Clothing</v>
      </c>
      <c r="F76" t="str">
        <v>Men</v>
      </c>
      <c r="G76" t="str">
        <v>Shirt</v>
      </c>
      <c r="H76">
        <v>3</v>
      </c>
      <c r="I76">
        <v>88588</v>
      </c>
      <c r="J76">
        <v>0.15</v>
      </c>
      <c r="K76">
        <v>225899.4</v>
      </c>
      <c r="L76">
        <v>173841.72</v>
      </c>
      <c r="M76" t="str">
        <v>UPI</v>
      </c>
      <c r="N76" t="str">
        <v>April</v>
      </c>
      <c r="O76">
        <v>2</v>
      </c>
      <c r="P76">
        <v>33884.909999999996</v>
      </c>
      <c r="Q76">
        <v>192014.49</v>
      </c>
      <c r="R76">
        <v>52057.679999999993</v>
      </c>
      <c r="S76">
        <v>23.044629600609827</v>
      </c>
      <c r="T76" t="str">
        <v>High</v>
      </c>
    </row>
    <row r="77" spans="1:20" x14ac:dyDescent="0.3">
      <c r="A77" t="str">
        <v>ORD0346</v>
      </c>
      <c r="B77">
        <v>45134</v>
      </c>
      <c r="C77" t="str">
        <v>North</v>
      </c>
      <c r="D77" t="str">
        <v>Arjun Singh</v>
      </c>
      <c r="E77" t="str">
        <v>Furniture</v>
      </c>
      <c r="F77" t="str">
        <v>Chair</v>
      </c>
      <c r="G77" t="str">
        <v>Office Chair</v>
      </c>
      <c r="H77">
        <v>1</v>
      </c>
      <c r="I77">
        <v>6098</v>
      </c>
      <c r="J77">
        <v>0.15</v>
      </c>
      <c r="K77">
        <v>5183.3</v>
      </c>
      <c r="L77">
        <v>4560.03</v>
      </c>
      <c r="M77" t="str">
        <v>Cash</v>
      </c>
      <c r="N77" t="str">
        <v>July</v>
      </c>
      <c r="O77">
        <v>3</v>
      </c>
      <c r="P77">
        <v>777.495</v>
      </c>
      <c r="Q77">
        <v>4405.8050000000003</v>
      </c>
      <c r="R77">
        <v>623.27000000000044</v>
      </c>
      <c r="S77">
        <v>12.024578936198955</v>
      </c>
      <c r="T77" t="str">
        <v>Low</v>
      </c>
    </row>
    <row r="78" spans="1:20" x14ac:dyDescent="0.3">
      <c r="A78" t="str">
        <v>ORD0351</v>
      </c>
      <c r="B78">
        <v>45170</v>
      </c>
      <c r="C78" t="str">
        <v>North</v>
      </c>
      <c r="D78" t="str">
        <v>Arjun Singh</v>
      </c>
      <c r="E78" t="str">
        <v>Electronics</v>
      </c>
      <c r="F78" t="str">
        <v>Mobile</v>
      </c>
      <c r="G78" t="str">
        <v>OnePlus</v>
      </c>
      <c r="H78">
        <v>4</v>
      </c>
      <c r="I78">
        <v>27378</v>
      </c>
      <c r="J78">
        <v>0.08</v>
      </c>
      <c r="K78">
        <v>100751.03999999999</v>
      </c>
      <c r="L78">
        <v>85766.6</v>
      </c>
      <c r="M78" t="str">
        <v>Card</v>
      </c>
      <c r="N78" t="str">
        <v>September</v>
      </c>
      <c r="O78">
        <v>3</v>
      </c>
      <c r="P78">
        <v>8060.0832</v>
      </c>
      <c r="Q78">
        <v>92690.9568</v>
      </c>
      <c r="R78">
        <v>14984.439999999988</v>
      </c>
      <c r="S78">
        <v>14.872739775192384</v>
      </c>
      <c r="T78" t="str">
        <v>High</v>
      </c>
    </row>
    <row r="79" spans="1:20" x14ac:dyDescent="0.3">
      <c r="A79" t="str">
        <v>ORD0352</v>
      </c>
      <c r="B79">
        <v>45070</v>
      </c>
      <c r="C79" t="str">
        <v>North</v>
      </c>
      <c r="D79" t="str">
        <v>Zoya Khan</v>
      </c>
      <c r="E79" t="str">
        <v>Furniture</v>
      </c>
      <c r="F79" t="str">
        <v>Table</v>
      </c>
      <c r="G79" t="str">
        <v>Study Table</v>
      </c>
      <c r="H79">
        <v>5</v>
      </c>
      <c r="I79">
        <v>44652</v>
      </c>
      <c r="J79">
        <v>0.15</v>
      </c>
      <c r="K79">
        <v>189771</v>
      </c>
      <c r="L79">
        <v>167177.75</v>
      </c>
      <c r="M79" t="str">
        <v>Card</v>
      </c>
      <c r="N79" t="str">
        <v>May</v>
      </c>
      <c r="O79">
        <v>2</v>
      </c>
      <c r="P79">
        <v>28465.649999999998</v>
      </c>
      <c r="Q79">
        <v>161305.35</v>
      </c>
      <c r="R79">
        <v>22593.25</v>
      </c>
      <c r="S79">
        <v>11.905533511442739</v>
      </c>
      <c r="T79" t="str">
        <v>High</v>
      </c>
    </row>
    <row r="80" spans="1:20" x14ac:dyDescent="0.3">
      <c r="A80" t="str">
        <v>ORD0355</v>
      </c>
      <c r="B80">
        <v>45084</v>
      </c>
      <c r="C80" t="str">
        <v>North</v>
      </c>
      <c r="D80" t="str">
        <v>Aditya Mehta</v>
      </c>
      <c r="E80" t="str">
        <v>Electronics</v>
      </c>
      <c r="F80" t="str">
        <v>Mobile</v>
      </c>
      <c r="G80" t="str">
        <v>Vivo</v>
      </c>
      <c r="H80">
        <v>1</v>
      </c>
      <c r="I80">
        <v>86221</v>
      </c>
      <c r="J80">
        <v>0.08</v>
      </c>
      <c r="K80">
        <v>79323.320000000007</v>
      </c>
      <c r="L80">
        <v>62673.23</v>
      </c>
      <c r="M80" t="str">
        <v>Card</v>
      </c>
      <c r="N80" t="str">
        <v>June</v>
      </c>
      <c r="O80">
        <v>2</v>
      </c>
      <c r="P80">
        <v>6345.865600000001</v>
      </c>
      <c r="Q80">
        <v>72977.454400000002</v>
      </c>
      <c r="R80">
        <v>16650.090000000004</v>
      </c>
      <c r="S80">
        <v>20.990157749322648</v>
      </c>
      <c r="T80" t="str">
        <v>High</v>
      </c>
    </row>
    <row r="81" spans="1:20" x14ac:dyDescent="0.3">
      <c r="A81" t="str">
        <v>ORD0357</v>
      </c>
      <c r="B81">
        <v>45319</v>
      </c>
      <c r="C81" t="str">
        <v>North</v>
      </c>
      <c r="D81" t="str">
        <v>Anita Joshi</v>
      </c>
      <c r="E81" t="str">
        <v>Clothing</v>
      </c>
      <c r="F81" t="str">
        <v>Men</v>
      </c>
      <c r="G81" t="str">
        <v>Jacket</v>
      </c>
      <c r="H81">
        <v>4</v>
      </c>
      <c r="I81">
        <v>6950</v>
      </c>
      <c r="J81">
        <v>0.1</v>
      </c>
      <c r="K81">
        <v>25020</v>
      </c>
      <c r="L81">
        <v>21957.5</v>
      </c>
      <c r="M81" t="str">
        <v>Cash</v>
      </c>
      <c r="N81" t="str">
        <v>January</v>
      </c>
      <c r="O81">
        <v>1</v>
      </c>
      <c r="P81">
        <v>2502</v>
      </c>
      <c r="Q81">
        <v>22518</v>
      </c>
      <c r="R81">
        <v>3062.5</v>
      </c>
      <c r="S81">
        <v>12.240207833733013</v>
      </c>
      <c r="T81" t="str">
        <v>Medium</v>
      </c>
    </row>
    <row r="82" spans="1:20" x14ac:dyDescent="0.3">
      <c r="A82" t="str">
        <v>ORD0361</v>
      </c>
      <c r="B82">
        <v>45606</v>
      </c>
      <c r="C82" t="str">
        <v>North</v>
      </c>
      <c r="D82" t="str">
        <v>Aditya Mehta</v>
      </c>
      <c r="E82" t="str">
        <v>Furniture</v>
      </c>
      <c r="F82" t="str">
        <v>Bed</v>
      </c>
      <c r="G82" t="str">
        <v>Queen Bed</v>
      </c>
      <c r="H82">
        <v>3</v>
      </c>
      <c r="I82">
        <v>51541</v>
      </c>
      <c r="J82">
        <v>0</v>
      </c>
      <c r="K82">
        <v>154623</v>
      </c>
      <c r="L82">
        <v>138077.47</v>
      </c>
      <c r="M82" t="str">
        <v>Cash</v>
      </c>
      <c r="N82" t="str">
        <v>November</v>
      </c>
      <c r="O82">
        <v>4</v>
      </c>
      <c r="P82">
        <v>0</v>
      </c>
      <c r="Q82">
        <v>154623</v>
      </c>
      <c r="R82">
        <v>16545.53</v>
      </c>
      <c r="S82">
        <v>10.7005620121198</v>
      </c>
      <c r="T82" t="str">
        <v>High</v>
      </c>
    </row>
    <row r="83" spans="1:20" x14ac:dyDescent="0.3">
      <c r="A83" t="str">
        <v>ORD0368</v>
      </c>
      <c r="B83">
        <v>45340</v>
      </c>
      <c r="C83" t="str">
        <v>North</v>
      </c>
      <c r="D83" t="str">
        <v>Suresh Kumar</v>
      </c>
      <c r="E83" t="str">
        <v>Clothing</v>
      </c>
      <c r="F83" t="str">
        <v>Men</v>
      </c>
      <c r="G83" t="str">
        <v>Shirt</v>
      </c>
      <c r="H83">
        <v>2</v>
      </c>
      <c r="I83">
        <v>71550</v>
      </c>
      <c r="J83">
        <v>0.05</v>
      </c>
      <c r="K83">
        <v>135945</v>
      </c>
      <c r="L83">
        <v>105065.03</v>
      </c>
      <c r="M83" t="str">
        <v>UPI</v>
      </c>
      <c r="N83" t="str">
        <v>February</v>
      </c>
      <c r="O83">
        <v>1</v>
      </c>
      <c r="P83">
        <v>6797.25</v>
      </c>
      <c r="Q83">
        <v>129147.75</v>
      </c>
      <c r="R83">
        <v>30879.97</v>
      </c>
      <c r="S83">
        <v>22.715046526168674</v>
      </c>
      <c r="T83" t="str">
        <v>High</v>
      </c>
    </row>
    <row r="84" spans="1:20" x14ac:dyDescent="0.3">
      <c r="A84" t="str">
        <v>ORD0370</v>
      </c>
      <c r="B84">
        <v>44939</v>
      </c>
      <c r="C84" t="str">
        <v>North</v>
      </c>
      <c r="D84" t="str">
        <v>Harsh Patel</v>
      </c>
      <c r="E84" t="str">
        <v>Clothing</v>
      </c>
      <c r="F84" t="str">
        <v>Women</v>
      </c>
      <c r="G84" t="str">
        <v>Dress</v>
      </c>
      <c r="H84">
        <v>4</v>
      </c>
      <c r="I84">
        <v>80935</v>
      </c>
      <c r="J84">
        <v>0.1</v>
      </c>
      <c r="K84">
        <v>291366</v>
      </c>
      <c r="L84">
        <v>228489.32</v>
      </c>
      <c r="M84" t="str">
        <v>Cash</v>
      </c>
      <c r="N84" t="str">
        <v>January</v>
      </c>
      <c r="O84">
        <v>1</v>
      </c>
      <c r="P84">
        <v>29136.600000000002</v>
      </c>
      <c r="Q84">
        <v>262229.40000000002</v>
      </c>
      <c r="R84">
        <v>62876.679999999993</v>
      </c>
      <c r="S84">
        <v>21.579964717914923</v>
      </c>
      <c r="T84" t="str">
        <v>High</v>
      </c>
    </row>
    <row r="85" spans="1:20" x14ac:dyDescent="0.3">
      <c r="A85" t="str">
        <v>ORD0378</v>
      </c>
      <c r="B85">
        <v>45533</v>
      </c>
      <c r="C85" t="str">
        <v>North</v>
      </c>
      <c r="D85" t="str">
        <v>Neha Verma</v>
      </c>
      <c r="E85" t="str">
        <v>Electronics</v>
      </c>
      <c r="F85" t="str">
        <v>Laptop</v>
      </c>
      <c r="G85" t="str">
        <v>Dell Inspiron</v>
      </c>
      <c r="H85">
        <v>1</v>
      </c>
      <c r="I85">
        <v>79098</v>
      </c>
      <c r="J85">
        <v>0</v>
      </c>
      <c r="K85">
        <v>79098</v>
      </c>
      <c r="L85">
        <v>60980.26</v>
      </c>
      <c r="M85" t="str">
        <v>Cash</v>
      </c>
      <c r="N85" t="str">
        <v>August</v>
      </c>
      <c r="O85">
        <v>3</v>
      </c>
      <c r="P85">
        <v>0</v>
      </c>
      <c r="Q85">
        <v>79098</v>
      </c>
      <c r="R85">
        <v>18117.739999999998</v>
      </c>
      <c r="S85">
        <v>22.905433765708359</v>
      </c>
      <c r="T85" t="str">
        <v>High</v>
      </c>
    </row>
    <row r="86" spans="1:20" x14ac:dyDescent="0.3">
      <c r="A86" t="str">
        <v>ORD0379</v>
      </c>
      <c r="B86">
        <v>45246</v>
      </c>
      <c r="C86" t="str">
        <v>North</v>
      </c>
      <c r="D86" t="str">
        <v>Zoya Khan</v>
      </c>
      <c r="E86" t="str">
        <v>Electronics</v>
      </c>
      <c r="F86" t="str">
        <v>Laptop</v>
      </c>
      <c r="G86" t="str">
        <v>HP Pavilion</v>
      </c>
      <c r="H86">
        <v>2</v>
      </c>
      <c r="I86">
        <v>57596</v>
      </c>
      <c r="J86">
        <v>0.08</v>
      </c>
      <c r="K86">
        <v>105976.64</v>
      </c>
      <c r="L86">
        <v>94867.51</v>
      </c>
      <c r="M86" t="str">
        <v>Cash</v>
      </c>
      <c r="N86" t="str">
        <v>November</v>
      </c>
      <c r="O86">
        <v>4</v>
      </c>
      <c r="P86">
        <v>8478.1311999999998</v>
      </c>
      <c r="Q86">
        <v>97498.508799999996</v>
      </c>
      <c r="R86">
        <v>11109.130000000005</v>
      </c>
      <c r="S86">
        <v>10.482621453180629</v>
      </c>
      <c r="T86" t="str">
        <v>High</v>
      </c>
    </row>
    <row r="87" spans="1:20" x14ac:dyDescent="0.3">
      <c r="A87" t="str">
        <v>ORD0382</v>
      </c>
      <c r="B87">
        <v>45040</v>
      </c>
      <c r="C87" t="str">
        <v>North</v>
      </c>
      <c r="D87" t="str">
        <v>Arjun Singh</v>
      </c>
      <c r="E87" t="str">
        <v>Furniture</v>
      </c>
      <c r="F87" t="str">
        <v>Table</v>
      </c>
      <c r="G87" t="str">
        <v>Coffee Table</v>
      </c>
      <c r="H87">
        <v>4</v>
      </c>
      <c r="I87">
        <v>47578</v>
      </c>
      <c r="J87">
        <v>0.12</v>
      </c>
      <c r="K87">
        <v>167474.56</v>
      </c>
      <c r="L87">
        <v>132044.35999999999</v>
      </c>
      <c r="M87" t="str">
        <v>Card</v>
      </c>
      <c r="N87" t="str">
        <v>April</v>
      </c>
      <c r="O87">
        <v>2</v>
      </c>
      <c r="P87">
        <v>20096.947199999999</v>
      </c>
      <c r="Q87">
        <v>147377.6128</v>
      </c>
      <c r="R87">
        <v>35430.200000000012</v>
      </c>
      <c r="S87">
        <v>21.155571329758988</v>
      </c>
      <c r="T87" t="str">
        <v>High</v>
      </c>
    </row>
    <row r="88" spans="1:20" x14ac:dyDescent="0.3">
      <c r="A88" t="str">
        <v>ORD0384</v>
      </c>
      <c r="B88">
        <v>44966</v>
      </c>
      <c r="C88" t="str">
        <v>North</v>
      </c>
      <c r="D88" t="str">
        <v>Priya Nair</v>
      </c>
      <c r="E88" t="str">
        <v>Clothing</v>
      </c>
      <c r="F88" t="str">
        <v>Men</v>
      </c>
      <c r="G88" t="str">
        <v>Shirt</v>
      </c>
      <c r="H88">
        <v>5</v>
      </c>
      <c r="I88">
        <v>81874</v>
      </c>
      <c r="J88">
        <v>0.12</v>
      </c>
      <c r="K88">
        <v>360245.6</v>
      </c>
      <c r="L88">
        <v>275870.64</v>
      </c>
      <c r="M88" t="str">
        <v>Cash</v>
      </c>
      <c r="N88" t="str">
        <v>February</v>
      </c>
      <c r="O88">
        <v>1</v>
      </c>
      <c r="P88">
        <v>43229.471999999994</v>
      </c>
      <c r="Q88">
        <v>317016.12799999997</v>
      </c>
      <c r="R88">
        <v>84374.959999999963</v>
      </c>
      <c r="S88">
        <v>23.421510214142788</v>
      </c>
      <c r="T88" t="str">
        <v>High</v>
      </c>
    </row>
    <row r="89" spans="1:20" x14ac:dyDescent="0.3">
      <c r="A89" t="str">
        <v>ORD0389</v>
      </c>
      <c r="B89">
        <v>45601</v>
      </c>
      <c r="C89" t="str">
        <v>North</v>
      </c>
      <c r="D89" t="str">
        <v>Zoya Khan</v>
      </c>
      <c r="E89" t="str">
        <v>Furniture</v>
      </c>
      <c r="F89" t="str">
        <v>Table</v>
      </c>
      <c r="G89" t="str">
        <v>Study Table</v>
      </c>
      <c r="H89">
        <v>2</v>
      </c>
      <c r="I89">
        <v>24685</v>
      </c>
      <c r="J89">
        <v>0.12</v>
      </c>
      <c r="K89">
        <v>43445.599999999999</v>
      </c>
      <c r="L89">
        <v>37690.44</v>
      </c>
      <c r="M89" t="str">
        <v>UPI</v>
      </c>
      <c r="N89" t="str">
        <v>November</v>
      </c>
      <c r="O89">
        <v>4</v>
      </c>
      <c r="P89">
        <v>5213.4719999999998</v>
      </c>
      <c r="Q89">
        <v>38232.127999999997</v>
      </c>
      <c r="R89">
        <v>5755.1599999999962</v>
      </c>
      <c r="S89">
        <v>13.246819010440635</v>
      </c>
      <c r="T89" t="str">
        <v>High</v>
      </c>
    </row>
    <row r="90" spans="1:20" x14ac:dyDescent="0.3">
      <c r="A90" t="str">
        <v>ORD0390</v>
      </c>
      <c r="B90">
        <v>45188</v>
      </c>
      <c r="C90" t="str">
        <v>North</v>
      </c>
      <c r="D90" t="str">
        <v>Anita Joshi</v>
      </c>
      <c r="E90" t="str">
        <v>Electronics</v>
      </c>
      <c r="F90" t="str">
        <v>Mobile</v>
      </c>
      <c r="G90" t="str">
        <v>Oppo</v>
      </c>
      <c r="H90">
        <v>1</v>
      </c>
      <c r="I90">
        <v>10954</v>
      </c>
      <c r="J90">
        <v>0.12</v>
      </c>
      <c r="K90">
        <v>9639.52</v>
      </c>
      <c r="L90">
        <v>8671.9500000000007</v>
      </c>
      <c r="M90" t="str">
        <v>Card</v>
      </c>
      <c r="N90" t="str">
        <v>September</v>
      </c>
      <c r="O90">
        <v>3</v>
      </c>
      <c r="P90">
        <v>1156.7424000000001</v>
      </c>
      <c r="Q90">
        <v>8482.7776000000013</v>
      </c>
      <c r="R90">
        <v>967.56999999999971</v>
      </c>
      <c r="S90">
        <v>10.03753298919448</v>
      </c>
      <c r="T90" t="str">
        <v>Low</v>
      </c>
    </row>
    <row r="91" spans="1:20" x14ac:dyDescent="0.3">
      <c r="A91" t="str">
        <v>ORD0391</v>
      </c>
      <c r="B91">
        <v>45650</v>
      </c>
      <c r="C91" t="str">
        <v>North</v>
      </c>
      <c r="D91" t="str">
        <v>Anita Joshi</v>
      </c>
      <c r="E91" t="str">
        <v>Clothing</v>
      </c>
      <c r="F91" t="str">
        <v>Women</v>
      </c>
      <c r="G91" t="str">
        <v>Dress</v>
      </c>
      <c r="H91">
        <v>3</v>
      </c>
      <c r="I91">
        <v>84442</v>
      </c>
      <c r="J91">
        <v>0</v>
      </c>
      <c r="K91">
        <v>253326</v>
      </c>
      <c r="L91">
        <v>212320.02</v>
      </c>
      <c r="M91" t="str">
        <v>Card</v>
      </c>
      <c r="N91" t="str">
        <v>December</v>
      </c>
      <c r="O91">
        <v>4</v>
      </c>
      <c r="P91">
        <v>0</v>
      </c>
      <c r="Q91">
        <v>253326</v>
      </c>
      <c r="R91">
        <v>41005.98000000001</v>
      </c>
      <c r="S91">
        <v>16.187039624831247</v>
      </c>
      <c r="T91" t="str">
        <v>High</v>
      </c>
    </row>
    <row r="92" spans="1:20" x14ac:dyDescent="0.3">
      <c r="A92" t="str">
        <v>ORD0395</v>
      </c>
      <c r="B92">
        <v>45433</v>
      </c>
      <c r="C92" t="str">
        <v>North</v>
      </c>
      <c r="D92" t="str">
        <v>Arjun Singh</v>
      </c>
      <c r="E92" t="str">
        <v>Furniture</v>
      </c>
      <c r="F92" t="str">
        <v>Chair</v>
      </c>
      <c r="G92" t="str">
        <v>Office Chair</v>
      </c>
      <c r="H92">
        <v>2</v>
      </c>
      <c r="I92">
        <v>13542</v>
      </c>
      <c r="J92">
        <v>0.05</v>
      </c>
      <c r="K92">
        <v>25729.8</v>
      </c>
      <c r="L92">
        <v>21029.5</v>
      </c>
      <c r="M92" t="str">
        <v>Card</v>
      </c>
      <c r="N92" t="str">
        <v>May</v>
      </c>
      <c r="O92">
        <v>2</v>
      </c>
      <c r="P92">
        <v>1286.49</v>
      </c>
      <c r="Q92">
        <v>24443.309999999998</v>
      </c>
      <c r="R92">
        <v>4700.2999999999993</v>
      </c>
      <c r="S92">
        <v>18.267922797689838</v>
      </c>
      <c r="T92" t="str">
        <v>Medium</v>
      </c>
    </row>
    <row r="93" spans="1:20" x14ac:dyDescent="0.3">
      <c r="A93" t="str">
        <v>ORD0396</v>
      </c>
      <c r="B93">
        <v>45432</v>
      </c>
      <c r="C93" t="str">
        <v>North</v>
      </c>
      <c r="D93" t="str">
        <v>Manish Pandey</v>
      </c>
      <c r="E93" t="str">
        <v>Clothing</v>
      </c>
      <c r="F93" t="str">
        <v>Men</v>
      </c>
      <c r="G93" t="str">
        <v>Jacket</v>
      </c>
      <c r="H93">
        <v>2</v>
      </c>
      <c r="I93">
        <v>79191</v>
      </c>
      <c r="J93">
        <v>0.15</v>
      </c>
      <c r="K93">
        <v>134624.70000000001</v>
      </c>
      <c r="L93">
        <v>118075.64</v>
      </c>
      <c r="M93" t="str">
        <v>UPI</v>
      </c>
      <c r="N93" t="str">
        <v>May</v>
      </c>
      <c r="O93">
        <v>2</v>
      </c>
      <c r="P93">
        <v>20193.705000000002</v>
      </c>
      <c r="Q93">
        <v>114430.99500000001</v>
      </c>
      <c r="R93">
        <v>16549.060000000012</v>
      </c>
      <c r="S93">
        <v>12.29273677118687</v>
      </c>
      <c r="T93" t="str">
        <v>High</v>
      </c>
    </row>
    <row r="94" spans="1:20" x14ac:dyDescent="0.3">
      <c r="A94" t="str">
        <v>ORD0397</v>
      </c>
      <c r="B94">
        <v>45544</v>
      </c>
      <c r="C94" t="str">
        <v>North</v>
      </c>
      <c r="D94" t="str">
        <v>Kavita Rao</v>
      </c>
      <c r="E94" t="str">
        <v>Electronics</v>
      </c>
      <c r="F94" t="str">
        <v>Mobile</v>
      </c>
      <c r="G94" t="str">
        <v>OnePlus</v>
      </c>
      <c r="H94">
        <v>4</v>
      </c>
      <c r="I94">
        <v>70243</v>
      </c>
      <c r="J94">
        <v>0.15</v>
      </c>
      <c r="K94">
        <v>238826.2</v>
      </c>
      <c r="L94">
        <v>198247.43</v>
      </c>
      <c r="M94" t="str">
        <v>Card</v>
      </c>
      <c r="N94" t="str">
        <v>September</v>
      </c>
      <c r="O94">
        <v>3</v>
      </c>
      <c r="P94">
        <v>35823.93</v>
      </c>
      <c r="Q94">
        <v>203002.27000000002</v>
      </c>
      <c r="R94">
        <v>40578.770000000019</v>
      </c>
      <c r="S94">
        <v>16.990920594139176</v>
      </c>
      <c r="T94" t="str">
        <v>High</v>
      </c>
    </row>
    <row r="95" spans="1:20" x14ac:dyDescent="0.3">
      <c r="A95" t="str">
        <v>ORD0405</v>
      </c>
      <c r="B95">
        <v>45484</v>
      </c>
      <c r="C95" t="str">
        <v>North</v>
      </c>
      <c r="D95" t="str">
        <v>Rohan Sharma</v>
      </c>
      <c r="E95" t="str">
        <v>Electronics</v>
      </c>
      <c r="F95" t="str">
        <v>Accessories</v>
      </c>
      <c r="G95" t="str">
        <v>Bluetooth Earbuds</v>
      </c>
      <c r="H95">
        <v>1</v>
      </c>
      <c r="I95">
        <v>11061</v>
      </c>
      <c r="J95">
        <v>0</v>
      </c>
      <c r="K95">
        <v>11061</v>
      </c>
      <c r="L95">
        <v>9925.5</v>
      </c>
      <c r="M95" t="str">
        <v>Cash</v>
      </c>
      <c r="N95" t="str">
        <v>July</v>
      </c>
      <c r="O95">
        <v>3</v>
      </c>
      <c r="P95">
        <v>0</v>
      </c>
      <c r="Q95">
        <v>11061</v>
      </c>
      <c r="R95">
        <v>1135.5</v>
      </c>
      <c r="S95">
        <v>10.265798752373204</v>
      </c>
      <c r="T95" t="str">
        <v>Medium</v>
      </c>
    </row>
    <row r="96" spans="1:20" x14ac:dyDescent="0.3">
      <c r="A96" t="str">
        <v>ORD0408</v>
      </c>
      <c r="B96">
        <v>45018</v>
      </c>
      <c r="C96" t="str">
        <v>North</v>
      </c>
      <c r="D96" t="str">
        <v>Priya Nair</v>
      </c>
      <c r="E96" t="str">
        <v>Electronics</v>
      </c>
      <c r="F96" t="str">
        <v>Mobile</v>
      </c>
      <c r="G96" t="str">
        <v>iPhone</v>
      </c>
      <c r="H96">
        <v>1</v>
      </c>
      <c r="I96">
        <v>84677</v>
      </c>
      <c r="J96">
        <v>0.15</v>
      </c>
      <c r="K96">
        <v>71975.45</v>
      </c>
      <c r="L96">
        <v>62601.39</v>
      </c>
      <c r="M96" t="str">
        <v>UPI</v>
      </c>
      <c r="N96" t="str">
        <v>April</v>
      </c>
      <c r="O96">
        <v>2</v>
      </c>
      <c r="P96">
        <v>10796.317499999999</v>
      </c>
      <c r="Q96">
        <v>61179.1325</v>
      </c>
      <c r="R96">
        <v>9374.0599999999977</v>
      </c>
      <c r="S96">
        <v>13.023968589289817</v>
      </c>
      <c r="T96" t="str">
        <v>High</v>
      </c>
    </row>
    <row r="97" spans="1:20" x14ac:dyDescent="0.3">
      <c r="A97" t="str">
        <v>ORD0411</v>
      </c>
      <c r="B97">
        <v>45335</v>
      </c>
      <c r="C97" t="str">
        <v>North</v>
      </c>
      <c r="D97" t="str">
        <v>Rakesh Jain</v>
      </c>
      <c r="E97" t="str">
        <v>Furniture</v>
      </c>
      <c r="F97" t="str">
        <v>Sofa</v>
      </c>
      <c r="G97" t="str">
        <v>3-Seater Sofa</v>
      </c>
      <c r="H97">
        <v>5</v>
      </c>
      <c r="I97">
        <v>29649</v>
      </c>
      <c r="J97">
        <v>0.15</v>
      </c>
      <c r="K97">
        <v>126008.25</v>
      </c>
      <c r="L97">
        <v>106792.65</v>
      </c>
      <c r="M97" t="str">
        <v>Cash</v>
      </c>
      <c r="N97" t="str">
        <v>February</v>
      </c>
      <c r="O97">
        <v>1</v>
      </c>
      <c r="P97">
        <v>18901.237499999999</v>
      </c>
      <c r="Q97">
        <v>107107.0125</v>
      </c>
      <c r="R97">
        <v>19215.600000000006</v>
      </c>
      <c r="S97">
        <v>15.249477712768812</v>
      </c>
      <c r="T97" t="str">
        <v>High</v>
      </c>
    </row>
    <row r="98" spans="1:20" x14ac:dyDescent="0.3">
      <c r="A98" t="str">
        <v>ORD0415</v>
      </c>
      <c r="B98">
        <v>45239</v>
      </c>
      <c r="C98" t="str">
        <v>North</v>
      </c>
      <c r="D98" t="str">
        <v>Neha Verma</v>
      </c>
      <c r="E98" t="str">
        <v>Furniture</v>
      </c>
      <c r="F98" t="str">
        <v>Sofa</v>
      </c>
      <c r="G98" t="str">
        <v>3-Seater Sofa</v>
      </c>
      <c r="H98">
        <v>3</v>
      </c>
      <c r="I98">
        <v>82420</v>
      </c>
      <c r="J98">
        <v>0</v>
      </c>
      <c r="K98">
        <v>247260</v>
      </c>
      <c r="L98">
        <v>192791.57</v>
      </c>
      <c r="M98" t="str">
        <v>Card</v>
      </c>
      <c r="N98" t="str">
        <v>November</v>
      </c>
      <c r="O98">
        <v>4</v>
      </c>
      <c r="P98">
        <v>0</v>
      </c>
      <c r="Q98">
        <v>247260</v>
      </c>
      <c r="R98">
        <v>54468.429999999993</v>
      </c>
      <c r="S98">
        <v>22.028807732750945</v>
      </c>
      <c r="T98" t="str">
        <v>High</v>
      </c>
    </row>
    <row r="99" spans="1:20" x14ac:dyDescent="0.3">
      <c r="A99" t="str">
        <v>ORD0417</v>
      </c>
      <c r="B99">
        <v>45022</v>
      </c>
      <c r="C99" t="str">
        <v>North</v>
      </c>
      <c r="D99" t="str">
        <v>Aditya Mehta</v>
      </c>
      <c r="E99" t="str">
        <v>Furniture</v>
      </c>
      <c r="F99" t="str">
        <v>Bed</v>
      </c>
      <c r="G99" t="str">
        <v>Queen Bed</v>
      </c>
      <c r="H99">
        <v>5</v>
      </c>
      <c r="I99">
        <v>46863</v>
      </c>
      <c r="J99">
        <v>0.12</v>
      </c>
      <c r="K99">
        <v>206197.2</v>
      </c>
      <c r="L99">
        <v>161839.06</v>
      </c>
      <c r="M99" t="str">
        <v>UPI</v>
      </c>
      <c r="N99" t="str">
        <v>April</v>
      </c>
      <c r="O99">
        <v>2</v>
      </c>
      <c r="P99">
        <v>24743.664000000001</v>
      </c>
      <c r="Q99">
        <v>181453.53600000002</v>
      </c>
      <c r="R99">
        <v>44358.140000000014</v>
      </c>
      <c r="S99">
        <v>21.512484165643382</v>
      </c>
      <c r="T99" t="str">
        <v>High</v>
      </c>
    </row>
    <row r="100" spans="1:20" x14ac:dyDescent="0.3">
      <c r="A100" t="str">
        <v>ORD0419</v>
      </c>
      <c r="B100">
        <v>45346</v>
      </c>
      <c r="C100" t="str">
        <v>North</v>
      </c>
      <c r="D100" t="str">
        <v>Harsh Patel</v>
      </c>
      <c r="E100" t="str">
        <v>Furniture</v>
      </c>
      <c r="F100" t="str">
        <v>Sofa</v>
      </c>
      <c r="G100" t="str">
        <v>L-Shaped Sofa</v>
      </c>
      <c r="H100">
        <v>4</v>
      </c>
      <c r="I100">
        <v>49997</v>
      </c>
      <c r="J100">
        <v>0.1</v>
      </c>
      <c r="K100">
        <v>179989.2</v>
      </c>
      <c r="L100">
        <v>156805.57</v>
      </c>
      <c r="M100" t="str">
        <v>UPI</v>
      </c>
      <c r="N100" t="str">
        <v>February</v>
      </c>
      <c r="O100">
        <v>1</v>
      </c>
      <c r="P100">
        <v>17998.920000000002</v>
      </c>
      <c r="Q100">
        <v>161990.28</v>
      </c>
      <c r="R100">
        <v>23183.630000000005</v>
      </c>
      <c r="S100">
        <v>12.880567278481156</v>
      </c>
      <c r="T100" t="str">
        <v>High</v>
      </c>
    </row>
    <row r="101" spans="1:20" x14ac:dyDescent="0.3">
      <c r="A101" t="str">
        <v>ORD0420</v>
      </c>
      <c r="B101">
        <v>45094</v>
      </c>
      <c r="C101" t="str">
        <v>North</v>
      </c>
      <c r="D101" t="str">
        <v>Simran Kaur</v>
      </c>
      <c r="E101" t="str">
        <v>Clothing</v>
      </c>
      <c r="F101" t="str">
        <v>Kids</v>
      </c>
      <c r="G101" t="str">
        <v>Kids T-shirt</v>
      </c>
      <c r="H101">
        <v>1</v>
      </c>
      <c r="I101">
        <v>63432</v>
      </c>
      <c r="J101">
        <v>0.12</v>
      </c>
      <c r="K101">
        <v>55820.160000000003</v>
      </c>
      <c r="L101">
        <v>48606.73</v>
      </c>
      <c r="M101" t="str">
        <v>Cash</v>
      </c>
      <c r="N101" t="str">
        <v>June</v>
      </c>
      <c r="O101">
        <v>2</v>
      </c>
      <c r="P101">
        <v>6698.4192000000003</v>
      </c>
      <c r="Q101">
        <v>49121.7408</v>
      </c>
      <c r="R101">
        <v>7213.43</v>
      </c>
      <c r="S101">
        <v>12.922625087423611</v>
      </c>
      <c r="T101" t="str">
        <v>High</v>
      </c>
    </row>
    <row r="102" spans="1:20" x14ac:dyDescent="0.3">
      <c r="A102" t="str">
        <v>ORD0427</v>
      </c>
      <c r="B102">
        <v>44996</v>
      </c>
      <c r="C102" t="str">
        <v>North</v>
      </c>
      <c r="D102" t="str">
        <v>Riya Jain</v>
      </c>
      <c r="E102" t="str">
        <v>Clothing</v>
      </c>
      <c r="F102" t="str">
        <v>Women</v>
      </c>
      <c r="G102" t="str">
        <v>Dress</v>
      </c>
      <c r="H102">
        <v>1</v>
      </c>
      <c r="I102">
        <v>88918</v>
      </c>
      <c r="J102">
        <v>0.15</v>
      </c>
      <c r="K102">
        <v>75580.3</v>
      </c>
      <c r="L102">
        <v>61151.33</v>
      </c>
      <c r="M102" t="str">
        <v>UPI</v>
      </c>
      <c r="N102" t="str">
        <v>March</v>
      </c>
      <c r="O102">
        <v>1</v>
      </c>
      <c r="P102">
        <v>11337.045</v>
      </c>
      <c r="Q102">
        <v>64243.255000000005</v>
      </c>
      <c r="R102">
        <v>14428.970000000001</v>
      </c>
      <c r="S102">
        <v>19.090913902167632</v>
      </c>
      <c r="T102" t="str">
        <v>High</v>
      </c>
    </row>
    <row r="103" spans="1:20" x14ac:dyDescent="0.3">
      <c r="A103" t="str">
        <v>ORD0435</v>
      </c>
      <c r="B103">
        <v>45083</v>
      </c>
      <c r="C103" t="str">
        <v>North</v>
      </c>
      <c r="D103" t="str">
        <v>Rakesh Jain</v>
      </c>
      <c r="E103" t="str">
        <v>Furniture</v>
      </c>
      <c r="F103" t="str">
        <v>Chair</v>
      </c>
      <c r="G103" t="str">
        <v>Office Chair</v>
      </c>
      <c r="H103">
        <v>4</v>
      </c>
      <c r="I103">
        <v>10111</v>
      </c>
      <c r="J103">
        <v>0.1</v>
      </c>
      <c r="K103">
        <v>36399.599999999999</v>
      </c>
      <c r="L103">
        <v>29569.27</v>
      </c>
      <c r="M103" t="str">
        <v>Card</v>
      </c>
      <c r="N103" t="str">
        <v>June</v>
      </c>
      <c r="O103">
        <v>2</v>
      </c>
      <c r="P103">
        <v>3639.96</v>
      </c>
      <c r="Q103">
        <v>32759.64</v>
      </c>
      <c r="R103">
        <v>6830.3299999999981</v>
      </c>
      <c r="S103">
        <v>18.764849064275428</v>
      </c>
      <c r="T103" t="str">
        <v>High</v>
      </c>
    </row>
    <row r="104" spans="1:20" x14ac:dyDescent="0.3">
      <c r="A104" t="str">
        <v>ORD0447</v>
      </c>
      <c r="B104">
        <v>45272</v>
      </c>
      <c r="C104" t="str">
        <v>North</v>
      </c>
      <c r="D104" t="str">
        <v>Priya Nair</v>
      </c>
      <c r="E104" t="str">
        <v>Clothing</v>
      </c>
      <c r="F104" t="str">
        <v>Women</v>
      </c>
      <c r="G104" t="str">
        <v>Saree</v>
      </c>
      <c r="H104">
        <v>2</v>
      </c>
      <c r="I104">
        <v>77711</v>
      </c>
      <c r="J104">
        <v>0.12</v>
      </c>
      <c r="K104">
        <v>136771.35999999999</v>
      </c>
      <c r="L104">
        <v>116513.62</v>
      </c>
      <c r="M104" t="str">
        <v>Cash</v>
      </c>
      <c r="N104" t="str">
        <v>December</v>
      </c>
      <c r="O104">
        <v>4</v>
      </c>
      <c r="P104">
        <v>16412.563199999997</v>
      </c>
      <c r="Q104">
        <v>120358.79679999998</v>
      </c>
      <c r="R104">
        <v>20257.739999999991</v>
      </c>
      <c r="S104">
        <v>14.811390337860203</v>
      </c>
      <c r="T104" t="str">
        <v>High</v>
      </c>
    </row>
    <row r="105" spans="1:20" x14ac:dyDescent="0.3">
      <c r="A105" t="str">
        <v>ORD0452</v>
      </c>
      <c r="B105">
        <v>44951</v>
      </c>
      <c r="C105" t="str">
        <v>North</v>
      </c>
      <c r="D105" t="str">
        <v>Neha Verma</v>
      </c>
      <c r="E105" t="str">
        <v>Clothing</v>
      </c>
      <c r="F105" t="str">
        <v>Kids</v>
      </c>
      <c r="G105" t="str">
        <v>Kids T-shirt</v>
      </c>
      <c r="H105">
        <v>2</v>
      </c>
      <c r="I105">
        <v>22572</v>
      </c>
      <c r="J105">
        <v>0.12</v>
      </c>
      <c r="K105">
        <v>39726.720000000001</v>
      </c>
      <c r="L105">
        <v>30972.73</v>
      </c>
      <c r="M105" t="str">
        <v>Cash</v>
      </c>
      <c r="N105" t="str">
        <v>January</v>
      </c>
      <c r="O105">
        <v>1</v>
      </c>
      <c r="P105">
        <v>4767.2064</v>
      </c>
      <c r="Q105">
        <v>34959.513599999998</v>
      </c>
      <c r="R105">
        <v>8753.9900000000016</v>
      </c>
      <c r="S105">
        <v>22.03552168414609</v>
      </c>
      <c r="T105" t="str">
        <v>High</v>
      </c>
    </row>
    <row r="106" spans="1:20" x14ac:dyDescent="0.3">
      <c r="A106" t="str">
        <v>ORD0453</v>
      </c>
      <c r="B106">
        <v>45083</v>
      </c>
      <c r="C106" t="str">
        <v>North</v>
      </c>
      <c r="D106" t="str">
        <v>Arjun Singh</v>
      </c>
      <c r="E106" t="str">
        <v>Clothing</v>
      </c>
      <c r="F106" t="str">
        <v>Kids</v>
      </c>
      <c r="G106" t="str">
        <v>Kids T-shirt</v>
      </c>
      <c r="H106">
        <v>3</v>
      </c>
      <c r="I106">
        <v>43569</v>
      </c>
      <c r="J106">
        <v>0.08</v>
      </c>
      <c r="K106">
        <v>120250.44</v>
      </c>
      <c r="L106">
        <v>96162.21</v>
      </c>
      <c r="M106" t="str">
        <v>Cash</v>
      </c>
      <c r="N106" t="str">
        <v>June</v>
      </c>
      <c r="O106">
        <v>2</v>
      </c>
      <c r="P106">
        <v>9620.0352000000003</v>
      </c>
      <c r="Q106">
        <v>110630.4048</v>
      </c>
      <c r="R106">
        <v>24088.229999999996</v>
      </c>
      <c r="S106">
        <v>20.031718802858432</v>
      </c>
      <c r="T106" t="str">
        <v>High</v>
      </c>
    </row>
    <row r="107" spans="1:20" x14ac:dyDescent="0.3">
      <c r="A107" t="str">
        <v>ORD0461</v>
      </c>
      <c r="B107">
        <v>45362</v>
      </c>
      <c r="C107" t="str">
        <v>North</v>
      </c>
      <c r="D107" t="str">
        <v>Rakesh Jain</v>
      </c>
      <c r="E107" t="str">
        <v>Clothing</v>
      </c>
      <c r="F107" t="str">
        <v>Kids</v>
      </c>
      <c r="G107" t="str">
        <v>Kids T-shirt</v>
      </c>
      <c r="H107">
        <v>4</v>
      </c>
      <c r="I107">
        <v>71133</v>
      </c>
      <c r="J107">
        <v>0.15</v>
      </c>
      <c r="K107">
        <v>241852.2</v>
      </c>
      <c r="L107">
        <v>191246.95</v>
      </c>
      <c r="M107" t="str">
        <v>Cash</v>
      </c>
      <c r="N107" t="str">
        <v>March</v>
      </c>
      <c r="O107">
        <v>1</v>
      </c>
      <c r="P107">
        <v>36277.83</v>
      </c>
      <c r="Q107">
        <v>205574.37</v>
      </c>
      <c r="R107">
        <v>50605.25</v>
      </c>
      <c r="S107">
        <v>20.924039558044129</v>
      </c>
      <c r="T107" t="str">
        <v>High</v>
      </c>
    </row>
    <row r="108" spans="1:20" x14ac:dyDescent="0.3">
      <c r="A108" t="str">
        <v>ORD0467</v>
      </c>
      <c r="B108">
        <v>45470</v>
      </c>
      <c r="C108" t="str">
        <v>North</v>
      </c>
      <c r="D108" t="str">
        <v>Suresh Kumar</v>
      </c>
      <c r="E108" t="str">
        <v>Electronics</v>
      </c>
      <c r="F108" t="str">
        <v>Laptop</v>
      </c>
      <c r="G108" t="str">
        <v>Dell Inspiron</v>
      </c>
      <c r="H108">
        <v>3</v>
      </c>
      <c r="I108">
        <v>77861</v>
      </c>
      <c r="J108">
        <v>0</v>
      </c>
      <c r="K108">
        <v>233583</v>
      </c>
      <c r="L108">
        <v>194805.77</v>
      </c>
      <c r="M108" t="str">
        <v>Card</v>
      </c>
      <c r="N108" t="str">
        <v>June</v>
      </c>
      <c r="O108">
        <v>2</v>
      </c>
      <c r="P108">
        <v>0</v>
      </c>
      <c r="Q108">
        <v>233583</v>
      </c>
      <c r="R108">
        <v>38777.23000000001</v>
      </c>
      <c r="S108">
        <v>16.60104973392756</v>
      </c>
      <c r="T108" t="str">
        <v>High</v>
      </c>
    </row>
    <row r="109" spans="1:20" x14ac:dyDescent="0.3">
      <c r="A109" t="str">
        <v>ORD0472</v>
      </c>
      <c r="B109">
        <v>45632</v>
      </c>
      <c r="C109" t="str">
        <v>North</v>
      </c>
      <c r="D109" t="str">
        <v>Simran Kaur</v>
      </c>
      <c r="E109" t="str">
        <v>Electronics</v>
      </c>
      <c r="F109" t="str">
        <v>Mobile</v>
      </c>
      <c r="G109" t="str">
        <v>Vivo</v>
      </c>
      <c r="H109">
        <v>1</v>
      </c>
      <c r="I109">
        <v>63172</v>
      </c>
      <c r="J109">
        <v>0.05</v>
      </c>
      <c r="K109">
        <v>60013.4</v>
      </c>
      <c r="L109">
        <v>50587.24</v>
      </c>
      <c r="M109" t="str">
        <v>Card</v>
      </c>
      <c r="N109" t="str">
        <v>December</v>
      </c>
      <c r="O109">
        <v>4</v>
      </c>
      <c r="P109">
        <v>3000.67</v>
      </c>
      <c r="Q109">
        <v>57012.73</v>
      </c>
      <c r="R109">
        <v>9426.1600000000035</v>
      </c>
      <c r="S109">
        <v>15.706758823862677</v>
      </c>
      <c r="T109" t="str">
        <v>High</v>
      </c>
    </row>
    <row r="110" spans="1:20" x14ac:dyDescent="0.3">
      <c r="A110" t="str">
        <v>ORD0477</v>
      </c>
      <c r="B110">
        <v>45558</v>
      </c>
      <c r="C110" t="str">
        <v>North</v>
      </c>
      <c r="D110" t="str">
        <v>Arjun Singh</v>
      </c>
      <c r="E110" t="str">
        <v>Electronics</v>
      </c>
      <c r="F110" t="str">
        <v>Mobile</v>
      </c>
      <c r="G110" t="str">
        <v>Oppo</v>
      </c>
      <c r="H110">
        <v>3</v>
      </c>
      <c r="I110">
        <v>80594</v>
      </c>
      <c r="J110">
        <v>0.12</v>
      </c>
      <c r="K110">
        <v>212768.16</v>
      </c>
      <c r="L110">
        <v>181206.17</v>
      </c>
      <c r="M110" t="str">
        <v>Cash</v>
      </c>
      <c r="N110" t="str">
        <v>September</v>
      </c>
      <c r="O110">
        <v>3</v>
      </c>
      <c r="P110">
        <v>25532.179199999999</v>
      </c>
      <c r="Q110">
        <v>187235.98080000002</v>
      </c>
      <c r="R110">
        <v>31561.989999999991</v>
      </c>
      <c r="S110">
        <v>14.833981738621038</v>
      </c>
      <c r="T110" t="str">
        <v>High</v>
      </c>
    </row>
    <row r="111" spans="1:20" x14ac:dyDescent="0.3">
      <c r="A111" t="str">
        <v>ORD0479</v>
      </c>
      <c r="B111">
        <v>45042</v>
      </c>
      <c r="C111" t="str">
        <v>North</v>
      </c>
      <c r="D111" t="str">
        <v>Zoya Khan</v>
      </c>
      <c r="E111" t="str">
        <v>Furniture</v>
      </c>
      <c r="F111" t="str">
        <v>Sofa</v>
      </c>
      <c r="G111" t="str">
        <v>L-Shaped Sofa</v>
      </c>
      <c r="H111">
        <v>1</v>
      </c>
      <c r="I111">
        <v>14556</v>
      </c>
      <c r="J111">
        <v>0.12</v>
      </c>
      <c r="K111">
        <v>12809.28</v>
      </c>
      <c r="L111">
        <v>9776.8799999999992</v>
      </c>
      <c r="M111" t="str">
        <v>UPI</v>
      </c>
      <c r="N111" t="str">
        <v>April</v>
      </c>
      <c r="O111">
        <v>2</v>
      </c>
      <c r="P111">
        <v>1537.1136000000001</v>
      </c>
      <c r="Q111">
        <v>11272.1664</v>
      </c>
      <c r="R111">
        <v>3032.4000000000015</v>
      </c>
      <c r="S111">
        <v>23.673461740238338</v>
      </c>
      <c r="T111" t="str">
        <v>Medium</v>
      </c>
    </row>
    <row r="112" spans="1:20" x14ac:dyDescent="0.3">
      <c r="A112" t="str">
        <v>ORD0488</v>
      </c>
      <c r="B112">
        <v>45137</v>
      </c>
      <c r="C112" t="str">
        <v>North</v>
      </c>
      <c r="D112" t="str">
        <v>Arjun Singh</v>
      </c>
      <c r="E112" t="str">
        <v>Electronics</v>
      </c>
      <c r="F112" t="str">
        <v>Mobile</v>
      </c>
      <c r="G112" t="str">
        <v>iPhone</v>
      </c>
      <c r="H112">
        <v>5</v>
      </c>
      <c r="I112">
        <v>13148</v>
      </c>
      <c r="J112">
        <v>0.08</v>
      </c>
      <c r="K112">
        <v>60480.800000000003</v>
      </c>
      <c r="L112">
        <v>49000.11</v>
      </c>
      <c r="M112" t="str">
        <v>Card</v>
      </c>
      <c r="N112" t="str">
        <v>July</v>
      </c>
      <c r="O112">
        <v>3</v>
      </c>
      <c r="P112">
        <v>4838.4639999999999</v>
      </c>
      <c r="Q112">
        <v>55642.336000000003</v>
      </c>
      <c r="R112">
        <v>11480.690000000002</v>
      </c>
      <c r="S112">
        <v>18.982371264930361</v>
      </c>
      <c r="T112" t="str">
        <v>High</v>
      </c>
    </row>
    <row r="113" spans="1:20" x14ac:dyDescent="0.3">
      <c r="A113" t="str">
        <v>ORD0489</v>
      </c>
      <c r="B113">
        <v>45366</v>
      </c>
      <c r="C113" t="str">
        <v>North</v>
      </c>
      <c r="D113" t="str">
        <v>Suresh Kumar</v>
      </c>
      <c r="E113" t="str">
        <v>Clothing</v>
      </c>
      <c r="F113" t="str">
        <v>Men</v>
      </c>
      <c r="G113" t="str">
        <v>Shirt</v>
      </c>
      <c r="H113">
        <v>3</v>
      </c>
      <c r="I113">
        <v>33781</v>
      </c>
      <c r="J113">
        <v>0.05</v>
      </c>
      <c r="K113">
        <v>96275.85</v>
      </c>
      <c r="L113">
        <v>76154.73</v>
      </c>
      <c r="M113" t="str">
        <v>Cash</v>
      </c>
      <c r="N113" t="str">
        <v>March</v>
      </c>
      <c r="O113">
        <v>1</v>
      </c>
      <c r="P113">
        <v>4813.7925000000005</v>
      </c>
      <c r="Q113">
        <v>91462.05750000001</v>
      </c>
      <c r="R113">
        <v>20121.12000000001</v>
      </c>
      <c r="S113">
        <v>20.899446745990826</v>
      </c>
      <c r="T113" t="str">
        <v>High</v>
      </c>
    </row>
    <row r="114" spans="1:20" x14ac:dyDescent="0.3">
      <c r="A114" t="str">
        <v>ORD0491</v>
      </c>
      <c r="B114">
        <v>45417</v>
      </c>
      <c r="C114" t="str">
        <v>North</v>
      </c>
      <c r="D114" t="str">
        <v>Priya Nair</v>
      </c>
      <c r="E114" t="str">
        <v>Electronics</v>
      </c>
      <c r="F114" t="str">
        <v>Laptop</v>
      </c>
      <c r="G114" t="str">
        <v>HP Pavilion</v>
      </c>
      <c r="H114">
        <v>2</v>
      </c>
      <c r="I114">
        <v>5065</v>
      </c>
      <c r="J114">
        <v>0.15</v>
      </c>
      <c r="K114">
        <v>8610.5</v>
      </c>
      <c r="L114">
        <v>7515.94</v>
      </c>
      <c r="M114" t="str">
        <v>Card</v>
      </c>
      <c r="N114" t="str">
        <v>May</v>
      </c>
      <c r="O114">
        <v>2</v>
      </c>
      <c r="P114">
        <v>1291.575</v>
      </c>
      <c r="Q114">
        <v>7318.9250000000002</v>
      </c>
      <c r="R114">
        <v>1094.5600000000004</v>
      </c>
      <c r="S114">
        <v>12.711921491202608</v>
      </c>
      <c r="T114" t="str">
        <v>Low</v>
      </c>
    </row>
    <row r="115" spans="1:20" x14ac:dyDescent="0.3">
      <c r="A115" t="str">
        <v>ORD0493</v>
      </c>
      <c r="B115">
        <v>45288</v>
      </c>
      <c r="C115" t="str">
        <v>North</v>
      </c>
      <c r="D115" t="str">
        <v>Priya Nair</v>
      </c>
      <c r="E115" t="str">
        <v>Furniture</v>
      </c>
      <c r="F115" t="str">
        <v>Sofa</v>
      </c>
      <c r="G115" t="str">
        <v>L-Shaped Sofa</v>
      </c>
      <c r="H115">
        <v>2</v>
      </c>
      <c r="I115">
        <v>38923</v>
      </c>
      <c r="J115">
        <v>0</v>
      </c>
      <c r="K115">
        <v>77846</v>
      </c>
      <c r="L115">
        <v>66961.95</v>
      </c>
      <c r="M115" t="str">
        <v>Card</v>
      </c>
      <c r="N115" t="str">
        <v>December</v>
      </c>
      <c r="O115">
        <v>4</v>
      </c>
      <c r="P115">
        <v>0</v>
      </c>
      <c r="Q115">
        <v>77846</v>
      </c>
      <c r="R115">
        <v>10884.050000000003</v>
      </c>
      <c r="S115">
        <v>13.981514785602348</v>
      </c>
      <c r="T115" t="str">
        <v>High</v>
      </c>
    </row>
    <row r="116" spans="1:20" x14ac:dyDescent="0.3">
      <c r="A116" t="str">
        <v>ORD0494</v>
      </c>
      <c r="B116">
        <v>45503</v>
      </c>
      <c r="C116" t="str">
        <v>North</v>
      </c>
      <c r="D116" t="str">
        <v>Simran Kaur</v>
      </c>
      <c r="E116" t="str">
        <v>Electronics</v>
      </c>
      <c r="F116" t="str">
        <v>Laptop</v>
      </c>
      <c r="G116" t="str">
        <v>Dell Inspiron</v>
      </c>
      <c r="H116">
        <v>3</v>
      </c>
      <c r="I116">
        <v>5734</v>
      </c>
      <c r="J116">
        <v>0.08</v>
      </c>
      <c r="K116">
        <v>15825.84</v>
      </c>
      <c r="L116">
        <v>13281.67</v>
      </c>
      <c r="M116" t="str">
        <v>Cash</v>
      </c>
      <c r="N116" t="str">
        <v>July</v>
      </c>
      <c r="O116">
        <v>3</v>
      </c>
      <c r="P116">
        <v>1266.0672</v>
      </c>
      <c r="Q116">
        <v>14559.772800000001</v>
      </c>
      <c r="R116">
        <v>2544.17</v>
      </c>
      <c r="S116">
        <v>16.076050307598209</v>
      </c>
      <c r="T116" t="str">
        <v>Medium</v>
      </c>
    </row>
    <row r="117" spans="1:20" x14ac:dyDescent="0.3">
      <c r="A117" t="str">
        <v>ORD0500</v>
      </c>
      <c r="B117">
        <v>45012</v>
      </c>
      <c r="C117" t="str">
        <v>North</v>
      </c>
      <c r="D117" t="str">
        <v>Rohan Sharma</v>
      </c>
      <c r="E117" t="str">
        <v>Furniture</v>
      </c>
      <c r="F117" t="str">
        <v>Chair</v>
      </c>
      <c r="G117" t="str">
        <v>Wooden Chair</v>
      </c>
      <c r="H117">
        <v>1</v>
      </c>
      <c r="I117">
        <v>50222</v>
      </c>
      <c r="J117">
        <v>0.12</v>
      </c>
      <c r="K117">
        <v>44195.360000000001</v>
      </c>
      <c r="L117">
        <v>37014.78</v>
      </c>
      <c r="M117" t="str">
        <v>UPI</v>
      </c>
      <c r="N117" t="str">
        <v>March</v>
      </c>
      <c r="O117">
        <v>1</v>
      </c>
      <c r="P117">
        <v>5303.4431999999997</v>
      </c>
      <c r="Q117">
        <v>38891.916799999999</v>
      </c>
      <c r="R117">
        <v>7180.5800000000017</v>
      </c>
      <c r="S117">
        <v>16.247361713989889</v>
      </c>
      <c r="T117" t="str">
        <v>High</v>
      </c>
    </row>
    <row r="118" spans="1:20" x14ac:dyDescent="0.3">
      <c r="A118" t="str">
        <v>ORD0505</v>
      </c>
      <c r="B118">
        <v>45497</v>
      </c>
      <c r="C118" t="str">
        <v>North</v>
      </c>
      <c r="D118" t="str">
        <v>Priya Nair</v>
      </c>
      <c r="E118" t="str">
        <v>Electronics</v>
      </c>
      <c r="F118" t="str">
        <v>Mobile</v>
      </c>
      <c r="G118" t="str">
        <v>OnePlus</v>
      </c>
      <c r="H118">
        <v>1</v>
      </c>
      <c r="I118">
        <v>24585</v>
      </c>
      <c r="J118">
        <v>0.15</v>
      </c>
      <c r="K118">
        <v>20897.25</v>
      </c>
      <c r="L118">
        <v>18316.29</v>
      </c>
      <c r="M118" t="str">
        <v>UPI</v>
      </c>
      <c r="N118" t="str">
        <v>July</v>
      </c>
      <c r="O118">
        <v>3</v>
      </c>
      <c r="P118">
        <v>3134.5875000000001</v>
      </c>
      <c r="Q118">
        <v>17762.662499999999</v>
      </c>
      <c r="R118">
        <v>2580.9599999999991</v>
      </c>
      <c r="S118">
        <v>12.350716003301866</v>
      </c>
      <c r="T118" t="str">
        <v>Medium</v>
      </c>
    </row>
    <row r="119" spans="1:20" x14ac:dyDescent="0.3">
      <c r="A119" t="str">
        <v>ORD0508</v>
      </c>
      <c r="B119">
        <v>45247</v>
      </c>
      <c r="C119" t="str">
        <v>North</v>
      </c>
      <c r="D119" t="str">
        <v>Priya Nair</v>
      </c>
      <c r="E119" t="str">
        <v>Furniture</v>
      </c>
      <c r="F119" t="str">
        <v>Bed</v>
      </c>
      <c r="G119" t="str">
        <v>Queen Bed</v>
      </c>
      <c r="H119">
        <v>3</v>
      </c>
      <c r="I119">
        <v>57437</v>
      </c>
      <c r="J119">
        <v>0</v>
      </c>
      <c r="K119">
        <v>172311</v>
      </c>
      <c r="L119">
        <v>131636.37</v>
      </c>
      <c r="M119" t="str">
        <v>Card</v>
      </c>
      <c r="N119" t="str">
        <v>November</v>
      </c>
      <c r="O119">
        <v>4</v>
      </c>
      <c r="P119">
        <v>0</v>
      </c>
      <c r="Q119">
        <v>172311</v>
      </c>
      <c r="R119">
        <v>40674.630000000005</v>
      </c>
      <c r="S119">
        <v>23.605358914985118</v>
      </c>
      <c r="T119" t="str">
        <v>High</v>
      </c>
    </row>
    <row r="120" spans="1:20" x14ac:dyDescent="0.3">
      <c r="A120" t="str">
        <v>ORD0509</v>
      </c>
      <c r="B120">
        <v>45607</v>
      </c>
      <c r="C120" t="str">
        <v>North</v>
      </c>
      <c r="D120" t="str">
        <v>Anita Joshi</v>
      </c>
      <c r="E120" t="str">
        <v>Furniture</v>
      </c>
      <c r="F120" t="str">
        <v>Table</v>
      </c>
      <c r="G120" t="str">
        <v>Coffee Table</v>
      </c>
      <c r="H120">
        <v>2</v>
      </c>
      <c r="I120">
        <v>55034</v>
      </c>
      <c r="J120">
        <v>0</v>
      </c>
      <c r="K120">
        <v>110068</v>
      </c>
      <c r="L120">
        <v>93405.96</v>
      </c>
      <c r="M120" t="str">
        <v>Card</v>
      </c>
      <c r="N120" t="str">
        <v>November</v>
      </c>
      <c r="O120">
        <v>4</v>
      </c>
      <c r="P120">
        <v>0</v>
      </c>
      <c r="Q120">
        <v>110068</v>
      </c>
      <c r="R120">
        <v>16662.039999999994</v>
      </c>
      <c r="S120">
        <v>15.137951084783946</v>
      </c>
      <c r="T120" t="str">
        <v>High</v>
      </c>
    </row>
    <row r="121" spans="1:20" x14ac:dyDescent="0.3">
      <c r="A121" t="str">
        <v>ORD0510</v>
      </c>
      <c r="B121">
        <v>44998</v>
      </c>
      <c r="C121" t="str">
        <v>North</v>
      </c>
      <c r="D121" t="str">
        <v>Anita Joshi</v>
      </c>
      <c r="E121" t="str">
        <v>Furniture</v>
      </c>
      <c r="F121" t="str">
        <v>Sofa</v>
      </c>
      <c r="G121" t="str">
        <v>L-Shaped Sofa</v>
      </c>
      <c r="H121">
        <v>1</v>
      </c>
      <c r="I121">
        <v>88844</v>
      </c>
      <c r="J121">
        <v>0.12</v>
      </c>
      <c r="K121">
        <v>78182.720000000001</v>
      </c>
      <c r="L121">
        <v>64411.69</v>
      </c>
      <c r="M121" t="str">
        <v>UPI</v>
      </c>
      <c r="N121" t="str">
        <v>March</v>
      </c>
      <c r="O121">
        <v>1</v>
      </c>
      <c r="P121">
        <v>9381.9264000000003</v>
      </c>
      <c r="Q121">
        <v>68800.793600000005</v>
      </c>
      <c r="R121">
        <v>13771.029999999999</v>
      </c>
      <c r="S121">
        <v>17.613904965189235</v>
      </c>
      <c r="T121" t="str">
        <v>High</v>
      </c>
    </row>
    <row r="122" spans="1:20" x14ac:dyDescent="0.3">
      <c r="A122" t="str">
        <v>ORD0515</v>
      </c>
      <c r="B122">
        <v>45524</v>
      </c>
      <c r="C122" t="str">
        <v>North</v>
      </c>
      <c r="D122" t="str">
        <v>Rakesh Jain</v>
      </c>
      <c r="E122" t="str">
        <v>Furniture</v>
      </c>
      <c r="F122" t="str">
        <v>Table</v>
      </c>
      <c r="G122" t="str">
        <v>Coffee Table</v>
      </c>
      <c r="H122">
        <v>2</v>
      </c>
      <c r="I122">
        <v>6599</v>
      </c>
      <c r="J122">
        <v>0.08</v>
      </c>
      <c r="K122">
        <v>12142.16</v>
      </c>
      <c r="L122">
        <v>10864.82</v>
      </c>
      <c r="M122" t="str">
        <v>UPI</v>
      </c>
      <c r="N122" t="str">
        <v>August</v>
      </c>
      <c r="O122">
        <v>3</v>
      </c>
      <c r="P122">
        <v>971.37279999999998</v>
      </c>
      <c r="Q122">
        <v>11170.787200000001</v>
      </c>
      <c r="R122">
        <v>1277.3400000000001</v>
      </c>
      <c r="S122">
        <v>10.519874552797855</v>
      </c>
      <c r="T122" t="str">
        <v>Medium</v>
      </c>
    </row>
    <row r="123" spans="1:20" x14ac:dyDescent="0.3">
      <c r="A123" t="str">
        <v>ORD0527</v>
      </c>
      <c r="B123">
        <v>45433</v>
      </c>
      <c r="C123" t="str">
        <v>North</v>
      </c>
      <c r="D123" t="str">
        <v>Riya Jain</v>
      </c>
      <c r="E123" t="str">
        <v>Furniture</v>
      </c>
      <c r="F123" t="str">
        <v>Chair</v>
      </c>
      <c r="G123" t="str">
        <v>Wooden Chair</v>
      </c>
      <c r="H123">
        <v>4</v>
      </c>
      <c r="I123">
        <v>52556</v>
      </c>
      <c r="J123">
        <v>0.15</v>
      </c>
      <c r="K123">
        <v>178690.4</v>
      </c>
      <c r="L123">
        <v>159667.47</v>
      </c>
      <c r="M123" t="str">
        <v>Cash</v>
      </c>
      <c r="N123" t="str">
        <v>May</v>
      </c>
      <c r="O123">
        <v>2</v>
      </c>
      <c r="P123">
        <v>26803.559999999998</v>
      </c>
      <c r="Q123">
        <v>151886.84</v>
      </c>
      <c r="R123">
        <v>19022.929999999993</v>
      </c>
      <c r="S123">
        <v>10.645748176734729</v>
      </c>
      <c r="T123" t="str">
        <v>High</v>
      </c>
    </row>
    <row r="124" spans="1:20" x14ac:dyDescent="0.3">
      <c r="A124" t="str">
        <v>ORD0530</v>
      </c>
      <c r="B124">
        <v>45139</v>
      </c>
      <c r="C124" t="str">
        <v>North</v>
      </c>
      <c r="D124" t="str">
        <v>Harsh Patel</v>
      </c>
      <c r="E124" t="str">
        <v>Furniture</v>
      </c>
      <c r="F124" t="str">
        <v>Sofa</v>
      </c>
      <c r="G124" t="str">
        <v>L-Shaped Sofa</v>
      </c>
      <c r="H124">
        <v>1</v>
      </c>
      <c r="I124">
        <v>15146</v>
      </c>
      <c r="J124">
        <v>0.12</v>
      </c>
      <c r="K124">
        <v>13328.48</v>
      </c>
      <c r="L124">
        <v>11431.47</v>
      </c>
      <c r="M124" t="str">
        <v>Card</v>
      </c>
      <c r="N124" t="str">
        <v>August</v>
      </c>
      <c r="O124">
        <v>3</v>
      </c>
      <c r="P124">
        <v>1599.4176</v>
      </c>
      <c r="Q124">
        <v>11729.062399999999</v>
      </c>
      <c r="R124">
        <v>1897.0100000000002</v>
      </c>
      <c r="S124">
        <v>14.232755723083205</v>
      </c>
      <c r="T124" t="str">
        <v>Medium</v>
      </c>
    </row>
    <row r="125" spans="1:20" x14ac:dyDescent="0.3">
      <c r="A125" t="str">
        <v>ORD0533</v>
      </c>
      <c r="B125">
        <v>45345</v>
      </c>
      <c r="C125" t="str">
        <v>North</v>
      </c>
      <c r="D125" t="str">
        <v>Anita Joshi</v>
      </c>
      <c r="E125" t="str">
        <v>Electronics</v>
      </c>
      <c r="F125" t="str">
        <v>Laptop</v>
      </c>
      <c r="G125" t="str">
        <v>HP Pavilion</v>
      </c>
      <c r="H125">
        <v>4</v>
      </c>
      <c r="I125">
        <v>35020</v>
      </c>
      <c r="J125">
        <v>0.12</v>
      </c>
      <c r="K125">
        <v>123270.39999999999</v>
      </c>
      <c r="L125">
        <v>110235.6</v>
      </c>
      <c r="M125" t="str">
        <v>UPI</v>
      </c>
      <c r="N125" t="str">
        <v>February</v>
      </c>
      <c r="O125">
        <v>1</v>
      </c>
      <c r="P125">
        <v>14792.447999999999</v>
      </c>
      <c r="Q125">
        <v>108477.95199999999</v>
      </c>
      <c r="R125">
        <v>13034.799999999988</v>
      </c>
      <c r="S125">
        <v>10.574152432376295</v>
      </c>
      <c r="T125" t="str">
        <v>High</v>
      </c>
    </row>
    <row r="126" spans="1:20" x14ac:dyDescent="0.3">
      <c r="A126" t="str">
        <v>ORD0536</v>
      </c>
      <c r="B126">
        <v>45165</v>
      </c>
      <c r="C126" t="str">
        <v>North</v>
      </c>
      <c r="D126" t="str">
        <v>Rohan Sharma</v>
      </c>
      <c r="E126" t="str">
        <v>Electronics</v>
      </c>
      <c r="F126" t="str">
        <v>Laptop</v>
      </c>
      <c r="G126" t="str">
        <v>Lenovo IdeaPad</v>
      </c>
      <c r="H126">
        <v>1</v>
      </c>
      <c r="I126">
        <v>13699</v>
      </c>
      <c r="J126">
        <v>0.1</v>
      </c>
      <c r="K126">
        <v>12329.1</v>
      </c>
      <c r="L126">
        <v>10592</v>
      </c>
      <c r="M126" t="str">
        <v>UPI</v>
      </c>
      <c r="N126" t="str">
        <v>August</v>
      </c>
      <c r="O126">
        <v>3</v>
      </c>
      <c r="P126">
        <v>1232.9100000000001</v>
      </c>
      <c r="Q126">
        <v>11096.19</v>
      </c>
      <c r="R126">
        <v>1737.1000000000004</v>
      </c>
      <c r="S126">
        <v>14.089430696482308</v>
      </c>
      <c r="T126" t="str">
        <v>Medium</v>
      </c>
    </row>
    <row r="127" spans="1:20" x14ac:dyDescent="0.3">
      <c r="A127" t="str">
        <v>ORD0541</v>
      </c>
      <c r="B127">
        <v>45256</v>
      </c>
      <c r="C127" t="str">
        <v>North</v>
      </c>
      <c r="D127" t="str">
        <v>Simran Kaur</v>
      </c>
      <c r="E127" t="str">
        <v>Clothing</v>
      </c>
      <c r="F127" t="str">
        <v>Men</v>
      </c>
      <c r="G127" t="str">
        <v>Jeans</v>
      </c>
      <c r="H127">
        <v>3</v>
      </c>
      <c r="I127">
        <v>60248</v>
      </c>
      <c r="J127">
        <v>0</v>
      </c>
      <c r="K127">
        <v>180744</v>
      </c>
      <c r="L127">
        <v>139852.79</v>
      </c>
      <c r="M127" t="str">
        <v>Cash</v>
      </c>
      <c r="N127" t="str">
        <v>November</v>
      </c>
      <c r="O127">
        <v>4</v>
      </c>
      <c r="P127">
        <v>0</v>
      </c>
      <c r="Q127">
        <v>180744</v>
      </c>
      <c r="R127">
        <v>40891.209999999992</v>
      </c>
      <c r="S127">
        <v>22.623827070331515</v>
      </c>
      <c r="T127" t="str">
        <v>High</v>
      </c>
    </row>
    <row r="128" spans="1:20" x14ac:dyDescent="0.3">
      <c r="A128" t="str">
        <v>ORD0542</v>
      </c>
      <c r="B128">
        <v>44975</v>
      </c>
      <c r="C128" t="str">
        <v>North</v>
      </c>
      <c r="D128" t="str">
        <v>Simran Kaur</v>
      </c>
      <c r="E128" t="str">
        <v>Clothing</v>
      </c>
      <c r="F128" t="str">
        <v>Women</v>
      </c>
      <c r="G128" t="str">
        <v>Kurti</v>
      </c>
      <c r="H128">
        <v>4</v>
      </c>
      <c r="I128">
        <v>1690</v>
      </c>
      <c r="J128">
        <v>0.15</v>
      </c>
      <c r="K128">
        <v>5746</v>
      </c>
      <c r="L128">
        <v>4324.1000000000004</v>
      </c>
      <c r="M128" t="str">
        <v>UPI</v>
      </c>
      <c r="N128" t="str">
        <v>February</v>
      </c>
      <c r="O128">
        <v>1</v>
      </c>
      <c r="P128">
        <v>861.9</v>
      </c>
      <c r="Q128">
        <v>4884.1000000000004</v>
      </c>
      <c r="R128">
        <v>1421.8999999999996</v>
      </c>
      <c r="S128">
        <v>24.745910198398878</v>
      </c>
      <c r="T128" t="str">
        <v>Low</v>
      </c>
    </row>
    <row r="129" spans="1:20" x14ac:dyDescent="0.3">
      <c r="A129" t="str">
        <v>ORD0547</v>
      </c>
      <c r="B129">
        <v>45231</v>
      </c>
      <c r="C129" t="str">
        <v>North</v>
      </c>
      <c r="D129" t="str">
        <v>Zoya Khan</v>
      </c>
      <c r="E129" t="str">
        <v>Electronics</v>
      </c>
      <c r="F129" t="str">
        <v>Mobile</v>
      </c>
      <c r="G129" t="str">
        <v>Vivo</v>
      </c>
      <c r="H129">
        <v>5</v>
      </c>
      <c r="I129">
        <v>48454</v>
      </c>
      <c r="J129">
        <v>0.08</v>
      </c>
      <c r="K129">
        <v>222888.4</v>
      </c>
      <c r="L129">
        <v>198604.78</v>
      </c>
      <c r="M129" t="str">
        <v>Cash</v>
      </c>
      <c r="N129" t="str">
        <v>November</v>
      </c>
      <c r="O129">
        <v>4</v>
      </c>
      <c r="P129">
        <v>17831.072</v>
      </c>
      <c r="Q129">
        <v>205057.32799999998</v>
      </c>
      <c r="R129">
        <v>24283.619999999995</v>
      </c>
      <c r="S129">
        <v>10.894968064735535</v>
      </c>
      <c r="T129" t="str">
        <v>High</v>
      </c>
    </row>
    <row r="130" spans="1:20" x14ac:dyDescent="0.3">
      <c r="A130" t="str">
        <v>ORD0557</v>
      </c>
      <c r="B130">
        <v>45552</v>
      </c>
      <c r="C130" t="str">
        <v>North</v>
      </c>
      <c r="D130" t="str">
        <v>Arjun Singh</v>
      </c>
      <c r="E130" t="str">
        <v>Electronics</v>
      </c>
      <c r="F130" t="str">
        <v>Laptop</v>
      </c>
      <c r="G130" t="str">
        <v>Lenovo IdeaPad</v>
      </c>
      <c r="H130">
        <v>1</v>
      </c>
      <c r="I130">
        <v>26837</v>
      </c>
      <c r="J130">
        <v>0.1</v>
      </c>
      <c r="K130">
        <v>24153.3</v>
      </c>
      <c r="L130">
        <v>20185.04</v>
      </c>
      <c r="M130" t="str">
        <v>UPI</v>
      </c>
      <c r="N130" t="str">
        <v>September</v>
      </c>
      <c r="O130">
        <v>3</v>
      </c>
      <c r="P130">
        <v>2415.33</v>
      </c>
      <c r="Q130">
        <v>21737.97</v>
      </c>
      <c r="R130">
        <v>3968.2599999999984</v>
      </c>
      <c r="S130">
        <v>16.429473405290366</v>
      </c>
      <c r="T130" t="str">
        <v>Medium</v>
      </c>
    </row>
    <row r="131" spans="1:20" x14ac:dyDescent="0.3">
      <c r="A131" t="str">
        <v>ORD0563</v>
      </c>
      <c r="B131">
        <v>44972</v>
      </c>
      <c r="C131" t="str">
        <v>North</v>
      </c>
      <c r="D131" t="str">
        <v>Suresh Kumar</v>
      </c>
      <c r="E131" t="str">
        <v>Electronics</v>
      </c>
      <c r="F131" t="str">
        <v>Laptop</v>
      </c>
      <c r="G131" t="str">
        <v>Lenovo IdeaPad</v>
      </c>
      <c r="H131">
        <v>3</v>
      </c>
      <c r="I131">
        <v>75801</v>
      </c>
      <c r="J131">
        <v>0.12</v>
      </c>
      <c r="K131">
        <v>200114.64</v>
      </c>
      <c r="L131">
        <v>157247.46</v>
      </c>
      <c r="M131" t="str">
        <v>Card</v>
      </c>
      <c r="N131" t="str">
        <v>February</v>
      </c>
      <c r="O131">
        <v>1</v>
      </c>
      <c r="P131">
        <v>24013.756799999999</v>
      </c>
      <c r="Q131">
        <v>176100.88320000001</v>
      </c>
      <c r="R131">
        <v>42867.180000000022</v>
      </c>
      <c r="S131">
        <v>21.421311304360348</v>
      </c>
      <c r="T131" t="str">
        <v>High</v>
      </c>
    </row>
    <row r="132" spans="1:20" x14ac:dyDescent="0.3">
      <c r="A132" t="str">
        <v>ORD0568</v>
      </c>
      <c r="B132">
        <v>45061</v>
      </c>
      <c r="C132" t="str">
        <v>North</v>
      </c>
      <c r="D132" t="str">
        <v>Simran Kaur</v>
      </c>
      <c r="E132" t="str">
        <v>Furniture</v>
      </c>
      <c r="F132" t="str">
        <v>Sofa</v>
      </c>
      <c r="G132" t="str">
        <v>L-Shaped Sofa</v>
      </c>
      <c r="H132">
        <v>5</v>
      </c>
      <c r="I132">
        <v>56185</v>
      </c>
      <c r="J132">
        <v>0.12</v>
      </c>
      <c r="K132">
        <v>247214</v>
      </c>
      <c r="L132">
        <v>190714.65</v>
      </c>
      <c r="M132" t="str">
        <v>Cash</v>
      </c>
      <c r="N132" t="str">
        <v>May</v>
      </c>
      <c r="O132">
        <v>2</v>
      </c>
      <c r="P132">
        <v>29665.68</v>
      </c>
      <c r="Q132">
        <v>217548.32</v>
      </c>
      <c r="R132">
        <v>56499.350000000006</v>
      </c>
      <c r="S132">
        <v>22.854429765304555</v>
      </c>
      <c r="T132" t="str">
        <v>High</v>
      </c>
    </row>
    <row r="133" spans="1:20" x14ac:dyDescent="0.3">
      <c r="A133" t="str">
        <v>ORD0571</v>
      </c>
      <c r="B133">
        <v>45367</v>
      </c>
      <c r="C133" t="str">
        <v>North</v>
      </c>
      <c r="D133" t="str">
        <v>Simran Kaur</v>
      </c>
      <c r="E133" t="str">
        <v>Clothing</v>
      </c>
      <c r="F133" t="str">
        <v>Women</v>
      </c>
      <c r="G133" t="str">
        <v>Dress</v>
      </c>
      <c r="H133">
        <v>4</v>
      </c>
      <c r="I133">
        <v>37411</v>
      </c>
      <c r="J133">
        <v>0.08</v>
      </c>
      <c r="K133">
        <v>137672.48000000001</v>
      </c>
      <c r="L133">
        <v>107082.22</v>
      </c>
      <c r="M133" t="str">
        <v>Cash</v>
      </c>
      <c r="N133" t="str">
        <v>March</v>
      </c>
      <c r="O133">
        <v>1</v>
      </c>
      <c r="P133">
        <v>11013.798400000001</v>
      </c>
      <c r="Q133">
        <v>126658.68160000001</v>
      </c>
      <c r="R133">
        <v>30590.260000000009</v>
      </c>
      <c r="S133">
        <v>22.219589565031448</v>
      </c>
      <c r="T133" t="str">
        <v>High</v>
      </c>
    </row>
    <row r="134" spans="1:20" x14ac:dyDescent="0.3">
      <c r="A134" t="str">
        <v>ORD0572</v>
      </c>
      <c r="B134">
        <v>45336</v>
      </c>
      <c r="C134" t="str">
        <v>North</v>
      </c>
      <c r="D134" t="str">
        <v>Riya Jain</v>
      </c>
      <c r="E134" t="str">
        <v>Electronics</v>
      </c>
      <c r="F134" t="str">
        <v>Accessories</v>
      </c>
      <c r="G134" t="str">
        <v>Bluetooth Earbuds</v>
      </c>
      <c r="H134">
        <v>3</v>
      </c>
      <c r="I134">
        <v>72734</v>
      </c>
      <c r="J134">
        <v>0.1</v>
      </c>
      <c r="K134">
        <v>196381.8</v>
      </c>
      <c r="L134">
        <v>164976.53</v>
      </c>
      <c r="M134" t="str">
        <v>Card</v>
      </c>
      <c r="N134" t="str">
        <v>February</v>
      </c>
      <c r="O134">
        <v>1</v>
      </c>
      <c r="P134">
        <v>19638.18</v>
      </c>
      <c r="Q134">
        <v>176743.62</v>
      </c>
      <c r="R134">
        <v>31405.26999999999</v>
      </c>
      <c r="S134">
        <v>15.991945282098438</v>
      </c>
      <c r="T134" t="str">
        <v>High</v>
      </c>
    </row>
    <row r="135" spans="1:20" x14ac:dyDescent="0.3">
      <c r="A135" t="str">
        <v>ORD0575</v>
      </c>
      <c r="B135">
        <v>45416</v>
      </c>
      <c r="C135" t="str">
        <v>North</v>
      </c>
      <c r="D135" t="str">
        <v>Manish Pandey</v>
      </c>
      <c r="E135" t="str">
        <v>Clothing</v>
      </c>
      <c r="F135" t="str">
        <v>Kids</v>
      </c>
      <c r="G135" t="str">
        <v>Kids Jacket</v>
      </c>
      <c r="H135">
        <v>1</v>
      </c>
      <c r="I135">
        <v>60777</v>
      </c>
      <c r="J135">
        <v>0.08</v>
      </c>
      <c r="K135">
        <v>55914.84</v>
      </c>
      <c r="L135">
        <v>43098.13</v>
      </c>
      <c r="M135" t="str">
        <v>Cash</v>
      </c>
      <c r="N135" t="str">
        <v>May</v>
      </c>
      <c r="O135">
        <v>2</v>
      </c>
      <c r="P135">
        <v>4473.1871999999994</v>
      </c>
      <c r="Q135">
        <v>51441.652799999996</v>
      </c>
      <c r="R135">
        <v>12816.71</v>
      </c>
      <c r="S135">
        <v>22.921839711961979</v>
      </c>
      <c r="T135" t="str">
        <v>High</v>
      </c>
    </row>
    <row r="136" spans="1:20" x14ac:dyDescent="0.3">
      <c r="A136" t="str">
        <v>ORD0577</v>
      </c>
      <c r="B136">
        <v>45177</v>
      </c>
      <c r="C136" t="str">
        <v>North</v>
      </c>
      <c r="D136" t="str">
        <v>Rakesh Jain</v>
      </c>
      <c r="E136" t="str">
        <v>Furniture</v>
      </c>
      <c r="F136" t="str">
        <v>Sofa</v>
      </c>
      <c r="G136" t="str">
        <v>3-Seater Sofa</v>
      </c>
      <c r="H136">
        <v>3</v>
      </c>
      <c r="I136">
        <v>62484</v>
      </c>
      <c r="J136">
        <v>0.1</v>
      </c>
      <c r="K136">
        <v>168706.8</v>
      </c>
      <c r="L136">
        <v>132340.15</v>
      </c>
      <c r="M136" t="str">
        <v>Cash</v>
      </c>
      <c r="N136" t="str">
        <v>September</v>
      </c>
      <c r="O136">
        <v>3</v>
      </c>
      <c r="P136">
        <v>16870.68</v>
      </c>
      <c r="Q136">
        <v>151836.12</v>
      </c>
      <c r="R136">
        <v>36366.649999999994</v>
      </c>
      <c r="S136">
        <v>21.55612577560596</v>
      </c>
      <c r="T136" t="str">
        <v>High</v>
      </c>
    </row>
    <row r="137" spans="1:20" x14ac:dyDescent="0.3">
      <c r="A137" t="str">
        <v>ORD0578</v>
      </c>
      <c r="B137">
        <v>45061</v>
      </c>
      <c r="C137" t="str">
        <v>North</v>
      </c>
      <c r="D137" t="str">
        <v>Suresh Kumar</v>
      </c>
      <c r="E137" t="str">
        <v>Electronics</v>
      </c>
      <c r="F137" t="str">
        <v>Laptop</v>
      </c>
      <c r="G137" t="str">
        <v>Dell Inspiron</v>
      </c>
      <c r="H137">
        <v>4</v>
      </c>
      <c r="I137">
        <v>42681</v>
      </c>
      <c r="J137">
        <v>0.08</v>
      </c>
      <c r="K137">
        <v>157066.07999999999</v>
      </c>
      <c r="L137">
        <v>121492.21</v>
      </c>
      <c r="M137" t="str">
        <v>Card</v>
      </c>
      <c r="N137" t="str">
        <v>May</v>
      </c>
      <c r="O137">
        <v>2</v>
      </c>
      <c r="P137">
        <v>12565.286399999999</v>
      </c>
      <c r="Q137">
        <v>144500.79359999998</v>
      </c>
      <c r="R137">
        <v>35573.869999999981</v>
      </c>
      <c r="S137">
        <v>22.648983154096662</v>
      </c>
      <c r="T137" t="str">
        <v>High</v>
      </c>
    </row>
    <row r="138" spans="1:20" x14ac:dyDescent="0.3">
      <c r="A138" t="str">
        <v>ORD0580</v>
      </c>
      <c r="B138">
        <v>45042</v>
      </c>
      <c r="C138" t="str">
        <v>North</v>
      </c>
      <c r="D138" t="str">
        <v>Manish Pandey</v>
      </c>
      <c r="E138" t="str">
        <v>Electronics</v>
      </c>
      <c r="F138" t="str">
        <v>Mobile</v>
      </c>
      <c r="G138" t="str">
        <v>iPhone</v>
      </c>
      <c r="H138">
        <v>1</v>
      </c>
      <c r="I138">
        <v>63345</v>
      </c>
      <c r="J138">
        <v>0.12</v>
      </c>
      <c r="K138">
        <v>55743.6</v>
      </c>
      <c r="L138">
        <v>48249.56</v>
      </c>
      <c r="M138" t="str">
        <v>UPI</v>
      </c>
      <c r="N138" t="str">
        <v>April</v>
      </c>
      <c r="O138">
        <v>2</v>
      </c>
      <c r="P138">
        <v>6689.232</v>
      </c>
      <c r="Q138">
        <v>49054.368000000002</v>
      </c>
      <c r="R138">
        <v>7494.0400000000009</v>
      </c>
      <c r="S138">
        <v>13.443767535645348</v>
      </c>
      <c r="T138" t="str">
        <v>High</v>
      </c>
    </row>
    <row r="139" spans="1:20" x14ac:dyDescent="0.3">
      <c r="A139" t="str">
        <v>ORD0581</v>
      </c>
      <c r="B139">
        <v>45309</v>
      </c>
      <c r="C139" t="str">
        <v>North</v>
      </c>
      <c r="D139" t="str">
        <v>Priya Nair</v>
      </c>
      <c r="E139" t="str">
        <v>Clothing</v>
      </c>
      <c r="F139" t="str">
        <v>Kids</v>
      </c>
      <c r="G139" t="str">
        <v>Kids T-shirt</v>
      </c>
      <c r="H139">
        <v>5</v>
      </c>
      <c r="I139">
        <v>35746</v>
      </c>
      <c r="J139">
        <v>0.08</v>
      </c>
      <c r="K139">
        <v>164431.6</v>
      </c>
      <c r="L139">
        <v>134892.48000000001</v>
      </c>
      <c r="M139" t="str">
        <v>Card</v>
      </c>
      <c r="N139" t="str">
        <v>January</v>
      </c>
      <c r="O139">
        <v>1</v>
      </c>
      <c r="P139">
        <v>13154.528</v>
      </c>
      <c r="Q139">
        <v>151277.07200000001</v>
      </c>
      <c r="R139">
        <v>29539.119999999995</v>
      </c>
      <c r="S139">
        <v>17.964381542233969</v>
      </c>
      <c r="T139" t="str">
        <v>High</v>
      </c>
    </row>
    <row r="140" spans="1:20" x14ac:dyDescent="0.3">
      <c r="A140" t="str">
        <v>ORD0583</v>
      </c>
      <c r="B140">
        <v>45478</v>
      </c>
      <c r="C140" t="str">
        <v>North</v>
      </c>
      <c r="D140" t="str">
        <v>Arjun Singh</v>
      </c>
      <c r="E140" t="str">
        <v>Electronics</v>
      </c>
      <c r="F140" t="str">
        <v>Mobile</v>
      </c>
      <c r="G140" t="str">
        <v>Vivo</v>
      </c>
      <c r="H140">
        <v>4</v>
      </c>
      <c r="I140">
        <v>31400</v>
      </c>
      <c r="J140">
        <v>0.05</v>
      </c>
      <c r="K140">
        <v>119320</v>
      </c>
      <c r="L140">
        <v>93249.279999999999</v>
      </c>
      <c r="M140" t="str">
        <v>UPI</v>
      </c>
      <c r="N140" t="str">
        <v>July</v>
      </c>
      <c r="O140">
        <v>3</v>
      </c>
      <c r="P140">
        <v>5966</v>
      </c>
      <c r="Q140">
        <v>113354</v>
      </c>
      <c r="R140">
        <v>26070.720000000001</v>
      </c>
      <c r="S140">
        <v>21.849413342272879</v>
      </c>
      <c r="T140" t="str">
        <v>High</v>
      </c>
    </row>
    <row r="141" spans="1:20" x14ac:dyDescent="0.3">
      <c r="A141" t="str">
        <v>ORD0585</v>
      </c>
      <c r="B141">
        <v>45014</v>
      </c>
      <c r="C141" t="str">
        <v>North</v>
      </c>
      <c r="D141" t="str">
        <v>Riya Jain</v>
      </c>
      <c r="E141" t="str">
        <v>Furniture</v>
      </c>
      <c r="F141" t="str">
        <v>Bed</v>
      </c>
      <c r="G141" t="str">
        <v>Queen Bed</v>
      </c>
      <c r="H141">
        <v>3</v>
      </c>
      <c r="I141">
        <v>77059</v>
      </c>
      <c r="J141">
        <v>0</v>
      </c>
      <c r="K141">
        <v>231177</v>
      </c>
      <c r="L141">
        <v>187776</v>
      </c>
      <c r="M141" t="str">
        <v>UPI</v>
      </c>
      <c r="N141" t="str">
        <v>March</v>
      </c>
      <c r="O141">
        <v>1</v>
      </c>
      <c r="P141">
        <v>0</v>
      </c>
      <c r="Q141">
        <v>231177</v>
      </c>
      <c r="R141">
        <v>43401</v>
      </c>
      <c r="S141">
        <v>18.77392647192411</v>
      </c>
      <c r="T141" t="str">
        <v>High</v>
      </c>
    </row>
    <row r="142" spans="1:20" x14ac:dyDescent="0.3">
      <c r="A142" t="str">
        <v>ORD0590</v>
      </c>
      <c r="B142">
        <v>44953</v>
      </c>
      <c r="C142" t="str">
        <v>North</v>
      </c>
      <c r="D142" t="str">
        <v>Manish Pandey</v>
      </c>
      <c r="E142" t="str">
        <v>Clothing</v>
      </c>
      <c r="F142" t="str">
        <v>Kids</v>
      </c>
      <c r="G142" t="str">
        <v>Kids T-shirt</v>
      </c>
      <c r="H142">
        <v>2</v>
      </c>
      <c r="I142">
        <v>58518</v>
      </c>
      <c r="J142">
        <v>0.05</v>
      </c>
      <c r="K142">
        <v>111184.2</v>
      </c>
      <c r="L142">
        <v>85975.02</v>
      </c>
      <c r="M142" t="str">
        <v>UPI</v>
      </c>
      <c r="N142" t="str">
        <v>January</v>
      </c>
      <c r="O142">
        <v>1</v>
      </c>
      <c r="P142">
        <v>5559.21</v>
      </c>
      <c r="Q142">
        <v>105624.98999999999</v>
      </c>
      <c r="R142">
        <v>25209.179999999993</v>
      </c>
      <c r="S142">
        <v>22.673347472032891</v>
      </c>
      <c r="T142" t="str">
        <v>High</v>
      </c>
    </row>
    <row r="143" spans="1:20" x14ac:dyDescent="0.3">
      <c r="A143" t="str">
        <v>ORD0597</v>
      </c>
      <c r="B143">
        <v>45587</v>
      </c>
      <c r="C143" t="str">
        <v>North</v>
      </c>
      <c r="D143" t="str">
        <v>Neha Verma</v>
      </c>
      <c r="E143" t="str">
        <v>Clothing</v>
      </c>
      <c r="F143" t="str">
        <v>Women</v>
      </c>
      <c r="G143" t="str">
        <v>Dress</v>
      </c>
      <c r="H143">
        <v>5</v>
      </c>
      <c r="I143">
        <v>46523</v>
      </c>
      <c r="J143">
        <v>0</v>
      </c>
      <c r="K143">
        <v>232615</v>
      </c>
      <c r="L143">
        <v>184672.59</v>
      </c>
      <c r="M143" t="str">
        <v>UPI</v>
      </c>
      <c r="N143" t="str">
        <v>October</v>
      </c>
      <c r="O143">
        <v>4</v>
      </c>
      <c r="P143">
        <v>0</v>
      </c>
      <c r="Q143">
        <v>232615</v>
      </c>
      <c r="R143">
        <v>47942.41</v>
      </c>
      <c r="S143">
        <v>20.610197106807387</v>
      </c>
      <c r="T143" t="str">
        <v>High</v>
      </c>
    </row>
    <row r="144" spans="1:20" x14ac:dyDescent="0.3">
      <c r="A144" t="str">
        <v>ORD0608</v>
      </c>
      <c r="B144">
        <v>45002</v>
      </c>
      <c r="C144" t="str">
        <v>North</v>
      </c>
      <c r="D144" t="str">
        <v>Anita Joshi</v>
      </c>
      <c r="E144" t="str">
        <v>Furniture</v>
      </c>
      <c r="F144" t="str">
        <v>Bed</v>
      </c>
      <c r="G144" t="str">
        <v>Queen Bed</v>
      </c>
      <c r="H144">
        <v>5</v>
      </c>
      <c r="I144">
        <v>74913</v>
      </c>
      <c r="J144">
        <v>0.05</v>
      </c>
      <c r="K144">
        <v>355836.75</v>
      </c>
      <c r="L144">
        <v>277362.11</v>
      </c>
      <c r="M144" t="str">
        <v>Card</v>
      </c>
      <c r="N144" t="str">
        <v>March</v>
      </c>
      <c r="O144">
        <v>1</v>
      </c>
      <c r="P144">
        <v>17791.837500000001</v>
      </c>
      <c r="Q144">
        <v>338044.91249999998</v>
      </c>
      <c r="R144">
        <v>78474.640000000014</v>
      </c>
      <c r="S144">
        <v>22.05355124224803</v>
      </c>
      <c r="T144" t="str">
        <v>High</v>
      </c>
    </row>
    <row r="145" spans="1:20" x14ac:dyDescent="0.3">
      <c r="A145" t="str">
        <v>ORD0611</v>
      </c>
      <c r="B145">
        <v>45127</v>
      </c>
      <c r="C145" t="str">
        <v>North</v>
      </c>
      <c r="D145" t="str">
        <v>Kavita Rao</v>
      </c>
      <c r="E145" t="str">
        <v>Electronics</v>
      </c>
      <c r="F145" t="str">
        <v>Laptop</v>
      </c>
      <c r="G145" t="str">
        <v>Asus VivoBook</v>
      </c>
      <c r="H145">
        <v>2</v>
      </c>
      <c r="I145">
        <v>29032</v>
      </c>
      <c r="J145">
        <v>0</v>
      </c>
      <c r="K145">
        <v>58064</v>
      </c>
      <c r="L145">
        <v>47528.72</v>
      </c>
      <c r="M145" t="str">
        <v>Card</v>
      </c>
      <c r="N145" t="str">
        <v>July</v>
      </c>
      <c r="O145">
        <v>3</v>
      </c>
      <c r="P145">
        <v>0</v>
      </c>
      <c r="Q145">
        <v>58064</v>
      </c>
      <c r="R145">
        <v>10535.279999999999</v>
      </c>
      <c r="S145">
        <v>18.14425461559658</v>
      </c>
      <c r="T145" t="str">
        <v>High</v>
      </c>
    </row>
    <row r="146" spans="1:20" x14ac:dyDescent="0.3">
      <c r="A146" t="str">
        <v>ORD0616</v>
      </c>
      <c r="B146">
        <v>45448</v>
      </c>
      <c r="C146" t="str">
        <v>North</v>
      </c>
      <c r="D146" t="str">
        <v>Zoya Khan</v>
      </c>
      <c r="E146" t="str">
        <v>Clothing</v>
      </c>
      <c r="F146" t="str">
        <v>Men</v>
      </c>
      <c r="G146" t="str">
        <v>Jacket</v>
      </c>
      <c r="H146">
        <v>4</v>
      </c>
      <c r="I146">
        <v>77128</v>
      </c>
      <c r="J146">
        <v>0.15</v>
      </c>
      <c r="K146">
        <v>262235.2</v>
      </c>
      <c r="L146">
        <v>204830.13</v>
      </c>
      <c r="M146" t="str">
        <v>UPI</v>
      </c>
      <c r="N146" t="str">
        <v>June</v>
      </c>
      <c r="O146">
        <v>2</v>
      </c>
      <c r="P146">
        <v>39335.279999999999</v>
      </c>
      <c r="Q146">
        <v>222899.92</v>
      </c>
      <c r="R146">
        <v>57405.070000000007</v>
      </c>
      <c r="S146">
        <v>21.890680579876388</v>
      </c>
      <c r="T146" t="str">
        <v>High</v>
      </c>
    </row>
    <row r="147" spans="1:20" x14ac:dyDescent="0.3">
      <c r="A147" t="str">
        <v>ORD0617</v>
      </c>
      <c r="B147">
        <v>45454</v>
      </c>
      <c r="C147" t="str">
        <v>North</v>
      </c>
      <c r="D147" t="str">
        <v>Riya Jain</v>
      </c>
      <c r="E147" t="str">
        <v>Clothing</v>
      </c>
      <c r="F147" t="str">
        <v>Kids</v>
      </c>
      <c r="G147" t="str">
        <v>Kids Jacket</v>
      </c>
      <c r="H147">
        <v>1</v>
      </c>
      <c r="I147">
        <v>13004</v>
      </c>
      <c r="J147">
        <v>0.1</v>
      </c>
      <c r="K147">
        <v>11703.6</v>
      </c>
      <c r="L147">
        <v>10093.67</v>
      </c>
      <c r="M147" t="str">
        <v>UPI</v>
      </c>
      <c r="N147" t="str">
        <v>June</v>
      </c>
      <c r="O147">
        <v>2</v>
      </c>
      <c r="P147">
        <v>1170.3600000000001</v>
      </c>
      <c r="Q147">
        <v>10533.24</v>
      </c>
      <c r="R147">
        <v>1609.9300000000003</v>
      </c>
      <c r="S147">
        <v>13.755852899962406</v>
      </c>
      <c r="T147" t="str">
        <v>Medium</v>
      </c>
    </row>
    <row r="148" spans="1:20" x14ac:dyDescent="0.3">
      <c r="A148" t="str">
        <v>ORD0633</v>
      </c>
      <c r="B148">
        <v>44943</v>
      </c>
      <c r="C148" t="str">
        <v>North</v>
      </c>
      <c r="D148" t="str">
        <v>Arjun Singh</v>
      </c>
      <c r="E148" t="str">
        <v>Furniture</v>
      </c>
      <c r="F148" t="str">
        <v>Bed</v>
      </c>
      <c r="G148" t="str">
        <v>Queen Bed</v>
      </c>
      <c r="H148">
        <v>2</v>
      </c>
      <c r="I148">
        <v>48527</v>
      </c>
      <c r="J148">
        <v>0.1</v>
      </c>
      <c r="K148">
        <v>87348.6</v>
      </c>
      <c r="L148">
        <v>65727.27</v>
      </c>
      <c r="M148" t="str">
        <v>Card</v>
      </c>
      <c r="N148" t="str">
        <v>January</v>
      </c>
      <c r="O148">
        <v>1</v>
      </c>
      <c r="P148">
        <v>8734.86</v>
      </c>
      <c r="Q148">
        <v>78613.740000000005</v>
      </c>
      <c r="R148">
        <v>21621.33</v>
      </c>
      <c r="S148">
        <v>24.752921054258454</v>
      </c>
      <c r="T148" t="str">
        <v>High</v>
      </c>
    </row>
    <row r="149" spans="1:20" x14ac:dyDescent="0.3">
      <c r="A149" t="str">
        <v>ORD0634</v>
      </c>
      <c r="B149">
        <v>45606</v>
      </c>
      <c r="C149" t="str">
        <v>North</v>
      </c>
      <c r="D149" t="str">
        <v>Anita Joshi</v>
      </c>
      <c r="E149" t="str">
        <v>Electronics</v>
      </c>
      <c r="F149" t="str">
        <v>Accessories</v>
      </c>
      <c r="G149" t="str">
        <v>Bluetooth Earbuds</v>
      </c>
      <c r="H149">
        <v>5</v>
      </c>
      <c r="I149">
        <v>45320</v>
      </c>
      <c r="J149">
        <v>0.05</v>
      </c>
      <c r="K149">
        <v>215270</v>
      </c>
      <c r="L149">
        <v>170160.18</v>
      </c>
      <c r="M149" t="str">
        <v>Card</v>
      </c>
      <c r="N149" t="str">
        <v>November</v>
      </c>
      <c r="O149">
        <v>4</v>
      </c>
      <c r="P149">
        <v>10763.5</v>
      </c>
      <c r="Q149">
        <v>204506.5</v>
      </c>
      <c r="R149">
        <v>45109.820000000007</v>
      </c>
      <c r="S149">
        <v>20.95499605147025</v>
      </c>
      <c r="T149" t="str">
        <v>High</v>
      </c>
    </row>
    <row r="150" spans="1:20" x14ac:dyDescent="0.3">
      <c r="A150" t="str">
        <v>ORD0639</v>
      </c>
      <c r="B150">
        <v>45569</v>
      </c>
      <c r="C150" t="str">
        <v>North</v>
      </c>
      <c r="D150" t="str">
        <v>Riya Jain</v>
      </c>
      <c r="E150" t="str">
        <v>Electronics</v>
      </c>
      <c r="F150" t="str">
        <v>Laptop</v>
      </c>
      <c r="G150" t="str">
        <v>HP Pavilion</v>
      </c>
      <c r="H150">
        <v>2</v>
      </c>
      <c r="I150">
        <v>39882</v>
      </c>
      <c r="J150">
        <v>0.1</v>
      </c>
      <c r="K150">
        <v>71787.600000000006</v>
      </c>
      <c r="L150">
        <v>61668.32</v>
      </c>
      <c r="M150" t="str">
        <v>Cash</v>
      </c>
      <c r="N150" t="str">
        <v>October</v>
      </c>
      <c r="O150">
        <v>4</v>
      </c>
      <c r="P150">
        <v>7178.7600000000011</v>
      </c>
      <c r="Q150">
        <v>64608.840000000004</v>
      </c>
      <c r="R150">
        <v>10119.280000000006</v>
      </c>
      <c r="S150">
        <v>14.096139166095545</v>
      </c>
      <c r="T150" t="str">
        <v>High</v>
      </c>
    </row>
    <row r="151" spans="1:20" x14ac:dyDescent="0.3">
      <c r="A151" t="str">
        <v>ORD0641</v>
      </c>
      <c r="B151">
        <v>45179</v>
      </c>
      <c r="C151" t="str">
        <v>North</v>
      </c>
      <c r="D151" t="str">
        <v>Manish Pandey</v>
      </c>
      <c r="E151" t="str">
        <v>Furniture</v>
      </c>
      <c r="F151" t="str">
        <v>Bed</v>
      </c>
      <c r="G151" t="str">
        <v>King Size Bed</v>
      </c>
      <c r="H151">
        <v>1</v>
      </c>
      <c r="I151">
        <v>19274</v>
      </c>
      <c r="J151">
        <v>0.1</v>
      </c>
      <c r="K151">
        <v>17346.599999999999</v>
      </c>
      <c r="L151">
        <v>15171.09</v>
      </c>
      <c r="M151" t="str">
        <v>Card</v>
      </c>
      <c r="N151" t="str">
        <v>September</v>
      </c>
      <c r="O151">
        <v>3</v>
      </c>
      <c r="P151">
        <v>1734.6599999999999</v>
      </c>
      <c r="Q151">
        <v>15611.939999999999</v>
      </c>
      <c r="R151">
        <v>2175.5099999999984</v>
      </c>
      <c r="S151">
        <v>12.541420220677244</v>
      </c>
      <c r="T151" t="str">
        <v>Medium</v>
      </c>
    </row>
    <row r="152" spans="1:20" x14ac:dyDescent="0.3">
      <c r="A152" t="str">
        <v>ORD0644</v>
      </c>
      <c r="B152">
        <v>45368</v>
      </c>
      <c r="C152" t="str">
        <v>North</v>
      </c>
      <c r="D152" t="str">
        <v>Neha Verma</v>
      </c>
      <c r="E152" t="str">
        <v>Clothing</v>
      </c>
      <c r="F152" t="str">
        <v>Kids</v>
      </c>
      <c r="G152" t="str">
        <v>Kids T-shirt</v>
      </c>
      <c r="H152">
        <v>5</v>
      </c>
      <c r="I152">
        <v>48395</v>
      </c>
      <c r="J152">
        <v>0.1</v>
      </c>
      <c r="K152">
        <v>217777.5</v>
      </c>
      <c r="L152">
        <v>175090.41</v>
      </c>
      <c r="M152" t="str">
        <v>UPI</v>
      </c>
      <c r="N152" t="str">
        <v>March</v>
      </c>
      <c r="O152">
        <v>1</v>
      </c>
      <c r="P152">
        <v>21777.75</v>
      </c>
      <c r="Q152">
        <v>195999.75</v>
      </c>
      <c r="R152">
        <v>42687.09</v>
      </c>
      <c r="S152">
        <v>19.601239797499741</v>
      </c>
      <c r="T152" t="str">
        <v>High</v>
      </c>
    </row>
    <row r="153" spans="1:20" x14ac:dyDescent="0.3">
      <c r="A153" t="str">
        <v>ORD0645</v>
      </c>
      <c r="B153">
        <v>45150</v>
      </c>
      <c r="C153" t="str">
        <v>North</v>
      </c>
      <c r="D153" t="str">
        <v>Aditya Mehta</v>
      </c>
      <c r="E153" t="str">
        <v>Clothing</v>
      </c>
      <c r="F153" t="str">
        <v>Men</v>
      </c>
      <c r="G153" t="str">
        <v>Shirt</v>
      </c>
      <c r="H153">
        <v>4</v>
      </c>
      <c r="I153">
        <v>78878</v>
      </c>
      <c r="J153">
        <v>0.12</v>
      </c>
      <c r="K153">
        <v>277650.56</v>
      </c>
      <c r="L153">
        <v>234881.33</v>
      </c>
      <c r="M153" t="str">
        <v>Card</v>
      </c>
      <c r="N153" t="str">
        <v>August</v>
      </c>
      <c r="O153">
        <v>3</v>
      </c>
      <c r="P153">
        <v>33318.067199999998</v>
      </c>
      <c r="Q153">
        <v>244332.49280000001</v>
      </c>
      <c r="R153">
        <v>42769.23000000001</v>
      </c>
      <c r="S153">
        <v>15.403977575265834</v>
      </c>
      <c r="T153" t="str">
        <v>High</v>
      </c>
    </row>
    <row r="154" spans="1:20" x14ac:dyDescent="0.3">
      <c r="A154" t="str">
        <v>ORD0646</v>
      </c>
      <c r="B154">
        <v>45605</v>
      </c>
      <c r="C154" t="str">
        <v>North</v>
      </c>
      <c r="D154" t="str">
        <v>Manish Pandey</v>
      </c>
      <c r="E154" t="str">
        <v>Clothing</v>
      </c>
      <c r="F154" t="str">
        <v>Kids</v>
      </c>
      <c r="G154" t="str">
        <v>Kids Jacket</v>
      </c>
      <c r="H154">
        <v>5</v>
      </c>
      <c r="I154">
        <v>89254</v>
      </c>
      <c r="J154">
        <v>0.08</v>
      </c>
      <c r="K154">
        <v>410568.4</v>
      </c>
      <c r="L154">
        <v>324228.07</v>
      </c>
      <c r="M154" t="str">
        <v>UPI</v>
      </c>
      <c r="N154" t="str">
        <v>November</v>
      </c>
      <c r="O154">
        <v>4</v>
      </c>
      <c r="P154">
        <v>32845.472000000002</v>
      </c>
      <c r="Q154">
        <v>377722.92800000001</v>
      </c>
      <c r="R154">
        <v>86340.330000000016</v>
      </c>
      <c r="S154">
        <v>21.029463056582049</v>
      </c>
      <c r="T154" t="str">
        <v>High</v>
      </c>
    </row>
    <row r="155" spans="1:20" x14ac:dyDescent="0.3">
      <c r="A155" t="str">
        <v>ORD0647</v>
      </c>
      <c r="B155">
        <v>45391</v>
      </c>
      <c r="C155" t="str">
        <v>North</v>
      </c>
      <c r="D155" t="str">
        <v>Aditya Mehta</v>
      </c>
      <c r="E155" t="str">
        <v>Electronics</v>
      </c>
      <c r="F155" t="str">
        <v>Mobile</v>
      </c>
      <c r="G155" t="str">
        <v>iPhone</v>
      </c>
      <c r="H155">
        <v>2</v>
      </c>
      <c r="I155">
        <v>88690</v>
      </c>
      <c r="J155">
        <v>0</v>
      </c>
      <c r="K155">
        <v>177380</v>
      </c>
      <c r="L155">
        <v>144919.71</v>
      </c>
      <c r="M155" t="str">
        <v>UPI</v>
      </c>
      <c r="N155" t="str">
        <v>April</v>
      </c>
      <c r="O155">
        <v>2</v>
      </c>
      <c r="P155">
        <v>0</v>
      </c>
      <c r="Q155">
        <v>177380</v>
      </c>
      <c r="R155">
        <v>32460.290000000008</v>
      </c>
      <c r="S155">
        <v>18.299859059645961</v>
      </c>
      <c r="T155" t="str">
        <v>High</v>
      </c>
    </row>
    <row r="156" spans="1:20" x14ac:dyDescent="0.3">
      <c r="A156" t="str">
        <v>ORD0653</v>
      </c>
      <c r="B156">
        <v>45059</v>
      </c>
      <c r="C156" t="str">
        <v>North</v>
      </c>
      <c r="D156" t="str">
        <v>Simran Kaur</v>
      </c>
      <c r="E156" t="str">
        <v>Furniture</v>
      </c>
      <c r="F156" t="str">
        <v>Bed</v>
      </c>
      <c r="G156" t="str">
        <v>Queen Bed</v>
      </c>
      <c r="H156">
        <v>4</v>
      </c>
      <c r="I156">
        <v>39776</v>
      </c>
      <c r="J156">
        <v>0.08</v>
      </c>
      <c r="K156">
        <v>146375.67999999999</v>
      </c>
      <c r="L156">
        <v>120258.72</v>
      </c>
      <c r="M156" t="str">
        <v>Card</v>
      </c>
      <c r="N156" t="str">
        <v>May</v>
      </c>
      <c r="O156">
        <v>2</v>
      </c>
      <c r="P156">
        <v>11710.054399999999</v>
      </c>
      <c r="Q156">
        <v>134665.6256</v>
      </c>
      <c r="R156">
        <v>26116.959999999992</v>
      </c>
      <c r="S156">
        <v>17.842417538213994</v>
      </c>
      <c r="T156" t="str">
        <v>High</v>
      </c>
    </row>
    <row r="157" spans="1:20" x14ac:dyDescent="0.3">
      <c r="A157" t="str">
        <v>ORD0654</v>
      </c>
      <c r="B157">
        <v>45018</v>
      </c>
      <c r="C157" t="str">
        <v>North</v>
      </c>
      <c r="D157" t="str">
        <v>Aditya Mehta</v>
      </c>
      <c r="E157" t="str">
        <v>Electronics</v>
      </c>
      <c r="F157" t="str">
        <v>Accessories</v>
      </c>
      <c r="G157" t="str">
        <v>Smart Watch</v>
      </c>
      <c r="H157">
        <v>4</v>
      </c>
      <c r="I157">
        <v>4567</v>
      </c>
      <c r="J157">
        <v>0.08</v>
      </c>
      <c r="K157">
        <v>16806.560000000001</v>
      </c>
      <c r="L157">
        <v>14968.26</v>
      </c>
      <c r="M157" t="str">
        <v>UPI</v>
      </c>
      <c r="N157" t="str">
        <v>April</v>
      </c>
      <c r="O157">
        <v>2</v>
      </c>
      <c r="P157">
        <v>1344.5248000000001</v>
      </c>
      <c r="Q157">
        <v>15462.035200000002</v>
      </c>
      <c r="R157">
        <v>1838.3000000000011</v>
      </c>
      <c r="S157">
        <v>10.937990879751721</v>
      </c>
      <c r="T157" t="str">
        <v>Medium</v>
      </c>
    </row>
    <row r="158" spans="1:20" x14ac:dyDescent="0.3">
      <c r="A158" t="str">
        <v>ORD0662</v>
      </c>
      <c r="B158">
        <v>45131</v>
      </c>
      <c r="C158" t="str">
        <v>North</v>
      </c>
      <c r="D158" t="str">
        <v>Arjun Singh</v>
      </c>
      <c r="E158" t="str">
        <v>Clothing</v>
      </c>
      <c r="F158" t="str">
        <v>Kids</v>
      </c>
      <c r="G158" t="str">
        <v>Kids T-shirt</v>
      </c>
      <c r="H158">
        <v>2</v>
      </c>
      <c r="I158">
        <v>74748</v>
      </c>
      <c r="J158">
        <v>0</v>
      </c>
      <c r="K158">
        <v>149496</v>
      </c>
      <c r="L158">
        <v>117019.62</v>
      </c>
      <c r="M158" t="str">
        <v>Card</v>
      </c>
      <c r="N158" t="str">
        <v>July</v>
      </c>
      <c r="O158">
        <v>3</v>
      </c>
      <c r="P158">
        <v>0</v>
      </c>
      <c r="Q158">
        <v>149496</v>
      </c>
      <c r="R158">
        <v>32476.380000000005</v>
      </c>
      <c r="S158">
        <v>21.723912345480819</v>
      </c>
      <c r="T158" t="str">
        <v>High</v>
      </c>
    </row>
    <row r="159" spans="1:20" x14ac:dyDescent="0.3">
      <c r="A159" t="str">
        <v>ORD0664</v>
      </c>
      <c r="B159">
        <v>45306</v>
      </c>
      <c r="C159" t="str">
        <v>North</v>
      </c>
      <c r="D159" t="str">
        <v>Harsh Patel</v>
      </c>
      <c r="E159" t="str">
        <v>Clothing</v>
      </c>
      <c r="F159" t="str">
        <v>Women</v>
      </c>
      <c r="G159" t="str">
        <v>Saree</v>
      </c>
      <c r="H159">
        <v>5</v>
      </c>
      <c r="I159">
        <v>22046</v>
      </c>
      <c r="J159">
        <v>0.05</v>
      </c>
      <c r="K159">
        <v>104718.5</v>
      </c>
      <c r="L159">
        <v>82550.820000000007</v>
      </c>
      <c r="M159" t="str">
        <v>UPI</v>
      </c>
      <c r="N159" t="str">
        <v>January</v>
      </c>
      <c r="O159">
        <v>1</v>
      </c>
      <c r="P159">
        <v>5235.9250000000002</v>
      </c>
      <c r="Q159">
        <v>99482.574999999997</v>
      </c>
      <c r="R159">
        <v>22167.679999999993</v>
      </c>
      <c r="S159">
        <v>21.168828812482985</v>
      </c>
      <c r="T159" t="str">
        <v>High</v>
      </c>
    </row>
    <row r="160" spans="1:20" x14ac:dyDescent="0.3">
      <c r="A160" t="str">
        <v>ORD0665</v>
      </c>
      <c r="B160">
        <v>45247</v>
      </c>
      <c r="C160" t="str">
        <v>North</v>
      </c>
      <c r="D160" t="str">
        <v>Suresh Kumar</v>
      </c>
      <c r="E160" t="str">
        <v>Electronics</v>
      </c>
      <c r="F160" t="str">
        <v>Laptop</v>
      </c>
      <c r="G160" t="str">
        <v>Asus VivoBook</v>
      </c>
      <c r="H160">
        <v>3</v>
      </c>
      <c r="I160">
        <v>33858</v>
      </c>
      <c r="J160">
        <v>0</v>
      </c>
      <c r="K160">
        <v>101574</v>
      </c>
      <c r="L160">
        <v>79440.070000000007</v>
      </c>
      <c r="M160" t="str">
        <v>Cash</v>
      </c>
      <c r="N160" t="str">
        <v>November</v>
      </c>
      <c r="O160">
        <v>4</v>
      </c>
      <c r="P160">
        <v>0</v>
      </c>
      <c r="Q160">
        <v>101574</v>
      </c>
      <c r="R160">
        <v>22133.929999999993</v>
      </c>
      <c r="S160">
        <v>21.790940595034154</v>
      </c>
      <c r="T160" t="str">
        <v>High</v>
      </c>
    </row>
    <row r="161" spans="1:20" x14ac:dyDescent="0.3">
      <c r="A161" t="str">
        <v>ORD0666</v>
      </c>
      <c r="B161">
        <v>45242</v>
      </c>
      <c r="C161" t="str">
        <v>North</v>
      </c>
      <c r="D161" t="str">
        <v>Harsh Patel</v>
      </c>
      <c r="E161" t="str">
        <v>Clothing</v>
      </c>
      <c r="F161" t="str">
        <v>Men</v>
      </c>
      <c r="G161" t="str">
        <v>Jacket</v>
      </c>
      <c r="H161">
        <v>3</v>
      </c>
      <c r="I161">
        <v>29104</v>
      </c>
      <c r="J161">
        <v>0.15</v>
      </c>
      <c r="K161">
        <v>74215.199999999997</v>
      </c>
      <c r="L161">
        <v>64102.12</v>
      </c>
      <c r="M161" t="str">
        <v>UPI</v>
      </c>
      <c r="N161" t="str">
        <v>November</v>
      </c>
      <c r="O161">
        <v>4</v>
      </c>
      <c r="P161">
        <v>11132.279999999999</v>
      </c>
      <c r="Q161">
        <v>63082.92</v>
      </c>
      <c r="R161">
        <v>10113.079999999994</v>
      </c>
      <c r="S161">
        <v>13.62669641798445</v>
      </c>
      <c r="T161" t="str">
        <v>High</v>
      </c>
    </row>
    <row r="162" spans="1:20" x14ac:dyDescent="0.3">
      <c r="A162" t="str">
        <v>ORD0670</v>
      </c>
      <c r="B162">
        <v>45195</v>
      </c>
      <c r="C162" t="str">
        <v>North</v>
      </c>
      <c r="D162" t="str">
        <v>Aditya Mehta</v>
      </c>
      <c r="E162" t="str">
        <v>Clothing</v>
      </c>
      <c r="F162" t="str">
        <v>Kids</v>
      </c>
      <c r="G162" t="str">
        <v>Kids T-shirt</v>
      </c>
      <c r="H162">
        <v>5</v>
      </c>
      <c r="I162">
        <v>22495</v>
      </c>
      <c r="J162">
        <v>0</v>
      </c>
      <c r="K162">
        <v>112475</v>
      </c>
      <c r="L162">
        <v>99707.28</v>
      </c>
      <c r="M162" t="str">
        <v>Cash</v>
      </c>
      <c r="N162" t="str">
        <v>September</v>
      </c>
      <c r="O162">
        <v>3</v>
      </c>
      <c r="P162">
        <v>0</v>
      </c>
      <c r="Q162">
        <v>112475</v>
      </c>
      <c r="R162">
        <v>12767.720000000001</v>
      </c>
      <c r="S162">
        <v>11.351607023783064</v>
      </c>
      <c r="T162" t="str">
        <v>High</v>
      </c>
    </row>
    <row r="163" spans="1:20" x14ac:dyDescent="0.3">
      <c r="A163" t="str">
        <v>ORD0674</v>
      </c>
      <c r="B163">
        <v>45158</v>
      </c>
      <c r="C163" t="str">
        <v>North</v>
      </c>
      <c r="D163" t="str">
        <v>Harsh Patel</v>
      </c>
      <c r="E163" t="str">
        <v>Clothing</v>
      </c>
      <c r="F163" t="str">
        <v>Kids</v>
      </c>
      <c r="G163" t="str">
        <v>Kids Jacket</v>
      </c>
      <c r="H163">
        <v>5</v>
      </c>
      <c r="I163">
        <v>32504</v>
      </c>
      <c r="J163">
        <v>0.08</v>
      </c>
      <c r="K163">
        <v>149518.39999999999</v>
      </c>
      <c r="L163">
        <v>132101.72</v>
      </c>
      <c r="M163" t="str">
        <v>UPI</v>
      </c>
      <c r="N163" t="str">
        <v>August</v>
      </c>
      <c r="O163">
        <v>3</v>
      </c>
      <c r="P163">
        <v>11961.472</v>
      </c>
      <c r="Q163">
        <v>137556.92799999999</v>
      </c>
      <c r="R163">
        <v>17416.679999999993</v>
      </c>
      <c r="S163">
        <v>11.648519513317421</v>
      </c>
      <c r="T163" t="str">
        <v>High</v>
      </c>
    </row>
    <row r="164" spans="1:20" x14ac:dyDescent="0.3">
      <c r="A164" t="str">
        <v>ORD0678</v>
      </c>
      <c r="B164">
        <v>45528</v>
      </c>
      <c r="C164" t="str">
        <v>North</v>
      </c>
      <c r="D164" t="str">
        <v>Aditya Mehta</v>
      </c>
      <c r="E164" t="str">
        <v>Furniture</v>
      </c>
      <c r="F164" t="str">
        <v>Sofa</v>
      </c>
      <c r="G164" t="str">
        <v>L-Shaped Sofa</v>
      </c>
      <c r="H164">
        <v>3</v>
      </c>
      <c r="I164">
        <v>89098</v>
      </c>
      <c r="J164">
        <v>0.1</v>
      </c>
      <c r="K164">
        <v>240564.6</v>
      </c>
      <c r="L164">
        <v>196820.58</v>
      </c>
      <c r="M164" t="str">
        <v>Cash</v>
      </c>
      <c r="N164" t="str">
        <v>August</v>
      </c>
      <c r="O164">
        <v>3</v>
      </c>
      <c r="P164">
        <v>24056.460000000003</v>
      </c>
      <c r="Q164">
        <v>216508.14</v>
      </c>
      <c r="R164">
        <v>43744.020000000019</v>
      </c>
      <c r="S164">
        <v>18.183897381410237</v>
      </c>
      <c r="T164" t="str">
        <v>High</v>
      </c>
    </row>
    <row r="165" spans="1:20" x14ac:dyDescent="0.3">
      <c r="A165" t="str">
        <v>ORD0679</v>
      </c>
      <c r="B165">
        <v>45605</v>
      </c>
      <c r="C165" t="str">
        <v>North</v>
      </c>
      <c r="D165" t="str">
        <v>Harsh Patel</v>
      </c>
      <c r="E165" t="str">
        <v>Furniture</v>
      </c>
      <c r="F165" t="str">
        <v>Chair</v>
      </c>
      <c r="G165" t="str">
        <v>Office Chair</v>
      </c>
      <c r="H165">
        <v>1</v>
      </c>
      <c r="I165">
        <v>81675</v>
      </c>
      <c r="J165">
        <v>0.15</v>
      </c>
      <c r="K165">
        <v>69423.75</v>
      </c>
      <c r="L165">
        <v>54251.18</v>
      </c>
      <c r="M165" t="str">
        <v>Card</v>
      </c>
      <c r="N165" t="str">
        <v>November</v>
      </c>
      <c r="O165">
        <v>4</v>
      </c>
      <c r="P165">
        <v>10413.5625</v>
      </c>
      <c r="Q165">
        <v>59010.1875</v>
      </c>
      <c r="R165">
        <v>15172.57</v>
      </c>
      <c r="S165">
        <v>21.855013594051027</v>
      </c>
      <c r="T165" t="str">
        <v>High</v>
      </c>
    </row>
    <row r="166" spans="1:20" x14ac:dyDescent="0.3">
      <c r="A166" t="str">
        <v>ORD0680</v>
      </c>
      <c r="B166">
        <v>45497</v>
      </c>
      <c r="C166" t="str">
        <v>North</v>
      </c>
      <c r="D166" t="str">
        <v>Aditya Mehta</v>
      </c>
      <c r="E166" t="str">
        <v>Furniture</v>
      </c>
      <c r="F166" t="str">
        <v>Table</v>
      </c>
      <c r="G166" t="str">
        <v>Coffee Table</v>
      </c>
      <c r="H166">
        <v>1</v>
      </c>
      <c r="I166">
        <v>81793</v>
      </c>
      <c r="J166">
        <v>0.15</v>
      </c>
      <c r="K166">
        <v>69524.05</v>
      </c>
      <c r="L166">
        <v>61027.41</v>
      </c>
      <c r="M166" t="str">
        <v>Cash</v>
      </c>
      <c r="N166" t="str">
        <v>July</v>
      </c>
      <c r="O166">
        <v>3</v>
      </c>
      <c r="P166">
        <v>10428.6075</v>
      </c>
      <c r="Q166">
        <v>59095.442500000005</v>
      </c>
      <c r="R166">
        <v>8496.64</v>
      </c>
      <c r="S166">
        <v>12.221152248754207</v>
      </c>
      <c r="T166" t="str">
        <v>High</v>
      </c>
    </row>
    <row r="167" spans="1:20" x14ac:dyDescent="0.3">
      <c r="A167" t="str">
        <v>ORD0683</v>
      </c>
      <c r="B167">
        <v>45262</v>
      </c>
      <c r="C167" t="str">
        <v>North</v>
      </c>
      <c r="D167" t="str">
        <v>Simran Kaur</v>
      </c>
      <c r="E167" t="str">
        <v>Electronics</v>
      </c>
      <c r="F167" t="str">
        <v>Mobile</v>
      </c>
      <c r="G167" t="str">
        <v>Oppo</v>
      </c>
      <c r="H167">
        <v>1</v>
      </c>
      <c r="I167">
        <v>53403</v>
      </c>
      <c r="J167">
        <v>0</v>
      </c>
      <c r="K167">
        <v>53403</v>
      </c>
      <c r="L167">
        <v>40213.78</v>
      </c>
      <c r="M167" t="str">
        <v>UPI</v>
      </c>
      <c r="N167" t="str">
        <v>December</v>
      </c>
      <c r="O167">
        <v>4</v>
      </c>
      <c r="P167">
        <v>0</v>
      </c>
      <c r="Q167">
        <v>53403</v>
      </c>
      <c r="R167">
        <v>13189.220000000001</v>
      </c>
      <c r="S167">
        <v>24.697526356197219</v>
      </c>
      <c r="T167" t="str">
        <v>High</v>
      </c>
    </row>
    <row r="168" spans="1:20" x14ac:dyDescent="0.3">
      <c r="A168" t="str">
        <v>ORD0684</v>
      </c>
      <c r="B168">
        <v>45159</v>
      </c>
      <c r="C168" t="str">
        <v>North</v>
      </c>
      <c r="D168" t="str">
        <v>Priya Nair</v>
      </c>
      <c r="E168" t="str">
        <v>Clothing</v>
      </c>
      <c r="F168" t="str">
        <v>Women</v>
      </c>
      <c r="G168" t="str">
        <v>Saree</v>
      </c>
      <c r="H168">
        <v>4</v>
      </c>
      <c r="I168">
        <v>25850</v>
      </c>
      <c r="J168">
        <v>0.12</v>
      </c>
      <c r="K168">
        <v>90992</v>
      </c>
      <c r="L168">
        <v>80722.539999999994</v>
      </c>
      <c r="M168" t="str">
        <v>Card</v>
      </c>
      <c r="N168" t="str">
        <v>August</v>
      </c>
      <c r="O168">
        <v>3</v>
      </c>
      <c r="P168">
        <v>10919.039999999999</v>
      </c>
      <c r="Q168">
        <v>80072.960000000006</v>
      </c>
      <c r="R168">
        <v>10269.460000000006</v>
      </c>
      <c r="S168">
        <v>11.286113064884832</v>
      </c>
      <c r="T168" t="str">
        <v>High</v>
      </c>
    </row>
    <row r="169" spans="1:20" x14ac:dyDescent="0.3">
      <c r="A169" t="str">
        <v>ORD0685</v>
      </c>
      <c r="B169">
        <v>45046</v>
      </c>
      <c r="C169" t="str">
        <v>North</v>
      </c>
      <c r="D169" t="str">
        <v>Harsh Patel</v>
      </c>
      <c r="E169" t="str">
        <v>Clothing</v>
      </c>
      <c r="F169" t="str">
        <v>Women</v>
      </c>
      <c r="G169" t="str">
        <v>Saree</v>
      </c>
      <c r="H169">
        <v>4</v>
      </c>
      <c r="I169">
        <v>19935</v>
      </c>
      <c r="J169">
        <v>0</v>
      </c>
      <c r="K169">
        <v>79740</v>
      </c>
      <c r="L169">
        <v>62335.21</v>
      </c>
      <c r="M169" t="str">
        <v>UPI</v>
      </c>
      <c r="N169" t="str">
        <v>April</v>
      </c>
      <c r="O169">
        <v>2</v>
      </c>
      <c r="P169">
        <v>0</v>
      </c>
      <c r="Q169">
        <v>79740</v>
      </c>
      <c r="R169">
        <v>17404.79</v>
      </c>
      <c r="S169">
        <v>21.826925006270379</v>
      </c>
      <c r="T169" t="str">
        <v>High</v>
      </c>
    </row>
    <row r="170" spans="1:20" x14ac:dyDescent="0.3">
      <c r="A170" t="str">
        <v>ORD0686</v>
      </c>
      <c r="B170">
        <v>45151</v>
      </c>
      <c r="C170" t="str">
        <v>North</v>
      </c>
      <c r="D170" t="str">
        <v>Neha Verma</v>
      </c>
      <c r="E170" t="str">
        <v>Electronics</v>
      </c>
      <c r="F170" t="str">
        <v>Laptop</v>
      </c>
      <c r="G170" t="str">
        <v>Lenovo IdeaPad</v>
      </c>
      <c r="H170">
        <v>1</v>
      </c>
      <c r="I170">
        <v>77240</v>
      </c>
      <c r="J170">
        <v>0.12</v>
      </c>
      <c r="K170">
        <v>67971.199999999997</v>
      </c>
      <c r="L170">
        <v>58848.2</v>
      </c>
      <c r="M170" t="str">
        <v>UPI</v>
      </c>
      <c r="N170" t="str">
        <v>August</v>
      </c>
      <c r="O170">
        <v>3</v>
      </c>
      <c r="P170">
        <v>8156.543999999999</v>
      </c>
      <c r="Q170">
        <v>59814.655999999995</v>
      </c>
      <c r="R170">
        <v>9123</v>
      </c>
      <c r="S170">
        <v>13.421861023492305</v>
      </c>
      <c r="T170" t="str">
        <v>High</v>
      </c>
    </row>
    <row r="171" spans="1:20" x14ac:dyDescent="0.3">
      <c r="A171" t="str">
        <v>ORD0687</v>
      </c>
      <c r="B171">
        <v>45304</v>
      </c>
      <c r="C171" t="str">
        <v>North</v>
      </c>
      <c r="D171" t="str">
        <v>Rakesh Jain</v>
      </c>
      <c r="E171" t="str">
        <v>Clothing</v>
      </c>
      <c r="F171" t="str">
        <v>Women</v>
      </c>
      <c r="G171" t="str">
        <v>Kurti</v>
      </c>
      <c r="H171">
        <v>2</v>
      </c>
      <c r="I171">
        <v>47906</v>
      </c>
      <c r="J171">
        <v>0.12</v>
      </c>
      <c r="K171">
        <v>84314.559999999998</v>
      </c>
      <c r="L171">
        <v>74321.8</v>
      </c>
      <c r="M171" t="str">
        <v>Cash</v>
      </c>
      <c r="N171" t="str">
        <v>January</v>
      </c>
      <c r="O171">
        <v>1</v>
      </c>
      <c r="P171">
        <v>10117.7472</v>
      </c>
      <c r="Q171">
        <v>74196.8128</v>
      </c>
      <c r="R171">
        <v>9992.7599999999948</v>
      </c>
      <c r="S171">
        <v>11.85176083466485</v>
      </c>
      <c r="T171" t="str">
        <v>High</v>
      </c>
    </row>
    <row r="172" spans="1:20" x14ac:dyDescent="0.3">
      <c r="A172" t="str">
        <v>ORD0692</v>
      </c>
      <c r="B172">
        <v>45260</v>
      </c>
      <c r="C172" t="str">
        <v>North</v>
      </c>
      <c r="D172" t="str">
        <v>Simran Kaur</v>
      </c>
      <c r="E172" t="str">
        <v>Electronics</v>
      </c>
      <c r="F172" t="str">
        <v>Accessories</v>
      </c>
      <c r="G172" t="str">
        <v>Power Bank</v>
      </c>
      <c r="H172">
        <v>2</v>
      </c>
      <c r="I172">
        <v>69291</v>
      </c>
      <c r="J172">
        <v>0.1</v>
      </c>
      <c r="K172">
        <v>124723.8</v>
      </c>
      <c r="L172">
        <v>107971.52</v>
      </c>
      <c r="M172" t="str">
        <v>Card</v>
      </c>
      <c r="N172" t="str">
        <v>November</v>
      </c>
      <c r="O172">
        <v>4</v>
      </c>
      <c r="P172">
        <v>12472.380000000001</v>
      </c>
      <c r="Q172">
        <v>112251.42</v>
      </c>
      <c r="R172">
        <v>16752.28</v>
      </c>
      <c r="S172">
        <v>13.431502247365778</v>
      </c>
      <c r="T172" t="str">
        <v>High</v>
      </c>
    </row>
    <row r="173" spans="1:20" x14ac:dyDescent="0.3">
      <c r="A173" t="str">
        <v>ORD0699</v>
      </c>
      <c r="B173">
        <v>45148</v>
      </c>
      <c r="C173" t="str">
        <v>North</v>
      </c>
      <c r="D173" t="str">
        <v>Suresh Kumar</v>
      </c>
      <c r="E173" t="str">
        <v>Electronics</v>
      </c>
      <c r="F173" t="str">
        <v>Laptop</v>
      </c>
      <c r="G173" t="str">
        <v>Dell Inspiron</v>
      </c>
      <c r="H173">
        <v>2</v>
      </c>
      <c r="I173">
        <v>3966</v>
      </c>
      <c r="J173">
        <v>0.12</v>
      </c>
      <c r="K173">
        <v>6980.16</v>
      </c>
      <c r="L173">
        <v>5579.45</v>
      </c>
      <c r="M173" t="str">
        <v>UPI</v>
      </c>
      <c r="N173" t="str">
        <v>August</v>
      </c>
      <c r="O173">
        <v>3</v>
      </c>
      <c r="P173">
        <v>837.61919999999998</v>
      </c>
      <c r="Q173">
        <v>6142.5407999999998</v>
      </c>
      <c r="R173">
        <v>1400.71</v>
      </c>
      <c r="S173">
        <v>20.067018521065421</v>
      </c>
      <c r="T173" t="str">
        <v>Low</v>
      </c>
    </row>
    <row r="174" spans="1:20" x14ac:dyDescent="0.3">
      <c r="A174" t="str">
        <v>ORD0706</v>
      </c>
      <c r="B174">
        <v>45552</v>
      </c>
      <c r="C174" t="str">
        <v>North</v>
      </c>
      <c r="D174" t="str">
        <v>Simran Kaur</v>
      </c>
      <c r="E174" t="str">
        <v>Furniture</v>
      </c>
      <c r="F174" t="str">
        <v>Bed</v>
      </c>
      <c r="G174" t="str">
        <v>King Size Bed</v>
      </c>
      <c r="H174">
        <v>1</v>
      </c>
      <c r="I174">
        <v>11488</v>
      </c>
      <c r="J174">
        <v>0.15</v>
      </c>
      <c r="K174">
        <v>9764.7999999999993</v>
      </c>
      <c r="L174">
        <v>7604.29</v>
      </c>
      <c r="M174" t="str">
        <v>Card</v>
      </c>
      <c r="N174" t="str">
        <v>September</v>
      </c>
      <c r="O174">
        <v>3</v>
      </c>
      <c r="P174">
        <v>1464.7199999999998</v>
      </c>
      <c r="Q174">
        <v>8300.08</v>
      </c>
      <c r="R174">
        <v>2160.5099999999993</v>
      </c>
      <c r="S174">
        <v>22.125491561527113</v>
      </c>
      <c r="T174" t="str">
        <v>Low</v>
      </c>
    </row>
    <row r="175" spans="1:20" x14ac:dyDescent="0.3">
      <c r="A175" t="str">
        <v>ORD0708</v>
      </c>
      <c r="B175">
        <v>45238</v>
      </c>
      <c r="C175" t="str">
        <v>North</v>
      </c>
      <c r="D175" t="str">
        <v>Manish Pandey</v>
      </c>
      <c r="E175" t="str">
        <v>Furniture</v>
      </c>
      <c r="F175" t="str">
        <v>Table</v>
      </c>
      <c r="G175" t="str">
        <v>Coffee Table</v>
      </c>
      <c r="H175">
        <v>4</v>
      </c>
      <c r="I175">
        <v>85366</v>
      </c>
      <c r="J175">
        <v>0.1</v>
      </c>
      <c r="K175">
        <v>307317.59999999998</v>
      </c>
      <c r="L175">
        <v>234133.39</v>
      </c>
      <c r="M175" t="str">
        <v>Card</v>
      </c>
      <c r="N175" t="str">
        <v>November</v>
      </c>
      <c r="O175">
        <v>4</v>
      </c>
      <c r="P175">
        <v>30731.759999999998</v>
      </c>
      <c r="Q175">
        <v>276585.83999999997</v>
      </c>
      <c r="R175">
        <v>73184.209999999963</v>
      </c>
      <c r="S175">
        <v>23.813868779399542</v>
      </c>
      <c r="T175" t="str">
        <v>High</v>
      </c>
    </row>
    <row r="176" spans="1:20" x14ac:dyDescent="0.3">
      <c r="A176" t="str">
        <v>ORD0722</v>
      </c>
      <c r="B176">
        <v>45226</v>
      </c>
      <c r="C176" t="str">
        <v>North</v>
      </c>
      <c r="D176" t="str">
        <v>Riya Jain</v>
      </c>
      <c r="E176" t="str">
        <v>Electronics</v>
      </c>
      <c r="F176" t="str">
        <v>Laptop</v>
      </c>
      <c r="G176" t="str">
        <v>Asus VivoBook</v>
      </c>
      <c r="H176">
        <v>4</v>
      </c>
      <c r="I176">
        <v>34316</v>
      </c>
      <c r="J176">
        <v>0.1</v>
      </c>
      <c r="K176">
        <v>123537.60000000001</v>
      </c>
      <c r="L176">
        <v>104300.02</v>
      </c>
      <c r="M176" t="str">
        <v>Cash</v>
      </c>
      <c r="N176" t="str">
        <v>October</v>
      </c>
      <c r="O176">
        <v>4</v>
      </c>
      <c r="P176">
        <v>12353.760000000002</v>
      </c>
      <c r="Q176">
        <v>111183.84</v>
      </c>
      <c r="R176">
        <v>19237.580000000002</v>
      </c>
      <c r="S176">
        <v>15.57224683011488</v>
      </c>
      <c r="T176" t="str">
        <v>High</v>
      </c>
    </row>
    <row r="177" spans="1:20" x14ac:dyDescent="0.3">
      <c r="A177" t="str">
        <v>ORD0724</v>
      </c>
      <c r="B177">
        <v>44972</v>
      </c>
      <c r="C177" t="str">
        <v>North</v>
      </c>
      <c r="D177" t="str">
        <v>Kavita Rao</v>
      </c>
      <c r="E177" t="str">
        <v>Clothing</v>
      </c>
      <c r="F177" t="str">
        <v>Kids</v>
      </c>
      <c r="G177" t="str">
        <v>Kids T-shirt</v>
      </c>
      <c r="H177">
        <v>2</v>
      </c>
      <c r="I177">
        <v>8801</v>
      </c>
      <c r="J177">
        <v>0</v>
      </c>
      <c r="K177">
        <v>17602</v>
      </c>
      <c r="L177">
        <v>13348.96</v>
      </c>
      <c r="M177" t="str">
        <v>Card</v>
      </c>
      <c r="N177" t="str">
        <v>February</v>
      </c>
      <c r="O177">
        <v>1</v>
      </c>
      <c r="P177">
        <v>0</v>
      </c>
      <c r="Q177">
        <v>17602</v>
      </c>
      <c r="R177">
        <v>4253.0400000000009</v>
      </c>
      <c r="S177">
        <v>24.162254289285315</v>
      </c>
      <c r="T177" t="str">
        <v>Medium</v>
      </c>
    </row>
    <row r="178" spans="1:20" x14ac:dyDescent="0.3">
      <c r="A178" t="str">
        <v>ORD0736</v>
      </c>
      <c r="B178">
        <v>45129</v>
      </c>
      <c r="C178" t="str">
        <v>North</v>
      </c>
      <c r="D178" t="str">
        <v>Arjun Singh</v>
      </c>
      <c r="E178" t="str">
        <v>Clothing</v>
      </c>
      <c r="F178" t="str">
        <v>Men</v>
      </c>
      <c r="G178" t="str">
        <v>Jeans</v>
      </c>
      <c r="H178">
        <v>5</v>
      </c>
      <c r="I178">
        <v>34177</v>
      </c>
      <c r="J178">
        <v>0.1</v>
      </c>
      <c r="K178">
        <v>153796.5</v>
      </c>
      <c r="L178">
        <v>137883.15</v>
      </c>
      <c r="M178" t="str">
        <v>Card</v>
      </c>
      <c r="N178" t="str">
        <v>July</v>
      </c>
      <c r="O178">
        <v>3</v>
      </c>
      <c r="P178">
        <v>15379.650000000001</v>
      </c>
      <c r="Q178">
        <v>138416.85</v>
      </c>
      <c r="R178">
        <v>15913.350000000006</v>
      </c>
      <c r="S178">
        <v>10.347016999736669</v>
      </c>
      <c r="T178" t="str">
        <v>High</v>
      </c>
    </row>
    <row r="179" spans="1:20" x14ac:dyDescent="0.3">
      <c r="A179" t="str">
        <v>ORD0746</v>
      </c>
      <c r="B179">
        <v>45584</v>
      </c>
      <c r="C179" t="str">
        <v>North</v>
      </c>
      <c r="D179" t="str">
        <v>Zoya Khan</v>
      </c>
      <c r="E179" t="str">
        <v>Clothing</v>
      </c>
      <c r="F179" t="str">
        <v>Women</v>
      </c>
      <c r="G179" t="str">
        <v>Saree</v>
      </c>
      <c r="H179">
        <v>5</v>
      </c>
      <c r="I179">
        <v>79919</v>
      </c>
      <c r="J179">
        <v>0</v>
      </c>
      <c r="K179">
        <v>399595</v>
      </c>
      <c r="L179">
        <v>345389.41</v>
      </c>
      <c r="M179" t="str">
        <v>UPI</v>
      </c>
      <c r="N179" t="str">
        <v>October</v>
      </c>
      <c r="O179">
        <v>4</v>
      </c>
      <c r="P179">
        <v>0</v>
      </c>
      <c r="Q179">
        <v>399595</v>
      </c>
      <c r="R179">
        <v>54205.590000000026</v>
      </c>
      <c r="S179">
        <v>13.565132196348809</v>
      </c>
      <c r="T179" t="str">
        <v>High</v>
      </c>
    </row>
    <row r="180" spans="1:20" x14ac:dyDescent="0.3">
      <c r="A180" t="str">
        <v>ORD0762</v>
      </c>
      <c r="B180">
        <v>45337</v>
      </c>
      <c r="C180" t="str">
        <v>North</v>
      </c>
      <c r="D180" t="str">
        <v>Manish Pandey</v>
      </c>
      <c r="E180" t="str">
        <v>Electronics</v>
      </c>
      <c r="F180" t="str">
        <v>Mobile</v>
      </c>
      <c r="G180" t="str">
        <v>OnePlus</v>
      </c>
      <c r="H180">
        <v>5</v>
      </c>
      <c r="I180">
        <v>70339</v>
      </c>
      <c r="J180">
        <v>0.1</v>
      </c>
      <c r="K180">
        <v>316525.5</v>
      </c>
      <c r="L180">
        <v>283348.75</v>
      </c>
      <c r="M180" t="str">
        <v>Card</v>
      </c>
      <c r="N180" t="str">
        <v>February</v>
      </c>
      <c r="O180">
        <v>1</v>
      </c>
      <c r="P180">
        <v>31652.550000000003</v>
      </c>
      <c r="Q180">
        <v>284872.95</v>
      </c>
      <c r="R180">
        <v>33176.75</v>
      </c>
      <c r="S180">
        <v>10.481540981690259</v>
      </c>
      <c r="T180" t="str">
        <v>High</v>
      </c>
    </row>
    <row r="181" spans="1:20" x14ac:dyDescent="0.3">
      <c r="A181" t="str">
        <v>ORD0764</v>
      </c>
      <c r="B181">
        <v>45406</v>
      </c>
      <c r="C181" t="str">
        <v>North</v>
      </c>
      <c r="D181" t="str">
        <v>Riya Jain</v>
      </c>
      <c r="E181" t="str">
        <v>Furniture</v>
      </c>
      <c r="F181" t="str">
        <v>Bed</v>
      </c>
      <c r="G181" t="str">
        <v>King Size Bed</v>
      </c>
      <c r="H181">
        <v>5</v>
      </c>
      <c r="I181">
        <v>53685</v>
      </c>
      <c r="J181">
        <v>0.05</v>
      </c>
      <c r="K181">
        <v>255003.75</v>
      </c>
      <c r="L181">
        <v>218560.07</v>
      </c>
      <c r="M181" t="str">
        <v>UPI</v>
      </c>
      <c r="N181" t="str">
        <v>April</v>
      </c>
      <c r="O181">
        <v>2</v>
      </c>
      <c r="P181">
        <v>12750.1875</v>
      </c>
      <c r="Q181">
        <v>242253.5625</v>
      </c>
      <c r="R181">
        <v>36443.679999999993</v>
      </c>
      <c r="S181">
        <v>14.291429047612041</v>
      </c>
      <c r="T181" t="str">
        <v>High</v>
      </c>
    </row>
    <row r="182" spans="1:20" x14ac:dyDescent="0.3">
      <c r="A182" t="str">
        <v>ORD0769</v>
      </c>
      <c r="B182">
        <v>45102</v>
      </c>
      <c r="C182" t="str">
        <v>North</v>
      </c>
      <c r="D182" t="str">
        <v>Simran Kaur</v>
      </c>
      <c r="E182" t="str">
        <v>Electronics</v>
      </c>
      <c r="F182" t="str">
        <v>Laptop</v>
      </c>
      <c r="G182" t="str">
        <v>Asus VivoBook</v>
      </c>
      <c r="H182">
        <v>4</v>
      </c>
      <c r="I182">
        <v>80749</v>
      </c>
      <c r="J182">
        <v>0.12</v>
      </c>
      <c r="K182">
        <v>284236.48</v>
      </c>
      <c r="L182">
        <v>242957.26</v>
      </c>
      <c r="M182" t="str">
        <v>UPI</v>
      </c>
      <c r="N182" t="str">
        <v>June</v>
      </c>
      <c r="O182">
        <v>2</v>
      </c>
      <c r="P182">
        <v>34108.3776</v>
      </c>
      <c r="Q182">
        <v>250128.10239999997</v>
      </c>
      <c r="R182">
        <v>41279.219999999972</v>
      </c>
      <c r="S182">
        <v>14.522843795419918</v>
      </c>
      <c r="T182" t="str">
        <v>High</v>
      </c>
    </row>
    <row r="183" spans="1:20" x14ac:dyDescent="0.3">
      <c r="A183" t="str">
        <v>ORD0775</v>
      </c>
      <c r="B183">
        <v>45146</v>
      </c>
      <c r="C183" t="str">
        <v>North</v>
      </c>
      <c r="D183" t="str">
        <v>Priya Nair</v>
      </c>
      <c r="E183" t="str">
        <v>Clothing</v>
      </c>
      <c r="F183" t="str">
        <v>Women</v>
      </c>
      <c r="G183" t="str">
        <v>Kurti</v>
      </c>
      <c r="H183">
        <v>5</v>
      </c>
      <c r="I183">
        <v>51980</v>
      </c>
      <c r="J183">
        <v>0.1</v>
      </c>
      <c r="K183">
        <v>233910</v>
      </c>
      <c r="L183">
        <v>201883.35</v>
      </c>
      <c r="M183" t="str">
        <v>UPI</v>
      </c>
      <c r="N183" t="str">
        <v>August</v>
      </c>
      <c r="O183">
        <v>3</v>
      </c>
      <c r="P183">
        <v>23391</v>
      </c>
      <c r="Q183">
        <v>210519</v>
      </c>
      <c r="R183">
        <v>32026.649999999994</v>
      </c>
      <c r="S183">
        <v>13.691868667436191</v>
      </c>
      <c r="T183" t="str">
        <v>High</v>
      </c>
    </row>
    <row r="184" spans="1:20" x14ac:dyDescent="0.3">
      <c r="A184" t="str">
        <v>ORD0783</v>
      </c>
      <c r="B184">
        <v>45312</v>
      </c>
      <c r="C184" t="str">
        <v>North</v>
      </c>
      <c r="D184" t="str">
        <v>Anita Joshi</v>
      </c>
      <c r="E184" t="str">
        <v>Electronics</v>
      </c>
      <c r="F184" t="str">
        <v>Mobile</v>
      </c>
      <c r="G184" t="str">
        <v>Vivo</v>
      </c>
      <c r="H184">
        <v>5</v>
      </c>
      <c r="I184">
        <v>30963</v>
      </c>
      <c r="J184">
        <v>0</v>
      </c>
      <c r="K184">
        <v>154815</v>
      </c>
      <c r="L184">
        <v>127486</v>
      </c>
      <c r="M184" t="str">
        <v>Card</v>
      </c>
      <c r="N184" t="str">
        <v>January</v>
      </c>
      <c r="O184">
        <v>1</v>
      </c>
      <c r="P184">
        <v>0</v>
      </c>
      <c r="Q184">
        <v>154815</v>
      </c>
      <c r="R184">
        <v>27329</v>
      </c>
      <c r="S184">
        <v>17.652682233633694</v>
      </c>
      <c r="T184" t="str">
        <v>High</v>
      </c>
    </row>
    <row r="185" spans="1:20" x14ac:dyDescent="0.3">
      <c r="A185" t="str">
        <v>ORD0785</v>
      </c>
      <c r="B185">
        <v>45575</v>
      </c>
      <c r="C185" t="str">
        <v>North</v>
      </c>
      <c r="D185" t="str">
        <v>Aditya Mehta</v>
      </c>
      <c r="E185" t="str">
        <v>Furniture</v>
      </c>
      <c r="F185" t="str">
        <v>Sofa</v>
      </c>
      <c r="G185" t="str">
        <v>3-Seater Sofa</v>
      </c>
      <c r="H185">
        <v>2</v>
      </c>
      <c r="I185">
        <v>23422</v>
      </c>
      <c r="J185">
        <v>0.12</v>
      </c>
      <c r="K185">
        <v>41222.720000000001</v>
      </c>
      <c r="L185">
        <v>31464.71</v>
      </c>
      <c r="M185" t="str">
        <v>UPI</v>
      </c>
      <c r="N185" t="str">
        <v>October</v>
      </c>
      <c r="O185">
        <v>4</v>
      </c>
      <c r="P185">
        <v>4946.7263999999996</v>
      </c>
      <c r="Q185">
        <v>36275.993600000002</v>
      </c>
      <c r="R185">
        <v>9758.010000000002</v>
      </c>
      <c r="S185">
        <v>23.67143652820581</v>
      </c>
      <c r="T185" t="str">
        <v>High</v>
      </c>
    </row>
    <row r="186" spans="1:20" x14ac:dyDescent="0.3">
      <c r="A186" t="str">
        <v>ORD0787</v>
      </c>
      <c r="B186">
        <v>45570</v>
      </c>
      <c r="C186" t="str">
        <v>North</v>
      </c>
      <c r="D186" t="str">
        <v>Aditya Mehta</v>
      </c>
      <c r="E186" t="str">
        <v>Furniture</v>
      </c>
      <c r="F186" t="str">
        <v>Table</v>
      </c>
      <c r="G186" t="str">
        <v>Study Table</v>
      </c>
      <c r="H186">
        <v>3</v>
      </c>
      <c r="I186">
        <v>81469</v>
      </c>
      <c r="J186">
        <v>0</v>
      </c>
      <c r="K186">
        <v>244407</v>
      </c>
      <c r="L186">
        <v>219655.35</v>
      </c>
      <c r="M186" t="str">
        <v>Card</v>
      </c>
      <c r="N186" t="str">
        <v>October</v>
      </c>
      <c r="O186">
        <v>4</v>
      </c>
      <c r="P186">
        <v>0</v>
      </c>
      <c r="Q186">
        <v>244407</v>
      </c>
      <c r="R186">
        <v>24751.649999999994</v>
      </c>
      <c r="S186">
        <v>10.127226306938834</v>
      </c>
      <c r="T186" t="str">
        <v>High</v>
      </c>
    </row>
    <row r="187" spans="1:20" x14ac:dyDescent="0.3">
      <c r="A187" t="str">
        <v>ORD0792</v>
      </c>
      <c r="B187">
        <v>44944</v>
      </c>
      <c r="C187" t="str">
        <v>North</v>
      </c>
      <c r="D187" t="str">
        <v>Riya Jain</v>
      </c>
      <c r="E187" t="str">
        <v>Furniture</v>
      </c>
      <c r="F187" t="str">
        <v>Chair</v>
      </c>
      <c r="G187" t="str">
        <v>Office Chair</v>
      </c>
      <c r="H187">
        <v>1</v>
      </c>
      <c r="I187">
        <v>8861</v>
      </c>
      <c r="J187">
        <v>0.08</v>
      </c>
      <c r="K187">
        <v>8152.12</v>
      </c>
      <c r="L187">
        <v>7039.57</v>
      </c>
      <c r="M187" t="str">
        <v>UPI</v>
      </c>
      <c r="N187" t="str">
        <v>January</v>
      </c>
      <c r="O187">
        <v>1</v>
      </c>
      <c r="P187">
        <v>652.16960000000006</v>
      </c>
      <c r="Q187">
        <v>7499.9503999999997</v>
      </c>
      <c r="R187">
        <v>1112.5500000000002</v>
      </c>
      <c r="S187">
        <v>13.647370254608621</v>
      </c>
      <c r="T187" t="str">
        <v>Low</v>
      </c>
    </row>
    <row r="188" spans="1:20" x14ac:dyDescent="0.3">
      <c r="A188" t="str">
        <v>ORD0794</v>
      </c>
      <c r="B188">
        <v>45173</v>
      </c>
      <c r="C188" t="str">
        <v>North</v>
      </c>
      <c r="D188" t="str">
        <v>Aditya Mehta</v>
      </c>
      <c r="E188" t="str">
        <v>Furniture</v>
      </c>
      <c r="F188" t="str">
        <v>Chair</v>
      </c>
      <c r="G188" t="str">
        <v>Office Chair</v>
      </c>
      <c r="H188">
        <v>3</v>
      </c>
      <c r="I188">
        <v>60304</v>
      </c>
      <c r="J188">
        <v>0.12</v>
      </c>
      <c r="K188">
        <v>159202.56</v>
      </c>
      <c r="L188">
        <v>127940.03</v>
      </c>
      <c r="M188" t="str">
        <v>Cash</v>
      </c>
      <c r="N188" t="str">
        <v>September</v>
      </c>
      <c r="O188">
        <v>3</v>
      </c>
      <c r="P188">
        <v>19104.307199999999</v>
      </c>
      <c r="Q188">
        <v>140098.25279999999</v>
      </c>
      <c r="R188">
        <v>31262.53</v>
      </c>
      <c r="S188">
        <v>19.636951817860215</v>
      </c>
      <c r="T188" t="str">
        <v>High</v>
      </c>
    </row>
    <row r="189" spans="1:20" x14ac:dyDescent="0.3">
      <c r="A189" t="str">
        <v>ORD0801</v>
      </c>
      <c r="B189">
        <v>45221</v>
      </c>
      <c r="C189" t="str">
        <v>North</v>
      </c>
      <c r="D189" t="str">
        <v>Riya Jain</v>
      </c>
      <c r="E189" t="str">
        <v>Furniture</v>
      </c>
      <c r="F189" t="str">
        <v>Chair</v>
      </c>
      <c r="G189" t="str">
        <v>Wooden Chair</v>
      </c>
      <c r="H189">
        <v>2</v>
      </c>
      <c r="I189">
        <v>9616</v>
      </c>
      <c r="J189">
        <v>0.1</v>
      </c>
      <c r="K189">
        <v>17308.8</v>
      </c>
      <c r="L189">
        <v>14506.83</v>
      </c>
      <c r="M189" t="str">
        <v>UPI</v>
      </c>
      <c r="N189" t="str">
        <v>October</v>
      </c>
      <c r="O189">
        <v>4</v>
      </c>
      <c r="P189">
        <v>1730.88</v>
      </c>
      <c r="Q189">
        <v>15577.919999999998</v>
      </c>
      <c r="R189">
        <v>2801.9699999999993</v>
      </c>
      <c r="S189">
        <v>16.188123960066552</v>
      </c>
      <c r="T189" t="str">
        <v>Medium</v>
      </c>
    </row>
    <row r="190" spans="1:20" x14ac:dyDescent="0.3">
      <c r="A190" t="str">
        <v>ORD0804</v>
      </c>
      <c r="B190">
        <v>45604</v>
      </c>
      <c r="C190" t="str">
        <v>North</v>
      </c>
      <c r="D190" t="str">
        <v>Arjun Singh</v>
      </c>
      <c r="E190" t="str">
        <v>Clothing</v>
      </c>
      <c r="F190" t="str">
        <v>Women</v>
      </c>
      <c r="G190" t="str">
        <v>Dress</v>
      </c>
      <c r="H190">
        <v>2</v>
      </c>
      <c r="I190">
        <v>67986</v>
      </c>
      <c r="J190">
        <v>0</v>
      </c>
      <c r="K190">
        <v>135972</v>
      </c>
      <c r="L190">
        <v>120006.51</v>
      </c>
      <c r="M190" t="str">
        <v>Cash</v>
      </c>
      <c r="N190" t="str">
        <v>November</v>
      </c>
      <c r="O190">
        <v>4</v>
      </c>
      <c r="P190">
        <v>0</v>
      </c>
      <c r="Q190">
        <v>135972</v>
      </c>
      <c r="R190">
        <v>15965.490000000005</v>
      </c>
      <c r="S190">
        <v>11.741748301120824</v>
      </c>
      <c r="T190" t="str">
        <v>High</v>
      </c>
    </row>
    <row r="191" spans="1:20" x14ac:dyDescent="0.3">
      <c r="A191" t="str">
        <v>ORD0805</v>
      </c>
      <c r="B191">
        <v>44970</v>
      </c>
      <c r="C191" t="str">
        <v>North</v>
      </c>
      <c r="D191" t="str">
        <v>Manish Pandey</v>
      </c>
      <c r="E191" t="str">
        <v>Furniture</v>
      </c>
      <c r="F191" t="str">
        <v>Chair</v>
      </c>
      <c r="G191" t="str">
        <v>Wooden Chair</v>
      </c>
      <c r="H191">
        <v>3</v>
      </c>
      <c r="I191">
        <v>54500</v>
      </c>
      <c r="J191">
        <v>0.08</v>
      </c>
      <c r="K191">
        <v>150420</v>
      </c>
      <c r="L191">
        <v>129540.62</v>
      </c>
      <c r="M191" t="str">
        <v>Card</v>
      </c>
      <c r="N191" t="str">
        <v>February</v>
      </c>
      <c r="O191">
        <v>1</v>
      </c>
      <c r="P191">
        <v>12033.6</v>
      </c>
      <c r="Q191">
        <v>138386.4</v>
      </c>
      <c r="R191">
        <v>20879.380000000005</v>
      </c>
      <c r="S191">
        <v>13.88072064884989</v>
      </c>
      <c r="T191" t="str">
        <v>High</v>
      </c>
    </row>
    <row r="192" spans="1:20" x14ac:dyDescent="0.3">
      <c r="A192" t="str">
        <v>ORD0807</v>
      </c>
      <c r="B192">
        <v>45611</v>
      </c>
      <c r="C192" t="str">
        <v>North</v>
      </c>
      <c r="D192" t="str">
        <v>Neha Verma</v>
      </c>
      <c r="E192" t="str">
        <v>Clothing</v>
      </c>
      <c r="F192" t="str">
        <v>Men</v>
      </c>
      <c r="G192" t="str">
        <v>Shirt</v>
      </c>
      <c r="H192">
        <v>4</v>
      </c>
      <c r="I192">
        <v>21918</v>
      </c>
      <c r="J192">
        <v>0.05</v>
      </c>
      <c r="K192">
        <v>83288.399999999994</v>
      </c>
      <c r="L192">
        <v>72235.31</v>
      </c>
      <c r="M192" t="str">
        <v>UPI</v>
      </c>
      <c r="N192" t="str">
        <v>November</v>
      </c>
      <c r="O192">
        <v>4</v>
      </c>
      <c r="P192">
        <v>4164.42</v>
      </c>
      <c r="Q192">
        <v>79123.98</v>
      </c>
      <c r="R192">
        <v>11053.089999999997</v>
      </c>
      <c r="S192">
        <v>13.270863649679903</v>
      </c>
      <c r="T192" t="str">
        <v>High</v>
      </c>
    </row>
    <row r="193" spans="1:20" x14ac:dyDescent="0.3">
      <c r="A193" t="str">
        <v>ORD0816</v>
      </c>
      <c r="B193">
        <v>45070</v>
      </c>
      <c r="C193" t="str">
        <v>North</v>
      </c>
      <c r="D193" t="str">
        <v>Riya Jain</v>
      </c>
      <c r="E193" t="str">
        <v>Furniture</v>
      </c>
      <c r="F193" t="str">
        <v>Chair</v>
      </c>
      <c r="G193" t="str">
        <v>Wooden Chair</v>
      </c>
      <c r="H193">
        <v>3</v>
      </c>
      <c r="I193">
        <v>4669</v>
      </c>
      <c r="J193">
        <v>0</v>
      </c>
      <c r="K193">
        <v>14007</v>
      </c>
      <c r="L193">
        <v>11782.12</v>
      </c>
      <c r="M193" t="str">
        <v>Cash</v>
      </c>
      <c r="N193" t="str">
        <v>May</v>
      </c>
      <c r="O193">
        <v>2</v>
      </c>
      <c r="P193">
        <v>0</v>
      </c>
      <c r="Q193">
        <v>14007</v>
      </c>
      <c r="R193">
        <v>2224.8799999999992</v>
      </c>
      <c r="S193">
        <v>15.884057971014487</v>
      </c>
      <c r="T193" t="str">
        <v>Medium</v>
      </c>
    </row>
    <row r="194" spans="1:20" x14ac:dyDescent="0.3">
      <c r="A194" t="str">
        <v>ORD0817</v>
      </c>
      <c r="B194">
        <v>45180</v>
      </c>
      <c r="C194" t="str">
        <v>North</v>
      </c>
      <c r="D194" t="str">
        <v>Priya Nair</v>
      </c>
      <c r="E194" t="str">
        <v>Furniture</v>
      </c>
      <c r="F194" t="str">
        <v>Bed</v>
      </c>
      <c r="G194" t="str">
        <v>Queen Bed</v>
      </c>
      <c r="H194">
        <v>3</v>
      </c>
      <c r="I194">
        <v>69620</v>
      </c>
      <c r="J194">
        <v>0</v>
      </c>
      <c r="K194">
        <v>208860</v>
      </c>
      <c r="L194">
        <v>159934.46</v>
      </c>
      <c r="M194" t="str">
        <v>UPI</v>
      </c>
      <c r="N194" t="str">
        <v>September</v>
      </c>
      <c r="O194">
        <v>3</v>
      </c>
      <c r="P194">
        <v>0</v>
      </c>
      <c r="Q194">
        <v>208860</v>
      </c>
      <c r="R194">
        <v>48925.540000000008</v>
      </c>
      <c r="S194">
        <v>23.425040697117691</v>
      </c>
      <c r="T194" t="str">
        <v>High</v>
      </c>
    </row>
    <row r="195" spans="1:20" x14ac:dyDescent="0.3">
      <c r="A195" t="str">
        <v>ORD0820</v>
      </c>
      <c r="B195">
        <v>45499</v>
      </c>
      <c r="C195" t="str">
        <v>North</v>
      </c>
      <c r="D195" t="str">
        <v>Neha Verma</v>
      </c>
      <c r="E195" t="str">
        <v>Electronics</v>
      </c>
      <c r="F195" t="str">
        <v>Mobile</v>
      </c>
      <c r="G195" t="str">
        <v>Samsung</v>
      </c>
      <c r="H195">
        <v>2</v>
      </c>
      <c r="I195">
        <v>38302</v>
      </c>
      <c r="J195">
        <v>0.15</v>
      </c>
      <c r="K195">
        <v>65113.4</v>
      </c>
      <c r="L195">
        <v>50996.57</v>
      </c>
      <c r="M195" t="str">
        <v>Cash</v>
      </c>
      <c r="N195" t="str">
        <v>July</v>
      </c>
      <c r="O195">
        <v>3</v>
      </c>
      <c r="P195">
        <v>9767.01</v>
      </c>
      <c r="Q195">
        <v>55346.39</v>
      </c>
      <c r="R195">
        <v>14116.830000000002</v>
      </c>
      <c r="S195">
        <v>21.680376082342502</v>
      </c>
      <c r="T195" t="str">
        <v>High</v>
      </c>
    </row>
    <row r="196" spans="1:20" x14ac:dyDescent="0.3">
      <c r="A196" t="str">
        <v>ORD0826</v>
      </c>
      <c r="B196">
        <v>45216</v>
      </c>
      <c r="C196" t="str">
        <v>North</v>
      </c>
      <c r="D196" t="str">
        <v>Simran Kaur</v>
      </c>
      <c r="E196" t="str">
        <v>Furniture</v>
      </c>
      <c r="F196" t="str">
        <v>Chair</v>
      </c>
      <c r="G196" t="str">
        <v>Wooden Chair</v>
      </c>
      <c r="H196">
        <v>3</v>
      </c>
      <c r="I196">
        <v>81711</v>
      </c>
      <c r="J196">
        <v>0.15</v>
      </c>
      <c r="K196">
        <v>208363.05</v>
      </c>
      <c r="L196">
        <v>177915.2</v>
      </c>
      <c r="M196" t="str">
        <v>Cash</v>
      </c>
      <c r="N196" t="str">
        <v>October</v>
      </c>
      <c r="O196">
        <v>4</v>
      </c>
      <c r="P196">
        <v>31254.457499999997</v>
      </c>
      <c r="Q196">
        <v>177108.5925</v>
      </c>
      <c r="R196">
        <v>30447.849999999977</v>
      </c>
      <c r="S196">
        <v>14.612883618280678</v>
      </c>
      <c r="T196" t="str">
        <v>High</v>
      </c>
    </row>
    <row r="197" spans="1:20" x14ac:dyDescent="0.3">
      <c r="A197" t="str">
        <v>ORD0827</v>
      </c>
      <c r="B197">
        <v>45242</v>
      </c>
      <c r="C197" t="str">
        <v>North</v>
      </c>
      <c r="D197" t="str">
        <v>Aditya Mehta</v>
      </c>
      <c r="E197" t="str">
        <v>Furniture</v>
      </c>
      <c r="F197" t="str">
        <v>Chair</v>
      </c>
      <c r="G197" t="str">
        <v>Wooden Chair</v>
      </c>
      <c r="H197">
        <v>1</v>
      </c>
      <c r="I197">
        <v>78473</v>
      </c>
      <c r="J197">
        <v>0</v>
      </c>
      <c r="K197">
        <v>78473</v>
      </c>
      <c r="L197">
        <v>63692.160000000003</v>
      </c>
      <c r="M197" t="str">
        <v>Cash</v>
      </c>
      <c r="N197" t="str">
        <v>November</v>
      </c>
      <c r="O197">
        <v>4</v>
      </c>
      <c r="P197">
        <v>0</v>
      </c>
      <c r="Q197">
        <v>78473</v>
      </c>
      <c r="R197">
        <v>14780.839999999997</v>
      </c>
      <c r="S197">
        <v>18.835574019089364</v>
      </c>
      <c r="T197" t="str">
        <v>High</v>
      </c>
    </row>
    <row r="198" spans="1:20" x14ac:dyDescent="0.3">
      <c r="A198" t="str">
        <v>ORD0831</v>
      </c>
      <c r="B198">
        <v>45203</v>
      </c>
      <c r="C198" t="str">
        <v>North</v>
      </c>
      <c r="D198" t="str">
        <v>Rohan Sharma</v>
      </c>
      <c r="E198" t="str">
        <v>Electronics</v>
      </c>
      <c r="F198" t="str">
        <v>Mobile</v>
      </c>
      <c r="G198" t="str">
        <v>Samsung</v>
      </c>
      <c r="H198">
        <v>2</v>
      </c>
      <c r="I198">
        <v>80050</v>
      </c>
      <c r="J198">
        <v>0</v>
      </c>
      <c r="K198">
        <v>160100</v>
      </c>
      <c r="L198">
        <v>126851.95</v>
      </c>
      <c r="M198" t="str">
        <v>UPI</v>
      </c>
      <c r="N198" t="str">
        <v>October</v>
      </c>
      <c r="O198">
        <v>4</v>
      </c>
      <c r="P198">
        <v>0</v>
      </c>
      <c r="Q198">
        <v>160100</v>
      </c>
      <c r="R198">
        <v>33248.050000000003</v>
      </c>
      <c r="S198">
        <v>20.767051842598377</v>
      </c>
      <c r="T198" t="str">
        <v>High</v>
      </c>
    </row>
    <row r="199" spans="1:20" x14ac:dyDescent="0.3">
      <c r="A199" t="str">
        <v>ORD0843</v>
      </c>
      <c r="B199">
        <v>45018</v>
      </c>
      <c r="C199" t="str">
        <v>North</v>
      </c>
      <c r="D199" t="str">
        <v>Priya Nair</v>
      </c>
      <c r="E199" t="str">
        <v>Clothing</v>
      </c>
      <c r="F199" t="str">
        <v>Men</v>
      </c>
      <c r="G199" t="str">
        <v>Shirt</v>
      </c>
      <c r="H199">
        <v>5</v>
      </c>
      <c r="I199">
        <v>82545</v>
      </c>
      <c r="J199">
        <v>0.08</v>
      </c>
      <c r="K199">
        <v>379707</v>
      </c>
      <c r="L199">
        <v>303285.19</v>
      </c>
      <c r="M199" t="str">
        <v>Cash</v>
      </c>
      <c r="N199" t="str">
        <v>April</v>
      </c>
      <c r="O199">
        <v>2</v>
      </c>
      <c r="P199">
        <v>30376.560000000001</v>
      </c>
      <c r="Q199">
        <v>349330.44</v>
      </c>
      <c r="R199">
        <v>76421.81</v>
      </c>
      <c r="S199">
        <v>20.126521238744608</v>
      </c>
      <c r="T199" t="str">
        <v>High</v>
      </c>
    </row>
    <row r="200" spans="1:20" x14ac:dyDescent="0.3">
      <c r="A200" t="str">
        <v>ORD0845</v>
      </c>
      <c r="B200">
        <v>45390</v>
      </c>
      <c r="C200" t="str">
        <v>North</v>
      </c>
      <c r="D200" t="str">
        <v>Anita Joshi</v>
      </c>
      <c r="E200" t="str">
        <v>Clothing</v>
      </c>
      <c r="F200" t="str">
        <v>Women</v>
      </c>
      <c r="G200" t="str">
        <v>Kurti</v>
      </c>
      <c r="H200">
        <v>2</v>
      </c>
      <c r="I200">
        <v>7481</v>
      </c>
      <c r="J200">
        <v>0.1</v>
      </c>
      <c r="K200">
        <v>13465.8</v>
      </c>
      <c r="L200">
        <v>11858.17</v>
      </c>
      <c r="M200" t="str">
        <v>UPI</v>
      </c>
      <c r="N200" t="str">
        <v>April</v>
      </c>
      <c r="O200">
        <v>2</v>
      </c>
      <c r="P200">
        <v>1346.58</v>
      </c>
      <c r="Q200">
        <v>12119.22</v>
      </c>
      <c r="R200">
        <v>1607.6299999999992</v>
      </c>
      <c r="S200">
        <v>11.938614861352457</v>
      </c>
      <c r="T200" t="str">
        <v>Medium</v>
      </c>
    </row>
    <row r="201" spans="1:20" x14ac:dyDescent="0.3">
      <c r="A201" t="str">
        <v>ORD0851</v>
      </c>
      <c r="B201">
        <v>44977</v>
      </c>
      <c r="C201" t="str">
        <v>North</v>
      </c>
      <c r="D201" t="str">
        <v>Harsh Patel</v>
      </c>
      <c r="E201" t="str">
        <v>Electronics</v>
      </c>
      <c r="F201" t="str">
        <v>Accessories</v>
      </c>
      <c r="G201" t="str">
        <v>Power Bank</v>
      </c>
      <c r="H201">
        <v>4</v>
      </c>
      <c r="I201">
        <v>13828</v>
      </c>
      <c r="J201">
        <v>0.15</v>
      </c>
      <c r="K201">
        <v>47015.199999999997</v>
      </c>
      <c r="L201">
        <v>42211.4</v>
      </c>
      <c r="M201" t="str">
        <v>Cash</v>
      </c>
      <c r="N201" t="str">
        <v>February</v>
      </c>
      <c r="O201">
        <v>1</v>
      </c>
      <c r="P201">
        <v>7052.28</v>
      </c>
      <c r="Q201">
        <v>39962.92</v>
      </c>
      <c r="R201">
        <v>4803.7999999999956</v>
      </c>
      <c r="S201">
        <v>10.21754666575915</v>
      </c>
      <c r="T201" t="str">
        <v>High</v>
      </c>
    </row>
    <row r="202" spans="1:20" x14ac:dyDescent="0.3">
      <c r="A202" t="str">
        <v>ORD0857</v>
      </c>
      <c r="B202">
        <v>45461</v>
      </c>
      <c r="C202" t="str">
        <v>North</v>
      </c>
      <c r="D202" t="str">
        <v>Anita Joshi</v>
      </c>
      <c r="E202" t="str">
        <v>Clothing</v>
      </c>
      <c r="F202" t="str">
        <v>Women</v>
      </c>
      <c r="G202" t="str">
        <v>Saree</v>
      </c>
      <c r="H202">
        <v>3</v>
      </c>
      <c r="I202">
        <v>56135</v>
      </c>
      <c r="J202">
        <v>0</v>
      </c>
      <c r="K202">
        <v>168405</v>
      </c>
      <c r="L202">
        <v>133063.15</v>
      </c>
      <c r="M202" t="str">
        <v>Card</v>
      </c>
      <c r="N202" t="str">
        <v>June</v>
      </c>
      <c r="O202">
        <v>2</v>
      </c>
      <c r="P202">
        <v>0</v>
      </c>
      <c r="Q202">
        <v>168405</v>
      </c>
      <c r="R202">
        <v>35341.850000000006</v>
      </c>
      <c r="S202">
        <v>20.986223686945166</v>
      </c>
      <c r="T202" t="str">
        <v>High</v>
      </c>
    </row>
    <row r="203" spans="1:20" x14ac:dyDescent="0.3">
      <c r="A203" t="str">
        <v>ORD0864</v>
      </c>
      <c r="B203">
        <v>45016</v>
      </c>
      <c r="C203" t="str">
        <v>North</v>
      </c>
      <c r="D203" t="str">
        <v>Rakesh Jain</v>
      </c>
      <c r="E203" t="str">
        <v>Furniture</v>
      </c>
      <c r="F203" t="str">
        <v>Bed</v>
      </c>
      <c r="G203" t="str">
        <v>Queen Bed</v>
      </c>
      <c r="H203">
        <v>2</v>
      </c>
      <c r="I203">
        <v>38144</v>
      </c>
      <c r="J203">
        <v>0.1</v>
      </c>
      <c r="K203">
        <v>68659.199999999997</v>
      </c>
      <c r="L203">
        <v>54205.02</v>
      </c>
      <c r="M203" t="str">
        <v>Cash</v>
      </c>
      <c r="N203" t="str">
        <v>March</v>
      </c>
      <c r="O203">
        <v>1</v>
      </c>
      <c r="P203">
        <v>6865.92</v>
      </c>
      <c r="Q203">
        <v>61793.279999999999</v>
      </c>
      <c r="R203">
        <v>14454.18</v>
      </c>
      <c r="S203">
        <v>21.052065855704701</v>
      </c>
      <c r="T203" t="str">
        <v>High</v>
      </c>
    </row>
    <row r="204" spans="1:20" x14ac:dyDescent="0.3">
      <c r="A204" t="str">
        <v>ORD0866</v>
      </c>
      <c r="B204">
        <v>45321</v>
      </c>
      <c r="C204" t="str">
        <v>North</v>
      </c>
      <c r="D204" t="str">
        <v>Simran Kaur</v>
      </c>
      <c r="E204" t="str">
        <v>Clothing</v>
      </c>
      <c r="F204" t="str">
        <v>Kids</v>
      </c>
      <c r="G204" t="str">
        <v>Kids Jacket</v>
      </c>
      <c r="H204">
        <v>2</v>
      </c>
      <c r="I204">
        <v>51429</v>
      </c>
      <c r="J204">
        <v>0.05</v>
      </c>
      <c r="K204">
        <v>97715.1</v>
      </c>
      <c r="L204">
        <v>75600.31</v>
      </c>
      <c r="M204" t="str">
        <v>Cash</v>
      </c>
      <c r="N204" t="str">
        <v>January</v>
      </c>
      <c r="O204">
        <v>1</v>
      </c>
      <c r="P204">
        <v>4885.7550000000001</v>
      </c>
      <c r="Q204">
        <v>92829.345000000001</v>
      </c>
      <c r="R204">
        <v>22114.790000000008</v>
      </c>
      <c r="S204">
        <v>22.631906430019523</v>
      </c>
      <c r="T204" t="str">
        <v>High</v>
      </c>
    </row>
    <row r="205" spans="1:20" x14ac:dyDescent="0.3">
      <c r="A205" t="str">
        <v>ORD0869</v>
      </c>
      <c r="B205">
        <v>45300</v>
      </c>
      <c r="C205" t="str">
        <v>North</v>
      </c>
      <c r="D205" t="str">
        <v>Arjun Singh</v>
      </c>
      <c r="E205" t="str">
        <v>Clothing</v>
      </c>
      <c r="F205" t="str">
        <v>Men</v>
      </c>
      <c r="G205" t="str">
        <v>Jeans</v>
      </c>
      <c r="H205">
        <v>1</v>
      </c>
      <c r="I205">
        <v>50766</v>
      </c>
      <c r="J205">
        <v>0.08</v>
      </c>
      <c r="K205">
        <v>46704.72</v>
      </c>
      <c r="L205">
        <v>38344.660000000003</v>
      </c>
      <c r="M205" t="str">
        <v>Cash</v>
      </c>
      <c r="N205" t="str">
        <v>January</v>
      </c>
      <c r="O205">
        <v>1</v>
      </c>
      <c r="P205">
        <v>3736.3776000000003</v>
      </c>
      <c r="Q205">
        <v>42968.342400000001</v>
      </c>
      <c r="R205">
        <v>8360.0599999999977</v>
      </c>
      <c r="S205">
        <v>17.899818262479673</v>
      </c>
      <c r="T205" t="str">
        <v>High</v>
      </c>
    </row>
    <row r="206" spans="1:20" x14ac:dyDescent="0.3">
      <c r="A206" t="str">
        <v>ORD0870</v>
      </c>
      <c r="B206">
        <v>44941</v>
      </c>
      <c r="C206" t="str">
        <v>North</v>
      </c>
      <c r="D206" t="str">
        <v>Aditya Mehta</v>
      </c>
      <c r="E206" t="str">
        <v>Furniture</v>
      </c>
      <c r="F206" t="str">
        <v>Table</v>
      </c>
      <c r="G206" t="str">
        <v>Coffee Table</v>
      </c>
      <c r="H206">
        <v>1</v>
      </c>
      <c r="I206">
        <v>39830</v>
      </c>
      <c r="J206">
        <v>0.1</v>
      </c>
      <c r="K206">
        <v>35847</v>
      </c>
      <c r="L206">
        <v>29154.92</v>
      </c>
      <c r="M206" t="str">
        <v>Card</v>
      </c>
      <c r="N206" t="str">
        <v>January</v>
      </c>
      <c r="O206">
        <v>1</v>
      </c>
      <c r="P206">
        <v>3584.7000000000003</v>
      </c>
      <c r="Q206">
        <v>32262.3</v>
      </c>
      <c r="R206">
        <v>6692.0800000000017</v>
      </c>
      <c r="S206">
        <v>18.668452032248169</v>
      </c>
      <c r="T206" t="str">
        <v>High</v>
      </c>
    </row>
    <row r="207" spans="1:20" x14ac:dyDescent="0.3">
      <c r="A207" t="str">
        <v>ORD0871</v>
      </c>
      <c r="B207">
        <v>45395</v>
      </c>
      <c r="C207" t="str">
        <v>North</v>
      </c>
      <c r="D207" t="str">
        <v>Manish Pandey</v>
      </c>
      <c r="E207" t="str">
        <v>Furniture</v>
      </c>
      <c r="F207" t="str">
        <v>Bed</v>
      </c>
      <c r="G207" t="str">
        <v>King Size Bed</v>
      </c>
      <c r="H207">
        <v>4</v>
      </c>
      <c r="I207">
        <v>55923</v>
      </c>
      <c r="J207">
        <v>0</v>
      </c>
      <c r="K207">
        <v>223692</v>
      </c>
      <c r="L207">
        <v>185668.22</v>
      </c>
      <c r="M207" t="str">
        <v>UPI</v>
      </c>
      <c r="N207" t="str">
        <v>April</v>
      </c>
      <c r="O207">
        <v>2</v>
      </c>
      <c r="P207">
        <v>0</v>
      </c>
      <c r="Q207">
        <v>223692</v>
      </c>
      <c r="R207">
        <v>38023.78</v>
      </c>
      <c r="S207">
        <v>16.998274413032206</v>
      </c>
      <c r="T207" t="str">
        <v>High</v>
      </c>
    </row>
    <row r="208" spans="1:20" x14ac:dyDescent="0.3">
      <c r="A208" t="str">
        <v>ORD0872</v>
      </c>
      <c r="B208">
        <v>45314</v>
      </c>
      <c r="C208" t="str">
        <v>North</v>
      </c>
      <c r="D208" t="str">
        <v>Rohan Sharma</v>
      </c>
      <c r="E208" t="str">
        <v>Clothing</v>
      </c>
      <c r="F208" t="str">
        <v>Women</v>
      </c>
      <c r="G208" t="str">
        <v>Dress</v>
      </c>
      <c r="H208">
        <v>2</v>
      </c>
      <c r="I208">
        <v>65154</v>
      </c>
      <c r="J208">
        <v>0.15</v>
      </c>
      <c r="K208">
        <v>110761.8</v>
      </c>
      <c r="L208">
        <v>94284.28</v>
      </c>
      <c r="M208" t="str">
        <v>UPI</v>
      </c>
      <c r="N208" t="str">
        <v>January</v>
      </c>
      <c r="O208">
        <v>1</v>
      </c>
      <c r="P208">
        <v>16614.27</v>
      </c>
      <c r="Q208">
        <v>94147.53</v>
      </c>
      <c r="R208">
        <v>16477.520000000004</v>
      </c>
      <c r="S208">
        <v>14.876536856569686</v>
      </c>
      <c r="T208" t="str">
        <v>High</v>
      </c>
    </row>
    <row r="209" spans="1:20" x14ac:dyDescent="0.3">
      <c r="A209" t="str">
        <v>ORD0874</v>
      </c>
      <c r="B209">
        <v>45446</v>
      </c>
      <c r="C209" t="str">
        <v>North</v>
      </c>
      <c r="D209" t="str">
        <v>Anita Joshi</v>
      </c>
      <c r="E209" t="str">
        <v>Electronics</v>
      </c>
      <c r="F209" t="str">
        <v>Mobile</v>
      </c>
      <c r="G209" t="str">
        <v>Vivo</v>
      </c>
      <c r="H209">
        <v>1</v>
      </c>
      <c r="I209">
        <v>64320</v>
      </c>
      <c r="J209">
        <v>0.15</v>
      </c>
      <c r="K209">
        <v>54672</v>
      </c>
      <c r="L209">
        <v>46054.71</v>
      </c>
      <c r="M209" t="str">
        <v>Cash</v>
      </c>
      <c r="N209" t="str">
        <v>June</v>
      </c>
      <c r="O209">
        <v>2</v>
      </c>
      <c r="P209">
        <v>8200.7999999999993</v>
      </c>
      <c r="Q209">
        <v>46471.199999999997</v>
      </c>
      <c r="R209">
        <v>8617.2900000000009</v>
      </c>
      <c r="S209">
        <v>15.761797629499563</v>
      </c>
      <c r="T209" t="str">
        <v>High</v>
      </c>
    </row>
    <row r="210" spans="1:20" x14ac:dyDescent="0.3">
      <c r="A210" t="str">
        <v>ORD0875</v>
      </c>
      <c r="B210">
        <v>45490</v>
      </c>
      <c r="C210" t="str">
        <v>North</v>
      </c>
      <c r="D210" t="str">
        <v>Kavita Rao</v>
      </c>
      <c r="E210" t="str">
        <v>Electronics</v>
      </c>
      <c r="F210" t="str">
        <v>Accessories</v>
      </c>
      <c r="G210" t="str">
        <v>Smart Watch</v>
      </c>
      <c r="H210">
        <v>3</v>
      </c>
      <c r="I210">
        <v>7837</v>
      </c>
      <c r="J210">
        <v>0.15</v>
      </c>
      <c r="K210">
        <v>19984.349999999999</v>
      </c>
      <c r="L210">
        <v>17085.830000000002</v>
      </c>
      <c r="M210" t="str">
        <v>UPI</v>
      </c>
      <c r="N210" t="str">
        <v>July</v>
      </c>
      <c r="O210">
        <v>3</v>
      </c>
      <c r="P210">
        <v>2997.6524999999997</v>
      </c>
      <c r="Q210">
        <v>16986.697499999998</v>
      </c>
      <c r="R210">
        <v>2898.5199999999968</v>
      </c>
      <c r="S210">
        <v>14.503949340358815</v>
      </c>
      <c r="T210" t="str">
        <v>Medium</v>
      </c>
    </row>
    <row r="211" spans="1:20" x14ac:dyDescent="0.3">
      <c r="A211" t="str">
        <v>ORD0876</v>
      </c>
      <c r="B211">
        <v>45355</v>
      </c>
      <c r="C211" t="str">
        <v>North</v>
      </c>
      <c r="D211" t="str">
        <v>Arjun Singh</v>
      </c>
      <c r="E211" t="str">
        <v>Furniture</v>
      </c>
      <c r="F211" t="str">
        <v>Table</v>
      </c>
      <c r="G211" t="str">
        <v>Study Table</v>
      </c>
      <c r="H211">
        <v>2</v>
      </c>
      <c r="I211">
        <v>17377</v>
      </c>
      <c r="J211">
        <v>0.15</v>
      </c>
      <c r="K211">
        <v>29540.9</v>
      </c>
      <c r="L211">
        <v>26169.7</v>
      </c>
      <c r="M211" t="str">
        <v>Card</v>
      </c>
      <c r="N211" t="str">
        <v>March</v>
      </c>
      <c r="O211">
        <v>1</v>
      </c>
      <c r="P211">
        <v>4431.1350000000002</v>
      </c>
      <c r="Q211">
        <v>25109.764999999999</v>
      </c>
      <c r="R211">
        <v>3371.2000000000007</v>
      </c>
      <c r="S211">
        <v>11.41197458438978</v>
      </c>
      <c r="T211" t="str">
        <v>Medium</v>
      </c>
    </row>
    <row r="212" spans="1:20" x14ac:dyDescent="0.3">
      <c r="A212" t="str">
        <v>ORD0877</v>
      </c>
      <c r="B212">
        <v>45328</v>
      </c>
      <c r="C212" t="str">
        <v>North</v>
      </c>
      <c r="D212" t="str">
        <v>Kavita Rao</v>
      </c>
      <c r="E212" t="str">
        <v>Electronics</v>
      </c>
      <c r="F212" t="str">
        <v>Laptop</v>
      </c>
      <c r="G212" t="str">
        <v>Lenovo IdeaPad</v>
      </c>
      <c r="H212">
        <v>5</v>
      </c>
      <c r="I212">
        <v>4855</v>
      </c>
      <c r="J212">
        <v>0.15</v>
      </c>
      <c r="K212">
        <v>20633.75</v>
      </c>
      <c r="L212">
        <v>16869.310000000001</v>
      </c>
      <c r="M212" t="str">
        <v>UPI</v>
      </c>
      <c r="N212" t="str">
        <v>February</v>
      </c>
      <c r="O212">
        <v>1</v>
      </c>
      <c r="P212">
        <v>3095.0625</v>
      </c>
      <c r="Q212">
        <v>17538.6875</v>
      </c>
      <c r="R212">
        <v>3764.4399999999987</v>
      </c>
      <c r="S212">
        <v>18.244090385896886</v>
      </c>
      <c r="T212" t="str">
        <v>Medium</v>
      </c>
    </row>
    <row r="213" spans="1:20" x14ac:dyDescent="0.3">
      <c r="A213" t="str">
        <v>ORD0878</v>
      </c>
      <c r="B213">
        <v>45176</v>
      </c>
      <c r="C213" t="str">
        <v>North</v>
      </c>
      <c r="D213" t="str">
        <v>Priya Nair</v>
      </c>
      <c r="E213" t="str">
        <v>Clothing</v>
      </c>
      <c r="F213" t="str">
        <v>Kids</v>
      </c>
      <c r="G213" t="str">
        <v>Kids Jacket</v>
      </c>
      <c r="H213">
        <v>2</v>
      </c>
      <c r="I213">
        <v>74546</v>
      </c>
      <c r="J213">
        <v>0.1</v>
      </c>
      <c r="K213">
        <v>134182.79999999999</v>
      </c>
      <c r="L213">
        <v>102725.45</v>
      </c>
      <c r="M213" t="str">
        <v>Cash</v>
      </c>
      <c r="N213" t="str">
        <v>September</v>
      </c>
      <c r="O213">
        <v>3</v>
      </c>
      <c r="P213">
        <v>13418.279999999999</v>
      </c>
      <c r="Q213">
        <v>120764.51999999999</v>
      </c>
      <c r="R213">
        <v>31457.349999999991</v>
      </c>
      <c r="S213">
        <v>23.443652986820958</v>
      </c>
      <c r="T213" t="str">
        <v>High</v>
      </c>
    </row>
    <row r="214" spans="1:20" x14ac:dyDescent="0.3">
      <c r="A214" t="str">
        <v>ORD0880</v>
      </c>
      <c r="B214">
        <v>45545</v>
      </c>
      <c r="C214" t="str">
        <v>North</v>
      </c>
      <c r="D214" t="str">
        <v>Manish Pandey</v>
      </c>
      <c r="E214" t="str">
        <v>Clothing</v>
      </c>
      <c r="F214" t="str">
        <v>Kids</v>
      </c>
      <c r="G214" t="str">
        <v>Kids T-shirt</v>
      </c>
      <c r="H214">
        <v>2</v>
      </c>
      <c r="I214">
        <v>16971</v>
      </c>
      <c r="J214">
        <v>0.12</v>
      </c>
      <c r="K214">
        <v>29868.959999999999</v>
      </c>
      <c r="L214">
        <v>23273.200000000001</v>
      </c>
      <c r="M214" t="str">
        <v>UPI</v>
      </c>
      <c r="N214" t="str">
        <v>September</v>
      </c>
      <c r="O214">
        <v>3</v>
      </c>
      <c r="P214">
        <v>3584.2751999999996</v>
      </c>
      <c r="Q214">
        <v>26284.684799999999</v>
      </c>
      <c r="R214">
        <v>6595.7599999999984</v>
      </c>
      <c r="S214">
        <v>22.082322250255778</v>
      </c>
      <c r="T214" t="str">
        <v>Medium</v>
      </c>
    </row>
    <row r="215" spans="1:20" x14ac:dyDescent="0.3">
      <c r="A215" t="str">
        <v>ORD0889</v>
      </c>
      <c r="B215">
        <v>45049</v>
      </c>
      <c r="C215" t="str">
        <v>North</v>
      </c>
      <c r="D215" t="str">
        <v>Simran Kaur</v>
      </c>
      <c r="E215" t="str">
        <v>Electronics</v>
      </c>
      <c r="F215" t="str">
        <v>Laptop</v>
      </c>
      <c r="G215" t="str">
        <v>HP Pavilion</v>
      </c>
      <c r="H215">
        <v>2</v>
      </c>
      <c r="I215">
        <v>42764</v>
      </c>
      <c r="J215">
        <v>0</v>
      </c>
      <c r="K215">
        <v>85528</v>
      </c>
      <c r="L215">
        <v>69597.27</v>
      </c>
      <c r="M215" t="str">
        <v>Cash</v>
      </c>
      <c r="N215" t="str">
        <v>May</v>
      </c>
      <c r="O215">
        <v>2</v>
      </c>
      <c r="P215">
        <v>0</v>
      </c>
      <c r="Q215">
        <v>85528</v>
      </c>
      <c r="R215">
        <v>15930.729999999996</v>
      </c>
      <c r="S215">
        <v>18.626332896829105</v>
      </c>
      <c r="T215" t="str">
        <v>High</v>
      </c>
    </row>
    <row r="216" spans="1:20" x14ac:dyDescent="0.3">
      <c r="A216" t="str">
        <v>ORD0894</v>
      </c>
      <c r="B216">
        <v>45016</v>
      </c>
      <c r="C216" t="str">
        <v>North</v>
      </c>
      <c r="D216" t="str">
        <v>Neha Verma</v>
      </c>
      <c r="E216" t="str">
        <v>Electronics</v>
      </c>
      <c r="F216" t="str">
        <v>Mobile</v>
      </c>
      <c r="G216" t="str">
        <v>iPhone</v>
      </c>
      <c r="H216">
        <v>5</v>
      </c>
      <c r="I216">
        <v>71122</v>
      </c>
      <c r="J216">
        <v>0</v>
      </c>
      <c r="K216">
        <v>355610</v>
      </c>
      <c r="L216">
        <v>300797.81</v>
      </c>
      <c r="M216" t="str">
        <v>Card</v>
      </c>
      <c r="N216" t="str">
        <v>March</v>
      </c>
      <c r="O216">
        <v>1</v>
      </c>
      <c r="P216">
        <v>0</v>
      </c>
      <c r="Q216">
        <v>355610</v>
      </c>
      <c r="R216">
        <v>54812.19</v>
      </c>
      <c r="S216">
        <v>15.413568234864035</v>
      </c>
      <c r="T216" t="str">
        <v>High</v>
      </c>
    </row>
    <row r="217" spans="1:20" x14ac:dyDescent="0.3">
      <c r="A217" t="str">
        <v>ORD0897</v>
      </c>
      <c r="B217">
        <v>45334</v>
      </c>
      <c r="C217" t="str">
        <v>North</v>
      </c>
      <c r="D217" t="str">
        <v>Priya Nair</v>
      </c>
      <c r="E217" t="str">
        <v>Furniture</v>
      </c>
      <c r="F217" t="str">
        <v>Table</v>
      </c>
      <c r="G217" t="str">
        <v>Study Table</v>
      </c>
      <c r="H217">
        <v>2</v>
      </c>
      <c r="I217">
        <v>69480</v>
      </c>
      <c r="J217">
        <v>0.15</v>
      </c>
      <c r="K217">
        <v>118116</v>
      </c>
      <c r="L217">
        <v>89334.34</v>
      </c>
      <c r="M217" t="str">
        <v>UPI</v>
      </c>
      <c r="N217" t="str">
        <v>February</v>
      </c>
      <c r="O217">
        <v>1</v>
      </c>
      <c r="P217">
        <v>17717.399999999998</v>
      </c>
      <c r="Q217">
        <v>100398.6</v>
      </c>
      <c r="R217">
        <v>28781.660000000003</v>
      </c>
      <c r="S217">
        <v>24.367283009922453</v>
      </c>
      <c r="T217" t="str">
        <v>High</v>
      </c>
    </row>
    <row r="218" spans="1:20" x14ac:dyDescent="0.3">
      <c r="A218" t="str">
        <v>ORD0898</v>
      </c>
      <c r="B218">
        <v>45202</v>
      </c>
      <c r="C218" t="str">
        <v>North</v>
      </c>
      <c r="D218" t="str">
        <v>Neha Verma</v>
      </c>
      <c r="E218" t="str">
        <v>Clothing</v>
      </c>
      <c r="F218" t="str">
        <v>Women</v>
      </c>
      <c r="G218" t="str">
        <v>Saree</v>
      </c>
      <c r="H218">
        <v>3</v>
      </c>
      <c r="I218">
        <v>63309</v>
      </c>
      <c r="J218">
        <v>0.1</v>
      </c>
      <c r="K218">
        <v>170934.3</v>
      </c>
      <c r="L218">
        <v>138843.68</v>
      </c>
      <c r="M218" t="str">
        <v>Card</v>
      </c>
      <c r="N218" t="str">
        <v>October</v>
      </c>
      <c r="O218">
        <v>4</v>
      </c>
      <c r="P218">
        <v>17093.43</v>
      </c>
      <c r="Q218">
        <v>153840.87</v>
      </c>
      <c r="R218">
        <v>32090.619999999995</v>
      </c>
      <c r="S218">
        <v>18.773657481266191</v>
      </c>
      <c r="T218" t="str">
        <v>High</v>
      </c>
    </row>
    <row r="219" spans="1:20" x14ac:dyDescent="0.3">
      <c r="A219" t="str">
        <v>ORD0913</v>
      </c>
      <c r="B219">
        <v>45584</v>
      </c>
      <c r="C219" t="str">
        <v>North</v>
      </c>
      <c r="D219" t="str">
        <v>Harsh Patel</v>
      </c>
      <c r="E219" t="str">
        <v>Furniture</v>
      </c>
      <c r="F219" t="str">
        <v>Table</v>
      </c>
      <c r="G219" t="str">
        <v>Study Table</v>
      </c>
      <c r="H219">
        <v>4</v>
      </c>
      <c r="I219">
        <v>65456</v>
      </c>
      <c r="J219">
        <v>0.05</v>
      </c>
      <c r="K219">
        <v>248732.79999999999</v>
      </c>
      <c r="L219">
        <v>191206.25</v>
      </c>
      <c r="M219" t="str">
        <v>Card</v>
      </c>
      <c r="N219" t="str">
        <v>October</v>
      </c>
      <c r="O219">
        <v>4</v>
      </c>
      <c r="P219">
        <v>12436.64</v>
      </c>
      <c r="Q219">
        <v>236296.15999999997</v>
      </c>
      <c r="R219">
        <v>57526.549999999988</v>
      </c>
      <c r="S219">
        <v>23.127850448352604</v>
      </c>
      <c r="T219" t="str">
        <v>High</v>
      </c>
    </row>
    <row r="220" spans="1:20" x14ac:dyDescent="0.3">
      <c r="A220" t="str">
        <v>ORD0920</v>
      </c>
      <c r="B220">
        <v>45259</v>
      </c>
      <c r="C220" t="str">
        <v>North</v>
      </c>
      <c r="D220" t="str">
        <v>Suresh Kumar</v>
      </c>
      <c r="E220" t="str">
        <v>Electronics</v>
      </c>
      <c r="F220" t="str">
        <v>Accessories</v>
      </c>
      <c r="G220" t="str">
        <v>Power Bank</v>
      </c>
      <c r="H220">
        <v>5</v>
      </c>
      <c r="I220">
        <v>47225</v>
      </c>
      <c r="J220">
        <v>0.1</v>
      </c>
      <c r="K220">
        <v>212512.5</v>
      </c>
      <c r="L220">
        <v>182988.89</v>
      </c>
      <c r="M220" t="str">
        <v>UPI</v>
      </c>
      <c r="N220" t="str">
        <v>November</v>
      </c>
      <c r="O220">
        <v>4</v>
      </c>
      <c r="P220">
        <v>21251.25</v>
      </c>
      <c r="Q220">
        <v>191261.25</v>
      </c>
      <c r="R220">
        <v>29523.609999999986</v>
      </c>
      <c r="S220">
        <v>13.892646314922644</v>
      </c>
      <c r="T220" t="str">
        <v>High</v>
      </c>
    </row>
    <row r="221" spans="1:20" x14ac:dyDescent="0.3">
      <c r="A221" t="str">
        <v>ORD0924</v>
      </c>
      <c r="B221">
        <v>45043</v>
      </c>
      <c r="C221" t="str">
        <v>North</v>
      </c>
      <c r="D221" t="str">
        <v>Rakesh Jain</v>
      </c>
      <c r="E221" t="str">
        <v>Electronics</v>
      </c>
      <c r="F221" t="str">
        <v>Accessories</v>
      </c>
      <c r="G221" t="str">
        <v>Smart Watch</v>
      </c>
      <c r="H221">
        <v>4</v>
      </c>
      <c r="I221">
        <v>83963</v>
      </c>
      <c r="J221">
        <v>0.12</v>
      </c>
      <c r="K221">
        <v>295549.76</v>
      </c>
      <c r="L221">
        <v>262645.73</v>
      </c>
      <c r="M221" t="str">
        <v>Cash</v>
      </c>
      <c r="N221" t="str">
        <v>April</v>
      </c>
      <c r="O221">
        <v>2</v>
      </c>
      <c r="P221">
        <v>35465.9712</v>
      </c>
      <c r="Q221">
        <v>260083.78880000001</v>
      </c>
      <c r="R221">
        <v>32904.030000000028</v>
      </c>
      <c r="S221">
        <v>11.133160791604103</v>
      </c>
      <c r="T221" t="str">
        <v>High</v>
      </c>
    </row>
    <row r="222" spans="1:20" x14ac:dyDescent="0.3">
      <c r="A222" t="str">
        <v>ORD0928</v>
      </c>
      <c r="B222">
        <v>45561</v>
      </c>
      <c r="C222" t="str">
        <v>North</v>
      </c>
      <c r="D222" t="str">
        <v>Rakesh Jain</v>
      </c>
      <c r="E222" t="str">
        <v>Furniture</v>
      </c>
      <c r="F222" t="str">
        <v>Chair</v>
      </c>
      <c r="G222" t="str">
        <v>Office Chair</v>
      </c>
      <c r="H222">
        <v>2</v>
      </c>
      <c r="I222">
        <v>70890</v>
      </c>
      <c r="J222">
        <v>0</v>
      </c>
      <c r="K222">
        <v>141780</v>
      </c>
      <c r="L222">
        <v>115720.68</v>
      </c>
      <c r="M222" t="str">
        <v>UPI</v>
      </c>
      <c r="N222" t="str">
        <v>September</v>
      </c>
      <c r="O222">
        <v>3</v>
      </c>
      <c r="P222">
        <v>0</v>
      </c>
      <c r="Q222">
        <v>141780</v>
      </c>
      <c r="R222">
        <v>26059.320000000007</v>
      </c>
      <c r="S222">
        <v>18.380110029623363</v>
      </c>
      <c r="T222" t="str">
        <v>High</v>
      </c>
    </row>
    <row r="223" spans="1:20" x14ac:dyDescent="0.3">
      <c r="A223" t="str">
        <v>ORD0930</v>
      </c>
      <c r="B223">
        <v>45174</v>
      </c>
      <c r="C223" t="str">
        <v>North</v>
      </c>
      <c r="D223" t="str">
        <v>Aditya Mehta</v>
      </c>
      <c r="E223" t="str">
        <v>Electronics</v>
      </c>
      <c r="F223" t="str">
        <v>Accessories</v>
      </c>
      <c r="G223" t="str">
        <v>Bluetooth Earbuds</v>
      </c>
      <c r="H223">
        <v>2</v>
      </c>
      <c r="I223">
        <v>83450</v>
      </c>
      <c r="J223">
        <v>0.12</v>
      </c>
      <c r="K223">
        <v>146872</v>
      </c>
      <c r="L223">
        <v>114549.29</v>
      </c>
      <c r="M223" t="str">
        <v>Cash</v>
      </c>
      <c r="N223" t="str">
        <v>September</v>
      </c>
      <c r="O223">
        <v>3</v>
      </c>
      <c r="P223">
        <v>17624.64</v>
      </c>
      <c r="Q223">
        <v>129247.36</v>
      </c>
      <c r="R223">
        <v>32322.710000000006</v>
      </c>
      <c r="S223">
        <v>22.007401002233244</v>
      </c>
      <c r="T223" t="str">
        <v>High</v>
      </c>
    </row>
    <row r="224" spans="1:20" x14ac:dyDescent="0.3">
      <c r="A224" t="str">
        <v>ORD0937</v>
      </c>
      <c r="B224">
        <v>45521</v>
      </c>
      <c r="C224" t="str">
        <v>North</v>
      </c>
      <c r="D224" t="str">
        <v>Rakesh Jain</v>
      </c>
      <c r="E224" t="str">
        <v>Electronics</v>
      </c>
      <c r="F224" t="str">
        <v>Mobile</v>
      </c>
      <c r="G224" t="str">
        <v>Vivo</v>
      </c>
      <c r="H224">
        <v>4</v>
      </c>
      <c r="I224">
        <v>85038</v>
      </c>
      <c r="J224">
        <v>0.1</v>
      </c>
      <c r="K224">
        <v>306136.8</v>
      </c>
      <c r="L224">
        <v>238814.17</v>
      </c>
      <c r="M224" t="str">
        <v>UPI</v>
      </c>
      <c r="N224" t="str">
        <v>August</v>
      </c>
      <c r="O224">
        <v>3</v>
      </c>
      <c r="P224">
        <v>30613.68</v>
      </c>
      <c r="Q224">
        <v>275523.12</v>
      </c>
      <c r="R224">
        <v>67322.629999999976</v>
      </c>
      <c r="S224">
        <v>21.991028193931594</v>
      </c>
      <c r="T224" t="str">
        <v>High</v>
      </c>
    </row>
    <row r="225" spans="1:20" x14ac:dyDescent="0.3">
      <c r="A225" t="str">
        <v>ORD0940</v>
      </c>
      <c r="B225">
        <v>45102</v>
      </c>
      <c r="C225" t="str">
        <v>North</v>
      </c>
      <c r="D225" t="str">
        <v>Arjun Singh</v>
      </c>
      <c r="E225" t="str">
        <v>Furniture</v>
      </c>
      <c r="F225" t="str">
        <v>Bed</v>
      </c>
      <c r="G225" t="str">
        <v>Queen Bed</v>
      </c>
      <c r="H225">
        <v>5</v>
      </c>
      <c r="I225">
        <v>11512</v>
      </c>
      <c r="J225">
        <v>0.15</v>
      </c>
      <c r="K225">
        <v>48926</v>
      </c>
      <c r="L225">
        <v>36872.43</v>
      </c>
      <c r="M225" t="str">
        <v>Card</v>
      </c>
      <c r="N225" t="str">
        <v>June</v>
      </c>
      <c r="O225">
        <v>2</v>
      </c>
      <c r="P225">
        <v>7338.9</v>
      </c>
      <c r="Q225">
        <v>41587.1</v>
      </c>
      <c r="R225">
        <v>12053.57</v>
      </c>
      <c r="S225">
        <v>24.636328332583901</v>
      </c>
      <c r="T225" t="str">
        <v>High</v>
      </c>
    </row>
    <row r="226" spans="1:20" x14ac:dyDescent="0.3">
      <c r="A226" t="str">
        <v>ORD0944</v>
      </c>
      <c r="B226">
        <v>45196</v>
      </c>
      <c r="C226" t="str">
        <v>North</v>
      </c>
      <c r="D226" t="str">
        <v>Harsh Patel</v>
      </c>
      <c r="E226" t="str">
        <v>Clothing</v>
      </c>
      <c r="F226" t="str">
        <v>Men</v>
      </c>
      <c r="G226" t="str">
        <v>Jacket</v>
      </c>
      <c r="H226">
        <v>3</v>
      </c>
      <c r="I226">
        <v>55606</v>
      </c>
      <c r="J226">
        <v>0</v>
      </c>
      <c r="K226">
        <v>166818</v>
      </c>
      <c r="L226">
        <v>139334.24</v>
      </c>
      <c r="M226" t="str">
        <v>Cash</v>
      </c>
      <c r="N226" t="str">
        <v>September</v>
      </c>
      <c r="O226">
        <v>3</v>
      </c>
      <c r="P226">
        <v>0</v>
      </c>
      <c r="Q226">
        <v>166818</v>
      </c>
      <c r="R226">
        <v>27483.760000000009</v>
      </c>
      <c r="S226">
        <v>16.475296430840803</v>
      </c>
      <c r="T226" t="str">
        <v>High</v>
      </c>
    </row>
    <row r="227" spans="1:20" x14ac:dyDescent="0.3">
      <c r="A227" t="str">
        <v>ORD0954</v>
      </c>
      <c r="B227">
        <v>44952</v>
      </c>
      <c r="C227" t="str">
        <v>North</v>
      </c>
      <c r="D227" t="str">
        <v>Simran Kaur</v>
      </c>
      <c r="E227" t="str">
        <v>Electronics</v>
      </c>
      <c r="F227" t="str">
        <v>Mobile</v>
      </c>
      <c r="G227" t="str">
        <v>OnePlus</v>
      </c>
      <c r="H227">
        <v>1</v>
      </c>
      <c r="I227">
        <v>63832</v>
      </c>
      <c r="J227">
        <v>0</v>
      </c>
      <c r="K227">
        <v>63832</v>
      </c>
      <c r="L227">
        <v>51322.8</v>
      </c>
      <c r="M227" t="str">
        <v>Cash</v>
      </c>
      <c r="N227" t="str">
        <v>January</v>
      </c>
      <c r="O227">
        <v>1</v>
      </c>
      <c r="P227">
        <v>0</v>
      </c>
      <c r="Q227">
        <v>63832</v>
      </c>
      <c r="R227">
        <v>12509.199999999997</v>
      </c>
      <c r="S227">
        <v>19.597067301666872</v>
      </c>
      <c r="T227" t="str">
        <v>High</v>
      </c>
    </row>
    <row r="228" spans="1:20" x14ac:dyDescent="0.3">
      <c r="A228" t="str">
        <v>ORD0955</v>
      </c>
      <c r="B228">
        <v>45204</v>
      </c>
      <c r="C228" t="str">
        <v>North</v>
      </c>
      <c r="D228" t="str">
        <v>Riya Jain</v>
      </c>
      <c r="E228" t="str">
        <v>Electronics</v>
      </c>
      <c r="F228" t="str">
        <v>Accessories</v>
      </c>
      <c r="G228" t="str">
        <v>Smart Watch</v>
      </c>
      <c r="H228">
        <v>1</v>
      </c>
      <c r="I228">
        <v>7963</v>
      </c>
      <c r="J228">
        <v>0.05</v>
      </c>
      <c r="K228">
        <v>7564.85</v>
      </c>
      <c r="L228">
        <v>6615.16</v>
      </c>
      <c r="M228" t="str">
        <v>Card</v>
      </c>
      <c r="N228" t="str">
        <v>October</v>
      </c>
      <c r="O228">
        <v>4</v>
      </c>
      <c r="P228">
        <v>378.24250000000006</v>
      </c>
      <c r="Q228">
        <v>7186.6075000000001</v>
      </c>
      <c r="R228">
        <v>949.69000000000051</v>
      </c>
      <c r="S228">
        <v>12.55398322504743</v>
      </c>
      <c r="T228" t="str">
        <v>Low</v>
      </c>
    </row>
    <row r="229" spans="1:20" x14ac:dyDescent="0.3">
      <c r="A229" t="str">
        <v>ORD0958</v>
      </c>
      <c r="B229">
        <v>45384</v>
      </c>
      <c r="C229" t="str">
        <v>North</v>
      </c>
      <c r="D229" t="str">
        <v>Arjun Singh</v>
      </c>
      <c r="E229" t="str">
        <v>Electronics</v>
      </c>
      <c r="F229" t="str">
        <v>Mobile</v>
      </c>
      <c r="G229" t="str">
        <v>Samsung</v>
      </c>
      <c r="H229">
        <v>4</v>
      </c>
      <c r="I229">
        <v>26186</v>
      </c>
      <c r="J229">
        <v>0</v>
      </c>
      <c r="K229">
        <v>104744</v>
      </c>
      <c r="L229">
        <v>84800.15</v>
      </c>
      <c r="M229" t="str">
        <v>Cash</v>
      </c>
      <c r="N229" t="str">
        <v>April</v>
      </c>
      <c r="O229">
        <v>2</v>
      </c>
      <c r="P229">
        <v>0</v>
      </c>
      <c r="Q229">
        <v>104744</v>
      </c>
      <c r="R229">
        <v>19943.850000000006</v>
      </c>
      <c r="S229">
        <v>19.040565569388228</v>
      </c>
      <c r="T229" t="str">
        <v>High</v>
      </c>
    </row>
    <row r="230" spans="1:20" x14ac:dyDescent="0.3">
      <c r="A230" t="str">
        <v>ORD0961</v>
      </c>
      <c r="B230">
        <v>45147</v>
      </c>
      <c r="C230" t="str">
        <v>North</v>
      </c>
      <c r="D230" t="str">
        <v>Anita Joshi</v>
      </c>
      <c r="E230" t="str">
        <v>Furniture</v>
      </c>
      <c r="F230" t="str">
        <v>Table</v>
      </c>
      <c r="G230" t="str">
        <v>Study Table</v>
      </c>
      <c r="H230">
        <v>5</v>
      </c>
      <c r="I230">
        <v>5500</v>
      </c>
      <c r="J230">
        <v>0.08</v>
      </c>
      <c r="K230">
        <v>25300</v>
      </c>
      <c r="L230">
        <v>20861.919999999998</v>
      </c>
      <c r="M230" t="str">
        <v>Cash</v>
      </c>
      <c r="N230" t="str">
        <v>August</v>
      </c>
      <c r="O230">
        <v>3</v>
      </c>
      <c r="P230">
        <v>2024</v>
      </c>
      <c r="Q230">
        <v>23276</v>
      </c>
      <c r="R230">
        <v>4438.0800000000017</v>
      </c>
      <c r="S230">
        <v>17.54181818181819</v>
      </c>
      <c r="T230" t="str">
        <v>Medium</v>
      </c>
    </row>
    <row r="231" spans="1:20" x14ac:dyDescent="0.3">
      <c r="A231" t="str">
        <v>ORD0968</v>
      </c>
      <c r="B231">
        <v>45615</v>
      </c>
      <c r="C231" t="str">
        <v>North</v>
      </c>
      <c r="D231" t="str">
        <v>Priya Nair</v>
      </c>
      <c r="E231" t="str">
        <v>Clothing</v>
      </c>
      <c r="F231" t="str">
        <v>Kids</v>
      </c>
      <c r="G231" t="str">
        <v>Kids Jacket</v>
      </c>
      <c r="H231">
        <v>1</v>
      </c>
      <c r="I231">
        <v>57771</v>
      </c>
      <c r="J231">
        <v>0.12</v>
      </c>
      <c r="K231">
        <v>50838.48</v>
      </c>
      <c r="L231">
        <v>40478.54</v>
      </c>
      <c r="M231" t="str">
        <v>Card</v>
      </c>
      <c r="N231" t="str">
        <v>November</v>
      </c>
      <c r="O231">
        <v>4</v>
      </c>
      <c r="P231">
        <v>6100.6176000000005</v>
      </c>
      <c r="Q231">
        <v>44737.862400000005</v>
      </c>
      <c r="R231">
        <v>10359.940000000002</v>
      </c>
      <c r="S231">
        <v>20.378146632236056</v>
      </c>
      <c r="T231" t="str">
        <v>High</v>
      </c>
    </row>
    <row r="232" spans="1:20" x14ac:dyDescent="0.3">
      <c r="A232" t="str">
        <v>ORD0973</v>
      </c>
      <c r="B232">
        <v>45034</v>
      </c>
      <c r="C232" t="str">
        <v>North</v>
      </c>
      <c r="D232" t="str">
        <v>Manish Pandey</v>
      </c>
      <c r="E232" t="str">
        <v>Clothing</v>
      </c>
      <c r="F232" t="str">
        <v>Kids</v>
      </c>
      <c r="G232" t="str">
        <v>Kids Jacket</v>
      </c>
      <c r="H232">
        <v>1</v>
      </c>
      <c r="I232">
        <v>17665</v>
      </c>
      <c r="J232">
        <v>0.1</v>
      </c>
      <c r="K232">
        <v>15898.5</v>
      </c>
      <c r="L232">
        <v>13851.06</v>
      </c>
      <c r="M232" t="str">
        <v>UPI</v>
      </c>
      <c r="N232" t="str">
        <v>April</v>
      </c>
      <c r="O232">
        <v>2</v>
      </c>
      <c r="P232">
        <v>1589.8500000000001</v>
      </c>
      <c r="Q232">
        <v>14308.65</v>
      </c>
      <c r="R232">
        <v>2047.4400000000005</v>
      </c>
      <c r="S232">
        <v>12.878196056231722</v>
      </c>
      <c r="T232" t="str">
        <v>Medium</v>
      </c>
    </row>
    <row r="233" spans="1:20" x14ac:dyDescent="0.3">
      <c r="A233" t="str">
        <v>ORD0977</v>
      </c>
      <c r="B233">
        <v>45470</v>
      </c>
      <c r="C233" t="str">
        <v>North</v>
      </c>
      <c r="D233" t="str">
        <v>Manish Pandey</v>
      </c>
      <c r="E233" t="str">
        <v>Clothing</v>
      </c>
      <c r="F233" t="str">
        <v>Men</v>
      </c>
      <c r="G233" t="str">
        <v>Jeans</v>
      </c>
      <c r="H233">
        <v>4</v>
      </c>
      <c r="I233">
        <v>62225</v>
      </c>
      <c r="J233">
        <v>0.12</v>
      </c>
      <c r="K233">
        <v>219032</v>
      </c>
      <c r="L233">
        <v>174287.26</v>
      </c>
      <c r="M233" t="str">
        <v>Card</v>
      </c>
      <c r="N233" t="str">
        <v>June</v>
      </c>
      <c r="O233">
        <v>2</v>
      </c>
      <c r="P233">
        <v>26283.84</v>
      </c>
      <c r="Q233">
        <v>192748.16</v>
      </c>
      <c r="R233">
        <v>44744.739999999991</v>
      </c>
      <c r="S233">
        <v>20.428403155703272</v>
      </c>
      <c r="T233" t="str">
        <v>High</v>
      </c>
    </row>
    <row r="234" spans="1:20" x14ac:dyDescent="0.3">
      <c r="A234" t="str">
        <v>ORD0979</v>
      </c>
      <c r="B234">
        <v>45418</v>
      </c>
      <c r="C234" t="str">
        <v>North</v>
      </c>
      <c r="D234" t="str">
        <v>Aditya Mehta</v>
      </c>
      <c r="E234" t="str">
        <v>Electronics</v>
      </c>
      <c r="F234" t="str">
        <v>Mobile</v>
      </c>
      <c r="G234" t="str">
        <v>iPhone</v>
      </c>
      <c r="H234">
        <v>5</v>
      </c>
      <c r="I234">
        <v>34455</v>
      </c>
      <c r="J234">
        <v>0.15</v>
      </c>
      <c r="K234">
        <v>146433.75</v>
      </c>
      <c r="L234">
        <v>113585.2</v>
      </c>
      <c r="M234" t="str">
        <v>Card</v>
      </c>
      <c r="N234" t="str">
        <v>May</v>
      </c>
      <c r="O234">
        <v>2</v>
      </c>
      <c r="P234">
        <v>21965.0625</v>
      </c>
      <c r="Q234">
        <v>124468.6875</v>
      </c>
      <c r="R234">
        <v>32848.550000000003</v>
      </c>
      <c r="S234">
        <v>22.432362757902467</v>
      </c>
      <c r="T234" t="str">
        <v>High</v>
      </c>
    </row>
    <row r="235" spans="1:20" x14ac:dyDescent="0.3">
      <c r="A235" t="str">
        <v>ORD0980</v>
      </c>
      <c r="B235">
        <v>45058</v>
      </c>
      <c r="C235" t="str">
        <v>North</v>
      </c>
      <c r="D235" t="str">
        <v>Rohan Sharma</v>
      </c>
      <c r="E235" t="str">
        <v>Clothing</v>
      </c>
      <c r="F235" t="str">
        <v>Women</v>
      </c>
      <c r="G235" t="str">
        <v>Kurti</v>
      </c>
      <c r="H235">
        <v>4</v>
      </c>
      <c r="I235">
        <v>64218</v>
      </c>
      <c r="J235">
        <v>0.08</v>
      </c>
      <c r="K235">
        <v>236322.24</v>
      </c>
      <c r="L235">
        <v>186374.75</v>
      </c>
      <c r="M235" t="str">
        <v>Card</v>
      </c>
      <c r="N235" t="str">
        <v>May</v>
      </c>
      <c r="O235">
        <v>2</v>
      </c>
      <c r="P235">
        <v>18905.779200000001</v>
      </c>
      <c r="Q235">
        <v>217416.4608</v>
      </c>
      <c r="R235">
        <v>49947.489999999991</v>
      </c>
      <c r="S235">
        <v>21.135331994144941</v>
      </c>
      <c r="T235" t="str">
        <v>High</v>
      </c>
    </row>
    <row r="236" spans="1:20" x14ac:dyDescent="0.3">
      <c r="A236" t="str">
        <v>ORD0982</v>
      </c>
      <c r="B236">
        <v>44963</v>
      </c>
      <c r="C236" t="str">
        <v>North</v>
      </c>
      <c r="D236" t="str">
        <v>Harsh Patel</v>
      </c>
      <c r="E236" t="str">
        <v>Furniture</v>
      </c>
      <c r="F236" t="str">
        <v>Chair</v>
      </c>
      <c r="G236" t="str">
        <v>Wooden Chair</v>
      </c>
      <c r="H236">
        <v>5</v>
      </c>
      <c r="I236">
        <v>27128</v>
      </c>
      <c r="J236">
        <v>0.15</v>
      </c>
      <c r="K236">
        <v>115294</v>
      </c>
      <c r="L236">
        <v>89948.06</v>
      </c>
      <c r="M236" t="str">
        <v>Card</v>
      </c>
      <c r="N236" t="str">
        <v>February</v>
      </c>
      <c r="O236">
        <v>1</v>
      </c>
      <c r="P236">
        <v>17294.099999999999</v>
      </c>
      <c r="Q236">
        <v>97999.9</v>
      </c>
      <c r="R236">
        <v>25345.940000000002</v>
      </c>
      <c r="S236">
        <v>21.983745901781536</v>
      </c>
      <c r="T236" t="str">
        <v>High</v>
      </c>
    </row>
    <row r="237" spans="1:20" x14ac:dyDescent="0.3">
      <c r="A237" t="str">
        <v>ORD0985</v>
      </c>
      <c r="B237">
        <v>45032</v>
      </c>
      <c r="C237" t="str">
        <v>North</v>
      </c>
      <c r="D237" t="str">
        <v>Rakesh Jain</v>
      </c>
      <c r="E237" t="str">
        <v>Clothing</v>
      </c>
      <c r="F237" t="str">
        <v>Men</v>
      </c>
      <c r="G237" t="str">
        <v>Jacket</v>
      </c>
      <c r="H237">
        <v>1</v>
      </c>
      <c r="I237">
        <v>19560</v>
      </c>
      <c r="J237">
        <v>0.05</v>
      </c>
      <c r="K237">
        <v>18582</v>
      </c>
      <c r="L237">
        <v>15769.12</v>
      </c>
      <c r="M237" t="str">
        <v>Cash</v>
      </c>
      <c r="N237" t="str">
        <v>April</v>
      </c>
      <c r="O237">
        <v>2</v>
      </c>
      <c r="P237">
        <v>929.1</v>
      </c>
      <c r="Q237">
        <v>17652.900000000001</v>
      </c>
      <c r="R237">
        <v>2812.8799999999992</v>
      </c>
      <c r="S237">
        <v>15.137660101173175</v>
      </c>
      <c r="T237" t="str">
        <v>Medium</v>
      </c>
    </row>
    <row r="238" spans="1:20" x14ac:dyDescent="0.3">
      <c r="A238" t="str">
        <v>ORD0987</v>
      </c>
      <c r="B238">
        <v>45338</v>
      </c>
      <c r="C238" t="str">
        <v>North</v>
      </c>
      <c r="D238" t="str">
        <v>Arjun Singh</v>
      </c>
      <c r="E238" t="str">
        <v>Furniture</v>
      </c>
      <c r="F238" t="str">
        <v>Chair</v>
      </c>
      <c r="G238" t="str">
        <v>Office Chair</v>
      </c>
      <c r="H238">
        <v>2</v>
      </c>
      <c r="I238">
        <v>17446</v>
      </c>
      <c r="J238">
        <v>0.08</v>
      </c>
      <c r="K238">
        <v>32100.639999999999</v>
      </c>
      <c r="L238">
        <v>26776.75</v>
      </c>
      <c r="M238" t="str">
        <v>UPI</v>
      </c>
      <c r="N238" t="str">
        <v>February</v>
      </c>
      <c r="O238">
        <v>1</v>
      </c>
      <c r="P238">
        <v>2568.0511999999999</v>
      </c>
      <c r="Q238">
        <v>29532.588799999998</v>
      </c>
      <c r="R238">
        <v>5323.8899999999994</v>
      </c>
      <c r="S238">
        <v>16.584996436208126</v>
      </c>
      <c r="T238" t="str">
        <v>High</v>
      </c>
    </row>
    <row r="239" spans="1:20" x14ac:dyDescent="0.3">
      <c r="A239" t="str">
        <v>ORD0991</v>
      </c>
      <c r="B239">
        <v>45163</v>
      </c>
      <c r="C239" t="str">
        <v>North</v>
      </c>
      <c r="D239" t="str">
        <v>Kavita Rao</v>
      </c>
      <c r="E239" t="str">
        <v>Clothing</v>
      </c>
      <c r="F239" t="str">
        <v>Women</v>
      </c>
      <c r="G239" t="str">
        <v>Dress</v>
      </c>
      <c r="H239">
        <v>2</v>
      </c>
      <c r="I239">
        <v>10424</v>
      </c>
      <c r="J239">
        <v>0.08</v>
      </c>
      <c r="K239">
        <v>19180.16</v>
      </c>
      <c r="L239">
        <v>16940.95</v>
      </c>
      <c r="M239" t="str">
        <v>Cash</v>
      </c>
      <c r="N239" t="str">
        <v>August</v>
      </c>
      <c r="O239">
        <v>3</v>
      </c>
      <c r="P239">
        <v>1534.4128000000001</v>
      </c>
      <c r="Q239">
        <v>17645.747199999998</v>
      </c>
      <c r="R239">
        <v>2239.2099999999991</v>
      </c>
      <c r="S239">
        <v>11.674615853048145</v>
      </c>
      <c r="T239" t="str">
        <v>Medium</v>
      </c>
    </row>
    <row r="240" spans="1:20" x14ac:dyDescent="0.3">
      <c r="A240" t="str">
        <v>ORD0994</v>
      </c>
      <c r="B240">
        <v>45431</v>
      </c>
      <c r="C240" t="str">
        <v>North</v>
      </c>
      <c r="D240" t="str">
        <v>Rohan Sharma</v>
      </c>
      <c r="E240" t="str">
        <v>Furniture</v>
      </c>
      <c r="F240" t="str">
        <v>Chair</v>
      </c>
      <c r="G240" t="str">
        <v>Office Chair</v>
      </c>
      <c r="H240">
        <v>1</v>
      </c>
      <c r="I240">
        <v>85254</v>
      </c>
      <c r="J240">
        <v>0.05</v>
      </c>
      <c r="K240">
        <v>80991.3</v>
      </c>
      <c r="L240">
        <v>70942.3</v>
      </c>
      <c r="M240" t="str">
        <v>UPI</v>
      </c>
      <c r="N240" t="str">
        <v>May</v>
      </c>
      <c r="O240">
        <v>2</v>
      </c>
      <c r="P240">
        <v>4049.5650000000005</v>
      </c>
      <c r="Q240">
        <v>76941.735000000001</v>
      </c>
      <c r="R240">
        <v>10049</v>
      </c>
      <c r="S240">
        <v>12.407505497504053</v>
      </c>
      <c r="T240" t="str">
        <v>High</v>
      </c>
    </row>
    <row r="241" spans="1:20" x14ac:dyDescent="0.3">
      <c r="A241" t="str">
        <v>ORD1005</v>
      </c>
      <c r="B241">
        <v>45353</v>
      </c>
      <c r="C241" t="str">
        <v>North</v>
      </c>
      <c r="D241" t="str">
        <v>Arjun Singh</v>
      </c>
      <c r="E241" t="str">
        <v>Electronics</v>
      </c>
      <c r="F241" t="str">
        <v>Mobile</v>
      </c>
      <c r="G241" t="str">
        <v>OnePlus</v>
      </c>
      <c r="H241">
        <v>2</v>
      </c>
      <c r="I241">
        <v>83653</v>
      </c>
      <c r="J241">
        <v>0.05</v>
      </c>
      <c r="K241">
        <v>158940.70000000001</v>
      </c>
      <c r="L241">
        <v>119404.9</v>
      </c>
      <c r="M241" t="str">
        <v>Cash</v>
      </c>
      <c r="N241" t="str">
        <v>March</v>
      </c>
      <c r="O241">
        <v>1</v>
      </c>
      <c r="P241">
        <v>7947.0350000000008</v>
      </c>
      <c r="Q241">
        <v>150993.66500000001</v>
      </c>
      <c r="R241">
        <v>39535.800000000017</v>
      </c>
      <c r="S241">
        <v>24.874560134691752</v>
      </c>
      <c r="T241" t="str">
        <v>High</v>
      </c>
    </row>
    <row r="242" spans="1:20" x14ac:dyDescent="0.3">
      <c r="A242" t="str">
        <v>ORD1006</v>
      </c>
      <c r="B242">
        <v>45073</v>
      </c>
      <c r="C242" t="str">
        <v>North</v>
      </c>
      <c r="D242" t="str">
        <v>Harsh Patel</v>
      </c>
      <c r="E242" t="str">
        <v>Clothing</v>
      </c>
      <c r="F242" t="str">
        <v>Women</v>
      </c>
      <c r="G242" t="str">
        <v>Saree</v>
      </c>
      <c r="H242">
        <v>5</v>
      </c>
      <c r="I242">
        <v>76467</v>
      </c>
      <c r="J242">
        <v>0.15</v>
      </c>
      <c r="K242">
        <v>324984.75</v>
      </c>
      <c r="L242">
        <v>280567.95</v>
      </c>
      <c r="M242" t="str">
        <v>UPI</v>
      </c>
      <c r="N242" t="str">
        <v>May</v>
      </c>
      <c r="O242">
        <v>2</v>
      </c>
      <c r="P242">
        <v>48747.712500000001</v>
      </c>
      <c r="Q242">
        <v>276237.03749999998</v>
      </c>
      <c r="R242">
        <v>44416.799999999988</v>
      </c>
      <c r="S242">
        <v>13.667349006376451</v>
      </c>
      <c r="T242" t="str">
        <v>High</v>
      </c>
    </row>
    <row r="243" spans="1:20" x14ac:dyDescent="0.3">
      <c r="A243" t="str">
        <v>ORD1009</v>
      </c>
      <c r="B243">
        <v>45384</v>
      </c>
      <c r="C243" t="str">
        <v>North</v>
      </c>
      <c r="D243" t="str">
        <v>Zoya Khan</v>
      </c>
      <c r="E243" t="str">
        <v>Clothing</v>
      </c>
      <c r="F243" t="str">
        <v>Women</v>
      </c>
      <c r="G243" t="str">
        <v>Dress</v>
      </c>
      <c r="H243">
        <v>4</v>
      </c>
      <c r="I243">
        <v>35228</v>
      </c>
      <c r="J243">
        <v>0.05</v>
      </c>
      <c r="K243">
        <v>133866.4</v>
      </c>
      <c r="L243">
        <v>112636.58</v>
      </c>
      <c r="M243" t="str">
        <v>UPI</v>
      </c>
      <c r="N243" t="str">
        <v>April</v>
      </c>
      <c r="O243">
        <v>2</v>
      </c>
      <c r="P243">
        <v>6693.32</v>
      </c>
      <c r="Q243">
        <v>127173.07999999999</v>
      </c>
      <c r="R243">
        <v>21229.819999999992</v>
      </c>
      <c r="S243">
        <v>15.858960874424048</v>
      </c>
      <c r="T243" t="str">
        <v>High</v>
      </c>
    </row>
    <row r="244" spans="1:20" x14ac:dyDescent="0.3">
      <c r="A244" t="str">
        <v>ORD1017</v>
      </c>
      <c r="B244">
        <v>45146</v>
      </c>
      <c r="C244" t="str">
        <v>North</v>
      </c>
      <c r="D244" t="str">
        <v>Rakesh Jain</v>
      </c>
      <c r="E244" t="str">
        <v>Clothing</v>
      </c>
      <c r="F244" t="str">
        <v>Men</v>
      </c>
      <c r="G244" t="str">
        <v>Jeans</v>
      </c>
      <c r="H244">
        <v>1</v>
      </c>
      <c r="I244">
        <v>18846</v>
      </c>
      <c r="J244">
        <v>0.05</v>
      </c>
      <c r="K244">
        <v>17903.7</v>
      </c>
      <c r="L244">
        <v>13944.66</v>
      </c>
      <c r="M244" t="str">
        <v>Card</v>
      </c>
      <c r="N244" t="str">
        <v>August</v>
      </c>
      <c r="O244">
        <v>3</v>
      </c>
      <c r="P244">
        <v>895.18500000000006</v>
      </c>
      <c r="Q244">
        <v>17008.514999999999</v>
      </c>
      <c r="R244">
        <v>3959.0400000000009</v>
      </c>
      <c r="S244">
        <v>22.112971061847556</v>
      </c>
      <c r="T244" t="str">
        <v>Medium</v>
      </c>
    </row>
    <row r="245" spans="1:20" x14ac:dyDescent="0.3">
      <c r="A245" t="str">
        <v>ORD1019</v>
      </c>
      <c r="B245">
        <v>45496</v>
      </c>
      <c r="C245" t="str">
        <v>North</v>
      </c>
      <c r="D245" t="str">
        <v>Manish Pandey</v>
      </c>
      <c r="E245" t="str">
        <v>Clothing</v>
      </c>
      <c r="F245" t="str">
        <v>Men</v>
      </c>
      <c r="G245" t="str">
        <v>Jacket</v>
      </c>
      <c r="H245">
        <v>2</v>
      </c>
      <c r="I245">
        <v>40803</v>
      </c>
      <c r="J245">
        <v>0.1</v>
      </c>
      <c r="K245">
        <v>73445.399999999994</v>
      </c>
      <c r="L245">
        <v>63998.85</v>
      </c>
      <c r="M245" t="str">
        <v>Cash</v>
      </c>
      <c r="N245" t="str">
        <v>July</v>
      </c>
      <c r="O245">
        <v>3</v>
      </c>
      <c r="P245">
        <v>7344.54</v>
      </c>
      <c r="Q245">
        <v>66100.86</v>
      </c>
      <c r="R245">
        <v>9446.5499999999956</v>
      </c>
      <c r="S245">
        <v>12.862003610845601</v>
      </c>
      <c r="T245" t="str">
        <v>High</v>
      </c>
    </row>
    <row r="246" spans="1:20" x14ac:dyDescent="0.3">
      <c r="A246" t="str">
        <v>ORD1022</v>
      </c>
      <c r="B246">
        <v>45648</v>
      </c>
      <c r="C246" t="str">
        <v>North</v>
      </c>
      <c r="D246" t="str">
        <v>Arjun Singh</v>
      </c>
      <c r="E246" t="str">
        <v>Clothing</v>
      </c>
      <c r="F246" t="str">
        <v>Kids</v>
      </c>
      <c r="G246" t="str">
        <v>Kids Jacket</v>
      </c>
      <c r="H246">
        <v>3</v>
      </c>
      <c r="I246">
        <v>2201</v>
      </c>
      <c r="J246">
        <v>0.15</v>
      </c>
      <c r="K246">
        <v>5612.55</v>
      </c>
      <c r="L246">
        <v>4909.18</v>
      </c>
      <c r="M246" t="str">
        <v>Card</v>
      </c>
      <c r="N246" t="str">
        <v>December</v>
      </c>
      <c r="O246">
        <v>4</v>
      </c>
      <c r="P246">
        <v>841.88250000000005</v>
      </c>
      <c r="Q246">
        <v>4770.6675000000005</v>
      </c>
      <c r="R246">
        <v>703.36999999999989</v>
      </c>
      <c r="S246">
        <v>12.532093255293939</v>
      </c>
      <c r="T246" t="str">
        <v>Low</v>
      </c>
    </row>
    <row r="247" spans="1:20" x14ac:dyDescent="0.3">
      <c r="A247" t="str">
        <v>ORD1023</v>
      </c>
      <c r="B247">
        <v>45014</v>
      </c>
      <c r="C247" t="str">
        <v>North</v>
      </c>
      <c r="D247" t="str">
        <v>Anita Joshi</v>
      </c>
      <c r="E247" t="str">
        <v>Clothing</v>
      </c>
      <c r="F247" t="str">
        <v>Men</v>
      </c>
      <c r="G247" t="str">
        <v>Jeans</v>
      </c>
      <c r="H247">
        <v>4</v>
      </c>
      <c r="I247">
        <v>47967</v>
      </c>
      <c r="J247">
        <v>0.05</v>
      </c>
      <c r="K247">
        <v>182274.6</v>
      </c>
      <c r="L247">
        <v>153364.29999999999</v>
      </c>
      <c r="M247" t="str">
        <v>UPI</v>
      </c>
      <c r="N247" t="str">
        <v>March</v>
      </c>
      <c r="O247">
        <v>1</v>
      </c>
      <c r="P247">
        <v>9113.7300000000014</v>
      </c>
      <c r="Q247">
        <v>173160.87</v>
      </c>
      <c r="R247">
        <v>28910.300000000017</v>
      </c>
      <c r="S247">
        <v>15.86084950947637</v>
      </c>
      <c r="T247" t="str">
        <v>High</v>
      </c>
    </row>
    <row r="248" spans="1:20" x14ac:dyDescent="0.3">
      <c r="A248" t="str">
        <v>ORD1026</v>
      </c>
      <c r="B248">
        <v>45564</v>
      </c>
      <c r="C248" t="str">
        <v>North</v>
      </c>
      <c r="D248" t="str">
        <v>Priya Nair</v>
      </c>
      <c r="E248" t="str">
        <v>Furniture</v>
      </c>
      <c r="F248" t="str">
        <v>Table</v>
      </c>
      <c r="G248" t="str">
        <v>Study Table</v>
      </c>
      <c r="H248">
        <v>3</v>
      </c>
      <c r="I248">
        <v>52254</v>
      </c>
      <c r="J248">
        <v>0.15</v>
      </c>
      <c r="K248">
        <v>133247.70000000001</v>
      </c>
      <c r="L248">
        <v>105609.66</v>
      </c>
      <c r="M248" t="str">
        <v>Card</v>
      </c>
      <c r="N248" t="str">
        <v>September</v>
      </c>
      <c r="O248">
        <v>3</v>
      </c>
      <c r="P248">
        <v>19987.155000000002</v>
      </c>
      <c r="Q248">
        <v>113260.54500000001</v>
      </c>
      <c r="R248">
        <v>27638.040000000008</v>
      </c>
      <c r="S248">
        <v>20.741851454096398</v>
      </c>
      <c r="T248" t="str">
        <v>High</v>
      </c>
    </row>
    <row r="249" spans="1:20" x14ac:dyDescent="0.3">
      <c r="A249" t="str">
        <v>ORD1027</v>
      </c>
      <c r="B249">
        <v>45324</v>
      </c>
      <c r="C249" t="str">
        <v>North</v>
      </c>
      <c r="D249" t="str">
        <v>Priya Nair</v>
      </c>
      <c r="E249" t="str">
        <v>Electronics</v>
      </c>
      <c r="F249" t="str">
        <v>Mobile</v>
      </c>
      <c r="G249" t="str">
        <v>Oppo</v>
      </c>
      <c r="H249">
        <v>2</v>
      </c>
      <c r="I249">
        <v>85404</v>
      </c>
      <c r="J249">
        <v>0.05</v>
      </c>
      <c r="K249">
        <v>162267.6</v>
      </c>
      <c r="L249">
        <v>123240.28</v>
      </c>
      <c r="M249" t="str">
        <v>UPI</v>
      </c>
      <c r="N249" t="str">
        <v>February</v>
      </c>
      <c r="O249">
        <v>1</v>
      </c>
      <c r="P249">
        <v>8113.380000000001</v>
      </c>
      <c r="Q249">
        <v>154154.22</v>
      </c>
      <c r="R249">
        <v>39027.320000000007</v>
      </c>
      <c r="S249">
        <v>24.051209237087381</v>
      </c>
      <c r="T249" t="str">
        <v>High</v>
      </c>
    </row>
    <row r="250" spans="1:20" x14ac:dyDescent="0.3">
      <c r="A250" t="str">
        <v>ORD1028</v>
      </c>
      <c r="B250">
        <v>45351</v>
      </c>
      <c r="C250" t="str">
        <v>North</v>
      </c>
      <c r="D250" t="str">
        <v>Riya Jain</v>
      </c>
      <c r="E250" t="str">
        <v>Electronics</v>
      </c>
      <c r="F250" t="str">
        <v>Accessories</v>
      </c>
      <c r="G250" t="str">
        <v>Bluetooth Earbuds</v>
      </c>
      <c r="H250">
        <v>2</v>
      </c>
      <c r="I250">
        <v>16638</v>
      </c>
      <c r="J250">
        <v>0.08</v>
      </c>
      <c r="K250">
        <v>30613.919999999998</v>
      </c>
      <c r="L250">
        <v>26604.09</v>
      </c>
      <c r="M250" t="str">
        <v>Cash</v>
      </c>
      <c r="N250" t="str">
        <v>February</v>
      </c>
      <c r="O250">
        <v>1</v>
      </c>
      <c r="P250">
        <v>2449.1136000000001</v>
      </c>
      <c r="Q250">
        <v>28164.806399999998</v>
      </c>
      <c r="R250">
        <v>4009.8299999999981</v>
      </c>
      <c r="S250">
        <v>13.098061274087078</v>
      </c>
      <c r="T250" t="str">
        <v>High</v>
      </c>
    </row>
    <row r="251" spans="1:20" x14ac:dyDescent="0.3">
      <c r="A251" t="str">
        <v>ORD1036</v>
      </c>
      <c r="B251">
        <v>44972</v>
      </c>
      <c r="C251" t="str">
        <v>North</v>
      </c>
      <c r="D251" t="str">
        <v>Neha Verma</v>
      </c>
      <c r="E251" t="str">
        <v>Clothing</v>
      </c>
      <c r="F251" t="str">
        <v>Men</v>
      </c>
      <c r="G251" t="str">
        <v>Jeans</v>
      </c>
      <c r="H251">
        <v>1</v>
      </c>
      <c r="I251">
        <v>61121</v>
      </c>
      <c r="J251">
        <v>0.15</v>
      </c>
      <c r="K251">
        <v>51952.85</v>
      </c>
      <c r="L251">
        <v>44345.32</v>
      </c>
      <c r="M251" t="str">
        <v>Card</v>
      </c>
      <c r="N251" t="str">
        <v>February</v>
      </c>
      <c r="O251">
        <v>1</v>
      </c>
      <c r="P251">
        <v>7792.9274999999998</v>
      </c>
      <c r="Q251">
        <v>44159.922500000001</v>
      </c>
      <c r="R251">
        <v>7607.5299999999988</v>
      </c>
      <c r="S251">
        <v>14.643142772725653</v>
      </c>
      <c r="T251" t="str">
        <v>High</v>
      </c>
    </row>
    <row r="252" spans="1:20" x14ac:dyDescent="0.3">
      <c r="A252" t="str">
        <v>ORD1040</v>
      </c>
      <c r="B252">
        <v>44939</v>
      </c>
      <c r="C252" t="str">
        <v>North</v>
      </c>
      <c r="D252" t="str">
        <v>Anita Joshi</v>
      </c>
      <c r="E252" t="str">
        <v>Electronics</v>
      </c>
      <c r="F252" t="str">
        <v>Accessories</v>
      </c>
      <c r="G252" t="str">
        <v>Power Bank</v>
      </c>
      <c r="H252">
        <v>4</v>
      </c>
      <c r="I252">
        <v>11370</v>
      </c>
      <c r="J252">
        <v>0.08</v>
      </c>
      <c r="K252">
        <v>41841.599999999999</v>
      </c>
      <c r="L252">
        <v>37394.480000000003</v>
      </c>
      <c r="M252" t="str">
        <v>Cash</v>
      </c>
      <c r="N252" t="str">
        <v>January</v>
      </c>
      <c r="O252">
        <v>1</v>
      </c>
      <c r="P252">
        <v>3347.328</v>
      </c>
      <c r="Q252">
        <v>38494.271999999997</v>
      </c>
      <c r="R252">
        <v>4447.1199999999953</v>
      </c>
      <c r="S252">
        <v>10.628465450651973</v>
      </c>
      <c r="T252" t="str">
        <v>High</v>
      </c>
    </row>
    <row r="253" spans="1:20" x14ac:dyDescent="0.3">
      <c r="A253" t="str">
        <v>ORD1046</v>
      </c>
      <c r="B253">
        <v>45494</v>
      </c>
      <c r="C253" t="str">
        <v>North</v>
      </c>
      <c r="D253" t="str">
        <v>Neha Verma</v>
      </c>
      <c r="E253" t="str">
        <v>Electronics</v>
      </c>
      <c r="F253" t="str">
        <v>Accessories</v>
      </c>
      <c r="G253" t="str">
        <v>Bluetooth Earbuds</v>
      </c>
      <c r="H253">
        <v>3</v>
      </c>
      <c r="I253">
        <v>39189</v>
      </c>
      <c r="J253">
        <v>0</v>
      </c>
      <c r="K253">
        <v>117567</v>
      </c>
      <c r="L253">
        <v>88780.81</v>
      </c>
      <c r="M253" t="str">
        <v>UPI</v>
      </c>
      <c r="N253" t="str">
        <v>July</v>
      </c>
      <c r="O253">
        <v>3</v>
      </c>
      <c r="P253">
        <v>0</v>
      </c>
      <c r="Q253">
        <v>117567</v>
      </c>
      <c r="R253">
        <v>28786.190000000002</v>
      </c>
      <c r="S253">
        <v>24.484923490435243</v>
      </c>
      <c r="T253" t="str">
        <v>High</v>
      </c>
    </row>
    <row r="254" spans="1:20" x14ac:dyDescent="0.3">
      <c r="A254" t="str">
        <v>ORD1051</v>
      </c>
      <c r="B254">
        <v>45185</v>
      </c>
      <c r="C254" t="str">
        <v>North</v>
      </c>
      <c r="D254" t="str">
        <v>Arjun Singh</v>
      </c>
      <c r="E254" t="str">
        <v>Electronics</v>
      </c>
      <c r="F254" t="str">
        <v>Accessories</v>
      </c>
      <c r="G254" t="str">
        <v>Bluetooth Earbuds</v>
      </c>
      <c r="H254">
        <v>3</v>
      </c>
      <c r="I254">
        <v>6034</v>
      </c>
      <c r="J254">
        <v>0.08</v>
      </c>
      <c r="K254">
        <v>16653.84</v>
      </c>
      <c r="L254">
        <v>14821.2</v>
      </c>
      <c r="M254" t="str">
        <v>Card</v>
      </c>
      <c r="N254" t="str">
        <v>September</v>
      </c>
      <c r="O254">
        <v>3</v>
      </c>
      <c r="P254">
        <v>1332.3072</v>
      </c>
      <c r="Q254">
        <v>15321.532800000001</v>
      </c>
      <c r="R254">
        <v>1832.6399999999994</v>
      </c>
      <c r="S254">
        <v>11.004308916141859</v>
      </c>
      <c r="T254" t="str">
        <v>Medium</v>
      </c>
    </row>
    <row r="255" spans="1:20" x14ac:dyDescent="0.3">
      <c r="A255" t="str">
        <v>ORD1063</v>
      </c>
      <c r="B255">
        <v>45080</v>
      </c>
      <c r="C255" t="str">
        <v>North</v>
      </c>
      <c r="D255" t="str">
        <v>Riya Jain</v>
      </c>
      <c r="E255" t="str">
        <v>Clothing</v>
      </c>
      <c r="F255" t="str">
        <v>Men</v>
      </c>
      <c r="G255" t="str">
        <v>Jeans</v>
      </c>
      <c r="H255">
        <v>5</v>
      </c>
      <c r="I255">
        <v>78185</v>
      </c>
      <c r="J255">
        <v>0</v>
      </c>
      <c r="K255">
        <v>390925</v>
      </c>
      <c r="L255">
        <v>294055.63</v>
      </c>
      <c r="M255" t="str">
        <v>Card</v>
      </c>
      <c r="N255" t="str">
        <v>June</v>
      </c>
      <c r="O255">
        <v>2</v>
      </c>
      <c r="P255">
        <v>0</v>
      </c>
      <c r="Q255">
        <v>390925</v>
      </c>
      <c r="R255">
        <v>96869.37</v>
      </c>
      <c r="S255">
        <v>24.779528042463387</v>
      </c>
      <c r="T255" t="str">
        <v>High</v>
      </c>
    </row>
    <row r="256" spans="1:20" x14ac:dyDescent="0.3">
      <c r="A256" t="str">
        <v>ORD1067</v>
      </c>
      <c r="B256">
        <v>45626</v>
      </c>
      <c r="C256" t="str">
        <v>North</v>
      </c>
      <c r="D256" t="str">
        <v>Simran Kaur</v>
      </c>
      <c r="E256" t="str">
        <v>Clothing</v>
      </c>
      <c r="F256" t="str">
        <v>Kids</v>
      </c>
      <c r="G256" t="str">
        <v>Kids Jacket</v>
      </c>
      <c r="H256">
        <v>1</v>
      </c>
      <c r="I256">
        <v>73356</v>
      </c>
      <c r="J256">
        <v>0.15</v>
      </c>
      <c r="K256">
        <v>62352.6</v>
      </c>
      <c r="L256">
        <v>50193.69</v>
      </c>
      <c r="M256" t="str">
        <v>UPI</v>
      </c>
      <c r="N256" t="str">
        <v>November</v>
      </c>
      <c r="O256">
        <v>4</v>
      </c>
      <c r="P256">
        <v>9352.89</v>
      </c>
      <c r="Q256">
        <v>52999.71</v>
      </c>
      <c r="R256">
        <v>12158.909999999996</v>
      </c>
      <c r="S256">
        <v>19.500245378701123</v>
      </c>
      <c r="T256" t="str">
        <v>High</v>
      </c>
    </row>
    <row r="257" spans="1:20" x14ac:dyDescent="0.3">
      <c r="A257" t="str">
        <v>ORD1071</v>
      </c>
      <c r="B257">
        <v>45472</v>
      </c>
      <c r="C257" t="str">
        <v>North</v>
      </c>
      <c r="D257" t="str">
        <v>Riya Jain</v>
      </c>
      <c r="E257" t="str">
        <v>Clothing</v>
      </c>
      <c r="F257" t="str">
        <v>Men</v>
      </c>
      <c r="G257" t="str">
        <v>Jeans</v>
      </c>
      <c r="H257">
        <v>4</v>
      </c>
      <c r="I257">
        <v>5206</v>
      </c>
      <c r="J257">
        <v>0.12</v>
      </c>
      <c r="K257">
        <v>18325.12</v>
      </c>
      <c r="L257">
        <v>15988.9</v>
      </c>
      <c r="M257" t="str">
        <v>UPI</v>
      </c>
      <c r="N257" t="str">
        <v>June</v>
      </c>
      <c r="O257">
        <v>2</v>
      </c>
      <c r="P257">
        <v>2199.0144</v>
      </c>
      <c r="Q257">
        <v>16126.105599999999</v>
      </c>
      <c r="R257">
        <v>2336.2199999999993</v>
      </c>
      <c r="S257">
        <v>12.748729612684661</v>
      </c>
      <c r="T257" t="str">
        <v>Medium</v>
      </c>
    </row>
    <row r="258" spans="1:20" x14ac:dyDescent="0.3">
      <c r="A258" t="str">
        <v>ORD1074</v>
      </c>
      <c r="B258">
        <v>45291</v>
      </c>
      <c r="C258" t="str">
        <v>North</v>
      </c>
      <c r="D258" t="str">
        <v>Harsh Patel</v>
      </c>
      <c r="E258" t="str">
        <v>Electronics</v>
      </c>
      <c r="F258" t="str">
        <v>Accessories</v>
      </c>
      <c r="G258" t="str">
        <v>Smart Watch</v>
      </c>
      <c r="H258">
        <v>5</v>
      </c>
      <c r="I258">
        <v>19247</v>
      </c>
      <c r="J258">
        <v>0.12</v>
      </c>
      <c r="K258">
        <v>84686.8</v>
      </c>
      <c r="L258">
        <v>75893.119999999995</v>
      </c>
      <c r="M258" t="str">
        <v>Card</v>
      </c>
      <c r="N258" t="str">
        <v>December</v>
      </c>
      <c r="O258">
        <v>4</v>
      </c>
      <c r="P258">
        <v>10162.415999999999</v>
      </c>
      <c r="Q258">
        <v>74524.384000000005</v>
      </c>
      <c r="R258">
        <v>8793.6800000000076</v>
      </c>
      <c r="S258">
        <v>10.383767009734701</v>
      </c>
      <c r="T258" t="str">
        <v>High</v>
      </c>
    </row>
    <row r="259" spans="1:20" x14ac:dyDescent="0.3">
      <c r="A259" t="str">
        <v>ORD1086</v>
      </c>
      <c r="B259">
        <v>45068</v>
      </c>
      <c r="C259" t="str">
        <v>North</v>
      </c>
      <c r="D259" t="str">
        <v>Harsh Patel</v>
      </c>
      <c r="E259" t="str">
        <v>Clothing</v>
      </c>
      <c r="F259" t="str">
        <v>Men</v>
      </c>
      <c r="G259" t="str">
        <v>Jeans</v>
      </c>
      <c r="H259">
        <v>2</v>
      </c>
      <c r="I259">
        <v>45142</v>
      </c>
      <c r="J259">
        <v>0.05</v>
      </c>
      <c r="K259">
        <v>85769.8</v>
      </c>
      <c r="L259">
        <v>73737.259999999995</v>
      </c>
      <c r="M259" t="str">
        <v>Cash</v>
      </c>
      <c r="N259" t="str">
        <v>May</v>
      </c>
      <c r="O259">
        <v>2</v>
      </c>
      <c r="P259">
        <v>4288.4900000000007</v>
      </c>
      <c r="Q259">
        <v>81481.31</v>
      </c>
      <c r="R259">
        <v>12032.540000000008</v>
      </c>
      <c r="S259">
        <v>14.02887729713723</v>
      </c>
      <c r="T259" t="str">
        <v>High</v>
      </c>
    </row>
    <row r="260" spans="1:20" x14ac:dyDescent="0.3">
      <c r="A260" t="str">
        <v>ORD1100</v>
      </c>
      <c r="B260">
        <v>45446</v>
      </c>
      <c r="C260" t="str">
        <v>North</v>
      </c>
      <c r="D260" t="str">
        <v>Priya Nair</v>
      </c>
      <c r="E260" t="str">
        <v>Electronics</v>
      </c>
      <c r="F260" t="str">
        <v>Laptop</v>
      </c>
      <c r="G260" t="str">
        <v>Asus VivoBook</v>
      </c>
      <c r="H260">
        <v>4</v>
      </c>
      <c r="I260">
        <v>39759</v>
      </c>
      <c r="J260">
        <v>0.05</v>
      </c>
      <c r="K260">
        <v>151084.20000000001</v>
      </c>
      <c r="L260">
        <v>124243.34</v>
      </c>
      <c r="M260" t="str">
        <v>Card</v>
      </c>
      <c r="N260" t="str">
        <v>June</v>
      </c>
      <c r="O260">
        <v>2</v>
      </c>
      <c r="P260">
        <v>7554.2100000000009</v>
      </c>
      <c r="Q260">
        <v>143529.99000000002</v>
      </c>
      <c r="R260">
        <v>26840.860000000015</v>
      </c>
      <c r="S260">
        <v>17.765497649654968</v>
      </c>
      <c r="T260" t="str">
        <v>High</v>
      </c>
    </row>
    <row r="261" spans="1:20" x14ac:dyDescent="0.3">
      <c r="A261" t="str">
        <v>ORD1101</v>
      </c>
      <c r="B261">
        <v>45012</v>
      </c>
      <c r="C261" t="str">
        <v>North</v>
      </c>
      <c r="D261" t="str">
        <v>Simran Kaur</v>
      </c>
      <c r="E261" t="str">
        <v>Furniture</v>
      </c>
      <c r="F261" t="str">
        <v>Table</v>
      </c>
      <c r="G261" t="str">
        <v>Coffee Table</v>
      </c>
      <c r="H261">
        <v>4</v>
      </c>
      <c r="I261">
        <v>76371</v>
      </c>
      <c r="J261">
        <v>0</v>
      </c>
      <c r="K261">
        <v>305484</v>
      </c>
      <c r="L261">
        <v>254046.17</v>
      </c>
      <c r="M261" t="str">
        <v>Cash</v>
      </c>
      <c r="N261" t="str">
        <v>March</v>
      </c>
      <c r="O261">
        <v>1</v>
      </c>
      <c r="P261">
        <v>0</v>
      </c>
      <c r="Q261">
        <v>305484</v>
      </c>
      <c r="R261">
        <v>51437.829999999987</v>
      </c>
      <c r="S261">
        <v>16.838142095821709</v>
      </c>
      <c r="T261" t="str">
        <v>High</v>
      </c>
    </row>
    <row r="262" spans="1:20" x14ac:dyDescent="0.3">
      <c r="A262" t="str">
        <v>ORD1103</v>
      </c>
      <c r="B262">
        <v>45470</v>
      </c>
      <c r="C262" t="str">
        <v>North</v>
      </c>
      <c r="D262" t="str">
        <v>Simran Kaur</v>
      </c>
      <c r="E262" t="str">
        <v>Clothing</v>
      </c>
      <c r="F262" t="str">
        <v>Kids</v>
      </c>
      <c r="G262" t="str">
        <v>Kids Jacket</v>
      </c>
      <c r="H262">
        <v>1</v>
      </c>
      <c r="I262">
        <v>58497</v>
      </c>
      <c r="J262">
        <v>0.12</v>
      </c>
      <c r="K262">
        <v>51477.36</v>
      </c>
      <c r="L262">
        <v>40209.07</v>
      </c>
      <c r="M262" t="str">
        <v>UPI</v>
      </c>
      <c r="N262" t="str">
        <v>June</v>
      </c>
      <c r="O262">
        <v>2</v>
      </c>
      <c r="P262">
        <v>6177.2831999999999</v>
      </c>
      <c r="Q262">
        <v>45300.076800000003</v>
      </c>
      <c r="R262">
        <v>11268.29</v>
      </c>
      <c r="S262">
        <v>21.889797767406876</v>
      </c>
      <c r="T262" t="str">
        <v>High</v>
      </c>
    </row>
    <row r="263" spans="1:20" x14ac:dyDescent="0.3">
      <c r="A263" t="str">
        <v>ORD1108</v>
      </c>
      <c r="B263">
        <v>44979</v>
      </c>
      <c r="C263" t="str">
        <v>North</v>
      </c>
      <c r="D263" t="str">
        <v>Aditya Mehta</v>
      </c>
      <c r="E263" t="str">
        <v>Clothing</v>
      </c>
      <c r="F263" t="str">
        <v>Women</v>
      </c>
      <c r="G263" t="str">
        <v>Saree</v>
      </c>
      <c r="H263">
        <v>3</v>
      </c>
      <c r="I263">
        <v>79108</v>
      </c>
      <c r="J263">
        <v>0.05</v>
      </c>
      <c r="K263">
        <v>225457.8</v>
      </c>
      <c r="L263">
        <v>184346.5</v>
      </c>
      <c r="M263" t="str">
        <v>Card</v>
      </c>
      <c r="N263" t="str">
        <v>February</v>
      </c>
      <c r="O263">
        <v>1</v>
      </c>
      <c r="P263">
        <v>11272.89</v>
      </c>
      <c r="Q263">
        <v>214184.90999999997</v>
      </c>
      <c r="R263">
        <v>41111.299999999988</v>
      </c>
      <c r="S263">
        <v>18.234587581356685</v>
      </c>
      <c r="T263" t="str">
        <v>High</v>
      </c>
    </row>
    <row r="264" spans="1:20" x14ac:dyDescent="0.3">
      <c r="A264" t="str">
        <v>ORD1113</v>
      </c>
      <c r="B264">
        <v>44976</v>
      </c>
      <c r="C264" t="str">
        <v>North</v>
      </c>
      <c r="D264" t="str">
        <v>Manish Pandey</v>
      </c>
      <c r="E264" t="str">
        <v>Electronics</v>
      </c>
      <c r="F264" t="str">
        <v>Laptop</v>
      </c>
      <c r="G264" t="str">
        <v>Dell Inspiron</v>
      </c>
      <c r="H264">
        <v>1</v>
      </c>
      <c r="I264">
        <v>61107</v>
      </c>
      <c r="J264">
        <v>0.12</v>
      </c>
      <c r="K264">
        <v>53774.16</v>
      </c>
      <c r="L264">
        <v>45449.42</v>
      </c>
      <c r="M264" t="str">
        <v>Card</v>
      </c>
      <c r="N264" t="str">
        <v>February</v>
      </c>
      <c r="O264">
        <v>1</v>
      </c>
      <c r="P264">
        <v>6452.8991999999998</v>
      </c>
      <c r="Q264">
        <v>47321.260800000004</v>
      </c>
      <c r="R264">
        <v>8324.7400000000052</v>
      </c>
      <c r="S264">
        <v>15.480929874125426</v>
      </c>
      <c r="T264" t="str">
        <v>High</v>
      </c>
    </row>
    <row r="265" spans="1:20" x14ac:dyDescent="0.3">
      <c r="A265" t="str">
        <v>ORD1123</v>
      </c>
      <c r="B265">
        <v>45001</v>
      </c>
      <c r="C265" t="str">
        <v>North</v>
      </c>
      <c r="D265" t="str">
        <v>Simran Kaur</v>
      </c>
      <c r="E265" t="str">
        <v>Electronics</v>
      </c>
      <c r="F265" t="str">
        <v>Mobile</v>
      </c>
      <c r="G265" t="str">
        <v>iPhone</v>
      </c>
      <c r="H265">
        <v>4</v>
      </c>
      <c r="I265">
        <v>12657</v>
      </c>
      <c r="J265">
        <v>0.15</v>
      </c>
      <c r="K265">
        <v>43033.8</v>
      </c>
      <c r="L265">
        <v>35480.33</v>
      </c>
      <c r="M265" t="str">
        <v>Card</v>
      </c>
      <c r="N265" t="str">
        <v>March</v>
      </c>
      <c r="O265">
        <v>1</v>
      </c>
      <c r="P265">
        <v>6455.0700000000006</v>
      </c>
      <c r="Q265">
        <v>36578.730000000003</v>
      </c>
      <c r="R265">
        <v>7553.4700000000012</v>
      </c>
      <c r="S265">
        <v>17.552412289874471</v>
      </c>
      <c r="T265" t="str">
        <v>High</v>
      </c>
    </row>
    <row r="266" spans="1:20" x14ac:dyDescent="0.3">
      <c r="A266" t="str">
        <v>ORD1125</v>
      </c>
      <c r="B266">
        <v>45560</v>
      </c>
      <c r="C266" t="str">
        <v>North</v>
      </c>
      <c r="D266" t="str">
        <v>Suresh Kumar</v>
      </c>
      <c r="E266" t="str">
        <v>Furniture</v>
      </c>
      <c r="F266" t="str">
        <v>Table</v>
      </c>
      <c r="G266" t="str">
        <v>Study Table</v>
      </c>
      <c r="H266">
        <v>4</v>
      </c>
      <c r="I266">
        <v>47051</v>
      </c>
      <c r="J266">
        <v>0.05</v>
      </c>
      <c r="K266">
        <v>178793.8</v>
      </c>
      <c r="L266">
        <v>139129.95000000001</v>
      </c>
      <c r="M266" t="str">
        <v>UPI</v>
      </c>
      <c r="N266" t="str">
        <v>September</v>
      </c>
      <c r="O266">
        <v>3</v>
      </c>
      <c r="P266">
        <v>8939.69</v>
      </c>
      <c r="Q266">
        <v>169854.11</v>
      </c>
      <c r="R266">
        <v>39663.849999999977</v>
      </c>
      <c r="S266">
        <v>22.184130545913771</v>
      </c>
      <c r="T266" t="str">
        <v>High</v>
      </c>
    </row>
    <row r="267" spans="1:20" x14ac:dyDescent="0.3">
      <c r="A267" t="str">
        <v>ORD1127</v>
      </c>
      <c r="B267">
        <v>45080</v>
      </c>
      <c r="C267" t="str">
        <v>North</v>
      </c>
      <c r="D267" t="str">
        <v>Riya Jain</v>
      </c>
      <c r="E267" t="str">
        <v>Furniture</v>
      </c>
      <c r="F267" t="str">
        <v>Chair</v>
      </c>
      <c r="G267" t="str">
        <v>Office Chair</v>
      </c>
      <c r="H267">
        <v>4</v>
      </c>
      <c r="I267">
        <v>21438</v>
      </c>
      <c r="J267">
        <v>0.15</v>
      </c>
      <c r="K267">
        <v>72889.2</v>
      </c>
      <c r="L267">
        <v>60991.92</v>
      </c>
      <c r="M267" t="str">
        <v>Card</v>
      </c>
      <c r="N267" t="str">
        <v>June</v>
      </c>
      <c r="O267">
        <v>2</v>
      </c>
      <c r="P267">
        <v>10933.38</v>
      </c>
      <c r="Q267">
        <v>61955.82</v>
      </c>
      <c r="R267">
        <v>11897.279999999999</v>
      </c>
      <c r="S267">
        <v>16.322418136020151</v>
      </c>
      <c r="T267" t="str">
        <v>High</v>
      </c>
    </row>
    <row r="268" spans="1:20" x14ac:dyDescent="0.3">
      <c r="A268" t="str">
        <v>ORD1130</v>
      </c>
      <c r="B268">
        <v>45201</v>
      </c>
      <c r="C268" t="str">
        <v>North</v>
      </c>
      <c r="D268" t="str">
        <v>Aditya Mehta</v>
      </c>
      <c r="E268" t="str">
        <v>Furniture</v>
      </c>
      <c r="F268" t="str">
        <v>Sofa</v>
      </c>
      <c r="G268" t="str">
        <v>3-Seater Sofa</v>
      </c>
      <c r="H268">
        <v>5</v>
      </c>
      <c r="I268">
        <v>67537</v>
      </c>
      <c r="J268">
        <v>0.08</v>
      </c>
      <c r="K268">
        <v>310670.2</v>
      </c>
      <c r="L268">
        <v>271296.90999999997</v>
      </c>
      <c r="M268" t="str">
        <v>Card</v>
      </c>
      <c r="N268" t="str">
        <v>October</v>
      </c>
      <c r="O268">
        <v>4</v>
      </c>
      <c r="P268">
        <v>24853.616000000002</v>
      </c>
      <c r="Q268">
        <v>285816.58400000003</v>
      </c>
      <c r="R268">
        <v>39373.290000000037</v>
      </c>
      <c r="S268">
        <v>12.673661651487667</v>
      </c>
      <c r="T268" t="str">
        <v>High</v>
      </c>
    </row>
    <row r="269" spans="1:20" x14ac:dyDescent="0.3">
      <c r="A269" t="str">
        <v>ORD1134</v>
      </c>
      <c r="B269">
        <v>45095</v>
      </c>
      <c r="C269" t="str">
        <v>North</v>
      </c>
      <c r="D269" t="str">
        <v>Kavita Rao</v>
      </c>
      <c r="E269" t="str">
        <v>Clothing</v>
      </c>
      <c r="F269" t="str">
        <v>Men</v>
      </c>
      <c r="G269" t="str">
        <v>Shirt</v>
      </c>
      <c r="H269">
        <v>2</v>
      </c>
      <c r="I269">
        <v>71773</v>
      </c>
      <c r="J269">
        <v>0.12</v>
      </c>
      <c r="K269">
        <v>126320.48</v>
      </c>
      <c r="L269">
        <v>107530.97</v>
      </c>
      <c r="M269" t="str">
        <v>UPI</v>
      </c>
      <c r="N269" t="str">
        <v>June</v>
      </c>
      <c r="O269">
        <v>2</v>
      </c>
      <c r="P269">
        <v>15158.4576</v>
      </c>
      <c r="Q269">
        <v>111162.0224</v>
      </c>
      <c r="R269">
        <v>18789.509999999995</v>
      </c>
      <c r="S269">
        <v>14.874476411109264</v>
      </c>
      <c r="T269" t="str">
        <v>High</v>
      </c>
    </row>
    <row r="270" spans="1:20" x14ac:dyDescent="0.3">
      <c r="A270" t="str">
        <v>ORD1141</v>
      </c>
      <c r="B270">
        <v>45612</v>
      </c>
      <c r="C270" t="str">
        <v>North</v>
      </c>
      <c r="D270" t="str">
        <v>Suresh Kumar</v>
      </c>
      <c r="E270" t="str">
        <v>Furniture</v>
      </c>
      <c r="F270" t="str">
        <v>Table</v>
      </c>
      <c r="G270" t="str">
        <v>Study Table</v>
      </c>
      <c r="H270">
        <v>5</v>
      </c>
      <c r="I270">
        <v>27294</v>
      </c>
      <c r="J270">
        <v>0.05</v>
      </c>
      <c r="K270">
        <v>129646.5</v>
      </c>
      <c r="L270">
        <v>108958.87</v>
      </c>
      <c r="M270" t="str">
        <v>UPI</v>
      </c>
      <c r="N270" t="str">
        <v>November</v>
      </c>
      <c r="O270">
        <v>4</v>
      </c>
      <c r="P270">
        <v>6482.3250000000007</v>
      </c>
      <c r="Q270">
        <v>123164.175</v>
      </c>
      <c r="R270">
        <v>20687.630000000005</v>
      </c>
      <c r="S270">
        <v>15.956952173795672</v>
      </c>
      <c r="T270" t="str">
        <v>High</v>
      </c>
    </row>
    <row r="271" spans="1:20" x14ac:dyDescent="0.3">
      <c r="A271" t="str">
        <v>ORD1150</v>
      </c>
      <c r="B271">
        <v>45155</v>
      </c>
      <c r="C271" t="str">
        <v>North</v>
      </c>
      <c r="D271" t="str">
        <v>Arjun Singh</v>
      </c>
      <c r="E271" t="str">
        <v>Furniture</v>
      </c>
      <c r="F271" t="str">
        <v>Sofa</v>
      </c>
      <c r="G271" t="str">
        <v>L-Shaped Sofa</v>
      </c>
      <c r="H271">
        <v>4</v>
      </c>
      <c r="I271">
        <v>46911</v>
      </c>
      <c r="J271">
        <v>0.05</v>
      </c>
      <c r="K271">
        <v>178261.8</v>
      </c>
      <c r="L271">
        <v>152241.01999999999</v>
      </c>
      <c r="M271" t="str">
        <v>Cash</v>
      </c>
      <c r="N271" t="str">
        <v>August</v>
      </c>
      <c r="O271">
        <v>3</v>
      </c>
      <c r="P271">
        <v>8913.09</v>
      </c>
      <c r="Q271">
        <v>169348.71</v>
      </c>
      <c r="R271">
        <v>26020.78</v>
      </c>
      <c r="S271">
        <v>14.596946737887759</v>
      </c>
      <c r="T271" t="str">
        <v>High</v>
      </c>
    </row>
    <row r="272" spans="1:20" x14ac:dyDescent="0.3">
      <c r="A272" t="str">
        <v>ORD1153</v>
      </c>
      <c r="B272">
        <v>45129</v>
      </c>
      <c r="C272" t="str">
        <v>North</v>
      </c>
      <c r="D272" t="str">
        <v>Aditya Mehta</v>
      </c>
      <c r="E272" t="str">
        <v>Electronics</v>
      </c>
      <c r="F272" t="str">
        <v>Mobile</v>
      </c>
      <c r="G272" t="str">
        <v>Vivo</v>
      </c>
      <c r="H272">
        <v>1</v>
      </c>
      <c r="I272">
        <v>33596</v>
      </c>
      <c r="J272">
        <v>0</v>
      </c>
      <c r="K272">
        <v>33596</v>
      </c>
      <c r="L272">
        <v>25956.22</v>
      </c>
      <c r="M272" t="str">
        <v>Card</v>
      </c>
      <c r="N272" t="str">
        <v>July</v>
      </c>
      <c r="O272">
        <v>3</v>
      </c>
      <c r="P272">
        <v>0</v>
      </c>
      <c r="Q272">
        <v>33596</v>
      </c>
      <c r="R272">
        <v>7639.7799999999988</v>
      </c>
      <c r="S272">
        <v>22.740147636623405</v>
      </c>
      <c r="T272" t="str">
        <v>High</v>
      </c>
    </row>
    <row r="273" spans="1:20" x14ac:dyDescent="0.3">
      <c r="A273" t="str">
        <v>ORD1154</v>
      </c>
      <c r="B273">
        <v>45134</v>
      </c>
      <c r="C273" t="str">
        <v>North</v>
      </c>
      <c r="D273" t="str">
        <v>Aditya Mehta</v>
      </c>
      <c r="E273" t="str">
        <v>Furniture</v>
      </c>
      <c r="F273" t="str">
        <v>Chair</v>
      </c>
      <c r="G273" t="str">
        <v>Wooden Chair</v>
      </c>
      <c r="H273">
        <v>4</v>
      </c>
      <c r="I273">
        <v>20810</v>
      </c>
      <c r="J273">
        <v>0.15</v>
      </c>
      <c r="K273">
        <v>70754</v>
      </c>
      <c r="L273">
        <v>57317.08</v>
      </c>
      <c r="M273" t="str">
        <v>Cash</v>
      </c>
      <c r="N273" t="str">
        <v>July</v>
      </c>
      <c r="O273">
        <v>3</v>
      </c>
      <c r="P273">
        <v>10613.1</v>
      </c>
      <c r="Q273">
        <v>60140.9</v>
      </c>
      <c r="R273">
        <v>13436.919999999998</v>
      </c>
      <c r="S273">
        <v>18.991039375865672</v>
      </c>
      <c r="T273" t="str">
        <v>High</v>
      </c>
    </row>
    <row r="274" spans="1:20" x14ac:dyDescent="0.3">
      <c r="A274" t="str">
        <v>ORD1157</v>
      </c>
      <c r="B274">
        <v>45289</v>
      </c>
      <c r="C274" t="str">
        <v>North</v>
      </c>
      <c r="D274" t="str">
        <v>Neha Verma</v>
      </c>
      <c r="E274" t="str">
        <v>Clothing</v>
      </c>
      <c r="F274" t="str">
        <v>Men</v>
      </c>
      <c r="G274" t="str">
        <v>Jeans</v>
      </c>
      <c r="H274">
        <v>1</v>
      </c>
      <c r="I274">
        <v>77869</v>
      </c>
      <c r="J274">
        <v>0.1</v>
      </c>
      <c r="K274">
        <v>70082.100000000006</v>
      </c>
      <c r="L274">
        <v>54288.83</v>
      </c>
      <c r="M274" t="str">
        <v>UPI</v>
      </c>
      <c r="N274" t="str">
        <v>December</v>
      </c>
      <c r="O274">
        <v>4</v>
      </c>
      <c r="P274">
        <v>7008.2100000000009</v>
      </c>
      <c r="Q274">
        <v>63073.890000000007</v>
      </c>
      <c r="R274">
        <v>15793.270000000004</v>
      </c>
      <c r="S274">
        <v>22.535383500209043</v>
      </c>
      <c r="T274" t="str">
        <v>High</v>
      </c>
    </row>
    <row r="275" spans="1:20" x14ac:dyDescent="0.3">
      <c r="A275" t="str">
        <v>ORD1170</v>
      </c>
      <c r="B275">
        <v>44988</v>
      </c>
      <c r="C275" t="str">
        <v>North</v>
      </c>
      <c r="D275" t="str">
        <v>Kavita Rao</v>
      </c>
      <c r="E275" t="str">
        <v>Electronics</v>
      </c>
      <c r="F275" t="str">
        <v>Mobile</v>
      </c>
      <c r="G275" t="str">
        <v>Samsung</v>
      </c>
      <c r="H275">
        <v>2</v>
      </c>
      <c r="I275">
        <v>19154</v>
      </c>
      <c r="J275">
        <v>0.15</v>
      </c>
      <c r="K275">
        <v>32561.8</v>
      </c>
      <c r="L275">
        <v>25663.32</v>
      </c>
      <c r="M275" t="str">
        <v>Card</v>
      </c>
      <c r="N275" t="str">
        <v>March</v>
      </c>
      <c r="O275">
        <v>1</v>
      </c>
      <c r="P275">
        <v>4884.2699999999995</v>
      </c>
      <c r="Q275">
        <v>27677.53</v>
      </c>
      <c r="R275">
        <v>6898.48</v>
      </c>
      <c r="S275">
        <v>21.185806681448813</v>
      </c>
      <c r="T275" t="str">
        <v>High</v>
      </c>
    </row>
    <row r="276" spans="1:20" x14ac:dyDescent="0.3">
      <c r="A276" t="str">
        <v>ORD1181</v>
      </c>
      <c r="B276">
        <v>45544</v>
      </c>
      <c r="C276" t="str">
        <v>North</v>
      </c>
      <c r="D276" t="str">
        <v>Aditya Mehta</v>
      </c>
      <c r="E276" t="str">
        <v>Electronics</v>
      </c>
      <c r="F276" t="str">
        <v>Accessories</v>
      </c>
      <c r="G276" t="str">
        <v>Power Bank</v>
      </c>
      <c r="H276">
        <v>2</v>
      </c>
      <c r="I276">
        <v>7220</v>
      </c>
      <c r="J276">
        <v>0.1</v>
      </c>
      <c r="K276">
        <v>12996</v>
      </c>
      <c r="L276">
        <v>10367.64</v>
      </c>
      <c r="M276" t="str">
        <v>UPI</v>
      </c>
      <c r="N276" t="str">
        <v>September</v>
      </c>
      <c r="O276">
        <v>3</v>
      </c>
      <c r="P276">
        <v>1299.6000000000001</v>
      </c>
      <c r="Q276">
        <v>11696.4</v>
      </c>
      <c r="R276">
        <v>2628.3600000000006</v>
      </c>
      <c r="S276">
        <v>20.224376731301945</v>
      </c>
      <c r="T276" t="str">
        <v>Medium</v>
      </c>
    </row>
    <row r="277" spans="1:20" x14ac:dyDescent="0.3">
      <c r="A277" t="str">
        <v>ORD1184</v>
      </c>
      <c r="B277">
        <v>45216</v>
      </c>
      <c r="C277" t="str">
        <v>North</v>
      </c>
      <c r="D277" t="str">
        <v>Rohan Sharma</v>
      </c>
      <c r="E277" t="str">
        <v>Clothing</v>
      </c>
      <c r="F277" t="str">
        <v>Men</v>
      </c>
      <c r="G277" t="str">
        <v>Jeans</v>
      </c>
      <c r="H277">
        <v>2</v>
      </c>
      <c r="I277">
        <v>16542</v>
      </c>
      <c r="J277">
        <v>0.12</v>
      </c>
      <c r="K277">
        <v>29113.919999999998</v>
      </c>
      <c r="L277">
        <v>22147.83</v>
      </c>
      <c r="M277" t="str">
        <v>Card</v>
      </c>
      <c r="N277" t="str">
        <v>October</v>
      </c>
      <c r="O277">
        <v>4</v>
      </c>
      <c r="P277">
        <v>3493.6703999999995</v>
      </c>
      <c r="Q277">
        <v>25620.249599999999</v>
      </c>
      <c r="R277">
        <v>6966.0899999999965</v>
      </c>
      <c r="S277">
        <v>23.927008111583728</v>
      </c>
      <c r="T277" t="str">
        <v>Medium</v>
      </c>
    </row>
    <row r="278" spans="1:20" x14ac:dyDescent="0.3">
      <c r="A278" t="str">
        <v>ORD1201</v>
      </c>
      <c r="B278">
        <v>45264</v>
      </c>
      <c r="C278" t="str">
        <v>North</v>
      </c>
      <c r="D278" t="str">
        <v>Aditya Mehta</v>
      </c>
      <c r="E278" t="str">
        <v>Furniture</v>
      </c>
      <c r="F278" t="str">
        <v>Table</v>
      </c>
      <c r="G278" t="str">
        <v>Study Table</v>
      </c>
      <c r="H278">
        <v>5</v>
      </c>
      <c r="I278">
        <v>44240</v>
      </c>
      <c r="J278">
        <v>0.08</v>
      </c>
      <c r="K278">
        <v>203504</v>
      </c>
      <c r="L278">
        <v>162244.26999999999</v>
      </c>
      <c r="M278" t="str">
        <v>Card</v>
      </c>
      <c r="N278" t="str">
        <v>December</v>
      </c>
      <c r="O278">
        <v>4</v>
      </c>
      <c r="P278">
        <v>16280.32</v>
      </c>
      <c r="Q278">
        <v>187223.67999999999</v>
      </c>
      <c r="R278">
        <v>41259.73000000001</v>
      </c>
      <c r="S278">
        <v>20.274653078072181</v>
      </c>
      <c r="T278" t="str">
        <v>High</v>
      </c>
    </row>
    <row r="279" spans="1:20" x14ac:dyDescent="0.3">
      <c r="A279" t="str">
        <v>ORD1203</v>
      </c>
      <c r="B279">
        <v>45494</v>
      </c>
      <c r="C279" t="str">
        <v>North</v>
      </c>
      <c r="D279" t="str">
        <v>Aditya Mehta</v>
      </c>
      <c r="E279" t="str">
        <v>Furniture</v>
      </c>
      <c r="F279" t="str">
        <v>Table</v>
      </c>
      <c r="G279" t="str">
        <v>Study Table</v>
      </c>
      <c r="H279">
        <v>2</v>
      </c>
      <c r="I279">
        <v>37218</v>
      </c>
      <c r="J279">
        <v>0.12</v>
      </c>
      <c r="K279">
        <v>65503.68</v>
      </c>
      <c r="L279">
        <v>49620.62</v>
      </c>
      <c r="M279" t="str">
        <v>UPI</v>
      </c>
      <c r="N279" t="str">
        <v>July</v>
      </c>
      <c r="O279">
        <v>3</v>
      </c>
      <c r="P279">
        <v>7860.4416000000001</v>
      </c>
      <c r="Q279">
        <v>57643.238400000002</v>
      </c>
      <c r="R279">
        <v>15883.059999999998</v>
      </c>
      <c r="S279">
        <v>24.24758425786154</v>
      </c>
      <c r="T279" t="str">
        <v>High</v>
      </c>
    </row>
    <row r="280" spans="1:20" x14ac:dyDescent="0.3">
      <c r="A280" t="str">
        <v>ORD1207</v>
      </c>
      <c r="B280">
        <v>45488</v>
      </c>
      <c r="C280" t="str">
        <v>North</v>
      </c>
      <c r="D280" t="str">
        <v>Harsh Patel</v>
      </c>
      <c r="E280" t="str">
        <v>Furniture</v>
      </c>
      <c r="F280" t="str">
        <v>Chair</v>
      </c>
      <c r="G280" t="str">
        <v>Office Chair</v>
      </c>
      <c r="H280">
        <v>3</v>
      </c>
      <c r="I280">
        <v>25852</v>
      </c>
      <c r="J280">
        <v>0.05</v>
      </c>
      <c r="K280">
        <v>73678.2</v>
      </c>
      <c r="L280">
        <v>63968.42</v>
      </c>
      <c r="M280" t="str">
        <v>Card</v>
      </c>
      <c r="N280" t="str">
        <v>July</v>
      </c>
      <c r="O280">
        <v>3</v>
      </c>
      <c r="P280">
        <v>3683.91</v>
      </c>
      <c r="Q280">
        <v>69994.289999999994</v>
      </c>
      <c r="R280">
        <v>9709.7799999999988</v>
      </c>
      <c r="S280">
        <v>13.17863357139561</v>
      </c>
      <c r="T280" t="str">
        <v>High</v>
      </c>
    </row>
    <row r="281" spans="1:20" x14ac:dyDescent="0.3">
      <c r="A281" t="str">
        <v>ORD1213</v>
      </c>
      <c r="B281">
        <v>44983</v>
      </c>
      <c r="C281" t="str">
        <v>North</v>
      </c>
      <c r="D281" t="str">
        <v>Kavita Rao</v>
      </c>
      <c r="E281" t="str">
        <v>Electronics</v>
      </c>
      <c r="F281" t="str">
        <v>Accessories</v>
      </c>
      <c r="G281" t="str">
        <v>Smart Watch</v>
      </c>
      <c r="H281">
        <v>3</v>
      </c>
      <c r="I281">
        <v>67257</v>
      </c>
      <c r="J281">
        <v>0.1</v>
      </c>
      <c r="K281">
        <v>181593.9</v>
      </c>
      <c r="L281">
        <v>145839.26</v>
      </c>
      <c r="M281" t="str">
        <v>Cash</v>
      </c>
      <c r="N281" t="str">
        <v>February</v>
      </c>
      <c r="O281">
        <v>1</v>
      </c>
      <c r="P281">
        <v>18159.39</v>
      </c>
      <c r="Q281">
        <v>163434.51</v>
      </c>
      <c r="R281">
        <v>35754.639999999985</v>
      </c>
      <c r="S281">
        <v>19.689339785091892</v>
      </c>
      <c r="T281" t="str">
        <v>High</v>
      </c>
    </row>
    <row r="282" spans="1:20" x14ac:dyDescent="0.3">
      <c r="A282" t="str">
        <v>ORD1216</v>
      </c>
      <c r="B282">
        <v>45558</v>
      </c>
      <c r="C282" t="str">
        <v>North</v>
      </c>
      <c r="D282" t="str">
        <v>Manish Pandey</v>
      </c>
      <c r="E282" t="str">
        <v>Furniture</v>
      </c>
      <c r="F282" t="str">
        <v>Chair</v>
      </c>
      <c r="G282" t="str">
        <v>Wooden Chair</v>
      </c>
      <c r="H282">
        <v>4</v>
      </c>
      <c r="I282">
        <v>11056</v>
      </c>
      <c r="J282">
        <v>0.1</v>
      </c>
      <c r="K282">
        <v>39801.599999999999</v>
      </c>
      <c r="L282">
        <v>33902.83</v>
      </c>
      <c r="M282" t="str">
        <v>Cash</v>
      </c>
      <c r="N282" t="str">
        <v>September</v>
      </c>
      <c r="O282">
        <v>3</v>
      </c>
      <c r="P282">
        <v>3980.16</v>
      </c>
      <c r="Q282">
        <v>35821.440000000002</v>
      </c>
      <c r="R282">
        <v>5898.7699999999968</v>
      </c>
      <c r="S282">
        <v>14.820434354397804</v>
      </c>
      <c r="T282" t="str">
        <v>High</v>
      </c>
    </row>
    <row r="283" spans="1:20" x14ac:dyDescent="0.3">
      <c r="A283" t="str">
        <v>ORD1217</v>
      </c>
      <c r="B283">
        <v>45383</v>
      </c>
      <c r="C283" t="str">
        <v>North</v>
      </c>
      <c r="D283" t="str">
        <v>Priya Nair</v>
      </c>
      <c r="E283" t="str">
        <v>Electronics</v>
      </c>
      <c r="F283" t="str">
        <v>Accessories</v>
      </c>
      <c r="G283" t="str">
        <v>Bluetooth Earbuds</v>
      </c>
      <c r="H283">
        <v>4</v>
      </c>
      <c r="I283">
        <v>4945</v>
      </c>
      <c r="J283">
        <v>0.05</v>
      </c>
      <c r="K283">
        <v>18791</v>
      </c>
      <c r="L283">
        <v>14851</v>
      </c>
      <c r="M283" t="str">
        <v>Card</v>
      </c>
      <c r="N283" t="str">
        <v>April</v>
      </c>
      <c r="O283">
        <v>2</v>
      </c>
      <c r="P283">
        <v>939.55000000000007</v>
      </c>
      <c r="Q283">
        <v>17851.45</v>
      </c>
      <c r="R283">
        <v>3940</v>
      </c>
      <c r="S283">
        <v>20.967484434037569</v>
      </c>
      <c r="T283" t="str">
        <v>Medium</v>
      </c>
    </row>
    <row r="284" spans="1:20" x14ac:dyDescent="0.3">
      <c r="A284" t="str">
        <v>ORD1219</v>
      </c>
      <c r="B284">
        <v>45200</v>
      </c>
      <c r="C284" t="str">
        <v>North</v>
      </c>
      <c r="D284" t="str">
        <v>Neha Verma</v>
      </c>
      <c r="E284" t="str">
        <v>Clothing</v>
      </c>
      <c r="F284" t="str">
        <v>Men</v>
      </c>
      <c r="G284" t="str">
        <v>Shirt</v>
      </c>
      <c r="H284">
        <v>1</v>
      </c>
      <c r="I284">
        <v>8010</v>
      </c>
      <c r="J284">
        <v>0.08</v>
      </c>
      <c r="K284">
        <v>7369.2</v>
      </c>
      <c r="L284">
        <v>6227.13</v>
      </c>
      <c r="M284" t="str">
        <v>Cash</v>
      </c>
      <c r="N284" t="str">
        <v>October</v>
      </c>
      <c r="O284">
        <v>4</v>
      </c>
      <c r="P284">
        <v>589.53599999999994</v>
      </c>
      <c r="Q284">
        <v>6779.6639999999998</v>
      </c>
      <c r="R284">
        <v>1142.0699999999997</v>
      </c>
      <c r="S284">
        <v>15.497883080931441</v>
      </c>
      <c r="T284" t="str">
        <v>Low</v>
      </c>
    </row>
    <row r="285" spans="1:20" x14ac:dyDescent="0.3">
      <c r="A285" t="str">
        <v>ORD1233</v>
      </c>
      <c r="B285">
        <v>45373</v>
      </c>
      <c r="C285" t="str">
        <v>North</v>
      </c>
      <c r="D285" t="str">
        <v>Harsh Patel</v>
      </c>
      <c r="E285" t="str">
        <v>Clothing</v>
      </c>
      <c r="F285" t="str">
        <v>Kids</v>
      </c>
      <c r="G285" t="str">
        <v>Kids T-shirt</v>
      </c>
      <c r="H285">
        <v>2</v>
      </c>
      <c r="I285">
        <v>79576</v>
      </c>
      <c r="J285">
        <v>0.08</v>
      </c>
      <c r="K285">
        <v>146419.84</v>
      </c>
      <c r="L285">
        <v>112271.66</v>
      </c>
      <c r="M285" t="str">
        <v>UPI</v>
      </c>
      <c r="N285" t="str">
        <v>March</v>
      </c>
      <c r="O285">
        <v>1</v>
      </c>
      <c r="P285">
        <v>11713.5872</v>
      </c>
      <c r="Q285">
        <v>134706.25279999999</v>
      </c>
      <c r="R285">
        <v>34148.179999999993</v>
      </c>
      <c r="S285">
        <v>23.322098972379695</v>
      </c>
      <c r="T285" t="str">
        <v>High</v>
      </c>
    </row>
    <row r="286" spans="1:20" x14ac:dyDescent="0.3">
      <c r="A286" t="str">
        <v>ORD1235</v>
      </c>
      <c r="B286">
        <v>45230</v>
      </c>
      <c r="C286" t="str">
        <v>North</v>
      </c>
      <c r="D286" t="str">
        <v>Simran Kaur</v>
      </c>
      <c r="E286" t="str">
        <v>Clothing</v>
      </c>
      <c r="F286" t="str">
        <v>Kids</v>
      </c>
      <c r="G286" t="str">
        <v>Kids Jacket</v>
      </c>
      <c r="H286">
        <v>5</v>
      </c>
      <c r="I286">
        <v>40557</v>
      </c>
      <c r="J286">
        <v>0.1</v>
      </c>
      <c r="K286">
        <v>182506.5</v>
      </c>
      <c r="L286">
        <v>151875.60999999999</v>
      </c>
      <c r="M286" t="str">
        <v>UPI</v>
      </c>
      <c r="N286" t="str">
        <v>October</v>
      </c>
      <c r="O286">
        <v>4</v>
      </c>
      <c r="P286">
        <v>18250.650000000001</v>
      </c>
      <c r="Q286">
        <v>164255.85</v>
      </c>
      <c r="R286">
        <v>30630.890000000014</v>
      </c>
      <c r="S286">
        <v>16.783451548301027</v>
      </c>
      <c r="T286" t="str">
        <v>High</v>
      </c>
    </row>
    <row r="287" spans="1:20" x14ac:dyDescent="0.3">
      <c r="A287" t="str">
        <v>ORD1239</v>
      </c>
      <c r="B287">
        <v>44928</v>
      </c>
      <c r="C287" t="str">
        <v>North</v>
      </c>
      <c r="D287" t="str">
        <v>Rohan Sharma</v>
      </c>
      <c r="E287" t="str">
        <v>Furniture</v>
      </c>
      <c r="F287" t="str">
        <v>Sofa</v>
      </c>
      <c r="G287" t="str">
        <v>3-Seater Sofa</v>
      </c>
      <c r="H287">
        <v>5</v>
      </c>
      <c r="I287">
        <v>49801</v>
      </c>
      <c r="J287">
        <v>0</v>
      </c>
      <c r="K287">
        <v>249005</v>
      </c>
      <c r="L287">
        <v>205418.83</v>
      </c>
      <c r="M287" t="str">
        <v>Cash</v>
      </c>
      <c r="N287" t="str">
        <v>January</v>
      </c>
      <c r="O287">
        <v>1</v>
      </c>
      <c r="P287">
        <v>0</v>
      </c>
      <c r="Q287">
        <v>249005</v>
      </c>
      <c r="R287">
        <v>43586.170000000013</v>
      </c>
      <c r="S287">
        <v>17.504134455131428</v>
      </c>
      <c r="T287" t="str">
        <v>High</v>
      </c>
    </row>
    <row r="288" spans="1:20" x14ac:dyDescent="0.3">
      <c r="A288" t="str">
        <v>ORD1242</v>
      </c>
      <c r="B288">
        <v>45151</v>
      </c>
      <c r="C288" t="str">
        <v>North</v>
      </c>
      <c r="D288" t="str">
        <v>Kavita Rao</v>
      </c>
      <c r="E288" t="str">
        <v>Furniture</v>
      </c>
      <c r="F288" t="str">
        <v>Table</v>
      </c>
      <c r="G288" t="str">
        <v>Study Table</v>
      </c>
      <c r="H288">
        <v>5</v>
      </c>
      <c r="I288">
        <v>84714</v>
      </c>
      <c r="J288">
        <v>0.1</v>
      </c>
      <c r="K288">
        <v>381213</v>
      </c>
      <c r="L288">
        <v>304103.59000000003</v>
      </c>
      <c r="M288" t="str">
        <v>Card</v>
      </c>
      <c r="N288" t="str">
        <v>August</v>
      </c>
      <c r="O288">
        <v>3</v>
      </c>
      <c r="P288">
        <v>38121.300000000003</v>
      </c>
      <c r="Q288">
        <v>343091.7</v>
      </c>
      <c r="R288">
        <v>77109.409999999974</v>
      </c>
      <c r="S288">
        <v>20.227382067243241</v>
      </c>
      <c r="T288" t="str">
        <v>High</v>
      </c>
    </row>
    <row r="289" spans="1:20" x14ac:dyDescent="0.3">
      <c r="A289" t="str">
        <v>ORD1246</v>
      </c>
      <c r="B289">
        <v>45127</v>
      </c>
      <c r="C289" t="str">
        <v>North</v>
      </c>
      <c r="D289" t="str">
        <v>Neha Verma</v>
      </c>
      <c r="E289" t="str">
        <v>Furniture</v>
      </c>
      <c r="F289" t="str">
        <v>Chair</v>
      </c>
      <c r="G289" t="str">
        <v>Wooden Chair</v>
      </c>
      <c r="H289">
        <v>1</v>
      </c>
      <c r="I289">
        <v>34936</v>
      </c>
      <c r="J289">
        <v>0.08</v>
      </c>
      <c r="K289">
        <v>32141.119999999999</v>
      </c>
      <c r="L289">
        <v>25267.86</v>
      </c>
      <c r="M289" t="str">
        <v>Cash</v>
      </c>
      <c r="N289" t="str">
        <v>July</v>
      </c>
      <c r="O289">
        <v>3</v>
      </c>
      <c r="P289">
        <v>2571.2896000000001</v>
      </c>
      <c r="Q289">
        <v>29569.830399999999</v>
      </c>
      <c r="R289">
        <v>6873.2599999999984</v>
      </c>
      <c r="S289">
        <v>21.384631276072515</v>
      </c>
      <c r="T289" t="str">
        <v>High</v>
      </c>
    </row>
    <row r="290" spans="1:20" x14ac:dyDescent="0.3">
      <c r="A290" t="str">
        <v>ORD1248</v>
      </c>
      <c r="B290">
        <v>45636</v>
      </c>
      <c r="C290" t="str">
        <v>North</v>
      </c>
      <c r="D290" t="str">
        <v>Riya Jain</v>
      </c>
      <c r="E290" t="str">
        <v>Furniture</v>
      </c>
      <c r="F290" t="str">
        <v>Table</v>
      </c>
      <c r="G290" t="str">
        <v>Coffee Table</v>
      </c>
      <c r="H290">
        <v>1</v>
      </c>
      <c r="I290">
        <v>25633</v>
      </c>
      <c r="J290">
        <v>0.05</v>
      </c>
      <c r="K290">
        <v>24351.35</v>
      </c>
      <c r="L290">
        <v>19111.61</v>
      </c>
      <c r="M290" t="str">
        <v>Card</v>
      </c>
      <c r="N290" t="str">
        <v>December</v>
      </c>
      <c r="O290">
        <v>4</v>
      </c>
      <c r="P290">
        <v>1217.5674999999999</v>
      </c>
      <c r="Q290">
        <v>23133.782499999998</v>
      </c>
      <c r="R290">
        <v>5239.739999999998</v>
      </c>
      <c r="S290">
        <v>21.517246477094691</v>
      </c>
      <c r="T290" t="str">
        <v>Medium</v>
      </c>
    </row>
    <row r="291" spans="1:20" x14ac:dyDescent="0.3">
      <c r="A291" t="str">
        <v>ORD1253</v>
      </c>
      <c r="B291">
        <v>44943</v>
      </c>
      <c r="C291" t="str">
        <v>North</v>
      </c>
      <c r="D291" t="str">
        <v>Harsh Patel</v>
      </c>
      <c r="E291" t="str">
        <v>Clothing</v>
      </c>
      <c r="F291" t="str">
        <v>Men</v>
      </c>
      <c r="G291" t="str">
        <v>Jeans</v>
      </c>
      <c r="H291">
        <v>1</v>
      </c>
      <c r="I291">
        <v>87346</v>
      </c>
      <c r="J291">
        <v>0</v>
      </c>
      <c r="K291">
        <v>87346</v>
      </c>
      <c r="L291">
        <v>77238.92</v>
      </c>
      <c r="M291" t="str">
        <v>Card</v>
      </c>
      <c r="N291" t="str">
        <v>January</v>
      </c>
      <c r="O291">
        <v>1</v>
      </c>
      <c r="P291">
        <v>0</v>
      </c>
      <c r="Q291">
        <v>87346</v>
      </c>
      <c r="R291">
        <v>10107.080000000002</v>
      </c>
      <c r="S291">
        <v>11.571314084216795</v>
      </c>
      <c r="T291" t="str">
        <v>High</v>
      </c>
    </row>
    <row r="292" spans="1:20" x14ac:dyDescent="0.3">
      <c r="A292" t="str">
        <v>ORD1255</v>
      </c>
      <c r="B292">
        <v>45631</v>
      </c>
      <c r="C292" t="str">
        <v>North</v>
      </c>
      <c r="D292" t="str">
        <v>Aditya Mehta</v>
      </c>
      <c r="E292" t="str">
        <v>Clothing</v>
      </c>
      <c r="F292" t="str">
        <v>Kids</v>
      </c>
      <c r="G292" t="str">
        <v>Kids Jacket</v>
      </c>
      <c r="H292">
        <v>1</v>
      </c>
      <c r="I292">
        <v>88774</v>
      </c>
      <c r="J292">
        <v>0.12</v>
      </c>
      <c r="K292">
        <v>78121.119999999995</v>
      </c>
      <c r="L292">
        <v>66229.27</v>
      </c>
      <c r="M292" t="str">
        <v>UPI</v>
      </c>
      <c r="N292" t="str">
        <v>December</v>
      </c>
      <c r="O292">
        <v>4</v>
      </c>
      <c r="P292">
        <v>9374.5343999999986</v>
      </c>
      <c r="Q292">
        <v>68746.585599999991</v>
      </c>
      <c r="R292">
        <v>11891.849999999991</v>
      </c>
      <c r="S292">
        <v>15.222324001499199</v>
      </c>
      <c r="T292" t="str">
        <v>High</v>
      </c>
    </row>
    <row r="293" spans="1:20" x14ac:dyDescent="0.3">
      <c r="A293" t="str">
        <v>ORD1262</v>
      </c>
      <c r="B293">
        <v>45422</v>
      </c>
      <c r="C293" t="str">
        <v>North</v>
      </c>
      <c r="D293" t="str">
        <v>Neha Verma</v>
      </c>
      <c r="E293" t="str">
        <v>Furniture</v>
      </c>
      <c r="F293" t="str">
        <v>Bed</v>
      </c>
      <c r="G293" t="str">
        <v>King Size Bed</v>
      </c>
      <c r="H293">
        <v>5</v>
      </c>
      <c r="I293">
        <v>81989</v>
      </c>
      <c r="J293">
        <v>0.1</v>
      </c>
      <c r="K293">
        <v>368950.5</v>
      </c>
      <c r="L293">
        <v>299895.21000000002</v>
      </c>
      <c r="M293" t="str">
        <v>UPI</v>
      </c>
      <c r="N293" t="str">
        <v>May</v>
      </c>
      <c r="O293">
        <v>2</v>
      </c>
      <c r="P293">
        <v>36895.050000000003</v>
      </c>
      <c r="Q293">
        <v>332055.45</v>
      </c>
      <c r="R293">
        <v>69055.289999999979</v>
      </c>
      <c r="S293">
        <v>18.716681506055686</v>
      </c>
      <c r="T293" t="str">
        <v>High</v>
      </c>
    </row>
    <row r="294" spans="1:20" x14ac:dyDescent="0.3">
      <c r="A294" t="str">
        <v>ORD1274</v>
      </c>
      <c r="B294">
        <v>45006</v>
      </c>
      <c r="C294" t="str">
        <v>North</v>
      </c>
      <c r="D294" t="str">
        <v>Zoya Khan</v>
      </c>
      <c r="E294" t="str">
        <v>Furniture</v>
      </c>
      <c r="F294" t="str">
        <v>Bed</v>
      </c>
      <c r="G294" t="str">
        <v>King Size Bed</v>
      </c>
      <c r="H294">
        <v>5</v>
      </c>
      <c r="I294">
        <v>25927</v>
      </c>
      <c r="J294">
        <v>0.1</v>
      </c>
      <c r="K294">
        <v>116671.5</v>
      </c>
      <c r="L294">
        <v>92515.19</v>
      </c>
      <c r="M294" t="str">
        <v>UPI</v>
      </c>
      <c r="N294" t="str">
        <v>March</v>
      </c>
      <c r="O294">
        <v>1</v>
      </c>
      <c r="P294">
        <v>11667.150000000001</v>
      </c>
      <c r="Q294">
        <v>105004.35</v>
      </c>
      <c r="R294">
        <v>24156.309999999998</v>
      </c>
      <c r="S294">
        <v>20.70455081146638</v>
      </c>
      <c r="T294" t="str">
        <v>High</v>
      </c>
    </row>
    <row r="295" spans="1:20" x14ac:dyDescent="0.3">
      <c r="A295" t="str">
        <v>ORD1277</v>
      </c>
      <c r="B295">
        <v>45630</v>
      </c>
      <c r="C295" t="str">
        <v>North</v>
      </c>
      <c r="D295" t="str">
        <v>Zoya Khan</v>
      </c>
      <c r="E295" t="str">
        <v>Furniture</v>
      </c>
      <c r="F295" t="str">
        <v>Bed</v>
      </c>
      <c r="G295" t="str">
        <v>Queen Bed</v>
      </c>
      <c r="H295">
        <v>5</v>
      </c>
      <c r="I295">
        <v>83371</v>
      </c>
      <c r="J295">
        <v>0</v>
      </c>
      <c r="K295">
        <v>416855</v>
      </c>
      <c r="L295">
        <v>366445.54</v>
      </c>
      <c r="M295" t="str">
        <v>UPI</v>
      </c>
      <c r="N295" t="str">
        <v>December</v>
      </c>
      <c r="O295">
        <v>4</v>
      </c>
      <c r="P295">
        <v>0</v>
      </c>
      <c r="Q295">
        <v>416855</v>
      </c>
      <c r="R295">
        <v>50409.460000000021</v>
      </c>
      <c r="S295">
        <v>12.092804452387526</v>
      </c>
      <c r="T295" t="str">
        <v>High</v>
      </c>
    </row>
    <row r="296" spans="1:20" x14ac:dyDescent="0.3">
      <c r="A296" t="str">
        <v>ORD1278</v>
      </c>
      <c r="B296">
        <v>45057</v>
      </c>
      <c r="C296" t="str">
        <v>North</v>
      </c>
      <c r="D296" t="str">
        <v>Simran Kaur</v>
      </c>
      <c r="E296" t="str">
        <v>Electronics</v>
      </c>
      <c r="F296" t="str">
        <v>Mobile</v>
      </c>
      <c r="G296" t="str">
        <v>Vivo</v>
      </c>
      <c r="H296">
        <v>5</v>
      </c>
      <c r="I296">
        <v>42105</v>
      </c>
      <c r="J296">
        <v>0.15</v>
      </c>
      <c r="K296">
        <v>178946.25</v>
      </c>
      <c r="L296">
        <v>145025.85999999999</v>
      </c>
      <c r="M296" t="str">
        <v>Card</v>
      </c>
      <c r="N296" t="str">
        <v>May</v>
      </c>
      <c r="O296">
        <v>2</v>
      </c>
      <c r="P296">
        <v>26841.9375</v>
      </c>
      <c r="Q296">
        <v>152104.3125</v>
      </c>
      <c r="R296">
        <v>33920.390000000014</v>
      </c>
      <c r="S296">
        <v>18.955630531514359</v>
      </c>
      <c r="T296" t="str">
        <v>High</v>
      </c>
    </row>
    <row r="297" spans="1:20" x14ac:dyDescent="0.3">
      <c r="A297" t="str">
        <v>ORD1283</v>
      </c>
      <c r="B297">
        <v>45476</v>
      </c>
      <c r="C297" t="str">
        <v>North</v>
      </c>
      <c r="D297" t="str">
        <v>Rakesh Jain</v>
      </c>
      <c r="E297" t="str">
        <v>Electronics</v>
      </c>
      <c r="F297" t="str">
        <v>Accessories</v>
      </c>
      <c r="G297" t="str">
        <v>Smart Watch</v>
      </c>
      <c r="H297">
        <v>4</v>
      </c>
      <c r="I297">
        <v>61912</v>
      </c>
      <c r="J297">
        <v>0.08</v>
      </c>
      <c r="K297">
        <v>227836.16</v>
      </c>
      <c r="L297">
        <v>198672.98</v>
      </c>
      <c r="M297" t="str">
        <v>Cash</v>
      </c>
      <c r="N297" t="str">
        <v>July</v>
      </c>
      <c r="O297">
        <v>3</v>
      </c>
      <c r="P297">
        <v>18226.892800000001</v>
      </c>
      <c r="Q297">
        <v>209609.2672</v>
      </c>
      <c r="R297">
        <v>29163.179999999993</v>
      </c>
      <c r="S297">
        <v>12.800066503929838</v>
      </c>
      <c r="T297" t="str">
        <v>High</v>
      </c>
    </row>
    <row r="298" spans="1:20" x14ac:dyDescent="0.3">
      <c r="A298" t="str">
        <v>ORD1297</v>
      </c>
      <c r="B298">
        <v>45611</v>
      </c>
      <c r="C298" t="str">
        <v>North</v>
      </c>
      <c r="D298" t="str">
        <v>Riya Jain</v>
      </c>
      <c r="E298" t="str">
        <v>Electronics</v>
      </c>
      <c r="F298" t="str">
        <v>Laptop</v>
      </c>
      <c r="G298" t="str">
        <v>Dell Inspiron</v>
      </c>
      <c r="H298">
        <v>2</v>
      </c>
      <c r="I298">
        <v>37987</v>
      </c>
      <c r="J298">
        <v>0.15</v>
      </c>
      <c r="K298">
        <v>64577.9</v>
      </c>
      <c r="L298">
        <v>51580.68</v>
      </c>
      <c r="M298" t="str">
        <v>UPI</v>
      </c>
      <c r="N298" t="str">
        <v>November</v>
      </c>
      <c r="O298">
        <v>4</v>
      </c>
      <c r="P298">
        <v>9686.6849999999995</v>
      </c>
      <c r="Q298">
        <v>54891.215000000004</v>
      </c>
      <c r="R298">
        <v>12997.220000000001</v>
      </c>
      <c r="S298">
        <v>20.126420958253522</v>
      </c>
      <c r="T298" t="str">
        <v>High</v>
      </c>
    </row>
    <row r="299" spans="1:20" x14ac:dyDescent="0.3">
      <c r="A299" t="str">
        <v>ORD1302</v>
      </c>
      <c r="B299">
        <v>45233</v>
      </c>
      <c r="C299" t="str">
        <v>North</v>
      </c>
      <c r="D299" t="str">
        <v>Simran Kaur</v>
      </c>
      <c r="E299" t="str">
        <v>Furniture</v>
      </c>
      <c r="F299" t="str">
        <v>Bed</v>
      </c>
      <c r="G299" t="str">
        <v>King Size Bed</v>
      </c>
      <c r="H299">
        <v>1</v>
      </c>
      <c r="I299">
        <v>61531</v>
      </c>
      <c r="J299">
        <v>0.1</v>
      </c>
      <c r="K299">
        <v>55377.9</v>
      </c>
      <c r="L299">
        <v>44079.14</v>
      </c>
      <c r="M299" t="str">
        <v>Cash</v>
      </c>
      <c r="N299" t="str">
        <v>November</v>
      </c>
      <c r="O299">
        <v>4</v>
      </c>
      <c r="P299">
        <v>5537.7900000000009</v>
      </c>
      <c r="Q299">
        <v>49840.11</v>
      </c>
      <c r="R299">
        <v>11298.760000000002</v>
      </c>
      <c r="S299">
        <v>20.403012754185337</v>
      </c>
      <c r="T299" t="str">
        <v>High</v>
      </c>
    </row>
    <row r="300" spans="1:20" x14ac:dyDescent="0.3">
      <c r="A300" t="str">
        <v>ORD1305</v>
      </c>
      <c r="B300">
        <v>45139</v>
      </c>
      <c r="C300" t="str">
        <v>North</v>
      </c>
      <c r="D300" t="str">
        <v>Rohan Sharma</v>
      </c>
      <c r="E300" t="str">
        <v>Electronics</v>
      </c>
      <c r="F300" t="str">
        <v>Accessories</v>
      </c>
      <c r="G300" t="str">
        <v>Bluetooth Earbuds</v>
      </c>
      <c r="H300">
        <v>5</v>
      </c>
      <c r="I300">
        <v>6185</v>
      </c>
      <c r="J300">
        <v>0</v>
      </c>
      <c r="K300">
        <v>30925</v>
      </c>
      <c r="L300">
        <v>23250.77</v>
      </c>
      <c r="M300" t="str">
        <v>Card</v>
      </c>
      <c r="N300" t="str">
        <v>August</v>
      </c>
      <c r="O300">
        <v>3</v>
      </c>
      <c r="P300">
        <v>0</v>
      </c>
      <c r="Q300">
        <v>30925</v>
      </c>
      <c r="R300">
        <v>7674.23</v>
      </c>
      <c r="S300">
        <v>24.815618431689572</v>
      </c>
      <c r="T300" t="str">
        <v>High</v>
      </c>
    </row>
    <row r="301" spans="1:20" x14ac:dyDescent="0.3">
      <c r="A301" t="str">
        <v>ORD1310</v>
      </c>
      <c r="B301">
        <v>45481</v>
      </c>
      <c r="C301" t="str">
        <v>North</v>
      </c>
      <c r="D301" t="str">
        <v>Aditya Mehta</v>
      </c>
      <c r="E301" t="str">
        <v>Electronics</v>
      </c>
      <c r="F301" t="str">
        <v>Accessories</v>
      </c>
      <c r="G301" t="str">
        <v>Bluetooth Earbuds</v>
      </c>
      <c r="H301">
        <v>5</v>
      </c>
      <c r="I301">
        <v>87782</v>
      </c>
      <c r="J301">
        <v>0.12</v>
      </c>
      <c r="K301">
        <v>386240.8</v>
      </c>
      <c r="L301">
        <v>311919.67</v>
      </c>
      <c r="M301" t="str">
        <v>UPI</v>
      </c>
      <c r="N301" t="str">
        <v>July</v>
      </c>
      <c r="O301">
        <v>3</v>
      </c>
      <c r="P301">
        <v>46348.895999999993</v>
      </c>
      <c r="Q301">
        <v>339891.90399999998</v>
      </c>
      <c r="R301">
        <v>74321.13</v>
      </c>
      <c r="S301">
        <v>19.242174829795299</v>
      </c>
      <c r="T301" t="str">
        <v>High</v>
      </c>
    </row>
    <row r="302" spans="1:20" x14ac:dyDescent="0.3">
      <c r="A302" t="str">
        <v>ORD1313</v>
      </c>
      <c r="B302">
        <v>45632</v>
      </c>
      <c r="C302" t="str">
        <v>North</v>
      </c>
      <c r="D302" t="str">
        <v>Riya Jain</v>
      </c>
      <c r="E302" t="str">
        <v>Furniture</v>
      </c>
      <c r="F302" t="str">
        <v>Bed</v>
      </c>
      <c r="G302" t="str">
        <v>King Size Bed</v>
      </c>
      <c r="H302">
        <v>4</v>
      </c>
      <c r="I302">
        <v>5101</v>
      </c>
      <c r="J302">
        <v>0.08</v>
      </c>
      <c r="K302">
        <v>18771.68</v>
      </c>
      <c r="L302">
        <v>15447.83</v>
      </c>
      <c r="M302" t="str">
        <v>Cash</v>
      </c>
      <c r="N302" t="str">
        <v>December</v>
      </c>
      <c r="O302">
        <v>4</v>
      </c>
      <c r="P302">
        <v>1501.7344000000001</v>
      </c>
      <c r="Q302">
        <v>17269.945599999999</v>
      </c>
      <c r="R302">
        <v>3323.8500000000004</v>
      </c>
      <c r="S302">
        <v>17.706726302600515</v>
      </c>
      <c r="T302" t="str">
        <v>Medium</v>
      </c>
    </row>
    <row r="303" spans="1:20" x14ac:dyDescent="0.3">
      <c r="A303" t="str">
        <v>ORD1314</v>
      </c>
      <c r="B303">
        <v>45657</v>
      </c>
      <c r="C303" t="str">
        <v>North</v>
      </c>
      <c r="D303" t="str">
        <v>Suresh Kumar</v>
      </c>
      <c r="E303" t="str">
        <v>Clothing</v>
      </c>
      <c r="F303" t="str">
        <v>Kids</v>
      </c>
      <c r="G303" t="str">
        <v>Kids Jacket</v>
      </c>
      <c r="H303">
        <v>1</v>
      </c>
      <c r="I303">
        <v>28469</v>
      </c>
      <c r="J303">
        <v>0.05</v>
      </c>
      <c r="K303">
        <v>27045.55</v>
      </c>
      <c r="L303">
        <v>21885.82</v>
      </c>
      <c r="M303" t="str">
        <v>UPI</v>
      </c>
      <c r="N303" t="str">
        <v>December</v>
      </c>
      <c r="O303">
        <v>4</v>
      </c>
      <c r="P303">
        <v>1352.2775000000001</v>
      </c>
      <c r="Q303">
        <v>25693.272499999999</v>
      </c>
      <c r="R303">
        <v>5159.7299999999996</v>
      </c>
      <c r="S303">
        <v>19.077925943454652</v>
      </c>
      <c r="T303" t="str">
        <v>Medium</v>
      </c>
    </row>
    <row r="304" spans="1:20" x14ac:dyDescent="0.3">
      <c r="A304" t="str">
        <v>ORD1316</v>
      </c>
      <c r="B304">
        <v>45091</v>
      </c>
      <c r="C304" t="str">
        <v>North</v>
      </c>
      <c r="D304" t="str">
        <v>Harsh Patel</v>
      </c>
      <c r="E304" t="str">
        <v>Electronics</v>
      </c>
      <c r="F304" t="str">
        <v>Accessories</v>
      </c>
      <c r="G304" t="str">
        <v>Bluetooth Earbuds</v>
      </c>
      <c r="H304">
        <v>2</v>
      </c>
      <c r="I304">
        <v>1587</v>
      </c>
      <c r="J304">
        <v>0</v>
      </c>
      <c r="K304">
        <v>3174</v>
      </c>
      <c r="L304">
        <v>2656.51</v>
      </c>
      <c r="M304" t="str">
        <v>Cash</v>
      </c>
      <c r="N304" t="str">
        <v>June</v>
      </c>
      <c r="O304">
        <v>2</v>
      </c>
      <c r="P304">
        <v>0</v>
      </c>
      <c r="Q304">
        <v>3174</v>
      </c>
      <c r="R304">
        <v>517.48999999999978</v>
      </c>
      <c r="S304">
        <v>16.304032766225575</v>
      </c>
      <c r="T304" t="str">
        <v>Low</v>
      </c>
    </row>
    <row r="305" spans="1:20" x14ac:dyDescent="0.3">
      <c r="A305" t="str">
        <v>ORD1317</v>
      </c>
      <c r="B305">
        <v>45162</v>
      </c>
      <c r="C305" t="str">
        <v>North</v>
      </c>
      <c r="D305" t="str">
        <v>Suresh Kumar</v>
      </c>
      <c r="E305" t="str">
        <v>Furniture</v>
      </c>
      <c r="F305" t="str">
        <v>Chair</v>
      </c>
      <c r="G305" t="str">
        <v>Office Chair</v>
      </c>
      <c r="H305">
        <v>1</v>
      </c>
      <c r="I305">
        <v>61224</v>
      </c>
      <c r="J305">
        <v>0.15</v>
      </c>
      <c r="K305">
        <v>52040.4</v>
      </c>
      <c r="L305">
        <v>43100.88</v>
      </c>
      <c r="M305" t="str">
        <v>Card</v>
      </c>
      <c r="N305" t="str">
        <v>August</v>
      </c>
      <c r="O305">
        <v>3</v>
      </c>
      <c r="P305">
        <v>7806.0599999999995</v>
      </c>
      <c r="Q305">
        <v>44234.340000000004</v>
      </c>
      <c r="R305">
        <v>8939.5200000000041</v>
      </c>
      <c r="S305">
        <v>17.178038600779402</v>
      </c>
      <c r="T305" t="str">
        <v>High</v>
      </c>
    </row>
    <row r="306" spans="1:20" x14ac:dyDescent="0.3">
      <c r="A306" t="str">
        <v>ORD1324</v>
      </c>
      <c r="B306">
        <v>45569</v>
      </c>
      <c r="C306" t="str">
        <v>North</v>
      </c>
      <c r="D306" t="str">
        <v>Kavita Rao</v>
      </c>
      <c r="E306" t="str">
        <v>Electronics</v>
      </c>
      <c r="F306" t="str">
        <v>Accessories</v>
      </c>
      <c r="G306" t="str">
        <v>Power Bank</v>
      </c>
      <c r="H306">
        <v>1</v>
      </c>
      <c r="I306">
        <v>79333</v>
      </c>
      <c r="J306">
        <v>0.05</v>
      </c>
      <c r="K306">
        <v>75366.350000000006</v>
      </c>
      <c r="L306">
        <v>62940.92</v>
      </c>
      <c r="M306" t="str">
        <v>UPI</v>
      </c>
      <c r="N306" t="str">
        <v>October</v>
      </c>
      <c r="O306">
        <v>4</v>
      </c>
      <c r="P306">
        <v>3768.3175000000006</v>
      </c>
      <c r="Q306">
        <v>71598.032500000001</v>
      </c>
      <c r="R306">
        <v>12425.430000000008</v>
      </c>
      <c r="S306">
        <v>16.486707927344241</v>
      </c>
      <c r="T306" t="str">
        <v>High</v>
      </c>
    </row>
    <row r="307" spans="1:20" x14ac:dyDescent="0.3">
      <c r="A307" t="str">
        <v>ORD1330</v>
      </c>
      <c r="B307">
        <v>44961</v>
      </c>
      <c r="C307" t="str">
        <v>North</v>
      </c>
      <c r="D307" t="str">
        <v>Zoya Khan</v>
      </c>
      <c r="E307" t="str">
        <v>Clothing</v>
      </c>
      <c r="F307" t="str">
        <v>Women</v>
      </c>
      <c r="G307" t="str">
        <v>Kurti</v>
      </c>
      <c r="H307">
        <v>2</v>
      </c>
      <c r="I307">
        <v>35139</v>
      </c>
      <c r="J307">
        <v>0.05</v>
      </c>
      <c r="K307">
        <v>66764.100000000006</v>
      </c>
      <c r="L307">
        <v>58404.13</v>
      </c>
      <c r="M307" t="str">
        <v>Card</v>
      </c>
      <c r="N307" t="str">
        <v>February</v>
      </c>
      <c r="O307">
        <v>1</v>
      </c>
      <c r="P307">
        <v>3338.2050000000004</v>
      </c>
      <c r="Q307">
        <v>63425.895000000004</v>
      </c>
      <c r="R307">
        <v>8359.9700000000084</v>
      </c>
      <c r="S307">
        <v>12.521654601799481</v>
      </c>
      <c r="T307" t="str">
        <v>High</v>
      </c>
    </row>
    <row r="308" spans="1:20" x14ac:dyDescent="0.3">
      <c r="A308" t="str">
        <v>ORD1333</v>
      </c>
      <c r="B308">
        <v>45301</v>
      </c>
      <c r="C308" t="str">
        <v>North</v>
      </c>
      <c r="D308" t="str">
        <v>Rakesh Jain</v>
      </c>
      <c r="E308" t="str">
        <v>Clothing</v>
      </c>
      <c r="F308" t="str">
        <v>Men</v>
      </c>
      <c r="G308" t="str">
        <v>Shirt</v>
      </c>
      <c r="H308">
        <v>5</v>
      </c>
      <c r="I308">
        <v>1718</v>
      </c>
      <c r="J308">
        <v>0.05</v>
      </c>
      <c r="K308">
        <v>8160.5</v>
      </c>
      <c r="L308">
        <v>6523.16</v>
      </c>
      <c r="M308" t="str">
        <v>Card</v>
      </c>
      <c r="N308" t="str">
        <v>January</v>
      </c>
      <c r="O308">
        <v>1</v>
      </c>
      <c r="P308">
        <v>408.02500000000003</v>
      </c>
      <c r="Q308">
        <v>7752.4750000000004</v>
      </c>
      <c r="R308">
        <v>1637.3400000000001</v>
      </c>
      <c r="S308">
        <v>20.064211751730902</v>
      </c>
      <c r="T308" t="str">
        <v>Low</v>
      </c>
    </row>
    <row r="309" spans="1:20" x14ac:dyDescent="0.3">
      <c r="A309" t="str">
        <v>ORD1335</v>
      </c>
      <c r="B309">
        <v>45307</v>
      </c>
      <c r="C309" t="str">
        <v>North</v>
      </c>
      <c r="D309" t="str">
        <v>Arjun Singh</v>
      </c>
      <c r="E309" t="str">
        <v>Electronics</v>
      </c>
      <c r="F309" t="str">
        <v>Laptop</v>
      </c>
      <c r="G309" t="str">
        <v>Dell Inspiron</v>
      </c>
      <c r="H309">
        <v>5</v>
      </c>
      <c r="I309">
        <v>11368</v>
      </c>
      <c r="J309">
        <v>0.05</v>
      </c>
      <c r="K309">
        <v>53998</v>
      </c>
      <c r="L309">
        <v>44604.959999999999</v>
      </c>
      <c r="M309" t="str">
        <v>UPI</v>
      </c>
      <c r="N309" t="str">
        <v>January</v>
      </c>
      <c r="O309">
        <v>1</v>
      </c>
      <c r="P309">
        <v>2699.9</v>
      </c>
      <c r="Q309">
        <v>51298.1</v>
      </c>
      <c r="R309">
        <v>9393.0400000000009</v>
      </c>
      <c r="S309">
        <v>17.395162783806807</v>
      </c>
      <c r="T309" t="str">
        <v>High</v>
      </c>
    </row>
    <row r="310" spans="1:20" x14ac:dyDescent="0.3">
      <c r="A310" t="str">
        <v>ORD1344</v>
      </c>
      <c r="B310">
        <v>44999</v>
      </c>
      <c r="C310" t="str">
        <v>North</v>
      </c>
      <c r="D310" t="str">
        <v>Rakesh Jain</v>
      </c>
      <c r="E310" t="str">
        <v>Clothing</v>
      </c>
      <c r="F310" t="str">
        <v>Men</v>
      </c>
      <c r="G310" t="str">
        <v>Jeans</v>
      </c>
      <c r="H310">
        <v>5</v>
      </c>
      <c r="I310">
        <v>23355</v>
      </c>
      <c r="J310">
        <v>0.1</v>
      </c>
      <c r="K310">
        <v>105097.5</v>
      </c>
      <c r="L310">
        <v>85328.960000000006</v>
      </c>
      <c r="M310" t="str">
        <v>UPI</v>
      </c>
      <c r="N310" t="str">
        <v>March</v>
      </c>
      <c r="O310">
        <v>1</v>
      </c>
      <c r="P310">
        <v>10509.75</v>
      </c>
      <c r="Q310">
        <v>94587.75</v>
      </c>
      <c r="R310">
        <v>19768.539999999994</v>
      </c>
      <c r="S310">
        <v>18.80971478864863</v>
      </c>
      <c r="T310" t="str">
        <v>High</v>
      </c>
    </row>
    <row r="311" spans="1:20" x14ac:dyDescent="0.3">
      <c r="A311" t="str">
        <v>ORD1345</v>
      </c>
      <c r="B311">
        <v>45650</v>
      </c>
      <c r="C311" t="str">
        <v>North</v>
      </c>
      <c r="D311" t="str">
        <v>Harsh Patel</v>
      </c>
      <c r="E311" t="str">
        <v>Furniture</v>
      </c>
      <c r="F311" t="str">
        <v>Bed</v>
      </c>
      <c r="G311" t="str">
        <v>Queen Bed</v>
      </c>
      <c r="H311">
        <v>4</v>
      </c>
      <c r="I311">
        <v>23250</v>
      </c>
      <c r="J311">
        <v>0.05</v>
      </c>
      <c r="K311">
        <v>88350</v>
      </c>
      <c r="L311">
        <v>78737.62</v>
      </c>
      <c r="M311" t="str">
        <v>Card</v>
      </c>
      <c r="N311" t="str">
        <v>December</v>
      </c>
      <c r="O311">
        <v>4</v>
      </c>
      <c r="P311">
        <v>4417.5</v>
      </c>
      <c r="Q311">
        <v>83932.5</v>
      </c>
      <c r="R311">
        <v>9612.3800000000047</v>
      </c>
      <c r="S311">
        <v>10.879886813808721</v>
      </c>
      <c r="T311" t="str">
        <v>High</v>
      </c>
    </row>
    <row r="312" spans="1:20" x14ac:dyDescent="0.3">
      <c r="A312" t="str">
        <v>ORD1346</v>
      </c>
      <c r="B312">
        <v>44994</v>
      </c>
      <c r="C312" t="str">
        <v>North</v>
      </c>
      <c r="D312" t="str">
        <v>Rakesh Jain</v>
      </c>
      <c r="E312" t="str">
        <v>Furniture</v>
      </c>
      <c r="F312" t="str">
        <v>Bed</v>
      </c>
      <c r="G312" t="str">
        <v>Queen Bed</v>
      </c>
      <c r="H312">
        <v>3</v>
      </c>
      <c r="I312">
        <v>68290</v>
      </c>
      <c r="J312">
        <v>0.12</v>
      </c>
      <c r="K312">
        <v>180285.6</v>
      </c>
      <c r="L312">
        <v>157410.44</v>
      </c>
      <c r="M312" t="str">
        <v>UPI</v>
      </c>
      <c r="N312" t="str">
        <v>March</v>
      </c>
      <c r="O312">
        <v>1</v>
      </c>
      <c r="P312">
        <v>21634.272000000001</v>
      </c>
      <c r="Q312">
        <v>158651.32800000001</v>
      </c>
      <c r="R312">
        <v>22875.160000000003</v>
      </c>
      <c r="S312">
        <v>12.688290135207694</v>
      </c>
      <c r="T312" t="str">
        <v>High</v>
      </c>
    </row>
    <row r="313" spans="1:20" x14ac:dyDescent="0.3">
      <c r="A313" t="str">
        <v>ORD1347</v>
      </c>
      <c r="B313">
        <v>45143</v>
      </c>
      <c r="C313" t="str">
        <v>North</v>
      </c>
      <c r="D313" t="str">
        <v>Rohan Sharma</v>
      </c>
      <c r="E313" t="str">
        <v>Furniture</v>
      </c>
      <c r="F313" t="str">
        <v>Sofa</v>
      </c>
      <c r="G313" t="str">
        <v>3-Seater Sofa</v>
      </c>
      <c r="H313">
        <v>3</v>
      </c>
      <c r="I313">
        <v>11805</v>
      </c>
      <c r="J313">
        <v>0.1</v>
      </c>
      <c r="K313">
        <v>31873.5</v>
      </c>
      <c r="L313">
        <v>25749.439999999999</v>
      </c>
      <c r="M313" t="str">
        <v>UPI</v>
      </c>
      <c r="N313" t="str">
        <v>August</v>
      </c>
      <c r="O313">
        <v>3</v>
      </c>
      <c r="P313">
        <v>3187.3500000000004</v>
      </c>
      <c r="Q313">
        <v>28686.15</v>
      </c>
      <c r="R313">
        <v>6124.0600000000013</v>
      </c>
      <c r="S313">
        <v>19.213641426263202</v>
      </c>
      <c r="T313" t="str">
        <v>High</v>
      </c>
    </row>
    <row r="314" spans="1:20" x14ac:dyDescent="0.3">
      <c r="A314" t="str">
        <v>ORD1363</v>
      </c>
      <c r="B314">
        <v>45013</v>
      </c>
      <c r="C314" t="str">
        <v>North</v>
      </c>
      <c r="D314" t="str">
        <v>Harsh Patel</v>
      </c>
      <c r="E314" t="str">
        <v>Clothing</v>
      </c>
      <c r="F314" t="str">
        <v>Men</v>
      </c>
      <c r="G314" t="str">
        <v>Shirt</v>
      </c>
      <c r="H314">
        <v>3</v>
      </c>
      <c r="I314">
        <v>55886</v>
      </c>
      <c r="J314">
        <v>0</v>
      </c>
      <c r="K314">
        <v>167658</v>
      </c>
      <c r="L314">
        <v>135360.99</v>
      </c>
      <c r="M314" t="str">
        <v>Card</v>
      </c>
      <c r="N314" t="str">
        <v>March</v>
      </c>
      <c r="O314">
        <v>1</v>
      </c>
      <c r="P314">
        <v>0</v>
      </c>
      <c r="Q314">
        <v>167658</v>
      </c>
      <c r="R314">
        <v>32297.010000000009</v>
      </c>
      <c r="S314">
        <v>19.263625952832559</v>
      </c>
      <c r="T314" t="str">
        <v>High</v>
      </c>
    </row>
    <row r="315" spans="1:20" x14ac:dyDescent="0.3">
      <c r="A315" t="str">
        <v>ORD1365</v>
      </c>
      <c r="B315">
        <v>45602</v>
      </c>
      <c r="C315" t="str">
        <v>North</v>
      </c>
      <c r="D315" t="str">
        <v>Arjun Singh</v>
      </c>
      <c r="E315" t="str">
        <v>Furniture</v>
      </c>
      <c r="F315" t="str">
        <v>Bed</v>
      </c>
      <c r="G315" t="str">
        <v>King Size Bed</v>
      </c>
      <c r="H315">
        <v>5</v>
      </c>
      <c r="I315">
        <v>71916</v>
      </c>
      <c r="J315">
        <v>0.1</v>
      </c>
      <c r="K315">
        <v>323622</v>
      </c>
      <c r="L315">
        <v>249985.6</v>
      </c>
      <c r="M315" t="str">
        <v>Card</v>
      </c>
      <c r="N315" t="str">
        <v>November</v>
      </c>
      <c r="O315">
        <v>4</v>
      </c>
      <c r="P315">
        <v>32362.2</v>
      </c>
      <c r="Q315">
        <v>291259.8</v>
      </c>
      <c r="R315">
        <v>73636.399999999994</v>
      </c>
      <c r="S315">
        <v>22.753830085717286</v>
      </c>
      <c r="T315" t="str">
        <v>High</v>
      </c>
    </row>
    <row r="316" spans="1:20" x14ac:dyDescent="0.3">
      <c r="A316" t="str">
        <v>ORD1367</v>
      </c>
      <c r="B316">
        <v>45323</v>
      </c>
      <c r="C316" t="str">
        <v>North</v>
      </c>
      <c r="D316" t="str">
        <v>Harsh Patel</v>
      </c>
      <c r="E316" t="str">
        <v>Clothing</v>
      </c>
      <c r="F316" t="str">
        <v>Kids</v>
      </c>
      <c r="G316" t="str">
        <v>Kids T-shirt</v>
      </c>
      <c r="H316">
        <v>2</v>
      </c>
      <c r="I316">
        <v>88420</v>
      </c>
      <c r="J316">
        <v>0.15</v>
      </c>
      <c r="K316">
        <v>150314</v>
      </c>
      <c r="L316">
        <v>114312.78</v>
      </c>
      <c r="M316" t="str">
        <v>Card</v>
      </c>
      <c r="N316" t="str">
        <v>February</v>
      </c>
      <c r="O316">
        <v>1</v>
      </c>
      <c r="P316">
        <v>22547.1</v>
      </c>
      <c r="Q316">
        <v>127766.9</v>
      </c>
      <c r="R316">
        <v>36001.22</v>
      </c>
      <c r="S316">
        <v>23.950676583684821</v>
      </c>
      <c r="T316" t="str">
        <v>High</v>
      </c>
    </row>
    <row r="317" spans="1:20" x14ac:dyDescent="0.3">
      <c r="A317" t="str">
        <v>ORD1378</v>
      </c>
      <c r="B317">
        <v>45231</v>
      </c>
      <c r="C317" t="str">
        <v>North</v>
      </c>
      <c r="D317" t="str">
        <v>Harsh Patel</v>
      </c>
      <c r="E317" t="str">
        <v>Furniture</v>
      </c>
      <c r="F317" t="str">
        <v>Bed</v>
      </c>
      <c r="G317" t="str">
        <v>King Size Bed</v>
      </c>
      <c r="H317">
        <v>3</v>
      </c>
      <c r="I317">
        <v>66450</v>
      </c>
      <c r="J317">
        <v>0.08</v>
      </c>
      <c r="K317">
        <v>183402</v>
      </c>
      <c r="L317">
        <v>145649.10999999999</v>
      </c>
      <c r="M317" t="str">
        <v>Cash</v>
      </c>
      <c r="N317" t="str">
        <v>November</v>
      </c>
      <c r="O317">
        <v>4</v>
      </c>
      <c r="P317">
        <v>14672.16</v>
      </c>
      <c r="Q317">
        <v>168729.84</v>
      </c>
      <c r="R317">
        <v>37752.890000000014</v>
      </c>
      <c r="S317">
        <v>20.584775520441443</v>
      </c>
      <c r="T317" t="str">
        <v>High</v>
      </c>
    </row>
    <row r="318" spans="1:20" x14ac:dyDescent="0.3">
      <c r="A318" t="str">
        <v>ORD1379</v>
      </c>
      <c r="B318">
        <v>45293</v>
      </c>
      <c r="C318" t="str">
        <v>North</v>
      </c>
      <c r="D318" t="str">
        <v>Suresh Kumar</v>
      </c>
      <c r="E318" t="str">
        <v>Clothing</v>
      </c>
      <c r="F318" t="str">
        <v>Kids</v>
      </c>
      <c r="G318" t="str">
        <v>Kids T-shirt</v>
      </c>
      <c r="H318">
        <v>1</v>
      </c>
      <c r="I318">
        <v>21416</v>
      </c>
      <c r="J318">
        <v>0.15</v>
      </c>
      <c r="K318">
        <v>18203.599999999999</v>
      </c>
      <c r="L318">
        <v>16256.3</v>
      </c>
      <c r="M318" t="str">
        <v>Cash</v>
      </c>
      <c r="N318" t="str">
        <v>January</v>
      </c>
      <c r="O318">
        <v>1</v>
      </c>
      <c r="P318">
        <v>2730.5399999999995</v>
      </c>
      <c r="Q318">
        <v>15473.06</v>
      </c>
      <c r="R318">
        <v>1947.2999999999993</v>
      </c>
      <c r="S318">
        <v>10.697334593157395</v>
      </c>
      <c r="T318" t="str">
        <v>Medium</v>
      </c>
    </row>
    <row r="319" spans="1:20" x14ac:dyDescent="0.3">
      <c r="A319" t="str">
        <v>ORD1384</v>
      </c>
      <c r="B319">
        <v>45286</v>
      </c>
      <c r="C319" t="str">
        <v>North</v>
      </c>
      <c r="D319" t="str">
        <v>Manish Pandey</v>
      </c>
      <c r="E319" t="str">
        <v>Electronics</v>
      </c>
      <c r="F319" t="str">
        <v>Mobile</v>
      </c>
      <c r="G319" t="str">
        <v>Vivo</v>
      </c>
      <c r="H319">
        <v>4</v>
      </c>
      <c r="I319">
        <v>20479</v>
      </c>
      <c r="J319">
        <v>0.1</v>
      </c>
      <c r="K319">
        <v>73724.399999999994</v>
      </c>
      <c r="L319">
        <v>60087.81</v>
      </c>
      <c r="M319" t="str">
        <v>UPI</v>
      </c>
      <c r="N319" t="str">
        <v>December</v>
      </c>
      <c r="O319">
        <v>4</v>
      </c>
      <c r="P319">
        <v>7372.44</v>
      </c>
      <c r="Q319">
        <v>66351.959999999992</v>
      </c>
      <c r="R319">
        <v>13636.589999999997</v>
      </c>
      <c r="S319">
        <v>18.496712079040314</v>
      </c>
      <c r="T319" t="str">
        <v>High</v>
      </c>
    </row>
    <row r="320" spans="1:20" x14ac:dyDescent="0.3">
      <c r="A320" t="str">
        <v>ORD1394</v>
      </c>
      <c r="B320">
        <v>45185</v>
      </c>
      <c r="C320" t="str">
        <v>North</v>
      </c>
      <c r="D320" t="str">
        <v>Neha Verma</v>
      </c>
      <c r="E320" t="str">
        <v>Furniture</v>
      </c>
      <c r="F320" t="str">
        <v>Chair</v>
      </c>
      <c r="G320" t="str">
        <v>Office Chair</v>
      </c>
      <c r="H320">
        <v>5</v>
      </c>
      <c r="I320">
        <v>6434</v>
      </c>
      <c r="J320">
        <v>0.12</v>
      </c>
      <c r="K320">
        <v>28309.599999999999</v>
      </c>
      <c r="L320">
        <v>21886.34</v>
      </c>
      <c r="M320" t="str">
        <v>UPI</v>
      </c>
      <c r="N320" t="str">
        <v>September</v>
      </c>
      <c r="O320">
        <v>3</v>
      </c>
      <c r="P320">
        <v>3397.1519999999996</v>
      </c>
      <c r="Q320">
        <v>24912.448</v>
      </c>
      <c r="R320">
        <v>6423.2599999999984</v>
      </c>
      <c r="S320">
        <v>22.689335066549859</v>
      </c>
      <c r="T320" t="str">
        <v>Medium</v>
      </c>
    </row>
    <row r="321" spans="1:20" x14ac:dyDescent="0.3">
      <c r="A321" t="str">
        <v>ORD1396</v>
      </c>
      <c r="B321">
        <v>45453</v>
      </c>
      <c r="C321" t="str">
        <v>North</v>
      </c>
      <c r="D321" t="str">
        <v>Neha Verma</v>
      </c>
      <c r="E321" t="str">
        <v>Electronics</v>
      </c>
      <c r="F321" t="str">
        <v>Laptop</v>
      </c>
      <c r="G321" t="str">
        <v>Asus VivoBook</v>
      </c>
      <c r="H321">
        <v>4</v>
      </c>
      <c r="I321">
        <v>63439</v>
      </c>
      <c r="J321">
        <v>0.05</v>
      </c>
      <c r="K321">
        <v>241068.2</v>
      </c>
      <c r="L321">
        <v>192123</v>
      </c>
      <c r="M321" t="str">
        <v>UPI</v>
      </c>
      <c r="N321" t="str">
        <v>June</v>
      </c>
      <c r="O321">
        <v>2</v>
      </c>
      <c r="P321">
        <v>12053.410000000002</v>
      </c>
      <c r="Q321">
        <v>229014.79</v>
      </c>
      <c r="R321">
        <v>48945.200000000012</v>
      </c>
      <c r="S321">
        <v>20.303465990122302</v>
      </c>
      <c r="T321" t="str">
        <v>High</v>
      </c>
    </row>
    <row r="322" spans="1:20" x14ac:dyDescent="0.3">
      <c r="A322" t="str">
        <v>ORD1397</v>
      </c>
      <c r="B322">
        <v>45188</v>
      </c>
      <c r="C322" t="str">
        <v>North</v>
      </c>
      <c r="D322" t="str">
        <v>Suresh Kumar</v>
      </c>
      <c r="E322" t="str">
        <v>Furniture</v>
      </c>
      <c r="F322" t="str">
        <v>Table</v>
      </c>
      <c r="G322" t="str">
        <v>Study Table</v>
      </c>
      <c r="H322">
        <v>5</v>
      </c>
      <c r="I322">
        <v>88309</v>
      </c>
      <c r="J322">
        <v>0.1</v>
      </c>
      <c r="K322">
        <v>397390.5</v>
      </c>
      <c r="L322">
        <v>317908.59999999998</v>
      </c>
      <c r="M322" t="str">
        <v>Card</v>
      </c>
      <c r="N322" t="str">
        <v>September</v>
      </c>
      <c r="O322">
        <v>3</v>
      </c>
      <c r="P322">
        <v>39739.050000000003</v>
      </c>
      <c r="Q322">
        <v>357651.45</v>
      </c>
      <c r="R322">
        <v>79481.900000000023</v>
      </c>
      <c r="S322">
        <v>20.000956238259352</v>
      </c>
      <c r="T322" t="str">
        <v>High</v>
      </c>
    </row>
    <row r="323" spans="1:20" x14ac:dyDescent="0.3">
      <c r="A323" t="str">
        <v>ORD1402</v>
      </c>
      <c r="B323">
        <v>45106</v>
      </c>
      <c r="C323" t="str">
        <v>North</v>
      </c>
      <c r="D323" t="str">
        <v>Zoya Khan</v>
      </c>
      <c r="E323" t="str">
        <v>Clothing</v>
      </c>
      <c r="F323" t="str">
        <v>Men</v>
      </c>
      <c r="G323" t="str">
        <v>Shirt</v>
      </c>
      <c r="H323">
        <v>4</v>
      </c>
      <c r="I323">
        <v>71625</v>
      </c>
      <c r="J323">
        <v>0</v>
      </c>
      <c r="K323">
        <v>286500</v>
      </c>
      <c r="L323">
        <v>253342.41</v>
      </c>
      <c r="M323" t="str">
        <v>Card</v>
      </c>
      <c r="N323" t="str">
        <v>June</v>
      </c>
      <c r="O323">
        <v>2</v>
      </c>
      <c r="P323">
        <v>0</v>
      </c>
      <c r="Q323">
        <v>286500</v>
      </c>
      <c r="R323">
        <v>33157.589999999997</v>
      </c>
      <c r="S323">
        <v>11.573329842931935</v>
      </c>
      <c r="T323" t="str">
        <v>High</v>
      </c>
    </row>
    <row r="324" spans="1:20" x14ac:dyDescent="0.3">
      <c r="A324" t="str">
        <v>ORD1406</v>
      </c>
      <c r="B324">
        <v>45129</v>
      </c>
      <c r="C324" t="str">
        <v>North</v>
      </c>
      <c r="D324" t="str">
        <v>Simran Kaur</v>
      </c>
      <c r="E324" t="str">
        <v>Electronics</v>
      </c>
      <c r="F324" t="str">
        <v>Mobile</v>
      </c>
      <c r="G324" t="str">
        <v>OnePlus</v>
      </c>
      <c r="H324">
        <v>4</v>
      </c>
      <c r="I324">
        <v>39379</v>
      </c>
      <c r="J324">
        <v>0.1</v>
      </c>
      <c r="K324">
        <v>141764.4</v>
      </c>
      <c r="L324">
        <v>113264.82</v>
      </c>
      <c r="M324" t="str">
        <v>Cash</v>
      </c>
      <c r="N324" t="str">
        <v>July</v>
      </c>
      <c r="O324">
        <v>3</v>
      </c>
      <c r="P324">
        <v>14176.44</v>
      </c>
      <c r="Q324">
        <v>127587.95999999999</v>
      </c>
      <c r="R324">
        <v>28499.579999999987</v>
      </c>
      <c r="S324">
        <v>20.103481551080517</v>
      </c>
      <c r="T324" t="str">
        <v>High</v>
      </c>
    </row>
    <row r="325" spans="1:20" x14ac:dyDescent="0.3">
      <c r="A325" t="str">
        <v>ORD1410</v>
      </c>
      <c r="B325">
        <v>45508</v>
      </c>
      <c r="C325" t="str">
        <v>North</v>
      </c>
      <c r="D325" t="str">
        <v>Riya Jain</v>
      </c>
      <c r="E325" t="str">
        <v>Furniture</v>
      </c>
      <c r="F325" t="str">
        <v>Bed</v>
      </c>
      <c r="G325" t="str">
        <v>King Size Bed</v>
      </c>
      <c r="H325">
        <v>2</v>
      </c>
      <c r="I325">
        <v>75854</v>
      </c>
      <c r="J325">
        <v>0.12</v>
      </c>
      <c r="K325">
        <v>133503.04000000001</v>
      </c>
      <c r="L325">
        <v>103940.05</v>
      </c>
      <c r="M325" t="str">
        <v>Card</v>
      </c>
      <c r="N325" t="str">
        <v>August</v>
      </c>
      <c r="O325">
        <v>3</v>
      </c>
      <c r="P325">
        <v>16020.364800000001</v>
      </c>
      <c r="Q325">
        <v>117482.67520000001</v>
      </c>
      <c r="R325">
        <v>29562.990000000005</v>
      </c>
      <c r="S325">
        <v>22.144057543558564</v>
      </c>
      <c r="T325" t="str">
        <v>High</v>
      </c>
    </row>
    <row r="326" spans="1:20" x14ac:dyDescent="0.3">
      <c r="A326" t="str">
        <v>ORD1412</v>
      </c>
      <c r="B326">
        <v>45521</v>
      </c>
      <c r="C326" t="str">
        <v>North</v>
      </c>
      <c r="D326" t="str">
        <v>Priya Nair</v>
      </c>
      <c r="E326" t="str">
        <v>Furniture</v>
      </c>
      <c r="F326" t="str">
        <v>Sofa</v>
      </c>
      <c r="G326" t="str">
        <v>3-Seater Sofa</v>
      </c>
      <c r="H326">
        <v>1</v>
      </c>
      <c r="I326">
        <v>27047</v>
      </c>
      <c r="J326">
        <v>0.05</v>
      </c>
      <c r="K326">
        <v>25694.65</v>
      </c>
      <c r="L326">
        <v>20193.96</v>
      </c>
      <c r="M326" t="str">
        <v>Cash</v>
      </c>
      <c r="N326" t="str">
        <v>August</v>
      </c>
      <c r="O326">
        <v>3</v>
      </c>
      <c r="P326">
        <v>1284.7325000000001</v>
      </c>
      <c r="Q326">
        <v>24409.917500000003</v>
      </c>
      <c r="R326">
        <v>5500.6900000000023</v>
      </c>
      <c r="S326">
        <v>21.407919547454441</v>
      </c>
      <c r="T326" t="str">
        <v>Medium</v>
      </c>
    </row>
    <row r="327" spans="1:20" x14ac:dyDescent="0.3">
      <c r="A327" t="str">
        <v>ORD1428</v>
      </c>
      <c r="B327">
        <v>45001</v>
      </c>
      <c r="C327" t="str">
        <v>North</v>
      </c>
      <c r="D327" t="str">
        <v>Simran Kaur</v>
      </c>
      <c r="E327" t="str">
        <v>Furniture</v>
      </c>
      <c r="F327" t="str">
        <v>Bed</v>
      </c>
      <c r="G327" t="str">
        <v>King Size Bed</v>
      </c>
      <c r="H327">
        <v>3</v>
      </c>
      <c r="I327">
        <v>33287</v>
      </c>
      <c r="J327">
        <v>0.1</v>
      </c>
      <c r="K327">
        <v>89874.9</v>
      </c>
      <c r="L327">
        <v>71334.960000000006</v>
      </c>
      <c r="M327" t="str">
        <v>Card</v>
      </c>
      <c r="N327" t="str">
        <v>March</v>
      </c>
      <c r="O327">
        <v>1</v>
      </c>
      <c r="P327">
        <v>8987.49</v>
      </c>
      <c r="Q327">
        <v>80887.409999999989</v>
      </c>
      <c r="R327">
        <v>18539.939999999988</v>
      </c>
      <c r="S327">
        <v>20.628607097198426</v>
      </c>
      <c r="T327" t="str">
        <v>High</v>
      </c>
    </row>
    <row r="328" spans="1:20" x14ac:dyDescent="0.3">
      <c r="A328" t="str">
        <v>ORD1450</v>
      </c>
      <c r="B328">
        <v>44966</v>
      </c>
      <c r="C328" t="str">
        <v>North</v>
      </c>
      <c r="D328" t="str">
        <v>Simran Kaur</v>
      </c>
      <c r="E328" t="str">
        <v>Furniture</v>
      </c>
      <c r="F328" t="str">
        <v>Sofa</v>
      </c>
      <c r="G328" t="str">
        <v>L-Shaped Sofa</v>
      </c>
      <c r="H328">
        <v>1</v>
      </c>
      <c r="I328">
        <v>4522</v>
      </c>
      <c r="J328">
        <v>0.1</v>
      </c>
      <c r="K328">
        <v>4069.8</v>
      </c>
      <c r="L328">
        <v>3561.93</v>
      </c>
      <c r="M328" t="str">
        <v>Card</v>
      </c>
      <c r="N328" t="str">
        <v>February</v>
      </c>
      <c r="O328">
        <v>1</v>
      </c>
      <c r="P328">
        <v>406.98</v>
      </c>
      <c r="Q328">
        <v>3662.82</v>
      </c>
      <c r="R328">
        <v>507.87000000000035</v>
      </c>
      <c r="S328">
        <v>12.478991596638664</v>
      </c>
      <c r="T328" t="str">
        <v>Low</v>
      </c>
    </row>
    <row r="329" spans="1:20" x14ac:dyDescent="0.3">
      <c r="A329" t="str">
        <v>ORD1454</v>
      </c>
      <c r="B329">
        <v>45085</v>
      </c>
      <c r="C329" t="str">
        <v>North</v>
      </c>
      <c r="D329" t="str">
        <v>Harsh Patel</v>
      </c>
      <c r="E329" t="str">
        <v>Furniture</v>
      </c>
      <c r="F329" t="str">
        <v>Chair</v>
      </c>
      <c r="G329" t="str">
        <v>Office Chair</v>
      </c>
      <c r="H329">
        <v>3</v>
      </c>
      <c r="I329">
        <v>14022</v>
      </c>
      <c r="J329">
        <v>0.12</v>
      </c>
      <c r="K329">
        <v>37018.080000000002</v>
      </c>
      <c r="L329">
        <v>30387.34</v>
      </c>
      <c r="M329" t="str">
        <v>Card</v>
      </c>
      <c r="N329" t="str">
        <v>June</v>
      </c>
      <c r="O329">
        <v>2</v>
      </c>
      <c r="P329">
        <v>4442.1696000000002</v>
      </c>
      <c r="Q329">
        <v>32575.910400000001</v>
      </c>
      <c r="R329">
        <v>6630.7400000000016</v>
      </c>
      <c r="S329">
        <v>17.912166163128941</v>
      </c>
      <c r="T329" t="str">
        <v>High</v>
      </c>
    </row>
    <row r="330" spans="1:20" x14ac:dyDescent="0.3">
      <c r="A330" t="str">
        <v>ORD1455</v>
      </c>
      <c r="B330">
        <v>45404</v>
      </c>
      <c r="C330" t="str">
        <v>North</v>
      </c>
      <c r="D330" t="str">
        <v>Kavita Rao</v>
      </c>
      <c r="E330" t="str">
        <v>Furniture</v>
      </c>
      <c r="F330" t="str">
        <v>Chair</v>
      </c>
      <c r="G330" t="str">
        <v>Office Chair</v>
      </c>
      <c r="H330">
        <v>1</v>
      </c>
      <c r="I330">
        <v>86029</v>
      </c>
      <c r="J330">
        <v>0.1</v>
      </c>
      <c r="K330">
        <v>77426.100000000006</v>
      </c>
      <c r="L330">
        <v>58861.05</v>
      </c>
      <c r="M330" t="str">
        <v>Cash</v>
      </c>
      <c r="N330" t="str">
        <v>April</v>
      </c>
      <c r="O330">
        <v>2</v>
      </c>
      <c r="P330">
        <v>7742.6100000000006</v>
      </c>
      <c r="Q330">
        <v>69683.490000000005</v>
      </c>
      <c r="R330">
        <v>18565.050000000003</v>
      </c>
      <c r="S330">
        <v>23.977767187033834</v>
      </c>
      <c r="T330" t="str">
        <v>High</v>
      </c>
    </row>
    <row r="331" spans="1:20" x14ac:dyDescent="0.3">
      <c r="A331" t="str">
        <v>ORD1458</v>
      </c>
      <c r="B331">
        <v>44970</v>
      </c>
      <c r="C331" t="str">
        <v>North</v>
      </c>
      <c r="D331" t="str">
        <v>Rakesh Jain</v>
      </c>
      <c r="E331" t="str">
        <v>Furniture</v>
      </c>
      <c r="F331" t="str">
        <v>Chair</v>
      </c>
      <c r="G331" t="str">
        <v>Office Chair</v>
      </c>
      <c r="H331">
        <v>1</v>
      </c>
      <c r="I331">
        <v>79420</v>
      </c>
      <c r="J331">
        <v>0.15</v>
      </c>
      <c r="K331">
        <v>67507</v>
      </c>
      <c r="L331">
        <v>51462.63</v>
      </c>
      <c r="M331" t="str">
        <v>UPI</v>
      </c>
      <c r="N331" t="str">
        <v>February</v>
      </c>
      <c r="O331">
        <v>1</v>
      </c>
      <c r="P331">
        <v>10126.049999999999</v>
      </c>
      <c r="Q331">
        <v>57380.95</v>
      </c>
      <c r="R331">
        <v>16044.370000000003</v>
      </c>
      <c r="S331">
        <v>23.766972313982258</v>
      </c>
      <c r="T331" t="str">
        <v>High</v>
      </c>
    </row>
    <row r="332" spans="1:20" x14ac:dyDescent="0.3">
      <c r="A332" t="str">
        <v>ORD1460</v>
      </c>
      <c r="B332">
        <v>44948</v>
      </c>
      <c r="C332" t="str">
        <v>North</v>
      </c>
      <c r="D332" t="str">
        <v>Anita Joshi</v>
      </c>
      <c r="E332" t="str">
        <v>Clothing</v>
      </c>
      <c r="F332" t="str">
        <v>Kids</v>
      </c>
      <c r="G332" t="str">
        <v>Kids Jacket</v>
      </c>
      <c r="H332">
        <v>3</v>
      </c>
      <c r="I332">
        <v>18696</v>
      </c>
      <c r="J332">
        <v>0.12</v>
      </c>
      <c r="K332">
        <v>49357.440000000002</v>
      </c>
      <c r="L332">
        <v>38942.1</v>
      </c>
      <c r="M332" t="str">
        <v>UPI</v>
      </c>
      <c r="N332" t="str">
        <v>January</v>
      </c>
      <c r="O332">
        <v>1</v>
      </c>
      <c r="P332">
        <v>5922.8927999999996</v>
      </c>
      <c r="Q332">
        <v>43434.547200000001</v>
      </c>
      <c r="R332">
        <v>10415.340000000004</v>
      </c>
      <c r="S332">
        <v>21.101864278212169</v>
      </c>
      <c r="T332" t="str">
        <v>High</v>
      </c>
    </row>
    <row r="333" spans="1:20" x14ac:dyDescent="0.3">
      <c r="A333" t="str">
        <v>ORD1461</v>
      </c>
      <c r="B333">
        <v>45198</v>
      </c>
      <c r="C333" t="str">
        <v>North</v>
      </c>
      <c r="D333" t="str">
        <v>Kavita Rao</v>
      </c>
      <c r="E333" t="str">
        <v>Clothing</v>
      </c>
      <c r="F333" t="str">
        <v>Women</v>
      </c>
      <c r="G333" t="str">
        <v>Kurti</v>
      </c>
      <c r="H333">
        <v>2</v>
      </c>
      <c r="I333">
        <v>17183</v>
      </c>
      <c r="J333">
        <v>0.12</v>
      </c>
      <c r="K333">
        <v>30242.080000000002</v>
      </c>
      <c r="L333">
        <v>26219.65</v>
      </c>
      <c r="M333" t="str">
        <v>Cash</v>
      </c>
      <c r="N333" t="str">
        <v>September</v>
      </c>
      <c r="O333">
        <v>3</v>
      </c>
      <c r="P333">
        <v>3629.0496000000003</v>
      </c>
      <c r="Q333">
        <v>26613.030400000003</v>
      </c>
      <c r="R333">
        <v>4022.4300000000003</v>
      </c>
      <c r="S333">
        <v>13.300771640045921</v>
      </c>
      <c r="T333" t="str">
        <v>High</v>
      </c>
    </row>
    <row r="334" spans="1:20" x14ac:dyDescent="0.3">
      <c r="A334" t="str">
        <v>ORD1465</v>
      </c>
      <c r="B334">
        <v>45332</v>
      </c>
      <c r="C334" t="str">
        <v>North</v>
      </c>
      <c r="D334" t="str">
        <v>Riya Jain</v>
      </c>
      <c r="E334" t="str">
        <v>Electronics</v>
      </c>
      <c r="F334" t="str">
        <v>Mobile</v>
      </c>
      <c r="G334" t="str">
        <v>iPhone</v>
      </c>
      <c r="H334">
        <v>3</v>
      </c>
      <c r="I334">
        <v>87232</v>
      </c>
      <c r="J334">
        <v>0</v>
      </c>
      <c r="K334">
        <v>261696</v>
      </c>
      <c r="L334">
        <v>206576.6</v>
      </c>
      <c r="M334" t="str">
        <v>UPI</v>
      </c>
      <c r="N334" t="str">
        <v>February</v>
      </c>
      <c r="O334">
        <v>1</v>
      </c>
      <c r="P334">
        <v>0</v>
      </c>
      <c r="Q334">
        <v>261696</v>
      </c>
      <c r="R334">
        <v>55119.399999999994</v>
      </c>
      <c r="S334">
        <v>21.06237772071411</v>
      </c>
      <c r="T334" t="str">
        <v>High</v>
      </c>
    </row>
    <row r="335" spans="1:20" x14ac:dyDescent="0.3">
      <c r="A335" t="str">
        <v>ORD1471</v>
      </c>
      <c r="B335">
        <v>44932</v>
      </c>
      <c r="C335" t="str">
        <v>North</v>
      </c>
      <c r="D335" t="str">
        <v>Simran Kaur</v>
      </c>
      <c r="E335" t="str">
        <v>Clothing</v>
      </c>
      <c r="F335" t="str">
        <v>Men</v>
      </c>
      <c r="G335" t="str">
        <v>Jacket</v>
      </c>
      <c r="H335">
        <v>3</v>
      </c>
      <c r="I335">
        <v>89455</v>
      </c>
      <c r="J335">
        <v>0.05</v>
      </c>
      <c r="K335">
        <v>254946.75</v>
      </c>
      <c r="L335">
        <v>225387.32</v>
      </c>
      <c r="M335" t="str">
        <v>UPI</v>
      </c>
      <c r="N335" t="str">
        <v>January</v>
      </c>
      <c r="O335">
        <v>1</v>
      </c>
      <c r="P335">
        <v>12747.337500000001</v>
      </c>
      <c r="Q335">
        <v>242199.41250000001</v>
      </c>
      <c r="R335">
        <v>29559.429999999993</v>
      </c>
      <c r="S335">
        <v>11.59435450736281</v>
      </c>
      <c r="T335" t="str">
        <v>High</v>
      </c>
    </row>
    <row r="336" spans="1:20" x14ac:dyDescent="0.3">
      <c r="A336" t="str">
        <v>ORD1472</v>
      </c>
      <c r="B336">
        <v>45011</v>
      </c>
      <c r="C336" t="str">
        <v>North</v>
      </c>
      <c r="D336" t="str">
        <v>Suresh Kumar</v>
      </c>
      <c r="E336" t="str">
        <v>Clothing</v>
      </c>
      <c r="F336" t="str">
        <v>Kids</v>
      </c>
      <c r="G336" t="str">
        <v>Kids T-shirt</v>
      </c>
      <c r="H336">
        <v>2</v>
      </c>
      <c r="I336">
        <v>15132</v>
      </c>
      <c r="J336">
        <v>0.12</v>
      </c>
      <c r="K336">
        <v>26632.32</v>
      </c>
      <c r="L336">
        <v>21936.81</v>
      </c>
      <c r="M336" t="str">
        <v>Cash</v>
      </c>
      <c r="N336" t="str">
        <v>March</v>
      </c>
      <c r="O336">
        <v>1</v>
      </c>
      <c r="P336">
        <v>3195.8784000000001</v>
      </c>
      <c r="Q336">
        <v>23436.441599999998</v>
      </c>
      <c r="R336">
        <v>4695.5099999999984</v>
      </c>
      <c r="S336">
        <v>17.63087106192776</v>
      </c>
      <c r="T336" t="str">
        <v>Medium</v>
      </c>
    </row>
    <row r="337" spans="1:20" x14ac:dyDescent="0.3">
      <c r="A337" t="str">
        <v>ORD1475</v>
      </c>
      <c r="B337">
        <v>45240</v>
      </c>
      <c r="C337" t="str">
        <v>North</v>
      </c>
      <c r="D337" t="str">
        <v>Riya Jain</v>
      </c>
      <c r="E337" t="str">
        <v>Clothing</v>
      </c>
      <c r="F337" t="str">
        <v>Kids</v>
      </c>
      <c r="G337" t="str">
        <v>Kids T-shirt</v>
      </c>
      <c r="H337">
        <v>1</v>
      </c>
      <c r="I337">
        <v>50385</v>
      </c>
      <c r="J337">
        <v>0.15</v>
      </c>
      <c r="K337">
        <v>42827.25</v>
      </c>
      <c r="L337">
        <v>35596.660000000003</v>
      </c>
      <c r="M337" t="str">
        <v>UPI</v>
      </c>
      <c r="N337" t="str">
        <v>November</v>
      </c>
      <c r="O337">
        <v>4</v>
      </c>
      <c r="P337">
        <v>6424.0874999999996</v>
      </c>
      <c r="Q337">
        <v>36403.162499999999</v>
      </c>
      <c r="R337">
        <v>7230.5899999999965</v>
      </c>
      <c r="S337">
        <v>16.88315266565095</v>
      </c>
      <c r="T337" t="str">
        <v>High</v>
      </c>
    </row>
    <row r="338" spans="1:20" x14ac:dyDescent="0.3">
      <c r="A338" t="str">
        <v>ORD1477</v>
      </c>
      <c r="B338">
        <v>45206</v>
      </c>
      <c r="C338" t="str">
        <v>North</v>
      </c>
      <c r="D338" t="str">
        <v>Priya Nair</v>
      </c>
      <c r="E338" t="str">
        <v>Furniture</v>
      </c>
      <c r="F338" t="str">
        <v>Bed</v>
      </c>
      <c r="G338" t="str">
        <v>King Size Bed</v>
      </c>
      <c r="H338">
        <v>5</v>
      </c>
      <c r="I338">
        <v>12211</v>
      </c>
      <c r="J338">
        <v>0.1</v>
      </c>
      <c r="K338">
        <v>54949.5</v>
      </c>
      <c r="L338">
        <v>43861.58</v>
      </c>
      <c r="M338" t="str">
        <v>Cash</v>
      </c>
      <c r="N338" t="str">
        <v>October</v>
      </c>
      <c r="O338">
        <v>4</v>
      </c>
      <c r="P338">
        <v>5494.9500000000007</v>
      </c>
      <c r="Q338">
        <v>49454.55</v>
      </c>
      <c r="R338">
        <v>11087.919999999998</v>
      </c>
      <c r="S338">
        <v>20.178381968898712</v>
      </c>
      <c r="T338" t="str">
        <v>High</v>
      </c>
    </row>
    <row r="339" spans="1:20" x14ac:dyDescent="0.3">
      <c r="A339" t="str">
        <v>ORD1479</v>
      </c>
      <c r="B339">
        <v>45497</v>
      </c>
      <c r="C339" t="str">
        <v>North</v>
      </c>
      <c r="D339" t="str">
        <v>Suresh Kumar</v>
      </c>
      <c r="E339" t="str">
        <v>Clothing</v>
      </c>
      <c r="F339" t="str">
        <v>Kids</v>
      </c>
      <c r="G339" t="str">
        <v>Kids Jacket</v>
      </c>
      <c r="H339">
        <v>1</v>
      </c>
      <c r="I339">
        <v>74134</v>
      </c>
      <c r="J339">
        <v>0</v>
      </c>
      <c r="K339">
        <v>74134</v>
      </c>
      <c r="L339">
        <v>56487.83</v>
      </c>
      <c r="M339" t="str">
        <v>Cash</v>
      </c>
      <c r="N339" t="str">
        <v>July</v>
      </c>
      <c r="O339">
        <v>3</v>
      </c>
      <c r="P339">
        <v>0</v>
      </c>
      <c r="Q339">
        <v>74134</v>
      </c>
      <c r="R339">
        <v>17646.169999999998</v>
      </c>
      <c r="S339">
        <v>23.803072814093397</v>
      </c>
      <c r="T339" t="str">
        <v>High</v>
      </c>
    </row>
    <row r="340" spans="1:20" x14ac:dyDescent="0.3">
      <c r="A340" t="str">
        <v>ORD1482</v>
      </c>
      <c r="B340">
        <v>45083</v>
      </c>
      <c r="C340" t="str">
        <v>North</v>
      </c>
      <c r="D340" t="str">
        <v>Neha Verma</v>
      </c>
      <c r="E340" t="str">
        <v>Electronics</v>
      </c>
      <c r="F340" t="str">
        <v>Accessories</v>
      </c>
      <c r="G340" t="str">
        <v>Bluetooth Earbuds</v>
      </c>
      <c r="H340">
        <v>5</v>
      </c>
      <c r="I340">
        <v>81902</v>
      </c>
      <c r="J340">
        <v>0.1</v>
      </c>
      <c r="K340">
        <v>368559</v>
      </c>
      <c r="L340">
        <v>277654.11</v>
      </c>
      <c r="M340" t="str">
        <v>Card</v>
      </c>
      <c r="N340" t="str">
        <v>June</v>
      </c>
      <c r="O340">
        <v>2</v>
      </c>
      <c r="P340">
        <v>36855.9</v>
      </c>
      <c r="Q340">
        <v>331703.09999999998</v>
      </c>
      <c r="R340">
        <v>90904.890000000014</v>
      </c>
      <c r="S340">
        <v>24.664949166890516</v>
      </c>
      <c r="T340" t="str">
        <v>High</v>
      </c>
    </row>
    <row r="341" spans="1:20" x14ac:dyDescent="0.3">
      <c r="A341" t="str">
        <v>ORD1488</v>
      </c>
      <c r="B341">
        <v>45333</v>
      </c>
      <c r="C341" t="str">
        <v>North</v>
      </c>
      <c r="D341" t="str">
        <v>Manish Pandey</v>
      </c>
      <c r="E341" t="str">
        <v>Electronics</v>
      </c>
      <c r="F341" t="str">
        <v>Accessories</v>
      </c>
      <c r="G341" t="str">
        <v>Bluetooth Earbuds</v>
      </c>
      <c r="H341">
        <v>4</v>
      </c>
      <c r="I341">
        <v>69036</v>
      </c>
      <c r="J341">
        <v>0.15</v>
      </c>
      <c r="K341">
        <v>234722.4</v>
      </c>
      <c r="L341">
        <v>196311.09</v>
      </c>
      <c r="M341" t="str">
        <v>Card</v>
      </c>
      <c r="N341" t="str">
        <v>February</v>
      </c>
      <c r="O341">
        <v>1</v>
      </c>
      <c r="P341">
        <v>35208.36</v>
      </c>
      <c r="Q341">
        <v>199514.03999999998</v>
      </c>
      <c r="R341">
        <v>38411.31</v>
      </c>
      <c r="S341">
        <v>16.364569380681179</v>
      </c>
      <c r="T341" t="str">
        <v>High</v>
      </c>
    </row>
    <row r="342" spans="1:20" x14ac:dyDescent="0.3">
      <c r="A342" t="str">
        <v>ORD1490</v>
      </c>
      <c r="B342">
        <v>44966</v>
      </c>
      <c r="C342" t="str">
        <v>North</v>
      </c>
      <c r="D342" t="str">
        <v>Riya Jain</v>
      </c>
      <c r="E342" t="str">
        <v>Clothing</v>
      </c>
      <c r="F342" t="str">
        <v>Men</v>
      </c>
      <c r="G342" t="str">
        <v>Jeans</v>
      </c>
      <c r="H342">
        <v>4</v>
      </c>
      <c r="I342">
        <v>15711</v>
      </c>
      <c r="J342">
        <v>0.12</v>
      </c>
      <c r="K342">
        <v>55302.720000000001</v>
      </c>
      <c r="L342">
        <v>48663.360000000001</v>
      </c>
      <c r="M342" t="str">
        <v>Card</v>
      </c>
      <c r="N342" t="str">
        <v>February</v>
      </c>
      <c r="O342">
        <v>1</v>
      </c>
      <c r="P342">
        <v>6636.3263999999999</v>
      </c>
      <c r="Q342">
        <v>48666.393600000003</v>
      </c>
      <c r="R342">
        <v>6639.3600000000006</v>
      </c>
      <c r="S342">
        <v>12.005485444477234</v>
      </c>
      <c r="T342" t="str">
        <v>High</v>
      </c>
    </row>
    <row r="343" spans="1:20" x14ac:dyDescent="0.3">
      <c r="A343" t="str">
        <v>ORD1492</v>
      </c>
      <c r="B343">
        <v>45081</v>
      </c>
      <c r="C343" t="str">
        <v>North</v>
      </c>
      <c r="D343" t="str">
        <v>Riya Jain</v>
      </c>
      <c r="E343" t="str">
        <v>Clothing</v>
      </c>
      <c r="F343" t="str">
        <v>Kids</v>
      </c>
      <c r="G343" t="str">
        <v>Kids Jacket</v>
      </c>
      <c r="H343">
        <v>4</v>
      </c>
      <c r="I343">
        <v>55809</v>
      </c>
      <c r="J343">
        <v>0.1</v>
      </c>
      <c r="K343">
        <v>200912.4</v>
      </c>
      <c r="L343">
        <v>169248.02</v>
      </c>
      <c r="M343" t="str">
        <v>UPI</v>
      </c>
      <c r="N343" t="str">
        <v>June</v>
      </c>
      <c r="O343">
        <v>2</v>
      </c>
      <c r="P343">
        <v>20091.240000000002</v>
      </c>
      <c r="Q343">
        <v>180821.16</v>
      </c>
      <c r="R343">
        <v>31664.380000000005</v>
      </c>
      <c r="S343">
        <v>15.760291549949134</v>
      </c>
      <c r="T343" t="str">
        <v>High</v>
      </c>
    </row>
    <row r="344" spans="1:20" x14ac:dyDescent="0.3">
      <c r="A344" t="str">
        <v>ORD1493</v>
      </c>
      <c r="B344">
        <v>45103</v>
      </c>
      <c r="C344" t="str">
        <v>North</v>
      </c>
      <c r="D344" t="str">
        <v>Anita Joshi</v>
      </c>
      <c r="E344" t="str">
        <v>Furniture</v>
      </c>
      <c r="F344" t="str">
        <v>Sofa</v>
      </c>
      <c r="G344" t="str">
        <v>3-Seater Sofa</v>
      </c>
      <c r="H344">
        <v>5</v>
      </c>
      <c r="I344">
        <v>18678</v>
      </c>
      <c r="J344">
        <v>0.08</v>
      </c>
      <c r="K344">
        <v>85918.8</v>
      </c>
      <c r="L344">
        <v>70612.710000000006</v>
      </c>
      <c r="M344" t="str">
        <v>Cash</v>
      </c>
      <c r="N344" t="str">
        <v>June</v>
      </c>
      <c r="O344">
        <v>2</v>
      </c>
      <c r="P344">
        <v>6873.5040000000008</v>
      </c>
      <c r="Q344">
        <v>79045.296000000002</v>
      </c>
      <c r="R344">
        <v>15306.089999999997</v>
      </c>
      <c r="S344">
        <v>17.81459936591293</v>
      </c>
      <c r="T344" t="str">
        <v>High</v>
      </c>
    </row>
    <row r="345" spans="1:20" x14ac:dyDescent="0.3">
      <c r="A345" t="str">
        <v>ORD1505</v>
      </c>
      <c r="B345">
        <v>45510</v>
      </c>
      <c r="C345" t="str">
        <v>North</v>
      </c>
      <c r="D345" t="str">
        <v>Kavita Rao</v>
      </c>
      <c r="E345" t="str">
        <v>Furniture</v>
      </c>
      <c r="F345" t="str">
        <v>Sofa</v>
      </c>
      <c r="G345" t="str">
        <v>L-Shaped Sofa</v>
      </c>
      <c r="H345">
        <v>1</v>
      </c>
      <c r="I345">
        <v>12254</v>
      </c>
      <c r="J345">
        <v>0.1</v>
      </c>
      <c r="K345">
        <v>11028.6</v>
      </c>
      <c r="L345">
        <v>9373.5300000000007</v>
      </c>
      <c r="M345" t="str">
        <v>Card</v>
      </c>
      <c r="N345" t="str">
        <v>August</v>
      </c>
      <c r="O345">
        <v>3</v>
      </c>
      <c r="P345">
        <v>1102.8600000000001</v>
      </c>
      <c r="Q345">
        <v>9925.74</v>
      </c>
      <c r="R345">
        <v>1655.0699999999997</v>
      </c>
      <c r="S345">
        <v>15.007072520537509</v>
      </c>
      <c r="T345" t="str">
        <v>Medium</v>
      </c>
    </row>
    <row r="346" spans="1:20" x14ac:dyDescent="0.3">
      <c r="A346" t="str">
        <v>ORD1513</v>
      </c>
      <c r="B346">
        <v>45653</v>
      </c>
      <c r="C346" t="str">
        <v>North</v>
      </c>
      <c r="D346" t="str">
        <v>Arjun Singh</v>
      </c>
      <c r="E346" t="str">
        <v>Clothing</v>
      </c>
      <c r="F346" t="str">
        <v>Kids</v>
      </c>
      <c r="G346" t="str">
        <v>Kids T-shirt</v>
      </c>
      <c r="H346">
        <v>1</v>
      </c>
      <c r="I346">
        <v>87365</v>
      </c>
      <c r="J346">
        <v>0.1</v>
      </c>
      <c r="K346">
        <v>78628.5</v>
      </c>
      <c r="L346">
        <v>62946.12</v>
      </c>
      <c r="M346" t="str">
        <v>UPI</v>
      </c>
      <c r="N346" t="str">
        <v>December</v>
      </c>
      <c r="O346">
        <v>4</v>
      </c>
      <c r="P346">
        <v>7862.85</v>
      </c>
      <c r="Q346">
        <v>70765.649999999994</v>
      </c>
      <c r="R346">
        <v>15682.379999999997</v>
      </c>
      <c r="S346">
        <v>19.944905473206276</v>
      </c>
      <c r="T346" t="str">
        <v>High</v>
      </c>
    </row>
    <row r="347" spans="1:20" x14ac:dyDescent="0.3">
      <c r="A347" t="str">
        <v>ORD1515</v>
      </c>
      <c r="B347">
        <v>45266</v>
      </c>
      <c r="C347" t="str">
        <v>North</v>
      </c>
      <c r="D347" t="str">
        <v>Simran Kaur</v>
      </c>
      <c r="E347" t="str">
        <v>Furniture</v>
      </c>
      <c r="F347" t="str">
        <v>Table</v>
      </c>
      <c r="G347" t="str">
        <v>Study Table</v>
      </c>
      <c r="H347">
        <v>1</v>
      </c>
      <c r="I347">
        <v>36799</v>
      </c>
      <c r="J347">
        <v>0.15</v>
      </c>
      <c r="K347">
        <v>31279.15</v>
      </c>
      <c r="L347">
        <v>23896.71</v>
      </c>
      <c r="M347" t="str">
        <v>Card</v>
      </c>
      <c r="N347" t="str">
        <v>December</v>
      </c>
      <c r="O347">
        <v>4</v>
      </c>
      <c r="P347">
        <v>4691.8725000000004</v>
      </c>
      <c r="Q347">
        <v>26587.2775</v>
      </c>
      <c r="R347">
        <v>7382.4400000000023</v>
      </c>
      <c r="S347">
        <v>23.601792248190893</v>
      </c>
      <c r="T347" t="str">
        <v>High</v>
      </c>
    </row>
    <row r="348" spans="1:20" x14ac:dyDescent="0.3">
      <c r="A348" t="str">
        <v>ORD1518</v>
      </c>
      <c r="B348">
        <v>45354</v>
      </c>
      <c r="C348" t="str">
        <v>North</v>
      </c>
      <c r="D348" t="str">
        <v>Rohan Sharma</v>
      </c>
      <c r="E348" t="str">
        <v>Furniture</v>
      </c>
      <c r="F348" t="str">
        <v>Bed</v>
      </c>
      <c r="G348" t="str">
        <v>King Size Bed</v>
      </c>
      <c r="H348">
        <v>1</v>
      </c>
      <c r="I348">
        <v>81126</v>
      </c>
      <c r="J348">
        <v>0.12</v>
      </c>
      <c r="K348">
        <v>71390.880000000005</v>
      </c>
      <c r="L348">
        <v>63217.49</v>
      </c>
      <c r="M348" t="str">
        <v>UPI</v>
      </c>
      <c r="N348" t="str">
        <v>March</v>
      </c>
      <c r="O348">
        <v>1</v>
      </c>
      <c r="P348">
        <v>8566.9056</v>
      </c>
      <c r="Q348">
        <v>62823.974400000006</v>
      </c>
      <c r="R348">
        <v>8173.3900000000067</v>
      </c>
      <c r="S348">
        <v>11.448787296080404</v>
      </c>
      <c r="T348" t="str">
        <v>High</v>
      </c>
    </row>
    <row r="349" spans="1:20" x14ac:dyDescent="0.3">
      <c r="A349" t="str">
        <v>ORD1523</v>
      </c>
      <c r="B349">
        <v>45604</v>
      </c>
      <c r="C349" t="str">
        <v>North</v>
      </c>
      <c r="D349" t="str">
        <v>Aditya Mehta</v>
      </c>
      <c r="E349" t="str">
        <v>Electronics</v>
      </c>
      <c r="F349" t="str">
        <v>Accessories</v>
      </c>
      <c r="G349" t="str">
        <v>Power Bank</v>
      </c>
      <c r="H349">
        <v>4</v>
      </c>
      <c r="I349">
        <v>59540</v>
      </c>
      <c r="J349">
        <v>0.08</v>
      </c>
      <c r="K349">
        <v>219107.20000000001</v>
      </c>
      <c r="L349">
        <v>179978.83</v>
      </c>
      <c r="M349" t="str">
        <v>UPI</v>
      </c>
      <c r="N349" t="str">
        <v>November</v>
      </c>
      <c r="O349">
        <v>4</v>
      </c>
      <c r="P349">
        <v>17528.576000000001</v>
      </c>
      <c r="Q349">
        <v>201578.62400000001</v>
      </c>
      <c r="R349">
        <v>39128.370000000024</v>
      </c>
      <c r="S349">
        <v>17.858094120138464</v>
      </c>
      <c r="T349" t="str">
        <v>High</v>
      </c>
    </row>
    <row r="350" spans="1:20" x14ac:dyDescent="0.3">
      <c r="A350" t="str">
        <v>ORD1527</v>
      </c>
      <c r="B350">
        <v>45237</v>
      </c>
      <c r="C350" t="str">
        <v>North</v>
      </c>
      <c r="D350" t="str">
        <v>Harsh Patel</v>
      </c>
      <c r="E350" t="str">
        <v>Clothing</v>
      </c>
      <c r="F350" t="str">
        <v>Women</v>
      </c>
      <c r="G350" t="str">
        <v>Kurti</v>
      </c>
      <c r="H350">
        <v>3</v>
      </c>
      <c r="I350">
        <v>11480</v>
      </c>
      <c r="J350">
        <v>0.05</v>
      </c>
      <c r="K350">
        <v>32718</v>
      </c>
      <c r="L350">
        <v>28237.5</v>
      </c>
      <c r="M350" t="str">
        <v>UPI</v>
      </c>
      <c r="N350" t="str">
        <v>November</v>
      </c>
      <c r="O350">
        <v>4</v>
      </c>
      <c r="P350">
        <v>1635.9</v>
      </c>
      <c r="Q350">
        <v>31082.1</v>
      </c>
      <c r="R350">
        <v>4480.5</v>
      </c>
      <c r="S350">
        <v>13.694296717403265</v>
      </c>
      <c r="T350" t="str">
        <v>High</v>
      </c>
    </row>
    <row r="351" spans="1:20" x14ac:dyDescent="0.3">
      <c r="A351" t="str">
        <v>ORD1528</v>
      </c>
      <c r="B351">
        <v>45446</v>
      </c>
      <c r="C351" t="str">
        <v>North</v>
      </c>
      <c r="D351" t="str">
        <v>Rohan Sharma</v>
      </c>
      <c r="E351" t="str">
        <v>Electronics</v>
      </c>
      <c r="F351" t="str">
        <v>Mobile</v>
      </c>
      <c r="G351" t="str">
        <v>Oppo</v>
      </c>
      <c r="H351">
        <v>2</v>
      </c>
      <c r="I351">
        <v>26938</v>
      </c>
      <c r="J351">
        <v>0.1</v>
      </c>
      <c r="K351">
        <v>48488.4</v>
      </c>
      <c r="L351">
        <v>41060.019999999997</v>
      </c>
      <c r="M351" t="str">
        <v>UPI</v>
      </c>
      <c r="N351" t="str">
        <v>June</v>
      </c>
      <c r="O351">
        <v>2</v>
      </c>
      <c r="P351">
        <v>4848.84</v>
      </c>
      <c r="Q351">
        <v>43639.56</v>
      </c>
      <c r="R351">
        <v>7428.3800000000047</v>
      </c>
      <c r="S351">
        <v>15.319911566477765</v>
      </c>
      <c r="T351" t="str">
        <v>High</v>
      </c>
    </row>
    <row r="352" spans="1:20" x14ac:dyDescent="0.3">
      <c r="A352" t="str">
        <v>ORD1529</v>
      </c>
      <c r="B352">
        <v>45314</v>
      </c>
      <c r="C352" t="str">
        <v>North</v>
      </c>
      <c r="D352" t="str">
        <v>Harsh Patel</v>
      </c>
      <c r="E352" t="str">
        <v>Electronics</v>
      </c>
      <c r="F352" t="str">
        <v>Accessories</v>
      </c>
      <c r="G352" t="str">
        <v>Smart Watch</v>
      </c>
      <c r="H352">
        <v>2</v>
      </c>
      <c r="I352">
        <v>14747</v>
      </c>
      <c r="J352">
        <v>0.05</v>
      </c>
      <c r="K352">
        <v>28019.3</v>
      </c>
      <c r="L352">
        <v>24424.31</v>
      </c>
      <c r="M352" t="str">
        <v>UPI</v>
      </c>
      <c r="N352" t="str">
        <v>January</v>
      </c>
      <c r="O352">
        <v>1</v>
      </c>
      <c r="P352">
        <v>1400.9650000000001</v>
      </c>
      <c r="Q352">
        <v>26618.334999999999</v>
      </c>
      <c r="R352">
        <v>3594.989999999998</v>
      </c>
      <c r="S352">
        <v>12.830406184308666</v>
      </c>
      <c r="T352" t="str">
        <v>Medium</v>
      </c>
    </row>
    <row r="353" spans="1:20" x14ac:dyDescent="0.3">
      <c r="A353" t="str">
        <v>ORD1535</v>
      </c>
      <c r="B353">
        <v>45430</v>
      </c>
      <c r="C353" t="str">
        <v>North</v>
      </c>
      <c r="D353" t="str">
        <v>Suresh Kumar</v>
      </c>
      <c r="E353" t="str">
        <v>Furniture</v>
      </c>
      <c r="F353" t="str">
        <v>Chair</v>
      </c>
      <c r="G353" t="str">
        <v>Wooden Chair</v>
      </c>
      <c r="H353">
        <v>5</v>
      </c>
      <c r="I353">
        <v>20778</v>
      </c>
      <c r="J353">
        <v>0.1</v>
      </c>
      <c r="K353">
        <v>93501</v>
      </c>
      <c r="L353">
        <v>83752.34</v>
      </c>
      <c r="M353" t="str">
        <v>Card</v>
      </c>
      <c r="N353" t="str">
        <v>May</v>
      </c>
      <c r="O353">
        <v>2</v>
      </c>
      <c r="P353">
        <v>9350.1</v>
      </c>
      <c r="Q353">
        <v>84150.9</v>
      </c>
      <c r="R353">
        <v>9748.6600000000035</v>
      </c>
      <c r="S353">
        <v>10.426262820718499</v>
      </c>
      <c r="T353" t="str">
        <v>High</v>
      </c>
    </row>
    <row r="354" spans="1:20" x14ac:dyDescent="0.3">
      <c r="A354" t="str">
        <v>ORD1536</v>
      </c>
      <c r="B354">
        <v>45426</v>
      </c>
      <c r="C354" t="str">
        <v>North</v>
      </c>
      <c r="D354" t="str">
        <v>Suresh Kumar</v>
      </c>
      <c r="E354" t="str">
        <v>Clothing</v>
      </c>
      <c r="F354" t="str">
        <v>Men</v>
      </c>
      <c r="G354" t="str">
        <v>Jeans</v>
      </c>
      <c r="H354">
        <v>1</v>
      </c>
      <c r="I354">
        <v>77068</v>
      </c>
      <c r="J354">
        <v>0.12</v>
      </c>
      <c r="K354">
        <v>67819.839999999997</v>
      </c>
      <c r="L354">
        <v>54197.71</v>
      </c>
      <c r="M354" t="str">
        <v>Card</v>
      </c>
      <c r="N354" t="str">
        <v>May</v>
      </c>
      <c r="O354">
        <v>2</v>
      </c>
      <c r="P354">
        <v>8138.380799999999</v>
      </c>
      <c r="Q354">
        <v>59681.459199999998</v>
      </c>
      <c r="R354">
        <v>13622.129999999997</v>
      </c>
      <c r="S354">
        <v>20.085759565342528</v>
      </c>
      <c r="T354" t="str">
        <v>High</v>
      </c>
    </row>
    <row r="355" spans="1:20" x14ac:dyDescent="0.3">
      <c r="A355" t="str">
        <v>ORD1537</v>
      </c>
      <c r="B355">
        <v>45241</v>
      </c>
      <c r="C355" t="str">
        <v>North</v>
      </c>
      <c r="D355" t="str">
        <v>Arjun Singh</v>
      </c>
      <c r="E355" t="str">
        <v>Furniture</v>
      </c>
      <c r="F355" t="str">
        <v>Bed</v>
      </c>
      <c r="G355" t="str">
        <v>King Size Bed</v>
      </c>
      <c r="H355">
        <v>5</v>
      </c>
      <c r="I355">
        <v>42371</v>
      </c>
      <c r="J355">
        <v>0.05</v>
      </c>
      <c r="K355">
        <v>201262.25</v>
      </c>
      <c r="L355">
        <v>169460.56</v>
      </c>
      <c r="M355" t="str">
        <v>Card</v>
      </c>
      <c r="N355" t="str">
        <v>November</v>
      </c>
      <c r="O355">
        <v>4</v>
      </c>
      <c r="P355">
        <v>10063.112500000001</v>
      </c>
      <c r="Q355">
        <v>191199.13750000001</v>
      </c>
      <c r="R355">
        <v>31801.690000000002</v>
      </c>
      <c r="S355">
        <v>15.801120180262322</v>
      </c>
      <c r="T355" t="str">
        <v>High</v>
      </c>
    </row>
    <row r="356" spans="1:20" x14ac:dyDescent="0.3">
      <c r="A356" t="str">
        <v>ORD1545</v>
      </c>
      <c r="B356">
        <v>45517</v>
      </c>
      <c r="C356" t="str">
        <v>North</v>
      </c>
      <c r="D356" t="str">
        <v>Suresh Kumar</v>
      </c>
      <c r="E356" t="str">
        <v>Electronics</v>
      </c>
      <c r="F356" t="str">
        <v>Laptop</v>
      </c>
      <c r="G356" t="str">
        <v>Lenovo IdeaPad</v>
      </c>
      <c r="H356">
        <v>2</v>
      </c>
      <c r="I356">
        <v>49838</v>
      </c>
      <c r="J356">
        <v>0.1</v>
      </c>
      <c r="K356">
        <v>89708.4</v>
      </c>
      <c r="L356">
        <v>68284.52</v>
      </c>
      <c r="M356" t="str">
        <v>Card</v>
      </c>
      <c r="N356" t="str">
        <v>August</v>
      </c>
      <c r="O356">
        <v>3</v>
      </c>
      <c r="P356">
        <v>8970.84</v>
      </c>
      <c r="Q356">
        <v>80737.56</v>
      </c>
      <c r="R356">
        <v>21423.87999999999</v>
      </c>
      <c r="S356">
        <v>23.881687779516735</v>
      </c>
      <c r="T356" t="str">
        <v>High</v>
      </c>
    </row>
    <row r="357" spans="1:20" x14ac:dyDescent="0.3">
      <c r="A357" t="str">
        <v>ORD1546</v>
      </c>
      <c r="B357">
        <v>45005</v>
      </c>
      <c r="C357" t="str">
        <v>North</v>
      </c>
      <c r="D357" t="str">
        <v>Priya Nair</v>
      </c>
      <c r="E357" t="str">
        <v>Furniture</v>
      </c>
      <c r="F357" t="str">
        <v>Sofa</v>
      </c>
      <c r="G357" t="str">
        <v>L-Shaped Sofa</v>
      </c>
      <c r="H357">
        <v>2</v>
      </c>
      <c r="I357">
        <v>42483</v>
      </c>
      <c r="J357">
        <v>0</v>
      </c>
      <c r="K357">
        <v>84966</v>
      </c>
      <c r="L357">
        <v>64557.95</v>
      </c>
      <c r="M357" t="str">
        <v>UPI</v>
      </c>
      <c r="N357" t="str">
        <v>March</v>
      </c>
      <c r="O357">
        <v>1</v>
      </c>
      <c r="P357">
        <v>0</v>
      </c>
      <c r="Q357">
        <v>84966</v>
      </c>
      <c r="R357">
        <v>20408.050000000003</v>
      </c>
      <c r="S357">
        <v>24.019078219523106</v>
      </c>
      <c r="T357" t="str">
        <v>High</v>
      </c>
    </row>
    <row r="358" spans="1:20" x14ac:dyDescent="0.3">
      <c r="A358" t="str">
        <v>ORD1547</v>
      </c>
      <c r="B358">
        <v>45581</v>
      </c>
      <c r="C358" t="str">
        <v>North</v>
      </c>
      <c r="D358" t="str">
        <v>Simran Kaur</v>
      </c>
      <c r="E358" t="str">
        <v>Furniture</v>
      </c>
      <c r="F358" t="str">
        <v>Sofa</v>
      </c>
      <c r="G358" t="str">
        <v>L-Shaped Sofa</v>
      </c>
      <c r="H358">
        <v>5</v>
      </c>
      <c r="I358">
        <v>25669</v>
      </c>
      <c r="J358">
        <v>0.15</v>
      </c>
      <c r="K358">
        <v>109093.25</v>
      </c>
      <c r="L358">
        <v>97539.23</v>
      </c>
      <c r="M358" t="str">
        <v>Cash</v>
      </c>
      <c r="N358" t="str">
        <v>October</v>
      </c>
      <c r="O358">
        <v>4</v>
      </c>
      <c r="P358">
        <v>16363.987499999999</v>
      </c>
      <c r="Q358">
        <v>92729.262499999997</v>
      </c>
      <c r="R358">
        <v>11554.020000000004</v>
      </c>
      <c r="S358">
        <v>10.590957735698591</v>
      </c>
      <c r="T358" t="str">
        <v>High</v>
      </c>
    </row>
    <row r="359" spans="1:20" x14ac:dyDescent="0.3">
      <c r="A359" t="str">
        <v>ORD1551</v>
      </c>
      <c r="B359">
        <v>45453</v>
      </c>
      <c r="C359" t="str">
        <v>North</v>
      </c>
      <c r="D359" t="str">
        <v>Rohan Sharma</v>
      </c>
      <c r="E359" t="str">
        <v>Furniture</v>
      </c>
      <c r="F359" t="str">
        <v>Chair</v>
      </c>
      <c r="G359" t="str">
        <v>Wooden Chair</v>
      </c>
      <c r="H359">
        <v>3</v>
      </c>
      <c r="I359">
        <v>7837</v>
      </c>
      <c r="J359">
        <v>0.05</v>
      </c>
      <c r="K359">
        <v>22335.45</v>
      </c>
      <c r="L359">
        <v>19126.12</v>
      </c>
      <c r="M359" t="str">
        <v>Card</v>
      </c>
      <c r="N359" t="str">
        <v>June</v>
      </c>
      <c r="O359">
        <v>2</v>
      </c>
      <c r="P359">
        <v>1116.7725</v>
      </c>
      <c r="Q359">
        <v>21218.677500000002</v>
      </c>
      <c r="R359">
        <v>3209.3300000000017</v>
      </c>
      <c r="S359">
        <v>14.368772511858957</v>
      </c>
      <c r="T359" t="str">
        <v>Medium</v>
      </c>
    </row>
    <row r="360" spans="1:20" x14ac:dyDescent="0.3">
      <c r="A360" t="str">
        <v>ORD1556</v>
      </c>
      <c r="B360">
        <v>45380</v>
      </c>
      <c r="C360" t="str">
        <v>North</v>
      </c>
      <c r="D360" t="str">
        <v>Neha Verma</v>
      </c>
      <c r="E360" t="str">
        <v>Electronics</v>
      </c>
      <c r="F360" t="str">
        <v>Accessories</v>
      </c>
      <c r="G360" t="str">
        <v>Smart Watch</v>
      </c>
      <c r="H360">
        <v>2</v>
      </c>
      <c r="I360">
        <v>52312</v>
      </c>
      <c r="J360">
        <v>0.15</v>
      </c>
      <c r="K360">
        <v>88930.4</v>
      </c>
      <c r="L360">
        <v>68434.09</v>
      </c>
      <c r="M360" t="str">
        <v>UPI</v>
      </c>
      <c r="N360" t="str">
        <v>March</v>
      </c>
      <c r="O360">
        <v>1</v>
      </c>
      <c r="P360">
        <v>13339.56</v>
      </c>
      <c r="Q360">
        <v>75590.84</v>
      </c>
      <c r="R360">
        <v>20496.309999999998</v>
      </c>
      <c r="S360">
        <v>23.047585527558628</v>
      </c>
      <c r="T360" t="str">
        <v>High</v>
      </c>
    </row>
    <row r="361" spans="1:20" x14ac:dyDescent="0.3">
      <c r="A361" t="str">
        <v>ORD1562</v>
      </c>
      <c r="B361">
        <v>45607</v>
      </c>
      <c r="C361" t="str">
        <v>North</v>
      </c>
      <c r="D361" t="str">
        <v>Rohan Sharma</v>
      </c>
      <c r="E361" t="str">
        <v>Clothing</v>
      </c>
      <c r="F361" t="str">
        <v>Women</v>
      </c>
      <c r="G361" t="str">
        <v>Kurti</v>
      </c>
      <c r="H361">
        <v>3</v>
      </c>
      <c r="I361">
        <v>5239</v>
      </c>
      <c r="J361">
        <v>0</v>
      </c>
      <c r="K361">
        <v>15717</v>
      </c>
      <c r="L361">
        <v>12473.08</v>
      </c>
      <c r="M361" t="str">
        <v>Cash</v>
      </c>
      <c r="N361" t="str">
        <v>November</v>
      </c>
      <c r="O361">
        <v>4</v>
      </c>
      <c r="P361">
        <v>0</v>
      </c>
      <c r="Q361">
        <v>15717</v>
      </c>
      <c r="R361">
        <v>3243.92</v>
      </c>
      <c r="S361">
        <v>20.639562257428263</v>
      </c>
      <c r="T361" t="str">
        <v>Medium</v>
      </c>
    </row>
    <row r="362" spans="1:20" x14ac:dyDescent="0.3">
      <c r="A362" t="str">
        <v>ORD1569</v>
      </c>
      <c r="B362">
        <v>45280</v>
      </c>
      <c r="C362" t="str">
        <v>North</v>
      </c>
      <c r="D362" t="str">
        <v>Rohan Sharma</v>
      </c>
      <c r="E362" t="str">
        <v>Clothing</v>
      </c>
      <c r="F362" t="str">
        <v>Kids</v>
      </c>
      <c r="G362" t="str">
        <v>Kids Jacket</v>
      </c>
      <c r="H362">
        <v>4</v>
      </c>
      <c r="I362">
        <v>13012</v>
      </c>
      <c r="J362">
        <v>0.1</v>
      </c>
      <c r="K362">
        <v>46843.199999999997</v>
      </c>
      <c r="L362">
        <v>40813.089999999997</v>
      </c>
      <c r="M362" t="str">
        <v>Cash</v>
      </c>
      <c r="N362" t="str">
        <v>December</v>
      </c>
      <c r="O362">
        <v>4</v>
      </c>
      <c r="P362">
        <v>4684.32</v>
      </c>
      <c r="Q362">
        <v>42158.879999999997</v>
      </c>
      <c r="R362">
        <v>6030.1100000000006</v>
      </c>
      <c r="S362">
        <v>12.872967687946172</v>
      </c>
      <c r="T362" t="str">
        <v>High</v>
      </c>
    </row>
    <row r="363" spans="1:20" x14ac:dyDescent="0.3">
      <c r="A363" t="str">
        <v>ORD1571</v>
      </c>
      <c r="B363">
        <v>44959</v>
      </c>
      <c r="C363" t="str">
        <v>North</v>
      </c>
      <c r="D363" t="str">
        <v>Simran Kaur</v>
      </c>
      <c r="E363" t="str">
        <v>Electronics</v>
      </c>
      <c r="F363" t="str">
        <v>Mobile</v>
      </c>
      <c r="G363" t="str">
        <v>OnePlus</v>
      </c>
      <c r="H363">
        <v>4</v>
      </c>
      <c r="I363">
        <v>39388</v>
      </c>
      <c r="J363">
        <v>0.08</v>
      </c>
      <c r="K363">
        <v>144947.84</v>
      </c>
      <c r="L363">
        <v>116983.12</v>
      </c>
      <c r="M363" t="str">
        <v>UPI</v>
      </c>
      <c r="N363" t="str">
        <v>February</v>
      </c>
      <c r="O363">
        <v>1</v>
      </c>
      <c r="P363">
        <v>11595.8272</v>
      </c>
      <c r="Q363">
        <v>133352.0128</v>
      </c>
      <c r="R363">
        <v>27964.720000000001</v>
      </c>
      <c r="S363">
        <v>19.292953934325617</v>
      </c>
      <c r="T363" t="str">
        <v>High</v>
      </c>
    </row>
    <row r="364" spans="1:20" x14ac:dyDescent="0.3">
      <c r="A364" t="str">
        <v>ORD1573</v>
      </c>
      <c r="B364">
        <v>45126</v>
      </c>
      <c r="C364" t="str">
        <v>North</v>
      </c>
      <c r="D364" t="str">
        <v>Manish Pandey</v>
      </c>
      <c r="E364" t="str">
        <v>Clothing</v>
      </c>
      <c r="F364" t="str">
        <v>Women</v>
      </c>
      <c r="G364" t="str">
        <v>Dress</v>
      </c>
      <c r="H364">
        <v>4</v>
      </c>
      <c r="I364">
        <v>59739</v>
      </c>
      <c r="J364">
        <v>0.08</v>
      </c>
      <c r="K364">
        <v>219839.52</v>
      </c>
      <c r="L364">
        <v>178630.6</v>
      </c>
      <c r="M364" t="str">
        <v>UPI</v>
      </c>
      <c r="N364" t="str">
        <v>July</v>
      </c>
      <c r="O364">
        <v>3</v>
      </c>
      <c r="P364">
        <v>17587.161599999999</v>
      </c>
      <c r="Q364">
        <v>202252.3584</v>
      </c>
      <c r="R364">
        <v>41208.919999999984</v>
      </c>
      <c r="S364">
        <v>18.745000898837471</v>
      </c>
      <c r="T364" t="str">
        <v>High</v>
      </c>
    </row>
    <row r="365" spans="1:20" x14ac:dyDescent="0.3">
      <c r="A365" t="str">
        <v>ORD1575</v>
      </c>
      <c r="B365">
        <v>45528</v>
      </c>
      <c r="C365" t="str">
        <v>North</v>
      </c>
      <c r="D365" t="str">
        <v>Kavita Rao</v>
      </c>
      <c r="E365" t="str">
        <v>Clothing</v>
      </c>
      <c r="F365" t="str">
        <v>Men</v>
      </c>
      <c r="G365" t="str">
        <v>Jacket</v>
      </c>
      <c r="H365">
        <v>4</v>
      </c>
      <c r="I365">
        <v>42525</v>
      </c>
      <c r="J365">
        <v>0.15</v>
      </c>
      <c r="K365">
        <v>144585</v>
      </c>
      <c r="L365">
        <v>127569.74</v>
      </c>
      <c r="M365" t="str">
        <v>Card</v>
      </c>
      <c r="N365" t="str">
        <v>August</v>
      </c>
      <c r="O365">
        <v>3</v>
      </c>
      <c r="P365">
        <v>21687.75</v>
      </c>
      <c r="Q365">
        <v>122897.25</v>
      </c>
      <c r="R365">
        <v>17015.259999999995</v>
      </c>
      <c r="S365">
        <v>11.768343880762178</v>
      </c>
      <c r="T365" t="str">
        <v>High</v>
      </c>
    </row>
    <row r="366" spans="1:20" x14ac:dyDescent="0.3">
      <c r="A366" t="str">
        <v>ORD1580</v>
      </c>
      <c r="B366">
        <v>45545</v>
      </c>
      <c r="C366" t="str">
        <v>North</v>
      </c>
      <c r="D366" t="str">
        <v>Rohan Sharma</v>
      </c>
      <c r="E366" t="str">
        <v>Furniture</v>
      </c>
      <c r="F366" t="str">
        <v>Table</v>
      </c>
      <c r="G366" t="str">
        <v>Study Table</v>
      </c>
      <c r="H366">
        <v>5</v>
      </c>
      <c r="I366">
        <v>61809</v>
      </c>
      <c r="J366">
        <v>0.12</v>
      </c>
      <c r="K366">
        <v>271959.59999999998</v>
      </c>
      <c r="L366">
        <v>220614.42</v>
      </c>
      <c r="M366" t="str">
        <v>UPI</v>
      </c>
      <c r="N366" t="str">
        <v>September</v>
      </c>
      <c r="O366">
        <v>3</v>
      </c>
      <c r="P366">
        <v>32635.151999999995</v>
      </c>
      <c r="Q366">
        <v>239324.44799999997</v>
      </c>
      <c r="R366">
        <v>51345.179999999964</v>
      </c>
      <c r="S366">
        <v>18.879708603777903</v>
      </c>
      <c r="T366" t="str">
        <v>High</v>
      </c>
    </row>
    <row r="367" spans="1:20" x14ac:dyDescent="0.3">
      <c r="A367" t="str">
        <v>ORD1589</v>
      </c>
      <c r="B367">
        <v>45061</v>
      </c>
      <c r="C367" t="str">
        <v>North</v>
      </c>
      <c r="D367" t="str">
        <v>Harsh Patel</v>
      </c>
      <c r="E367" t="str">
        <v>Furniture</v>
      </c>
      <c r="F367" t="str">
        <v>Bed</v>
      </c>
      <c r="G367" t="str">
        <v>King Size Bed</v>
      </c>
      <c r="H367">
        <v>4</v>
      </c>
      <c r="I367">
        <v>22218</v>
      </c>
      <c r="J367">
        <v>0</v>
      </c>
      <c r="K367">
        <v>88872</v>
      </c>
      <c r="L367">
        <v>79896.13</v>
      </c>
      <c r="M367" t="str">
        <v>Card</v>
      </c>
      <c r="N367" t="str">
        <v>May</v>
      </c>
      <c r="O367">
        <v>2</v>
      </c>
      <c r="P367">
        <v>0</v>
      </c>
      <c r="Q367">
        <v>88872</v>
      </c>
      <c r="R367">
        <v>8975.8699999999953</v>
      </c>
      <c r="S367">
        <v>10.099772706814289</v>
      </c>
      <c r="T367" t="str">
        <v>High</v>
      </c>
    </row>
    <row r="368" spans="1:20" x14ac:dyDescent="0.3">
      <c r="A368" t="str">
        <v>ORD1595</v>
      </c>
      <c r="B368">
        <v>45622</v>
      </c>
      <c r="C368" t="str">
        <v>North</v>
      </c>
      <c r="D368" t="str">
        <v>Kavita Rao</v>
      </c>
      <c r="E368" t="str">
        <v>Furniture</v>
      </c>
      <c r="F368" t="str">
        <v>Chair</v>
      </c>
      <c r="G368" t="str">
        <v>Wooden Chair</v>
      </c>
      <c r="H368">
        <v>5</v>
      </c>
      <c r="I368">
        <v>42172</v>
      </c>
      <c r="J368">
        <v>0.05</v>
      </c>
      <c r="K368">
        <v>200317</v>
      </c>
      <c r="L368">
        <v>158316.82999999999</v>
      </c>
      <c r="M368" t="str">
        <v>UPI</v>
      </c>
      <c r="N368" t="str">
        <v>November</v>
      </c>
      <c r="O368">
        <v>4</v>
      </c>
      <c r="P368">
        <v>10015.85</v>
      </c>
      <c r="Q368">
        <v>190301.15</v>
      </c>
      <c r="R368">
        <v>42000.170000000013</v>
      </c>
      <c r="S368">
        <v>20.966852538726126</v>
      </c>
      <c r="T368" t="str">
        <v>High</v>
      </c>
    </row>
    <row r="369" spans="1:20" x14ac:dyDescent="0.3">
      <c r="A369" t="str">
        <v>ORD1601</v>
      </c>
      <c r="B369">
        <v>44998</v>
      </c>
      <c r="C369" t="str">
        <v>North</v>
      </c>
      <c r="D369" t="str">
        <v>Kavita Rao</v>
      </c>
      <c r="E369" t="str">
        <v>Clothing</v>
      </c>
      <c r="F369" t="str">
        <v>Men</v>
      </c>
      <c r="G369" t="str">
        <v>Jacket</v>
      </c>
      <c r="H369">
        <v>2</v>
      </c>
      <c r="I369">
        <v>1691</v>
      </c>
      <c r="J369">
        <v>0.08</v>
      </c>
      <c r="K369">
        <v>3111.44</v>
      </c>
      <c r="L369">
        <v>2537.69</v>
      </c>
      <c r="M369" t="str">
        <v>UPI</v>
      </c>
      <c r="N369" t="str">
        <v>March</v>
      </c>
      <c r="O369">
        <v>1</v>
      </c>
      <c r="P369">
        <v>248.9152</v>
      </c>
      <c r="Q369">
        <v>2862.5248000000001</v>
      </c>
      <c r="R369">
        <v>573.75</v>
      </c>
      <c r="S369">
        <v>18.440014912709227</v>
      </c>
      <c r="T369" t="str">
        <v>Low</v>
      </c>
    </row>
    <row r="370" spans="1:20" x14ac:dyDescent="0.3">
      <c r="A370" t="str">
        <v>ORD1611</v>
      </c>
      <c r="B370">
        <v>45360</v>
      </c>
      <c r="C370" t="str">
        <v>North</v>
      </c>
      <c r="D370" t="str">
        <v>Harsh Patel</v>
      </c>
      <c r="E370" t="str">
        <v>Clothing</v>
      </c>
      <c r="F370" t="str">
        <v>Kids</v>
      </c>
      <c r="G370" t="str">
        <v>Kids T-shirt</v>
      </c>
      <c r="H370">
        <v>2</v>
      </c>
      <c r="I370">
        <v>57837</v>
      </c>
      <c r="J370">
        <v>0.15</v>
      </c>
      <c r="K370">
        <v>98322.9</v>
      </c>
      <c r="L370">
        <v>83138.41</v>
      </c>
      <c r="M370" t="str">
        <v>Card</v>
      </c>
      <c r="N370" t="str">
        <v>March</v>
      </c>
      <c r="O370">
        <v>1</v>
      </c>
      <c r="P370">
        <v>14748.434999999998</v>
      </c>
      <c r="Q370">
        <v>83574.464999999997</v>
      </c>
      <c r="R370">
        <v>15184.489999999991</v>
      </c>
      <c r="S370">
        <v>15.443492818051535</v>
      </c>
      <c r="T370" t="str">
        <v>High</v>
      </c>
    </row>
    <row r="371" spans="1:20" x14ac:dyDescent="0.3">
      <c r="A371" t="str">
        <v>ORD1613</v>
      </c>
      <c r="B371">
        <v>45360</v>
      </c>
      <c r="C371" t="str">
        <v>North</v>
      </c>
      <c r="D371" t="str">
        <v>Rohan Sharma</v>
      </c>
      <c r="E371" t="str">
        <v>Clothing</v>
      </c>
      <c r="F371" t="str">
        <v>Men</v>
      </c>
      <c r="G371" t="str">
        <v>Shirt</v>
      </c>
      <c r="H371">
        <v>2</v>
      </c>
      <c r="I371">
        <v>55650</v>
      </c>
      <c r="J371">
        <v>0.1</v>
      </c>
      <c r="K371">
        <v>100170</v>
      </c>
      <c r="L371">
        <v>87235.9</v>
      </c>
      <c r="M371" t="str">
        <v>UPI</v>
      </c>
      <c r="N371" t="str">
        <v>March</v>
      </c>
      <c r="O371">
        <v>1</v>
      </c>
      <c r="P371">
        <v>10017</v>
      </c>
      <c r="Q371">
        <v>90153</v>
      </c>
      <c r="R371">
        <v>12934.100000000006</v>
      </c>
      <c r="S371">
        <v>12.912149346111615</v>
      </c>
      <c r="T371" t="str">
        <v>High</v>
      </c>
    </row>
    <row r="372" spans="1:20" x14ac:dyDescent="0.3">
      <c r="A372" t="str">
        <v>ORD1614</v>
      </c>
      <c r="B372">
        <v>45469</v>
      </c>
      <c r="C372" t="str">
        <v>North</v>
      </c>
      <c r="D372" t="str">
        <v>Riya Jain</v>
      </c>
      <c r="E372" t="str">
        <v>Furniture</v>
      </c>
      <c r="F372" t="str">
        <v>Bed</v>
      </c>
      <c r="G372" t="str">
        <v>King Size Bed</v>
      </c>
      <c r="H372">
        <v>2</v>
      </c>
      <c r="I372">
        <v>4757</v>
      </c>
      <c r="J372">
        <v>0.08</v>
      </c>
      <c r="K372">
        <v>8752.8799999999992</v>
      </c>
      <c r="L372">
        <v>7468.13</v>
      </c>
      <c r="M372" t="str">
        <v>Cash</v>
      </c>
      <c r="N372" t="str">
        <v>June</v>
      </c>
      <c r="O372">
        <v>2</v>
      </c>
      <c r="P372">
        <v>700.23039999999992</v>
      </c>
      <c r="Q372">
        <v>8052.6495999999988</v>
      </c>
      <c r="R372">
        <v>1284.7499999999991</v>
      </c>
      <c r="S372">
        <v>14.678025975450357</v>
      </c>
      <c r="T372" t="str">
        <v>Low</v>
      </c>
    </row>
    <row r="373" spans="1:20" x14ac:dyDescent="0.3">
      <c r="A373" t="str">
        <v>ORD1615</v>
      </c>
      <c r="B373">
        <v>45315</v>
      </c>
      <c r="C373" t="str">
        <v>North</v>
      </c>
      <c r="D373" t="str">
        <v>Kavita Rao</v>
      </c>
      <c r="E373" t="str">
        <v>Electronics</v>
      </c>
      <c r="F373" t="str">
        <v>Laptop</v>
      </c>
      <c r="G373" t="str">
        <v>HP Pavilion</v>
      </c>
      <c r="H373">
        <v>1</v>
      </c>
      <c r="I373">
        <v>81192</v>
      </c>
      <c r="J373">
        <v>0</v>
      </c>
      <c r="K373">
        <v>81192</v>
      </c>
      <c r="L373">
        <v>61630.44</v>
      </c>
      <c r="M373" t="str">
        <v>UPI</v>
      </c>
      <c r="N373" t="str">
        <v>January</v>
      </c>
      <c r="O373">
        <v>1</v>
      </c>
      <c r="P373">
        <v>0</v>
      </c>
      <c r="Q373">
        <v>81192</v>
      </c>
      <c r="R373">
        <v>19561.559999999998</v>
      </c>
      <c r="S373">
        <v>24.0929648241206</v>
      </c>
      <c r="T373" t="str">
        <v>High</v>
      </c>
    </row>
    <row r="374" spans="1:20" x14ac:dyDescent="0.3">
      <c r="A374" t="str">
        <v>ORD1619</v>
      </c>
      <c r="B374">
        <v>45354</v>
      </c>
      <c r="C374" t="str">
        <v>North</v>
      </c>
      <c r="D374" t="str">
        <v>Kavita Rao</v>
      </c>
      <c r="E374" t="str">
        <v>Electronics</v>
      </c>
      <c r="F374" t="str">
        <v>Mobile</v>
      </c>
      <c r="G374" t="str">
        <v>iPhone</v>
      </c>
      <c r="H374">
        <v>5</v>
      </c>
      <c r="I374">
        <v>59440</v>
      </c>
      <c r="J374">
        <v>0.1</v>
      </c>
      <c r="K374">
        <v>267480</v>
      </c>
      <c r="L374">
        <v>232212.45</v>
      </c>
      <c r="M374" t="str">
        <v>Card</v>
      </c>
      <c r="N374" t="str">
        <v>March</v>
      </c>
      <c r="O374">
        <v>1</v>
      </c>
      <c r="P374">
        <v>26748</v>
      </c>
      <c r="Q374">
        <v>240732</v>
      </c>
      <c r="R374">
        <v>35267.549999999988</v>
      </c>
      <c r="S374">
        <v>13.185116644235078</v>
      </c>
      <c r="T374" t="str">
        <v>High</v>
      </c>
    </row>
    <row r="375" spans="1:20" x14ac:dyDescent="0.3">
      <c r="A375" t="str">
        <v>ORD1623</v>
      </c>
      <c r="B375">
        <v>45639</v>
      </c>
      <c r="C375" t="str">
        <v>North</v>
      </c>
      <c r="D375" t="str">
        <v>Anita Joshi</v>
      </c>
      <c r="E375" t="str">
        <v>Furniture</v>
      </c>
      <c r="F375" t="str">
        <v>Sofa</v>
      </c>
      <c r="G375" t="str">
        <v>3-Seater Sofa</v>
      </c>
      <c r="H375">
        <v>5</v>
      </c>
      <c r="I375">
        <v>31041</v>
      </c>
      <c r="J375">
        <v>0.08</v>
      </c>
      <c r="K375">
        <v>142788.6</v>
      </c>
      <c r="L375">
        <v>108749.78</v>
      </c>
      <c r="M375" t="str">
        <v>Card</v>
      </c>
      <c r="N375" t="str">
        <v>December</v>
      </c>
      <c r="O375">
        <v>4</v>
      </c>
      <c r="P375">
        <v>11423.088000000002</v>
      </c>
      <c r="Q375">
        <v>131365.51200000002</v>
      </c>
      <c r="R375">
        <v>34038.820000000007</v>
      </c>
      <c r="S375">
        <v>23.838611765925293</v>
      </c>
      <c r="T375" t="str">
        <v>High</v>
      </c>
    </row>
    <row r="376" spans="1:20" x14ac:dyDescent="0.3">
      <c r="A376" t="str">
        <v>ORD1627</v>
      </c>
      <c r="B376">
        <v>44967</v>
      </c>
      <c r="C376" t="str">
        <v>North</v>
      </c>
      <c r="D376" t="str">
        <v>Suresh Kumar</v>
      </c>
      <c r="E376" t="str">
        <v>Furniture</v>
      </c>
      <c r="F376" t="str">
        <v>Sofa</v>
      </c>
      <c r="G376" t="str">
        <v>L-Shaped Sofa</v>
      </c>
      <c r="H376">
        <v>4</v>
      </c>
      <c r="I376">
        <v>66141</v>
      </c>
      <c r="J376">
        <v>0.08</v>
      </c>
      <c r="K376">
        <v>243398.88</v>
      </c>
      <c r="L376">
        <v>217354.4</v>
      </c>
      <c r="M376" t="str">
        <v>Card</v>
      </c>
      <c r="N376" t="str">
        <v>February</v>
      </c>
      <c r="O376">
        <v>1</v>
      </c>
      <c r="P376">
        <v>19471.910400000001</v>
      </c>
      <c r="Q376">
        <v>223926.96960000001</v>
      </c>
      <c r="R376">
        <v>26044.48000000001</v>
      </c>
      <c r="S376">
        <v>10.700328612851468</v>
      </c>
      <c r="T376" t="str">
        <v>High</v>
      </c>
    </row>
    <row r="377" spans="1:20" x14ac:dyDescent="0.3">
      <c r="A377" t="str">
        <v>ORD1635</v>
      </c>
      <c r="B377">
        <v>45570</v>
      </c>
      <c r="C377" t="str">
        <v>North</v>
      </c>
      <c r="D377" t="str">
        <v>Manish Pandey</v>
      </c>
      <c r="E377" t="str">
        <v>Clothing</v>
      </c>
      <c r="F377" t="str">
        <v>Men</v>
      </c>
      <c r="G377" t="str">
        <v>Shirt</v>
      </c>
      <c r="H377">
        <v>5</v>
      </c>
      <c r="I377">
        <v>86119</v>
      </c>
      <c r="J377">
        <v>0.15</v>
      </c>
      <c r="K377">
        <v>366005.75</v>
      </c>
      <c r="L377">
        <v>312303.15000000002</v>
      </c>
      <c r="M377" t="str">
        <v>UPI</v>
      </c>
      <c r="N377" t="str">
        <v>October</v>
      </c>
      <c r="O377">
        <v>4</v>
      </c>
      <c r="P377">
        <v>54900.862499999996</v>
      </c>
      <c r="Q377">
        <v>311104.88750000001</v>
      </c>
      <c r="R377">
        <v>53702.599999999977</v>
      </c>
      <c r="S377">
        <v>14.672611017723074</v>
      </c>
      <c r="T377" t="str">
        <v>High</v>
      </c>
    </row>
    <row r="378" spans="1:20" x14ac:dyDescent="0.3">
      <c r="A378" t="str">
        <v>ORD1648</v>
      </c>
      <c r="B378">
        <v>45382</v>
      </c>
      <c r="C378" t="str">
        <v>North</v>
      </c>
      <c r="D378" t="str">
        <v>Riya Jain</v>
      </c>
      <c r="E378" t="str">
        <v>Electronics</v>
      </c>
      <c r="F378" t="str">
        <v>Mobile</v>
      </c>
      <c r="G378" t="str">
        <v>OnePlus</v>
      </c>
      <c r="H378">
        <v>4</v>
      </c>
      <c r="I378">
        <v>61466</v>
      </c>
      <c r="J378">
        <v>0.05</v>
      </c>
      <c r="K378">
        <v>233570.8</v>
      </c>
      <c r="L378">
        <v>187076.78</v>
      </c>
      <c r="M378" t="str">
        <v>UPI</v>
      </c>
      <c r="N378" t="str">
        <v>March</v>
      </c>
      <c r="O378">
        <v>1</v>
      </c>
      <c r="P378">
        <v>11678.54</v>
      </c>
      <c r="Q378">
        <v>221892.25999999998</v>
      </c>
      <c r="R378">
        <v>46494.01999999999</v>
      </c>
      <c r="S378">
        <v>19.905750205076998</v>
      </c>
      <c r="T378" t="str">
        <v>High</v>
      </c>
    </row>
    <row r="379" spans="1:20" x14ac:dyDescent="0.3">
      <c r="A379" t="str">
        <v>ORD1650</v>
      </c>
      <c r="B379">
        <v>45533</v>
      </c>
      <c r="C379" t="str">
        <v>North</v>
      </c>
      <c r="D379" t="str">
        <v>Kavita Rao</v>
      </c>
      <c r="E379" t="str">
        <v>Furniture</v>
      </c>
      <c r="F379" t="str">
        <v>Chair</v>
      </c>
      <c r="G379" t="str">
        <v>Wooden Chair</v>
      </c>
      <c r="H379">
        <v>4</v>
      </c>
      <c r="I379">
        <v>8620</v>
      </c>
      <c r="J379">
        <v>0.15</v>
      </c>
      <c r="K379">
        <v>29308</v>
      </c>
      <c r="L379">
        <v>25056.19</v>
      </c>
      <c r="M379" t="str">
        <v>UPI</v>
      </c>
      <c r="N379" t="str">
        <v>August</v>
      </c>
      <c r="O379">
        <v>3</v>
      </c>
      <c r="P379">
        <v>4396.2</v>
      </c>
      <c r="Q379">
        <v>24911.8</v>
      </c>
      <c r="R379">
        <v>4251.8100000000013</v>
      </c>
      <c r="S379">
        <v>14.507335880988132</v>
      </c>
      <c r="T379" t="str">
        <v>Medium</v>
      </c>
    </row>
    <row r="380" spans="1:20" x14ac:dyDescent="0.3">
      <c r="A380" t="str">
        <v>ORD1656</v>
      </c>
      <c r="B380">
        <v>45296</v>
      </c>
      <c r="C380" t="str">
        <v>North</v>
      </c>
      <c r="D380" t="str">
        <v>Anita Joshi</v>
      </c>
      <c r="E380" t="str">
        <v>Furniture</v>
      </c>
      <c r="F380" t="str">
        <v>Bed</v>
      </c>
      <c r="G380" t="str">
        <v>King Size Bed</v>
      </c>
      <c r="H380">
        <v>5</v>
      </c>
      <c r="I380">
        <v>66896</v>
      </c>
      <c r="J380">
        <v>0.05</v>
      </c>
      <c r="K380">
        <v>317756</v>
      </c>
      <c r="L380">
        <v>263612.06</v>
      </c>
      <c r="M380" t="str">
        <v>Card</v>
      </c>
      <c r="N380" t="str">
        <v>January</v>
      </c>
      <c r="O380">
        <v>1</v>
      </c>
      <c r="P380">
        <v>15887.800000000001</v>
      </c>
      <c r="Q380">
        <v>301868.2</v>
      </c>
      <c r="R380">
        <v>54143.94</v>
      </c>
      <c r="S380">
        <v>17.039470537141707</v>
      </c>
      <c r="T380" t="str">
        <v>High</v>
      </c>
    </row>
    <row r="381" spans="1:20" x14ac:dyDescent="0.3">
      <c r="A381" t="str">
        <v>ORD1657</v>
      </c>
      <c r="B381">
        <v>45063</v>
      </c>
      <c r="C381" t="str">
        <v>North</v>
      </c>
      <c r="D381" t="str">
        <v>Zoya Khan</v>
      </c>
      <c r="E381" t="str">
        <v>Furniture</v>
      </c>
      <c r="F381" t="str">
        <v>Sofa</v>
      </c>
      <c r="G381" t="str">
        <v>3-Seater Sofa</v>
      </c>
      <c r="H381">
        <v>1</v>
      </c>
      <c r="I381">
        <v>29522</v>
      </c>
      <c r="J381">
        <v>0.08</v>
      </c>
      <c r="K381">
        <v>27160.240000000002</v>
      </c>
      <c r="L381">
        <v>24222.93</v>
      </c>
      <c r="M381" t="str">
        <v>UPI</v>
      </c>
      <c r="N381" t="str">
        <v>May</v>
      </c>
      <c r="O381">
        <v>2</v>
      </c>
      <c r="P381">
        <v>2172.8192000000004</v>
      </c>
      <c r="Q381">
        <v>24987.4208</v>
      </c>
      <c r="R381">
        <v>2937.3100000000013</v>
      </c>
      <c r="S381">
        <v>10.814742432320191</v>
      </c>
      <c r="T381" t="str">
        <v>Medium</v>
      </c>
    </row>
    <row r="382" spans="1:20" x14ac:dyDescent="0.3">
      <c r="A382" t="str">
        <v>ORD1658</v>
      </c>
      <c r="B382">
        <v>45325</v>
      </c>
      <c r="C382" t="str">
        <v>North</v>
      </c>
      <c r="D382" t="str">
        <v>Kavita Rao</v>
      </c>
      <c r="E382" t="str">
        <v>Furniture</v>
      </c>
      <c r="F382" t="str">
        <v>Sofa</v>
      </c>
      <c r="G382" t="str">
        <v>3-Seater Sofa</v>
      </c>
      <c r="H382">
        <v>2</v>
      </c>
      <c r="I382">
        <v>66561</v>
      </c>
      <c r="J382">
        <v>0.12</v>
      </c>
      <c r="K382">
        <v>117147.36</v>
      </c>
      <c r="L382">
        <v>101269.82</v>
      </c>
      <c r="M382" t="str">
        <v>Cash</v>
      </c>
      <c r="N382" t="str">
        <v>February</v>
      </c>
      <c r="O382">
        <v>1</v>
      </c>
      <c r="P382">
        <v>14057.683199999999</v>
      </c>
      <c r="Q382">
        <v>103089.6768</v>
      </c>
      <c r="R382">
        <v>15877.539999999994</v>
      </c>
      <c r="S382">
        <v>13.553476578558829</v>
      </c>
      <c r="T382" t="str">
        <v>High</v>
      </c>
    </row>
    <row r="383" spans="1:20" x14ac:dyDescent="0.3">
      <c r="A383" t="str">
        <v>ORD1660</v>
      </c>
      <c r="B383">
        <v>45348</v>
      </c>
      <c r="C383" t="str">
        <v>North</v>
      </c>
      <c r="D383" t="str">
        <v>Manish Pandey</v>
      </c>
      <c r="E383" t="str">
        <v>Electronics</v>
      </c>
      <c r="F383" t="str">
        <v>Accessories</v>
      </c>
      <c r="G383" t="str">
        <v>Smart Watch</v>
      </c>
      <c r="H383">
        <v>5</v>
      </c>
      <c r="I383">
        <v>26548</v>
      </c>
      <c r="J383">
        <v>0.12</v>
      </c>
      <c r="K383">
        <v>116811.2</v>
      </c>
      <c r="L383">
        <v>91109.48</v>
      </c>
      <c r="M383" t="str">
        <v>Cash</v>
      </c>
      <c r="N383" t="str">
        <v>February</v>
      </c>
      <c r="O383">
        <v>1</v>
      </c>
      <c r="P383">
        <v>14017.343999999999</v>
      </c>
      <c r="Q383">
        <v>102793.856</v>
      </c>
      <c r="R383">
        <v>25701.72</v>
      </c>
      <c r="S383">
        <v>22.002787403947568</v>
      </c>
      <c r="T383" t="str">
        <v>High</v>
      </c>
    </row>
    <row r="384" spans="1:20" x14ac:dyDescent="0.3">
      <c r="A384" t="str">
        <v>ORD1661</v>
      </c>
      <c r="B384">
        <v>45138</v>
      </c>
      <c r="C384" t="str">
        <v>North</v>
      </c>
      <c r="D384" t="str">
        <v>Aditya Mehta</v>
      </c>
      <c r="E384" t="str">
        <v>Furniture</v>
      </c>
      <c r="F384" t="str">
        <v>Table</v>
      </c>
      <c r="G384" t="str">
        <v>Coffee Table</v>
      </c>
      <c r="H384">
        <v>2</v>
      </c>
      <c r="I384">
        <v>79571</v>
      </c>
      <c r="J384">
        <v>0.12</v>
      </c>
      <c r="K384">
        <v>140044.96</v>
      </c>
      <c r="L384">
        <v>109477.7</v>
      </c>
      <c r="M384" t="str">
        <v>Card</v>
      </c>
      <c r="N384" t="str">
        <v>July</v>
      </c>
      <c r="O384">
        <v>3</v>
      </c>
      <c r="P384">
        <v>16805.395199999999</v>
      </c>
      <c r="Q384">
        <v>123239.56479999999</v>
      </c>
      <c r="R384">
        <v>30567.259999999995</v>
      </c>
      <c r="S384">
        <v>21.826747638758292</v>
      </c>
      <c r="T384" t="str">
        <v>High</v>
      </c>
    </row>
    <row r="385" spans="1:20" x14ac:dyDescent="0.3">
      <c r="A385" t="str">
        <v>ORD1667</v>
      </c>
      <c r="B385">
        <v>45390</v>
      </c>
      <c r="C385" t="str">
        <v>North</v>
      </c>
      <c r="D385" t="str">
        <v>Anita Joshi</v>
      </c>
      <c r="E385" t="str">
        <v>Clothing</v>
      </c>
      <c r="F385" t="str">
        <v>Men</v>
      </c>
      <c r="G385" t="str">
        <v>Jeans</v>
      </c>
      <c r="H385">
        <v>3</v>
      </c>
      <c r="I385">
        <v>6043</v>
      </c>
      <c r="J385">
        <v>0.08</v>
      </c>
      <c r="K385">
        <v>16678.68</v>
      </c>
      <c r="L385">
        <v>14750.97</v>
      </c>
      <c r="M385" t="str">
        <v>UPI</v>
      </c>
      <c r="N385" t="str">
        <v>April</v>
      </c>
      <c r="O385">
        <v>2</v>
      </c>
      <c r="P385">
        <v>1334.2944</v>
      </c>
      <c r="Q385">
        <v>15344.3856</v>
      </c>
      <c r="R385">
        <v>1927.7100000000009</v>
      </c>
      <c r="S385">
        <v>11.557929044744554</v>
      </c>
      <c r="T385" t="str">
        <v>Medium</v>
      </c>
    </row>
    <row r="386" spans="1:20" x14ac:dyDescent="0.3">
      <c r="A386" t="str">
        <v>ORD1672</v>
      </c>
      <c r="B386">
        <v>45201</v>
      </c>
      <c r="C386" t="str">
        <v>North</v>
      </c>
      <c r="D386" t="str">
        <v>Anita Joshi</v>
      </c>
      <c r="E386" t="str">
        <v>Clothing</v>
      </c>
      <c r="F386" t="str">
        <v>Women</v>
      </c>
      <c r="G386" t="str">
        <v>Dress</v>
      </c>
      <c r="H386">
        <v>3</v>
      </c>
      <c r="I386">
        <v>72980</v>
      </c>
      <c r="J386">
        <v>0.08</v>
      </c>
      <c r="K386">
        <v>201424.8</v>
      </c>
      <c r="L386">
        <v>180001.67</v>
      </c>
      <c r="M386" t="str">
        <v>UPI</v>
      </c>
      <c r="N386" t="str">
        <v>October</v>
      </c>
      <c r="O386">
        <v>4</v>
      </c>
      <c r="P386">
        <v>16113.983999999999</v>
      </c>
      <c r="Q386">
        <v>185310.81599999999</v>
      </c>
      <c r="R386">
        <v>21423.129999999976</v>
      </c>
      <c r="S386">
        <v>10.635795592201147</v>
      </c>
      <c r="T386" t="str">
        <v>High</v>
      </c>
    </row>
    <row r="387" spans="1:20" x14ac:dyDescent="0.3">
      <c r="A387" t="str">
        <v>ORD1679</v>
      </c>
      <c r="B387">
        <v>45556</v>
      </c>
      <c r="C387" t="str">
        <v>North</v>
      </c>
      <c r="D387" t="str">
        <v>Riya Jain</v>
      </c>
      <c r="E387" t="str">
        <v>Furniture</v>
      </c>
      <c r="F387" t="str">
        <v>Chair</v>
      </c>
      <c r="G387" t="str">
        <v>Office Chair</v>
      </c>
      <c r="H387">
        <v>5</v>
      </c>
      <c r="I387">
        <v>9091</v>
      </c>
      <c r="J387">
        <v>0.12</v>
      </c>
      <c r="K387">
        <v>40000.400000000001</v>
      </c>
      <c r="L387">
        <v>31158.15</v>
      </c>
      <c r="M387" t="str">
        <v>Card</v>
      </c>
      <c r="N387" t="str">
        <v>September</v>
      </c>
      <c r="O387">
        <v>3</v>
      </c>
      <c r="P387">
        <v>4800.0479999999998</v>
      </c>
      <c r="Q387">
        <v>35200.351999999999</v>
      </c>
      <c r="R387">
        <v>8842.25</v>
      </c>
      <c r="S387">
        <v>22.105403945960539</v>
      </c>
      <c r="T387" t="str">
        <v>High</v>
      </c>
    </row>
    <row r="388" spans="1:20" x14ac:dyDescent="0.3">
      <c r="A388" t="str">
        <v>ORD1680</v>
      </c>
      <c r="B388">
        <v>45192</v>
      </c>
      <c r="C388" t="str">
        <v>North</v>
      </c>
      <c r="D388" t="str">
        <v>Kavita Rao</v>
      </c>
      <c r="E388" t="str">
        <v>Furniture</v>
      </c>
      <c r="F388" t="str">
        <v>Sofa</v>
      </c>
      <c r="G388" t="str">
        <v>3-Seater Sofa</v>
      </c>
      <c r="H388">
        <v>3</v>
      </c>
      <c r="I388">
        <v>80043</v>
      </c>
      <c r="J388">
        <v>0.15</v>
      </c>
      <c r="K388">
        <v>204109.65</v>
      </c>
      <c r="L388">
        <v>181919.05</v>
      </c>
      <c r="M388" t="str">
        <v>UPI</v>
      </c>
      <c r="N388" t="str">
        <v>September</v>
      </c>
      <c r="O388">
        <v>3</v>
      </c>
      <c r="P388">
        <v>30616.447499999998</v>
      </c>
      <c r="Q388">
        <v>173493.20249999998</v>
      </c>
      <c r="R388">
        <v>22190.600000000006</v>
      </c>
      <c r="S388">
        <v>10.8719014510093</v>
      </c>
      <c r="T388" t="str">
        <v>High</v>
      </c>
    </row>
    <row r="389" spans="1:20" x14ac:dyDescent="0.3">
      <c r="A389" t="str">
        <v>ORD1683</v>
      </c>
      <c r="B389">
        <v>45265</v>
      </c>
      <c r="C389" t="str">
        <v>North</v>
      </c>
      <c r="D389" t="str">
        <v>Neha Verma</v>
      </c>
      <c r="E389" t="str">
        <v>Furniture</v>
      </c>
      <c r="F389" t="str">
        <v>Sofa</v>
      </c>
      <c r="G389" t="str">
        <v>3-Seater Sofa</v>
      </c>
      <c r="H389">
        <v>4</v>
      </c>
      <c r="I389">
        <v>10986</v>
      </c>
      <c r="J389">
        <v>0</v>
      </c>
      <c r="K389">
        <v>43944</v>
      </c>
      <c r="L389">
        <v>39347.17</v>
      </c>
      <c r="M389" t="str">
        <v>Card</v>
      </c>
      <c r="N389" t="str">
        <v>December</v>
      </c>
      <c r="O389">
        <v>4</v>
      </c>
      <c r="P389">
        <v>0</v>
      </c>
      <c r="Q389">
        <v>43944</v>
      </c>
      <c r="R389">
        <v>4596.8300000000017</v>
      </c>
      <c r="S389">
        <v>10.460654469324599</v>
      </c>
      <c r="T389" t="str">
        <v>High</v>
      </c>
    </row>
    <row r="390" spans="1:20" x14ac:dyDescent="0.3">
      <c r="A390" t="str">
        <v>ORD1684</v>
      </c>
      <c r="B390">
        <v>44979</v>
      </c>
      <c r="C390" t="str">
        <v>North</v>
      </c>
      <c r="D390" t="str">
        <v>Rohan Sharma</v>
      </c>
      <c r="E390" t="str">
        <v>Furniture</v>
      </c>
      <c r="F390" t="str">
        <v>Sofa</v>
      </c>
      <c r="G390" t="str">
        <v>3-Seater Sofa</v>
      </c>
      <c r="H390">
        <v>3</v>
      </c>
      <c r="I390">
        <v>76612</v>
      </c>
      <c r="J390">
        <v>0</v>
      </c>
      <c r="K390">
        <v>229836</v>
      </c>
      <c r="L390">
        <v>202551.1</v>
      </c>
      <c r="M390" t="str">
        <v>Card</v>
      </c>
      <c r="N390" t="str">
        <v>February</v>
      </c>
      <c r="O390">
        <v>1</v>
      </c>
      <c r="P390">
        <v>0</v>
      </c>
      <c r="Q390">
        <v>229836</v>
      </c>
      <c r="R390">
        <v>27284.899999999994</v>
      </c>
      <c r="S390">
        <v>11.871464870603385</v>
      </c>
      <c r="T390" t="str">
        <v>High</v>
      </c>
    </row>
    <row r="391" spans="1:20" x14ac:dyDescent="0.3">
      <c r="A391" t="str">
        <v>ORD1695</v>
      </c>
      <c r="B391">
        <v>45220</v>
      </c>
      <c r="C391" t="str">
        <v>North</v>
      </c>
      <c r="D391" t="str">
        <v>Priya Nair</v>
      </c>
      <c r="E391" t="str">
        <v>Electronics</v>
      </c>
      <c r="F391" t="str">
        <v>Laptop</v>
      </c>
      <c r="G391" t="str">
        <v>HP Pavilion</v>
      </c>
      <c r="H391">
        <v>5</v>
      </c>
      <c r="I391">
        <v>48696</v>
      </c>
      <c r="J391">
        <v>0.1</v>
      </c>
      <c r="K391">
        <v>219132</v>
      </c>
      <c r="L391">
        <v>184357.31</v>
      </c>
      <c r="M391" t="str">
        <v>UPI</v>
      </c>
      <c r="N391" t="str">
        <v>October</v>
      </c>
      <c r="O391">
        <v>4</v>
      </c>
      <c r="P391">
        <v>21913.200000000001</v>
      </c>
      <c r="Q391">
        <v>197218.8</v>
      </c>
      <c r="R391">
        <v>34774.69</v>
      </c>
      <c r="S391">
        <v>15.869288830476608</v>
      </c>
      <c r="T391" t="str">
        <v>High</v>
      </c>
    </row>
    <row r="392" spans="1:20" x14ac:dyDescent="0.3">
      <c r="A392" t="str">
        <v>ORD1701</v>
      </c>
      <c r="B392">
        <v>44945</v>
      </c>
      <c r="C392" t="str">
        <v>North</v>
      </c>
      <c r="D392" t="str">
        <v>Manish Pandey</v>
      </c>
      <c r="E392" t="str">
        <v>Electronics</v>
      </c>
      <c r="F392" t="str">
        <v>Mobile</v>
      </c>
      <c r="G392" t="str">
        <v>Samsung</v>
      </c>
      <c r="H392">
        <v>3</v>
      </c>
      <c r="I392">
        <v>58529</v>
      </c>
      <c r="J392">
        <v>0.08</v>
      </c>
      <c r="K392">
        <v>161540.04</v>
      </c>
      <c r="L392">
        <v>125613.91</v>
      </c>
      <c r="M392" t="str">
        <v>UPI</v>
      </c>
      <c r="N392" t="str">
        <v>January</v>
      </c>
      <c r="O392">
        <v>1</v>
      </c>
      <c r="P392">
        <v>12923.203200000002</v>
      </c>
      <c r="Q392">
        <v>148616.83680000002</v>
      </c>
      <c r="R392">
        <v>35926.130000000005</v>
      </c>
      <c r="S392">
        <v>22.239767923791529</v>
      </c>
      <c r="T392" t="str">
        <v>High</v>
      </c>
    </row>
    <row r="393" spans="1:20" x14ac:dyDescent="0.3">
      <c r="A393" t="str">
        <v>ORD1702</v>
      </c>
      <c r="B393">
        <v>44931</v>
      </c>
      <c r="C393" t="str">
        <v>North</v>
      </c>
      <c r="D393" t="str">
        <v>Harsh Patel</v>
      </c>
      <c r="E393" t="str">
        <v>Electronics</v>
      </c>
      <c r="F393" t="str">
        <v>Laptop</v>
      </c>
      <c r="G393" t="str">
        <v>Lenovo IdeaPad</v>
      </c>
      <c r="H393">
        <v>5</v>
      </c>
      <c r="I393">
        <v>74095</v>
      </c>
      <c r="J393">
        <v>0.1</v>
      </c>
      <c r="K393">
        <v>333427.5</v>
      </c>
      <c r="L393">
        <v>272039.52</v>
      </c>
      <c r="M393" t="str">
        <v>Cash</v>
      </c>
      <c r="N393" t="str">
        <v>January</v>
      </c>
      <c r="O393">
        <v>1</v>
      </c>
      <c r="P393">
        <v>33342.75</v>
      </c>
      <c r="Q393">
        <v>300084.75</v>
      </c>
      <c r="R393">
        <v>61387.979999999981</v>
      </c>
      <c r="S393">
        <v>18.411192838023251</v>
      </c>
      <c r="T393" t="str">
        <v>High</v>
      </c>
    </row>
    <row r="394" spans="1:20" x14ac:dyDescent="0.3">
      <c r="A394" t="str">
        <v>ORD1704</v>
      </c>
      <c r="B394">
        <v>45140</v>
      </c>
      <c r="C394" t="str">
        <v>North</v>
      </c>
      <c r="D394" t="str">
        <v>Zoya Khan</v>
      </c>
      <c r="E394" t="str">
        <v>Electronics</v>
      </c>
      <c r="F394" t="str">
        <v>Laptop</v>
      </c>
      <c r="G394" t="str">
        <v>HP Pavilion</v>
      </c>
      <c r="H394">
        <v>3</v>
      </c>
      <c r="I394">
        <v>45350</v>
      </c>
      <c r="J394">
        <v>0.05</v>
      </c>
      <c r="K394">
        <v>129247.5</v>
      </c>
      <c r="L394">
        <v>109223.74</v>
      </c>
      <c r="M394" t="str">
        <v>UPI</v>
      </c>
      <c r="N394" t="str">
        <v>August</v>
      </c>
      <c r="O394">
        <v>3</v>
      </c>
      <c r="P394">
        <v>6462.375</v>
      </c>
      <c r="Q394">
        <v>122785.125</v>
      </c>
      <c r="R394">
        <v>20023.759999999995</v>
      </c>
      <c r="S394">
        <v>15.492570455908233</v>
      </c>
      <c r="T394" t="str">
        <v>High</v>
      </c>
    </row>
    <row r="395" spans="1:20" x14ac:dyDescent="0.3">
      <c r="A395" t="str">
        <v>ORD1714</v>
      </c>
      <c r="B395">
        <v>45472</v>
      </c>
      <c r="C395" t="str">
        <v>North</v>
      </c>
      <c r="D395" t="str">
        <v>Manish Pandey</v>
      </c>
      <c r="E395" t="str">
        <v>Clothing</v>
      </c>
      <c r="F395" t="str">
        <v>Women</v>
      </c>
      <c r="G395" t="str">
        <v>Kurti</v>
      </c>
      <c r="H395">
        <v>4</v>
      </c>
      <c r="I395">
        <v>24928</v>
      </c>
      <c r="J395">
        <v>0</v>
      </c>
      <c r="K395">
        <v>99712</v>
      </c>
      <c r="L395">
        <v>84178.71</v>
      </c>
      <c r="M395" t="str">
        <v>UPI</v>
      </c>
      <c r="N395" t="str">
        <v>June</v>
      </c>
      <c r="O395">
        <v>2</v>
      </c>
      <c r="P395">
        <v>0</v>
      </c>
      <c r="Q395">
        <v>99712</v>
      </c>
      <c r="R395">
        <v>15533.289999999994</v>
      </c>
      <c r="S395">
        <v>15.578155086649545</v>
      </c>
      <c r="T395" t="str">
        <v>High</v>
      </c>
    </row>
    <row r="396" spans="1:20" x14ac:dyDescent="0.3">
      <c r="A396" t="str">
        <v>ORD1715</v>
      </c>
      <c r="B396">
        <v>45628</v>
      </c>
      <c r="C396" t="str">
        <v>North</v>
      </c>
      <c r="D396" t="str">
        <v>Priya Nair</v>
      </c>
      <c r="E396" t="str">
        <v>Clothing</v>
      </c>
      <c r="F396" t="str">
        <v>Men</v>
      </c>
      <c r="G396" t="str">
        <v>Jacket</v>
      </c>
      <c r="H396">
        <v>5</v>
      </c>
      <c r="I396">
        <v>35750</v>
      </c>
      <c r="J396">
        <v>0.08</v>
      </c>
      <c r="K396">
        <v>164450</v>
      </c>
      <c r="L396">
        <v>129419.7</v>
      </c>
      <c r="M396" t="str">
        <v>UPI</v>
      </c>
      <c r="N396" t="str">
        <v>December</v>
      </c>
      <c r="O396">
        <v>4</v>
      </c>
      <c r="P396">
        <v>13156</v>
      </c>
      <c r="Q396">
        <v>151294</v>
      </c>
      <c r="R396">
        <v>35030.300000000003</v>
      </c>
      <c r="S396">
        <v>21.301489814533294</v>
      </c>
      <c r="T396" t="str">
        <v>High</v>
      </c>
    </row>
    <row r="397" spans="1:20" x14ac:dyDescent="0.3">
      <c r="A397" t="str">
        <v>ORD1717</v>
      </c>
      <c r="B397">
        <v>44928</v>
      </c>
      <c r="C397" t="str">
        <v>North</v>
      </c>
      <c r="D397" t="str">
        <v>Aditya Mehta</v>
      </c>
      <c r="E397" t="str">
        <v>Clothing</v>
      </c>
      <c r="F397" t="str">
        <v>Women</v>
      </c>
      <c r="G397" t="str">
        <v>Kurti</v>
      </c>
      <c r="H397">
        <v>1</v>
      </c>
      <c r="I397">
        <v>28522</v>
      </c>
      <c r="J397">
        <v>0.15</v>
      </c>
      <c r="K397">
        <v>24243.7</v>
      </c>
      <c r="L397">
        <v>18836.71</v>
      </c>
      <c r="M397" t="str">
        <v>Cash</v>
      </c>
      <c r="N397" t="str">
        <v>January</v>
      </c>
      <c r="O397">
        <v>1</v>
      </c>
      <c r="P397">
        <v>3636.5549999999998</v>
      </c>
      <c r="Q397">
        <v>20607.145</v>
      </c>
      <c r="R397">
        <v>5406.9900000000016</v>
      </c>
      <c r="S397">
        <v>22.302660072513689</v>
      </c>
      <c r="T397" t="str">
        <v>Medium</v>
      </c>
    </row>
    <row r="398" spans="1:20" x14ac:dyDescent="0.3">
      <c r="A398" t="str">
        <v>ORD1723</v>
      </c>
      <c r="B398">
        <v>45480</v>
      </c>
      <c r="C398" t="str">
        <v>North</v>
      </c>
      <c r="D398" t="str">
        <v>Kavita Rao</v>
      </c>
      <c r="E398" t="str">
        <v>Electronics</v>
      </c>
      <c r="F398" t="str">
        <v>Mobile</v>
      </c>
      <c r="G398" t="str">
        <v>OnePlus</v>
      </c>
      <c r="H398">
        <v>2</v>
      </c>
      <c r="I398">
        <v>18558</v>
      </c>
      <c r="J398">
        <v>0</v>
      </c>
      <c r="K398">
        <v>37116</v>
      </c>
      <c r="L398">
        <v>29200.05</v>
      </c>
      <c r="M398" t="str">
        <v>UPI</v>
      </c>
      <c r="N398" t="str">
        <v>July</v>
      </c>
      <c r="O398">
        <v>3</v>
      </c>
      <c r="P398">
        <v>0</v>
      </c>
      <c r="Q398">
        <v>37116</v>
      </c>
      <c r="R398">
        <v>7915.9500000000007</v>
      </c>
      <c r="S398">
        <v>21.327594568380214</v>
      </c>
      <c r="T398" t="str">
        <v>High</v>
      </c>
    </row>
    <row r="399" spans="1:20" x14ac:dyDescent="0.3">
      <c r="A399" t="str">
        <v>ORD1726</v>
      </c>
      <c r="B399">
        <v>45349</v>
      </c>
      <c r="C399" t="str">
        <v>North</v>
      </c>
      <c r="D399" t="str">
        <v>Anita Joshi</v>
      </c>
      <c r="E399" t="str">
        <v>Furniture</v>
      </c>
      <c r="F399" t="str">
        <v>Table</v>
      </c>
      <c r="G399" t="str">
        <v>Study Table</v>
      </c>
      <c r="H399">
        <v>1</v>
      </c>
      <c r="I399">
        <v>60672</v>
      </c>
      <c r="J399">
        <v>0.12</v>
      </c>
      <c r="K399">
        <v>53391.360000000001</v>
      </c>
      <c r="L399">
        <v>45917.9</v>
      </c>
      <c r="M399" t="str">
        <v>UPI</v>
      </c>
      <c r="N399" t="str">
        <v>February</v>
      </c>
      <c r="O399">
        <v>1</v>
      </c>
      <c r="P399">
        <v>6406.9632000000001</v>
      </c>
      <c r="Q399">
        <v>46984.396800000002</v>
      </c>
      <c r="R399">
        <v>7473.4599999999991</v>
      </c>
      <c r="S399">
        <v>13.997508211066359</v>
      </c>
      <c r="T399" t="str">
        <v>High</v>
      </c>
    </row>
    <row r="400" spans="1:20" x14ac:dyDescent="0.3">
      <c r="A400" t="str">
        <v>ORD1728</v>
      </c>
      <c r="B400">
        <v>45436</v>
      </c>
      <c r="C400" t="str">
        <v>North</v>
      </c>
      <c r="D400" t="str">
        <v>Manish Pandey</v>
      </c>
      <c r="E400" t="str">
        <v>Electronics</v>
      </c>
      <c r="F400" t="str">
        <v>Mobile</v>
      </c>
      <c r="G400" t="str">
        <v>Vivo</v>
      </c>
      <c r="H400">
        <v>4</v>
      </c>
      <c r="I400">
        <v>83633</v>
      </c>
      <c r="J400">
        <v>0</v>
      </c>
      <c r="K400">
        <v>334532</v>
      </c>
      <c r="L400">
        <v>266765.09000000003</v>
      </c>
      <c r="M400" t="str">
        <v>Cash</v>
      </c>
      <c r="N400" t="str">
        <v>May</v>
      </c>
      <c r="O400">
        <v>2</v>
      </c>
      <c r="P400">
        <v>0</v>
      </c>
      <c r="Q400">
        <v>334532</v>
      </c>
      <c r="R400">
        <v>67766.909999999974</v>
      </c>
      <c r="S400">
        <v>20.257228008082926</v>
      </c>
      <c r="T400" t="str">
        <v>High</v>
      </c>
    </row>
    <row r="401" spans="1:20" x14ac:dyDescent="0.3">
      <c r="A401" t="str">
        <v>ORD1733</v>
      </c>
      <c r="B401">
        <v>45401</v>
      </c>
      <c r="C401" t="str">
        <v>North</v>
      </c>
      <c r="D401" t="str">
        <v>Riya Jain</v>
      </c>
      <c r="E401" t="str">
        <v>Furniture</v>
      </c>
      <c r="F401" t="str">
        <v>Table</v>
      </c>
      <c r="G401" t="str">
        <v>Study Table</v>
      </c>
      <c r="H401">
        <v>1</v>
      </c>
      <c r="I401">
        <v>63295</v>
      </c>
      <c r="J401">
        <v>0.1</v>
      </c>
      <c r="K401">
        <v>56965.5</v>
      </c>
      <c r="L401">
        <v>46411.74</v>
      </c>
      <c r="M401" t="str">
        <v>UPI</v>
      </c>
      <c r="N401" t="str">
        <v>April</v>
      </c>
      <c r="O401">
        <v>2</v>
      </c>
      <c r="P401">
        <v>5696.55</v>
      </c>
      <c r="Q401">
        <v>51268.95</v>
      </c>
      <c r="R401">
        <v>10553.760000000002</v>
      </c>
      <c r="S401">
        <v>18.526581878505414</v>
      </c>
      <c r="T401" t="str">
        <v>High</v>
      </c>
    </row>
    <row r="402" spans="1:20" x14ac:dyDescent="0.3">
      <c r="A402" t="str">
        <v>ORD1734</v>
      </c>
      <c r="B402">
        <v>45560</v>
      </c>
      <c r="C402" t="str">
        <v>North</v>
      </c>
      <c r="D402" t="str">
        <v>Riya Jain</v>
      </c>
      <c r="E402" t="str">
        <v>Electronics</v>
      </c>
      <c r="F402" t="str">
        <v>Laptop</v>
      </c>
      <c r="G402" t="str">
        <v>Dell Inspiron</v>
      </c>
      <c r="H402">
        <v>1</v>
      </c>
      <c r="I402">
        <v>69967</v>
      </c>
      <c r="J402">
        <v>0.08</v>
      </c>
      <c r="K402">
        <v>64369.64</v>
      </c>
      <c r="L402">
        <v>55612.29</v>
      </c>
      <c r="M402" t="str">
        <v>UPI</v>
      </c>
      <c r="N402" t="str">
        <v>September</v>
      </c>
      <c r="O402">
        <v>3</v>
      </c>
      <c r="P402">
        <v>5149.5712000000003</v>
      </c>
      <c r="Q402">
        <v>59220.068800000001</v>
      </c>
      <c r="R402">
        <v>8757.3499999999985</v>
      </c>
      <c r="S402">
        <v>13.604783248748941</v>
      </c>
      <c r="T402" t="str">
        <v>High</v>
      </c>
    </row>
    <row r="403" spans="1:20" x14ac:dyDescent="0.3">
      <c r="A403" t="str">
        <v>ORD1738</v>
      </c>
      <c r="B403">
        <v>45157</v>
      </c>
      <c r="C403" t="str">
        <v>North</v>
      </c>
      <c r="D403" t="str">
        <v>Aditya Mehta</v>
      </c>
      <c r="E403" t="str">
        <v>Clothing</v>
      </c>
      <c r="F403" t="str">
        <v>Women</v>
      </c>
      <c r="G403" t="str">
        <v>Dress</v>
      </c>
      <c r="H403">
        <v>2</v>
      </c>
      <c r="I403">
        <v>68754</v>
      </c>
      <c r="J403">
        <v>0.08</v>
      </c>
      <c r="K403">
        <v>126507.36</v>
      </c>
      <c r="L403">
        <v>110921.44</v>
      </c>
      <c r="M403" t="str">
        <v>Card</v>
      </c>
      <c r="N403" t="str">
        <v>August</v>
      </c>
      <c r="O403">
        <v>3</v>
      </c>
      <c r="P403">
        <v>10120.5888</v>
      </c>
      <c r="Q403">
        <v>116386.7712</v>
      </c>
      <c r="R403">
        <v>15585.919999999998</v>
      </c>
      <c r="S403">
        <v>12.320168565686613</v>
      </c>
      <c r="T403" t="str">
        <v>High</v>
      </c>
    </row>
    <row r="404" spans="1:20" x14ac:dyDescent="0.3">
      <c r="A404" t="str">
        <v>ORD1740</v>
      </c>
      <c r="B404">
        <v>45259</v>
      </c>
      <c r="C404" t="str">
        <v>North</v>
      </c>
      <c r="D404" t="str">
        <v>Kavita Rao</v>
      </c>
      <c r="E404" t="str">
        <v>Clothing</v>
      </c>
      <c r="F404" t="str">
        <v>Women</v>
      </c>
      <c r="G404" t="str">
        <v>Kurti</v>
      </c>
      <c r="H404">
        <v>2</v>
      </c>
      <c r="I404">
        <v>78986</v>
      </c>
      <c r="J404">
        <v>0.1</v>
      </c>
      <c r="K404">
        <v>142174.79999999999</v>
      </c>
      <c r="L404">
        <v>123287.24</v>
      </c>
      <c r="M404" t="str">
        <v>UPI</v>
      </c>
      <c r="N404" t="str">
        <v>November</v>
      </c>
      <c r="O404">
        <v>4</v>
      </c>
      <c r="P404">
        <v>14217.48</v>
      </c>
      <c r="Q404">
        <v>127957.31999999999</v>
      </c>
      <c r="R404">
        <v>18887.559999999983</v>
      </c>
      <c r="S404">
        <v>13.284745257246703</v>
      </c>
      <c r="T404" t="str">
        <v>High</v>
      </c>
    </row>
    <row r="405" spans="1:20" x14ac:dyDescent="0.3">
      <c r="A405" t="str">
        <v>ORD1741</v>
      </c>
      <c r="B405">
        <v>45437</v>
      </c>
      <c r="C405" t="str">
        <v>North</v>
      </c>
      <c r="D405" t="str">
        <v>Priya Nair</v>
      </c>
      <c r="E405" t="str">
        <v>Furniture</v>
      </c>
      <c r="F405" t="str">
        <v>Bed</v>
      </c>
      <c r="G405" t="str">
        <v>Queen Bed</v>
      </c>
      <c r="H405">
        <v>2</v>
      </c>
      <c r="I405">
        <v>69495</v>
      </c>
      <c r="J405">
        <v>0.12</v>
      </c>
      <c r="K405">
        <v>122311.2</v>
      </c>
      <c r="L405">
        <v>107521.39</v>
      </c>
      <c r="M405" t="str">
        <v>Card</v>
      </c>
      <c r="N405" t="str">
        <v>May</v>
      </c>
      <c r="O405">
        <v>2</v>
      </c>
      <c r="P405">
        <v>14677.343999999999</v>
      </c>
      <c r="Q405">
        <v>107633.856</v>
      </c>
      <c r="R405">
        <v>14789.809999999998</v>
      </c>
      <c r="S405">
        <v>12.091950696256761</v>
      </c>
      <c r="T405" t="str">
        <v>High</v>
      </c>
    </row>
    <row r="406" spans="1:20" x14ac:dyDescent="0.3">
      <c r="A406" t="str">
        <v>ORD1743</v>
      </c>
      <c r="B406">
        <v>44986</v>
      </c>
      <c r="C406" t="str">
        <v>North</v>
      </c>
      <c r="D406" t="str">
        <v>Anita Joshi</v>
      </c>
      <c r="E406" t="str">
        <v>Clothing</v>
      </c>
      <c r="F406" t="str">
        <v>Men</v>
      </c>
      <c r="G406" t="str">
        <v>Jacket</v>
      </c>
      <c r="H406">
        <v>5</v>
      </c>
      <c r="I406">
        <v>83934</v>
      </c>
      <c r="J406">
        <v>0.08</v>
      </c>
      <c r="K406">
        <v>386096.4</v>
      </c>
      <c r="L406">
        <v>343107.65</v>
      </c>
      <c r="M406" t="str">
        <v>Cash</v>
      </c>
      <c r="N406" t="str">
        <v>March</v>
      </c>
      <c r="O406">
        <v>1</v>
      </c>
      <c r="P406">
        <v>30887.712000000003</v>
      </c>
      <c r="Q406">
        <v>355208.68800000002</v>
      </c>
      <c r="R406">
        <v>42988.75</v>
      </c>
      <c r="S406">
        <v>11.134201199493182</v>
      </c>
      <c r="T406" t="str">
        <v>High</v>
      </c>
    </row>
    <row r="407" spans="1:20" x14ac:dyDescent="0.3">
      <c r="A407" t="str">
        <v>ORD1745</v>
      </c>
      <c r="B407">
        <v>45358</v>
      </c>
      <c r="C407" t="str">
        <v>North</v>
      </c>
      <c r="D407" t="str">
        <v>Harsh Patel</v>
      </c>
      <c r="E407" t="str">
        <v>Clothing</v>
      </c>
      <c r="F407" t="str">
        <v>Men</v>
      </c>
      <c r="G407" t="str">
        <v>Jeans</v>
      </c>
      <c r="H407">
        <v>4</v>
      </c>
      <c r="I407">
        <v>44507</v>
      </c>
      <c r="J407">
        <v>0.12</v>
      </c>
      <c r="K407">
        <v>156664.64000000001</v>
      </c>
      <c r="L407">
        <v>140360.51999999999</v>
      </c>
      <c r="M407" t="str">
        <v>UPI</v>
      </c>
      <c r="N407" t="str">
        <v>March</v>
      </c>
      <c r="O407">
        <v>1</v>
      </c>
      <c r="P407">
        <v>18799.756799999999</v>
      </c>
      <c r="Q407">
        <v>137864.88320000001</v>
      </c>
      <c r="R407">
        <v>16304.120000000024</v>
      </c>
      <c r="S407">
        <v>10.407019733361672</v>
      </c>
      <c r="T407" t="str">
        <v>High</v>
      </c>
    </row>
    <row r="408" spans="1:20" x14ac:dyDescent="0.3">
      <c r="A408" t="str">
        <v>ORD1752</v>
      </c>
      <c r="B408">
        <v>45213</v>
      </c>
      <c r="C408" t="str">
        <v>North</v>
      </c>
      <c r="D408" t="str">
        <v>Priya Nair</v>
      </c>
      <c r="E408" t="str">
        <v>Clothing</v>
      </c>
      <c r="F408" t="str">
        <v>Kids</v>
      </c>
      <c r="G408" t="str">
        <v>Kids Jacket</v>
      </c>
      <c r="H408">
        <v>2</v>
      </c>
      <c r="I408">
        <v>50263</v>
      </c>
      <c r="J408">
        <v>0.08</v>
      </c>
      <c r="K408">
        <v>92483.92</v>
      </c>
      <c r="L408">
        <v>83029.94</v>
      </c>
      <c r="M408" t="str">
        <v>Cash</v>
      </c>
      <c r="N408" t="str">
        <v>October</v>
      </c>
      <c r="O408">
        <v>4</v>
      </c>
      <c r="P408">
        <v>7398.7136</v>
      </c>
      <c r="Q408">
        <v>85085.206399999995</v>
      </c>
      <c r="R408">
        <v>9453.9799999999959</v>
      </c>
      <c r="S408">
        <v>10.222295940742992</v>
      </c>
      <c r="T408" t="str">
        <v>High</v>
      </c>
    </row>
    <row r="409" spans="1:20" x14ac:dyDescent="0.3">
      <c r="A409" t="str">
        <v>ORD1756</v>
      </c>
      <c r="B409">
        <v>45320</v>
      </c>
      <c r="C409" t="str">
        <v>North</v>
      </c>
      <c r="D409" t="str">
        <v>Arjun Singh</v>
      </c>
      <c r="E409" t="str">
        <v>Electronics</v>
      </c>
      <c r="F409" t="str">
        <v>Mobile</v>
      </c>
      <c r="G409" t="str">
        <v>Samsung</v>
      </c>
      <c r="H409">
        <v>4</v>
      </c>
      <c r="I409">
        <v>63998</v>
      </c>
      <c r="J409">
        <v>0.15</v>
      </c>
      <c r="K409">
        <v>217593.2</v>
      </c>
      <c r="L409">
        <v>177360.35</v>
      </c>
      <c r="M409" t="str">
        <v>UPI</v>
      </c>
      <c r="N409" t="str">
        <v>January</v>
      </c>
      <c r="O409">
        <v>1</v>
      </c>
      <c r="P409">
        <v>32638.98</v>
      </c>
      <c r="Q409">
        <v>184954.22</v>
      </c>
      <c r="R409">
        <v>40232.850000000006</v>
      </c>
      <c r="S409">
        <v>18.489939023829791</v>
      </c>
      <c r="T409" t="str">
        <v>High</v>
      </c>
    </row>
    <row r="410" spans="1:20" x14ac:dyDescent="0.3">
      <c r="A410" t="str">
        <v>ORD1760</v>
      </c>
      <c r="B410">
        <v>45056</v>
      </c>
      <c r="C410" t="str">
        <v>North</v>
      </c>
      <c r="D410" t="str">
        <v>Manish Pandey</v>
      </c>
      <c r="E410" t="str">
        <v>Clothing</v>
      </c>
      <c r="F410" t="str">
        <v>Women</v>
      </c>
      <c r="G410" t="str">
        <v>Saree</v>
      </c>
      <c r="H410">
        <v>4</v>
      </c>
      <c r="I410">
        <v>31301</v>
      </c>
      <c r="J410">
        <v>0.1</v>
      </c>
      <c r="K410">
        <v>112683.6</v>
      </c>
      <c r="L410">
        <v>92955.12</v>
      </c>
      <c r="M410" t="str">
        <v>UPI</v>
      </c>
      <c r="N410" t="str">
        <v>May</v>
      </c>
      <c r="O410">
        <v>2</v>
      </c>
      <c r="P410">
        <v>11268.36</v>
      </c>
      <c r="Q410">
        <v>101415.24</v>
      </c>
      <c r="R410">
        <v>19728.48000000001</v>
      </c>
      <c r="S410">
        <v>17.507853849184805</v>
      </c>
      <c r="T410" t="str">
        <v>High</v>
      </c>
    </row>
    <row r="411" spans="1:20" x14ac:dyDescent="0.3">
      <c r="A411" t="str">
        <v>ORD1763</v>
      </c>
      <c r="B411">
        <v>45541</v>
      </c>
      <c r="C411" t="str">
        <v>North</v>
      </c>
      <c r="D411" t="str">
        <v>Manish Pandey</v>
      </c>
      <c r="E411" t="str">
        <v>Electronics</v>
      </c>
      <c r="F411" t="str">
        <v>Mobile</v>
      </c>
      <c r="G411" t="str">
        <v>Samsung</v>
      </c>
      <c r="H411">
        <v>2</v>
      </c>
      <c r="I411">
        <v>55344</v>
      </c>
      <c r="J411">
        <v>0.12</v>
      </c>
      <c r="K411">
        <v>97405.440000000002</v>
      </c>
      <c r="L411">
        <v>81958.25</v>
      </c>
      <c r="M411" t="str">
        <v>Card</v>
      </c>
      <c r="N411" t="str">
        <v>September</v>
      </c>
      <c r="O411">
        <v>3</v>
      </c>
      <c r="P411">
        <v>11688.6528</v>
      </c>
      <c r="Q411">
        <v>85716.787200000006</v>
      </c>
      <c r="R411">
        <v>15447.190000000002</v>
      </c>
      <c r="S411">
        <v>15.858652247759469</v>
      </c>
      <c r="T411" t="str">
        <v>High</v>
      </c>
    </row>
    <row r="412" spans="1:20" x14ac:dyDescent="0.3">
      <c r="A412" t="str">
        <v>ORD1764</v>
      </c>
      <c r="B412">
        <v>45469</v>
      </c>
      <c r="C412" t="str">
        <v>North</v>
      </c>
      <c r="D412" t="str">
        <v>Simran Kaur</v>
      </c>
      <c r="E412" t="str">
        <v>Clothing</v>
      </c>
      <c r="F412" t="str">
        <v>Women</v>
      </c>
      <c r="G412" t="str">
        <v>Kurti</v>
      </c>
      <c r="H412">
        <v>1</v>
      </c>
      <c r="I412">
        <v>62105</v>
      </c>
      <c r="J412">
        <v>0.15</v>
      </c>
      <c r="K412">
        <v>52789.25</v>
      </c>
      <c r="L412">
        <v>45846.71</v>
      </c>
      <c r="M412" t="str">
        <v>Cash</v>
      </c>
      <c r="N412" t="str">
        <v>June</v>
      </c>
      <c r="O412">
        <v>2</v>
      </c>
      <c r="P412">
        <v>7918.3874999999998</v>
      </c>
      <c r="Q412">
        <v>44870.862500000003</v>
      </c>
      <c r="R412">
        <v>6942.5400000000009</v>
      </c>
      <c r="S412">
        <v>13.151427610735142</v>
      </c>
      <c r="T412" t="str">
        <v>High</v>
      </c>
    </row>
    <row r="413" spans="1:20" x14ac:dyDescent="0.3">
      <c r="A413" t="str">
        <v>ORD1766</v>
      </c>
      <c r="B413">
        <v>45115</v>
      </c>
      <c r="C413" t="str">
        <v>North</v>
      </c>
      <c r="D413" t="str">
        <v>Harsh Patel</v>
      </c>
      <c r="E413" t="str">
        <v>Furniture</v>
      </c>
      <c r="F413" t="str">
        <v>Table</v>
      </c>
      <c r="G413" t="str">
        <v>Coffee Table</v>
      </c>
      <c r="H413">
        <v>3</v>
      </c>
      <c r="I413">
        <v>44484</v>
      </c>
      <c r="J413">
        <v>0.15</v>
      </c>
      <c r="K413">
        <v>113434.2</v>
      </c>
      <c r="L413">
        <v>90279.1</v>
      </c>
      <c r="M413" t="str">
        <v>Cash</v>
      </c>
      <c r="N413" t="str">
        <v>July</v>
      </c>
      <c r="O413">
        <v>3</v>
      </c>
      <c r="P413">
        <v>17015.129999999997</v>
      </c>
      <c r="Q413">
        <v>96419.07</v>
      </c>
      <c r="R413">
        <v>23155.099999999991</v>
      </c>
      <c r="S413">
        <v>20.412803193393167</v>
      </c>
      <c r="T413" t="str">
        <v>High</v>
      </c>
    </row>
    <row r="414" spans="1:20" x14ac:dyDescent="0.3">
      <c r="A414" t="str">
        <v>ORD1770</v>
      </c>
      <c r="B414">
        <v>45382</v>
      </c>
      <c r="C414" t="str">
        <v>North</v>
      </c>
      <c r="D414" t="str">
        <v>Arjun Singh</v>
      </c>
      <c r="E414" t="str">
        <v>Furniture</v>
      </c>
      <c r="F414" t="str">
        <v>Chair</v>
      </c>
      <c r="G414" t="str">
        <v>Wooden Chair</v>
      </c>
      <c r="H414">
        <v>2</v>
      </c>
      <c r="I414">
        <v>67355</v>
      </c>
      <c r="J414">
        <v>0.1</v>
      </c>
      <c r="K414">
        <v>121239</v>
      </c>
      <c r="L414">
        <v>103566.56</v>
      </c>
      <c r="M414" t="str">
        <v>UPI</v>
      </c>
      <c r="N414" t="str">
        <v>March</v>
      </c>
      <c r="O414">
        <v>1</v>
      </c>
      <c r="P414">
        <v>12123.900000000001</v>
      </c>
      <c r="Q414">
        <v>109115.1</v>
      </c>
      <c r="R414">
        <v>17672.440000000002</v>
      </c>
      <c r="S414">
        <v>14.576530654327405</v>
      </c>
      <c r="T414" t="str">
        <v>High</v>
      </c>
    </row>
    <row r="415" spans="1:20" x14ac:dyDescent="0.3">
      <c r="A415" t="str">
        <v>ORD1772</v>
      </c>
      <c r="B415">
        <v>45319</v>
      </c>
      <c r="C415" t="str">
        <v>North</v>
      </c>
      <c r="D415" t="str">
        <v>Neha Verma</v>
      </c>
      <c r="E415" t="str">
        <v>Electronics</v>
      </c>
      <c r="F415" t="str">
        <v>Mobile</v>
      </c>
      <c r="G415" t="str">
        <v>Vivo</v>
      </c>
      <c r="H415">
        <v>4</v>
      </c>
      <c r="I415">
        <v>39498</v>
      </c>
      <c r="J415">
        <v>0.1</v>
      </c>
      <c r="K415">
        <v>142192.79999999999</v>
      </c>
      <c r="L415">
        <v>121527.8</v>
      </c>
      <c r="M415" t="str">
        <v>UPI</v>
      </c>
      <c r="N415" t="str">
        <v>January</v>
      </c>
      <c r="O415">
        <v>1</v>
      </c>
      <c r="P415">
        <v>14219.279999999999</v>
      </c>
      <c r="Q415">
        <v>127973.51999999999</v>
      </c>
      <c r="R415">
        <v>20664.999999999985</v>
      </c>
      <c r="S415">
        <v>14.533084656888384</v>
      </c>
      <c r="T415" t="str">
        <v>High</v>
      </c>
    </row>
    <row r="416" spans="1:20" x14ac:dyDescent="0.3">
      <c r="A416" t="str">
        <v>ORD1773</v>
      </c>
      <c r="B416">
        <v>45456</v>
      </c>
      <c r="C416" t="str">
        <v>North</v>
      </c>
      <c r="D416" t="str">
        <v>Harsh Patel</v>
      </c>
      <c r="E416" t="str">
        <v>Clothing</v>
      </c>
      <c r="F416" t="str">
        <v>Kids</v>
      </c>
      <c r="G416" t="str">
        <v>Kids Jacket</v>
      </c>
      <c r="H416">
        <v>1</v>
      </c>
      <c r="I416">
        <v>64926</v>
      </c>
      <c r="J416">
        <v>0</v>
      </c>
      <c r="K416">
        <v>64926</v>
      </c>
      <c r="L416">
        <v>58381.37</v>
      </c>
      <c r="M416" t="str">
        <v>UPI</v>
      </c>
      <c r="N416" t="str">
        <v>June</v>
      </c>
      <c r="O416">
        <v>2</v>
      </c>
      <c r="P416">
        <v>0</v>
      </c>
      <c r="Q416">
        <v>64926</v>
      </c>
      <c r="R416">
        <v>6544.6299999999974</v>
      </c>
      <c r="S416">
        <v>10.080137387179246</v>
      </c>
      <c r="T416" t="str">
        <v>High</v>
      </c>
    </row>
    <row r="417" spans="1:20" x14ac:dyDescent="0.3">
      <c r="A417" t="str">
        <v>ORD1774</v>
      </c>
      <c r="B417">
        <v>45516</v>
      </c>
      <c r="C417" t="str">
        <v>North</v>
      </c>
      <c r="D417" t="str">
        <v>Neha Verma</v>
      </c>
      <c r="E417" t="str">
        <v>Electronics</v>
      </c>
      <c r="F417" t="str">
        <v>Accessories</v>
      </c>
      <c r="G417" t="str">
        <v>Power Bank</v>
      </c>
      <c r="H417">
        <v>5</v>
      </c>
      <c r="I417">
        <v>32318</v>
      </c>
      <c r="J417">
        <v>0.12</v>
      </c>
      <c r="K417">
        <v>142199.20000000001</v>
      </c>
      <c r="L417">
        <v>118030.32</v>
      </c>
      <c r="M417" t="str">
        <v>Card</v>
      </c>
      <c r="N417" t="str">
        <v>August</v>
      </c>
      <c r="O417">
        <v>3</v>
      </c>
      <c r="P417">
        <v>17063.904000000002</v>
      </c>
      <c r="Q417">
        <v>125135.296</v>
      </c>
      <c r="R417">
        <v>24168.880000000005</v>
      </c>
      <c r="S417">
        <v>16.996495057637457</v>
      </c>
      <c r="T417" t="str">
        <v>High</v>
      </c>
    </row>
    <row r="418" spans="1:20" x14ac:dyDescent="0.3">
      <c r="A418" t="str">
        <v>ORD1775</v>
      </c>
      <c r="B418">
        <v>45650</v>
      </c>
      <c r="C418" t="str">
        <v>North</v>
      </c>
      <c r="D418" t="str">
        <v>Kavita Rao</v>
      </c>
      <c r="E418" t="str">
        <v>Furniture</v>
      </c>
      <c r="F418" t="str">
        <v>Bed</v>
      </c>
      <c r="G418" t="str">
        <v>Queen Bed</v>
      </c>
      <c r="H418">
        <v>2</v>
      </c>
      <c r="I418">
        <v>49120</v>
      </c>
      <c r="J418">
        <v>0.1</v>
      </c>
      <c r="K418">
        <v>88416</v>
      </c>
      <c r="L418">
        <v>67566.850000000006</v>
      </c>
      <c r="M418" t="str">
        <v>Card</v>
      </c>
      <c r="N418" t="str">
        <v>December</v>
      </c>
      <c r="O418">
        <v>4</v>
      </c>
      <c r="P418">
        <v>8841.6</v>
      </c>
      <c r="Q418">
        <v>79574.399999999994</v>
      </c>
      <c r="R418">
        <v>20849.149999999994</v>
      </c>
      <c r="S418">
        <v>23.580743304379293</v>
      </c>
      <c r="T418" t="str">
        <v>High</v>
      </c>
    </row>
    <row r="419" spans="1:20" x14ac:dyDescent="0.3">
      <c r="A419" t="str">
        <v>ORD1776</v>
      </c>
      <c r="B419">
        <v>45074</v>
      </c>
      <c r="C419" t="str">
        <v>North</v>
      </c>
      <c r="D419" t="str">
        <v>Rakesh Jain</v>
      </c>
      <c r="E419" t="str">
        <v>Furniture</v>
      </c>
      <c r="F419" t="str">
        <v>Chair</v>
      </c>
      <c r="G419" t="str">
        <v>Office Chair</v>
      </c>
      <c r="H419">
        <v>3</v>
      </c>
      <c r="I419">
        <v>27907</v>
      </c>
      <c r="J419">
        <v>0.1</v>
      </c>
      <c r="K419">
        <v>75348.899999999994</v>
      </c>
      <c r="L419">
        <v>66274.39</v>
      </c>
      <c r="M419" t="str">
        <v>UPI</v>
      </c>
      <c r="N419" t="str">
        <v>May</v>
      </c>
      <c r="O419">
        <v>2</v>
      </c>
      <c r="P419">
        <v>7534.8899999999994</v>
      </c>
      <c r="Q419">
        <v>67814.009999999995</v>
      </c>
      <c r="R419">
        <v>9074.5099999999948</v>
      </c>
      <c r="S419">
        <v>12.043321136738552</v>
      </c>
      <c r="T419" t="str">
        <v>High</v>
      </c>
    </row>
    <row r="420" spans="1:20" x14ac:dyDescent="0.3">
      <c r="A420" t="str">
        <v>ORD1779</v>
      </c>
      <c r="B420">
        <v>45388</v>
      </c>
      <c r="C420" t="str">
        <v>North</v>
      </c>
      <c r="D420" t="str">
        <v>Simran Kaur</v>
      </c>
      <c r="E420" t="str">
        <v>Furniture</v>
      </c>
      <c r="F420" t="str">
        <v>Bed</v>
      </c>
      <c r="G420" t="str">
        <v>King Size Bed</v>
      </c>
      <c r="H420">
        <v>2</v>
      </c>
      <c r="I420">
        <v>45850</v>
      </c>
      <c r="J420">
        <v>0.1</v>
      </c>
      <c r="K420">
        <v>82530</v>
      </c>
      <c r="L420">
        <v>62817.19</v>
      </c>
      <c r="M420" t="str">
        <v>Cash</v>
      </c>
      <c r="N420" t="str">
        <v>April</v>
      </c>
      <c r="O420">
        <v>2</v>
      </c>
      <c r="P420">
        <v>8253</v>
      </c>
      <c r="Q420">
        <v>74277</v>
      </c>
      <c r="R420">
        <v>19712.809999999998</v>
      </c>
      <c r="S420">
        <v>23.885629468072214</v>
      </c>
      <c r="T420" t="str">
        <v>High</v>
      </c>
    </row>
    <row r="421" spans="1:20" x14ac:dyDescent="0.3">
      <c r="A421" t="str">
        <v>ORD1784</v>
      </c>
      <c r="B421">
        <v>45304</v>
      </c>
      <c r="C421" t="str">
        <v>North</v>
      </c>
      <c r="D421" t="str">
        <v>Simran Kaur</v>
      </c>
      <c r="E421" t="str">
        <v>Clothing</v>
      </c>
      <c r="F421" t="str">
        <v>Kids</v>
      </c>
      <c r="G421" t="str">
        <v>Kids T-shirt</v>
      </c>
      <c r="H421">
        <v>4</v>
      </c>
      <c r="I421">
        <v>35819</v>
      </c>
      <c r="J421">
        <v>0.08</v>
      </c>
      <c r="K421">
        <v>131813.92000000001</v>
      </c>
      <c r="L421">
        <v>104102.99</v>
      </c>
      <c r="M421" t="str">
        <v>Card</v>
      </c>
      <c r="N421" t="str">
        <v>January</v>
      </c>
      <c r="O421">
        <v>1</v>
      </c>
      <c r="P421">
        <v>10545.113600000001</v>
      </c>
      <c r="Q421">
        <v>121268.80640000002</v>
      </c>
      <c r="R421">
        <v>27710.930000000008</v>
      </c>
      <c r="S421">
        <v>21.022764515310676</v>
      </c>
      <c r="T421" t="str">
        <v>High</v>
      </c>
    </row>
    <row r="422" spans="1:20" x14ac:dyDescent="0.3">
      <c r="A422" t="str">
        <v>ORD1785</v>
      </c>
      <c r="B422">
        <v>45103</v>
      </c>
      <c r="C422" t="str">
        <v>North</v>
      </c>
      <c r="D422" t="str">
        <v>Anita Joshi</v>
      </c>
      <c r="E422" t="str">
        <v>Electronics</v>
      </c>
      <c r="F422" t="str">
        <v>Accessories</v>
      </c>
      <c r="G422" t="str">
        <v>Power Bank</v>
      </c>
      <c r="H422">
        <v>5</v>
      </c>
      <c r="I422">
        <v>16949</v>
      </c>
      <c r="J422">
        <v>0.15</v>
      </c>
      <c r="K422">
        <v>72033.25</v>
      </c>
      <c r="L422">
        <v>54338.720000000001</v>
      </c>
      <c r="M422" t="str">
        <v>Cash</v>
      </c>
      <c r="N422" t="str">
        <v>June</v>
      </c>
      <c r="O422">
        <v>2</v>
      </c>
      <c r="P422">
        <v>10804.987499999999</v>
      </c>
      <c r="Q422">
        <v>61228.262499999997</v>
      </c>
      <c r="R422">
        <v>17694.53</v>
      </c>
      <c r="S422">
        <v>24.564392138352773</v>
      </c>
      <c r="T422" t="str">
        <v>High</v>
      </c>
    </row>
    <row r="423" spans="1:20" x14ac:dyDescent="0.3">
      <c r="A423" t="str">
        <v>ORD1786</v>
      </c>
      <c r="B423">
        <v>45098</v>
      </c>
      <c r="C423" t="str">
        <v>North</v>
      </c>
      <c r="D423" t="str">
        <v>Riya Jain</v>
      </c>
      <c r="E423" t="str">
        <v>Electronics</v>
      </c>
      <c r="F423" t="str">
        <v>Accessories</v>
      </c>
      <c r="G423" t="str">
        <v>Bluetooth Earbuds</v>
      </c>
      <c r="H423">
        <v>4</v>
      </c>
      <c r="I423">
        <v>55195</v>
      </c>
      <c r="J423">
        <v>0.15</v>
      </c>
      <c r="K423">
        <v>187663</v>
      </c>
      <c r="L423">
        <v>150489.65</v>
      </c>
      <c r="M423" t="str">
        <v>Card</v>
      </c>
      <c r="N423" t="str">
        <v>June</v>
      </c>
      <c r="O423">
        <v>2</v>
      </c>
      <c r="P423">
        <v>28149.45</v>
      </c>
      <c r="Q423">
        <v>159513.54999999999</v>
      </c>
      <c r="R423">
        <v>37173.350000000006</v>
      </c>
      <c r="S423">
        <v>19.808566419592573</v>
      </c>
      <c r="T423" t="str">
        <v>High</v>
      </c>
    </row>
    <row r="424" spans="1:20" x14ac:dyDescent="0.3">
      <c r="A424" t="str">
        <v>ORD1800</v>
      </c>
      <c r="B424">
        <v>45027</v>
      </c>
      <c r="C424" t="str">
        <v>North</v>
      </c>
      <c r="D424" t="str">
        <v>Neha Verma</v>
      </c>
      <c r="E424" t="str">
        <v>Furniture</v>
      </c>
      <c r="F424" t="str">
        <v>Sofa</v>
      </c>
      <c r="G424" t="str">
        <v>3-Seater Sofa</v>
      </c>
      <c r="H424">
        <v>4</v>
      </c>
      <c r="I424">
        <v>2531</v>
      </c>
      <c r="J424">
        <v>0.12</v>
      </c>
      <c r="K424">
        <v>8909.1200000000008</v>
      </c>
      <c r="L424">
        <v>7160.91</v>
      </c>
      <c r="M424" t="str">
        <v>Cash</v>
      </c>
      <c r="N424" t="str">
        <v>April</v>
      </c>
      <c r="O424">
        <v>2</v>
      </c>
      <c r="P424">
        <v>1069.0944</v>
      </c>
      <c r="Q424">
        <v>7840.0256000000008</v>
      </c>
      <c r="R424">
        <v>1748.2100000000009</v>
      </c>
      <c r="S424">
        <v>19.622701231995986</v>
      </c>
      <c r="T424" t="str">
        <v>Low</v>
      </c>
    </row>
    <row r="425" spans="1:20" x14ac:dyDescent="0.3">
      <c r="A425" t="str">
        <v>ORD1805</v>
      </c>
      <c r="B425">
        <v>45146</v>
      </c>
      <c r="C425" t="str">
        <v>North</v>
      </c>
      <c r="D425" t="str">
        <v>Rakesh Jain</v>
      </c>
      <c r="E425" t="str">
        <v>Furniture</v>
      </c>
      <c r="F425" t="str">
        <v>Chair</v>
      </c>
      <c r="G425" t="str">
        <v>Office Chair</v>
      </c>
      <c r="H425">
        <v>3</v>
      </c>
      <c r="I425">
        <v>32219</v>
      </c>
      <c r="J425">
        <v>0.12</v>
      </c>
      <c r="K425">
        <v>85058.16</v>
      </c>
      <c r="L425">
        <v>73903.02</v>
      </c>
      <c r="M425" t="str">
        <v>Card</v>
      </c>
      <c r="N425" t="str">
        <v>August</v>
      </c>
      <c r="O425">
        <v>3</v>
      </c>
      <c r="P425">
        <v>10206.9792</v>
      </c>
      <c r="Q425">
        <v>74851.180800000002</v>
      </c>
      <c r="R425">
        <v>11155.14</v>
      </c>
      <c r="S425">
        <v>13.114720562965388</v>
      </c>
      <c r="T425" t="str">
        <v>High</v>
      </c>
    </row>
    <row r="426" spans="1:20" x14ac:dyDescent="0.3">
      <c r="A426" t="str">
        <v>ORD1807</v>
      </c>
      <c r="B426">
        <v>45062</v>
      </c>
      <c r="C426" t="str">
        <v>North</v>
      </c>
      <c r="D426" t="str">
        <v>Aditya Mehta</v>
      </c>
      <c r="E426" t="str">
        <v>Electronics</v>
      </c>
      <c r="F426" t="str">
        <v>Mobile</v>
      </c>
      <c r="G426" t="str">
        <v>OnePlus</v>
      </c>
      <c r="H426">
        <v>5</v>
      </c>
      <c r="I426">
        <v>86762</v>
      </c>
      <c r="J426">
        <v>0.1</v>
      </c>
      <c r="K426">
        <v>390429</v>
      </c>
      <c r="L426">
        <v>319943.65000000002</v>
      </c>
      <c r="M426" t="str">
        <v>UPI</v>
      </c>
      <c r="N426" t="str">
        <v>May</v>
      </c>
      <c r="O426">
        <v>2</v>
      </c>
      <c r="P426">
        <v>39042.9</v>
      </c>
      <c r="Q426">
        <v>351386.1</v>
      </c>
      <c r="R426">
        <v>70485.349999999977</v>
      </c>
      <c r="S426">
        <v>18.053308027836039</v>
      </c>
      <c r="T426" t="str">
        <v>High</v>
      </c>
    </row>
    <row r="427" spans="1:20" x14ac:dyDescent="0.3">
      <c r="A427" t="str">
        <v>ORD1811</v>
      </c>
      <c r="B427">
        <v>45181</v>
      </c>
      <c r="C427" t="str">
        <v>North</v>
      </c>
      <c r="D427" t="str">
        <v>Zoya Khan</v>
      </c>
      <c r="E427" t="str">
        <v>Electronics</v>
      </c>
      <c r="F427" t="str">
        <v>Accessories</v>
      </c>
      <c r="G427" t="str">
        <v>Power Bank</v>
      </c>
      <c r="H427">
        <v>2</v>
      </c>
      <c r="I427">
        <v>53806</v>
      </c>
      <c r="J427">
        <v>0.08</v>
      </c>
      <c r="K427">
        <v>99003.04</v>
      </c>
      <c r="L427">
        <v>77805.2</v>
      </c>
      <c r="M427" t="str">
        <v>UPI</v>
      </c>
      <c r="N427" t="str">
        <v>September</v>
      </c>
      <c r="O427">
        <v>3</v>
      </c>
      <c r="P427">
        <v>7920.2431999999999</v>
      </c>
      <c r="Q427">
        <v>91082.796799999996</v>
      </c>
      <c r="R427">
        <v>21197.839999999997</v>
      </c>
      <c r="S427">
        <v>21.411302117591539</v>
      </c>
      <c r="T427" t="str">
        <v>High</v>
      </c>
    </row>
    <row r="428" spans="1:20" x14ac:dyDescent="0.3">
      <c r="A428" t="str">
        <v>ORD1812</v>
      </c>
      <c r="B428">
        <v>45416</v>
      </c>
      <c r="C428" t="str">
        <v>North</v>
      </c>
      <c r="D428" t="str">
        <v>Priya Nair</v>
      </c>
      <c r="E428" t="str">
        <v>Electronics</v>
      </c>
      <c r="F428" t="str">
        <v>Mobile</v>
      </c>
      <c r="G428" t="str">
        <v>Oppo</v>
      </c>
      <c r="H428">
        <v>1</v>
      </c>
      <c r="I428">
        <v>29073</v>
      </c>
      <c r="J428">
        <v>0.1</v>
      </c>
      <c r="K428">
        <v>26165.7</v>
      </c>
      <c r="L428">
        <v>20153.400000000001</v>
      </c>
      <c r="M428" t="str">
        <v>Cash</v>
      </c>
      <c r="N428" t="str">
        <v>May</v>
      </c>
      <c r="O428">
        <v>2</v>
      </c>
      <c r="P428">
        <v>2616.5700000000002</v>
      </c>
      <c r="Q428">
        <v>23549.13</v>
      </c>
      <c r="R428">
        <v>6012.2999999999993</v>
      </c>
      <c r="S428">
        <v>22.977791536247832</v>
      </c>
      <c r="T428" t="str">
        <v>Medium</v>
      </c>
    </row>
    <row r="429" spans="1:20" x14ac:dyDescent="0.3">
      <c r="A429" t="str">
        <v>ORD1820</v>
      </c>
      <c r="B429">
        <v>45394</v>
      </c>
      <c r="C429" t="str">
        <v>North</v>
      </c>
      <c r="D429" t="str">
        <v>Anita Joshi</v>
      </c>
      <c r="E429" t="str">
        <v>Furniture</v>
      </c>
      <c r="F429" t="str">
        <v>Bed</v>
      </c>
      <c r="G429" t="str">
        <v>King Size Bed</v>
      </c>
      <c r="H429">
        <v>4</v>
      </c>
      <c r="I429">
        <v>33178</v>
      </c>
      <c r="J429">
        <v>0.15</v>
      </c>
      <c r="K429">
        <v>112805.2</v>
      </c>
      <c r="L429">
        <v>96990.47</v>
      </c>
      <c r="M429" t="str">
        <v>UPI</v>
      </c>
      <c r="N429" t="str">
        <v>April</v>
      </c>
      <c r="O429">
        <v>2</v>
      </c>
      <c r="P429">
        <v>16920.78</v>
      </c>
      <c r="Q429">
        <v>95884.42</v>
      </c>
      <c r="R429">
        <v>15814.729999999996</v>
      </c>
      <c r="S429">
        <v>14.019504420009005</v>
      </c>
      <c r="T429" t="str">
        <v>High</v>
      </c>
    </row>
    <row r="430" spans="1:20" x14ac:dyDescent="0.3">
      <c r="A430" t="str">
        <v>ORD1824</v>
      </c>
      <c r="B430">
        <v>45089</v>
      </c>
      <c r="C430" t="str">
        <v>North</v>
      </c>
      <c r="D430" t="str">
        <v>Manish Pandey</v>
      </c>
      <c r="E430" t="str">
        <v>Electronics</v>
      </c>
      <c r="F430" t="str">
        <v>Laptop</v>
      </c>
      <c r="G430" t="str">
        <v>HP Pavilion</v>
      </c>
      <c r="H430">
        <v>1</v>
      </c>
      <c r="I430">
        <v>17197</v>
      </c>
      <c r="J430">
        <v>0.08</v>
      </c>
      <c r="K430">
        <v>15821.24</v>
      </c>
      <c r="L430">
        <v>13974.7</v>
      </c>
      <c r="M430" t="str">
        <v>UPI</v>
      </c>
      <c r="N430" t="str">
        <v>June</v>
      </c>
      <c r="O430">
        <v>2</v>
      </c>
      <c r="P430">
        <v>1265.6992</v>
      </c>
      <c r="Q430">
        <v>14555.540799999999</v>
      </c>
      <c r="R430">
        <v>1846.5399999999991</v>
      </c>
      <c r="S430">
        <v>11.671272289656178</v>
      </c>
      <c r="T430" t="str">
        <v>Medium</v>
      </c>
    </row>
    <row r="431" spans="1:20" x14ac:dyDescent="0.3">
      <c r="A431" t="str">
        <v>ORD1825</v>
      </c>
      <c r="B431">
        <v>45233</v>
      </c>
      <c r="C431" t="str">
        <v>North</v>
      </c>
      <c r="D431" t="str">
        <v>Suresh Kumar</v>
      </c>
      <c r="E431" t="str">
        <v>Electronics</v>
      </c>
      <c r="F431" t="str">
        <v>Laptop</v>
      </c>
      <c r="G431" t="str">
        <v>Lenovo IdeaPad</v>
      </c>
      <c r="H431">
        <v>1</v>
      </c>
      <c r="I431">
        <v>82907</v>
      </c>
      <c r="J431">
        <v>0.12</v>
      </c>
      <c r="K431">
        <v>72958.16</v>
      </c>
      <c r="L431">
        <v>60307.4</v>
      </c>
      <c r="M431" t="str">
        <v>Card</v>
      </c>
      <c r="N431" t="str">
        <v>November</v>
      </c>
      <c r="O431">
        <v>4</v>
      </c>
      <c r="P431">
        <v>8754.9791999999998</v>
      </c>
      <c r="Q431">
        <v>64203.180800000002</v>
      </c>
      <c r="R431">
        <v>12650.760000000002</v>
      </c>
      <c r="S431">
        <v>17.339746506764975</v>
      </c>
      <c r="T431" t="str">
        <v>High</v>
      </c>
    </row>
    <row r="432" spans="1:20" x14ac:dyDescent="0.3">
      <c r="A432" t="str">
        <v>ORD1828</v>
      </c>
      <c r="B432">
        <v>45074</v>
      </c>
      <c r="C432" t="str">
        <v>North</v>
      </c>
      <c r="D432" t="str">
        <v>Aditya Mehta</v>
      </c>
      <c r="E432" t="str">
        <v>Electronics</v>
      </c>
      <c r="F432" t="str">
        <v>Laptop</v>
      </c>
      <c r="G432" t="str">
        <v>Dell Inspiron</v>
      </c>
      <c r="H432">
        <v>4</v>
      </c>
      <c r="I432">
        <v>87864</v>
      </c>
      <c r="J432">
        <v>0.08</v>
      </c>
      <c r="K432">
        <v>323339.52000000002</v>
      </c>
      <c r="L432">
        <v>272743.13</v>
      </c>
      <c r="M432" t="str">
        <v>Card</v>
      </c>
      <c r="N432" t="str">
        <v>May</v>
      </c>
      <c r="O432">
        <v>2</v>
      </c>
      <c r="P432">
        <v>25867.161600000003</v>
      </c>
      <c r="Q432">
        <v>297472.35840000003</v>
      </c>
      <c r="R432">
        <v>50596.390000000014</v>
      </c>
      <c r="S432">
        <v>15.648068630769297</v>
      </c>
      <c r="T432" t="str">
        <v>High</v>
      </c>
    </row>
    <row r="433" spans="1:20" x14ac:dyDescent="0.3">
      <c r="A433" t="str">
        <v>ORD1833</v>
      </c>
      <c r="B433">
        <v>45176</v>
      </c>
      <c r="C433" t="str">
        <v>North</v>
      </c>
      <c r="D433" t="str">
        <v>Rohan Sharma</v>
      </c>
      <c r="E433" t="str">
        <v>Electronics</v>
      </c>
      <c r="F433" t="str">
        <v>Accessories</v>
      </c>
      <c r="G433" t="str">
        <v>Smart Watch</v>
      </c>
      <c r="H433">
        <v>5</v>
      </c>
      <c r="I433">
        <v>25064</v>
      </c>
      <c r="J433">
        <v>0.05</v>
      </c>
      <c r="K433">
        <v>119054</v>
      </c>
      <c r="L433">
        <v>102679.26</v>
      </c>
      <c r="M433" t="str">
        <v>Cash</v>
      </c>
      <c r="N433" t="str">
        <v>September</v>
      </c>
      <c r="O433">
        <v>3</v>
      </c>
      <c r="P433">
        <v>5952.7000000000007</v>
      </c>
      <c r="Q433">
        <v>113101.3</v>
      </c>
      <c r="R433">
        <v>16374.740000000005</v>
      </c>
      <c r="S433">
        <v>13.754044383221064</v>
      </c>
      <c r="T433" t="str">
        <v>High</v>
      </c>
    </row>
    <row r="434" spans="1:20" x14ac:dyDescent="0.3">
      <c r="A434" t="str">
        <v>ORD1840</v>
      </c>
      <c r="B434">
        <v>45357</v>
      </c>
      <c r="C434" t="str">
        <v>North</v>
      </c>
      <c r="D434" t="str">
        <v>Riya Jain</v>
      </c>
      <c r="E434" t="str">
        <v>Electronics</v>
      </c>
      <c r="F434" t="str">
        <v>Mobile</v>
      </c>
      <c r="G434" t="str">
        <v>Vivo</v>
      </c>
      <c r="H434">
        <v>1</v>
      </c>
      <c r="I434">
        <v>58248</v>
      </c>
      <c r="J434">
        <v>0.12</v>
      </c>
      <c r="K434">
        <v>51258.239999999998</v>
      </c>
      <c r="L434">
        <v>44145.84</v>
      </c>
      <c r="M434" t="str">
        <v>Cash</v>
      </c>
      <c r="N434" t="str">
        <v>March</v>
      </c>
      <c r="O434">
        <v>1</v>
      </c>
      <c r="P434">
        <v>6150.9887999999992</v>
      </c>
      <c r="Q434">
        <v>45107.251199999999</v>
      </c>
      <c r="R434">
        <v>7112.4000000000015</v>
      </c>
      <c r="S434">
        <v>13.875622729145601</v>
      </c>
      <c r="T434" t="str">
        <v>High</v>
      </c>
    </row>
    <row r="435" spans="1:20" x14ac:dyDescent="0.3">
      <c r="A435" t="str">
        <v>ORD1841</v>
      </c>
      <c r="B435">
        <v>45281</v>
      </c>
      <c r="C435" t="str">
        <v>North</v>
      </c>
      <c r="D435" t="str">
        <v>Aditya Mehta</v>
      </c>
      <c r="E435" t="str">
        <v>Clothing</v>
      </c>
      <c r="F435" t="str">
        <v>Women</v>
      </c>
      <c r="G435" t="str">
        <v>Saree</v>
      </c>
      <c r="H435">
        <v>5</v>
      </c>
      <c r="I435">
        <v>20471</v>
      </c>
      <c r="J435">
        <v>0.12</v>
      </c>
      <c r="K435">
        <v>90072.4</v>
      </c>
      <c r="L435">
        <v>80026.8</v>
      </c>
      <c r="M435" t="str">
        <v>Card</v>
      </c>
      <c r="N435" t="str">
        <v>December</v>
      </c>
      <c r="O435">
        <v>4</v>
      </c>
      <c r="P435">
        <v>10808.687999999998</v>
      </c>
      <c r="Q435">
        <v>79263.712</v>
      </c>
      <c r="R435">
        <v>10045.599999999991</v>
      </c>
      <c r="S435">
        <v>11.152805964979274</v>
      </c>
      <c r="T435" t="str">
        <v>High</v>
      </c>
    </row>
    <row r="436" spans="1:20" x14ac:dyDescent="0.3">
      <c r="A436" t="str">
        <v>ORD1846</v>
      </c>
      <c r="B436">
        <v>45525</v>
      </c>
      <c r="C436" t="str">
        <v>North</v>
      </c>
      <c r="D436" t="str">
        <v>Arjun Singh</v>
      </c>
      <c r="E436" t="str">
        <v>Furniture</v>
      </c>
      <c r="F436" t="str">
        <v>Sofa</v>
      </c>
      <c r="G436" t="str">
        <v>3-Seater Sofa</v>
      </c>
      <c r="H436">
        <v>4</v>
      </c>
      <c r="I436">
        <v>13168</v>
      </c>
      <c r="J436">
        <v>0.1</v>
      </c>
      <c r="K436">
        <v>47404.800000000003</v>
      </c>
      <c r="L436">
        <v>40367.230000000003</v>
      </c>
      <c r="M436" t="str">
        <v>Cash</v>
      </c>
      <c r="N436" t="str">
        <v>August</v>
      </c>
      <c r="O436">
        <v>3</v>
      </c>
      <c r="P436">
        <v>4740.4800000000005</v>
      </c>
      <c r="Q436">
        <v>42664.32</v>
      </c>
      <c r="R436">
        <v>7037.57</v>
      </c>
      <c r="S436">
        <v>14.845690731740243</v>
      </c>
      <c r="T436" t="str">
        <v>High</v>
      </c>
    </row>
    <row r="437" spans="1:20" x14ac:dyDescent="0.3">
      <c r="A437" t="str">
        <v>ORD1847</v>
      </c>
      <c r="B437">
        <v>45301</v>
      </c>
      <c r="C437" t="str">
        <v>North</v>
      </c>
      <c r="D437" t="str">
        <v>Arjun Singh</v>
      </c>
      <c r="E437" t="str">
        <v>Furniture</v>
      </c>
      <c r="F437" t="str">
        <v>Chair</v>
      </c>
      <c r="G437" t="str">
        <v>Wooden Chair</v>
      </c>
      <c r="H437">
        <v>2</v>
      </c>
      <c r="I437">
        <v>12229</v>
      </c>
      <c r="J437">
        <v>0.05</v>
      </c>
      <c r="K437">
        <v>23235.1</v>
      </c>
      <c r="L437">
        <v>19868.87</v>
      </c>
      <c r="M437" t="str">
        <v>UPI</v>
      </c>
      <c r="N437" t="str">
        <v>January</v>
      </c>
      <c r="O437">
        <v>1</v>
      </c>
      <c r="P437">
        <v>1161.7549999999999</v>
      </c>
      <c r="Q437">
        <v>22073.344999999998</v>
      </c>
      <c r="R437">
        <v>3366.2299999999996</v>
      </c>
      <c r="S437">
        <v>14.48769318832284</v>
      </c>
      <c r="T437" t="str">
        <v>Medium</v>
      </c>
    </row>
    <row r="438" spans="1:20" x14ac:dyDescent="0.3">
      <c r="A438" t="str">
        <v>ORD1852</v>
      </c>
      <c r="B438">
        <v>44954</v>
      </c>
      <c r="C438" t="str">
        <v>North</v>
      </c>
      <c r="D438" t="str">
        <v>Zoya Khan</v>
      </c>
      <c r="E438" t="str">
        <v>Furniture</v>
      </c>
      <c r="F438" t="str">
        <v>Table</v>
      </c>
      <c r="G438" t="str">
        <v>Coffee Table</v>
      </c>
      <c r="H438">
        <v>3</v>
      </c>
      <c r="I438">
        <v>34482</v>
      </c>
      <c r="J438">
        <v>0.05</v>
      </c>
      <c r="K438">
        <v>98273.7</v>
      </c>
      <c r="L438">
        <v>84681.85</v>
      </c>
      <c r="M438" t="str">
        <v>UPI</v>
      </c>
      <c r="N438" t="str">
        <v>January</v>
      </c>
      <c r="O438">
        <v>1</v>
      </c>
      <c r="P438">
        <v>4913.6850000000004</v>
      </c>
      <c r="Q438">
        <v>93360.014999999999</v>
      </c>
      <c r="R438">
        <v>13591.849999999991</v>
      </c>
      <c r="S438">
        <v>13.830607782143128</v>
      </c>
      <c r="T438" t="str">
        <v>High</v>
      </c>
    </row>
    <row r="439" spans="1:20" x14ac:dyDescent="0.3">
      <c r="A439" t="str">
        <v>ORD1857</v>
      </c>
      <c r="B439">
        <v>45211</v>
      </c>
      <c r="C439" t="str">
        <v>North</v>
      </c>
      <c r="D439" t="str">
        <v>Simran Kaur</v>
      </c>
      <c r="E439" t="str">
        <v>Electronics</v>
      </c>
      <c r="F439" t="str">
        <v>Mobile</v>
      </c>
      <c r="G439" t="str">
        <v>Oppo</v>
      </c>
      <c r="H439">
        <v>1</v>
      </c>
      <c r="I439">
        <v>3194</v>
      </c>
      <c r="J439">
        <v>0</v>
      </c>
      <c r="K439">
        <v>3194</v>
      </c>
      <c r="L439">
        <v>2537.11</v>
      </c>
      <c r="M439" t="str">
        <v>Card</v>
      </c>
      <c r="N439" t="str">
        <v>October</v>
      </c>
      <c r="O439">
        <v>4</v>
      </c>
      <c r="P439">
        <v>0</v>
      </c>
      <c r="Q439">
        <v>3194</v>
      </c>
      <c r="R439">
        <v>656.88999999999987</v>
      </c>
      <c r="S439">
        <v>20.56637445209768</v>
      </c>
      <c r="T439" t="str">
        <v>Low</v>
      </c>
    </row>
    <row r="440" spans="1:20" x14ac:dyDescent="0.3">
      <c r="A440" t="str">
        <v>ORD1860</v>
      </c>
      <c r="B440">
        <v>45457</v>
      </c>
      <c r="C440" t="str">
        <v>North</v>
      </c>
      <c r="D440" t="str">
        <v>Priya Nair</v>
      </c>
      <c r="E440" t="str">
        <v>Clothing</v>
      </c>
      <c r="F440" t="str">
        <v>Women</v>
      </c>
      <c r="G440" t="str">
        <v>Kurti</v>
      </c>
      <c r="H440">
        <v>4</v>
      </c>
      <c r="I440">
        <v>71050</v>
      </c>
      <c r="J440">
        <v>0.05</v>
      </c>
      <c r="K440">
        <v>269990</v>
      </c>
      <c r="L440">
        <v>225024.01</v>
      </c>
      <c r="M440" t="str">
        <v>Card</v>
      </c>
      <c r="N440" t="str">
        <v>June</v>
      </c>
      <c r="O440">
        <v>2</v>
      </c>
      <c r="P440">
        <v>13499.5</v>
      </c>
      <c r="Q440">
        <v>256490.5</v>
      </c>
      <c r="R440">
        <v>44965.989999999991</v>
      </c>
      <c r="S440">
        <v>16.654687210637427</v>
      </c>
      <c r="T440" t="str">
        <v>High</v>
      </c>
    </row>
    <row r="441" spans="1:20" x14ac:dyDescent="0.3">
      <c r="A441" t="str">
        <v>ORD1862</v>
      </c>
      <c r="B441">
        <v>45564</v>
      </c>
      <c r="C441" t="str">
        <v>North</v>
      </c>
      <c r="D441" t="str">
        <v>Priya Nair</v>
      </c>
      <c r="E441" t="str">
        <v>Electronics</v>
      </c>
      <c r="F441" t="str">
        <v>Laptop</v>
      </c>
      <c r="G441" t="str">
        <v>HP Pavilion</v>
      </c>
      <c r="H441">
        <v>4</v>
      </c>
      <c r="I441">
        <v>18831</v>
      </c>
      <c r="J441">
        <v>0.15</v>
      </c>
      <c r="K441">
        <v>64025.4</v>
      </c>
      <c r="L441">
        <v>50122.17</v>
      </c>
      <c r="M441" t="str">
        <v>Cash</v>
      </c>
      <c r="N441" t="str">
        <v>September</v>
      </c>
      <c r="O441">
        <v>3</v>
      </c>
      <c r="P441">
        <v>9603.81</v>
      </c>
      <c r="Q441">
        <v>54421.590000000004</v>
      </c>
      <c r="R441">
        <v>13903.230000000003</v>
      </c>
      <c r="S441">
        <v>21.715178663467942</v>
      </c>
      <c r="T441" t="str">
        <v>High</v>
      </c>
    </row>
    <row r="442" spans="1:20" x14ac:dyDescent="0.3">
      <c r="A442" t="str">
        <v>ORD1868</v>
      </c>
      <c r="B442">
        <v>45603</v>
      </c>
      <c r="C442" t="str">
        <v>North</v>
      </c>
      <c r="D442" t="str">
        <v>Arjun Singh</v>
      </c>
      <c r="E442" t="str">
        <v>Clothing</v>
      </c>
      <c r="F442" t="str">
        <v>Women</v>
      </c>
      <c r="G442" t="str">
        <v>Dress</v>
      </c>
      <c r="H442">
        <v>2</v>
      </c>
      <c r="I442">
        <v>36086</v>
      </c>
      <c r="J442">
        <v>0.05</v>
      </c>
      <c r="K442">
        <v>68563.399999999994</v>
      </c>
      <c r="L442">
        <v>54176.3</v>
      </c>
      <c r="M442" t="str">
        <v>UPI</v>
      </c>
      <c r="N442" t="str">
        <v>November</v>
      </c>
      <c r="O442">
        <v>4</v>
      </c>
      <c r="P442">
        <v>3428.17</v>
      </c>
      <c r="Q442">
        <v>65135.229999999996</v>
      </c>
      <c r="R442">
        <v>14387.099999999991</v>
      </c>
      <c r="S442">
        <v>20.983644335024216</v>
      </c>
      <c r="T442" t="str">
        <v>High</v>
      </c>
    </row>
    <row r="443" spans="1:20" x14ac:dyDescent="0.3">
      <c r="A443" t="str">
        <v>ORD1873</v>
      </c>
      <c r="B443">
        <v>45227</v>
      </c>
      <c r="C443" t="str">
        <v>North</v>
      </c>
      <c r="D443" t="str">
        <v>Rohan Sharma</v>
      </c>
      <c r="E443" t="str">
        <v>Furniture</v>
      </c>
      <c r="F443" t="str">
        <v>Table</v>
      </c>
      <c r="G443" t="str">
        <v>Coffee Table</v>
      </c>
      <c r="H443">
        <v>5</v>
      </c>
      <c r="I443">
        <v>19278</v>
      </c>
      <c r="J443">
        <v>0.12</v>
      </c>
      <c r="K443">
        <v>84823.2</v>
      </c>
      <c r="L443">
        <v>68890.64</v>
      </c>
      <c r="M443" t="str">
        <v>Cash</v>
      </c>
      <c r="N443" t="str">
        <v>October</v>
      </c>
      <c r="O443">
        <v>4</v>
      </c>
      <c r="P443">
        <v>10178.784</v>
      </c>
      <c r="Q443">
        <v>74644.415999999997</v>
      </c>
      <c r="R443">
        <v>15932.559999999998</v>
      </c>
      <c r="S443">
        <v>18.783257410708391</v>
      </c>
      <c r="T443" t="str">
        <v>High</v>
      </c>
    </row>
    <row r="444" spans="1:20" x14ac:dyDescent="0.3">
      <c r="A444" t="str">
        <v>ORD1875</v>
      </c>
      <c r="B444">
        <v>45446</v>
      </c>
      <c r="C444" t="str">
        <v>North</v>
      </c>
      <c r="D444" t="str">
        <v>Zoya Khan</v>
      </c>
      <c r="E444" t="str">
        <v>Electronics</v>
      </c>
      <c r="F444" t="str">
        <v>Mobile</v>
      </c>
      <c r="G444" t="str">
        <v>Vivo</v>
      </c>
      <c r="H444">
        <v>3</v>
      </c>
      <c r="I444">
        <v>84395</v>
      </c>
      <c r="J444">
        <v>0.05</v>
      </c>
      <c r="K444">
        <v>240525.75</v>
      </c>
      <c r="L444">
        <v>213025.29</v>
      </c>
      <c r="M444" t="str">
        <v>UPI</v>
      </c>
      <c r="N444" t="str">
        <v>June</v>
      </c>
      <c r="O444">
        <v>2</v>
      </c>
      <c r="P444">
        <v>12026.2875</v>
      </c>
      <c r="Q444">
        <v>228499.46249999999</v>
      </c>
      <c r="R444">
        <v>27500.459999999992</v>
      </c>
      <c r="S444">
        <v>11.433478536081893</v>
      </c>
      <c r="T444" t="str">
        <v>High</v>
      </c>
    </row>
    <row r="445" spans="1:20" x14ac:dyDescent="0.3">
      <c r="A445" t="str">
        <v>ORD1878</v>
      </c>
      <c r="B445">
        <v>45288</v>
      </c>
      <c r="C445" t="str">
        <v>North</v>
      </c>
      <c r="D445" t="str">
        <v>Zoya Khan</v>
      </c>
      <c r="E445" t="str">
        <v>Electronics</v>
      </c>
      <c r="F445" t="str">
        <v>Mobile</v>
      </c>
      <c r="G445" t="str">
        <v>Vivo</v>
      </c>
      <c r="H445">
        <v>1</v>
      </c>
      <c r="I445">
        <v>10779</v>
      </c>
      <c r="J445">
        <v>0</v>
      </c>
      <c r="K445">
        <v>10779</v>
      </c>
      <c r="L445">
        <v>8333.7999999999993</v>
      </c>
      <c r="M445" t="str">
        <v>Card</v>
      </c>
      <c r="N445" t="str">
        <v>December</v>
      </c>
      <c r="O445">
        <v>4</v>
      </c>
      <c r="P445">
        <v>0</v>
      </c>
      <c r="Q445">
        <v>10779</v>
      </c>
      <c r="R445">
        <v>2445.2000000000007</v>
      </c>
      <c r="S445">
        <v>22.684850171630028</v>
      </c>
      <c r="T445" t="str">
        <v>Medium</v>
      </c>
    </row>
    <row r="446" spans="1:20" x14ac:dyDescent="0.3">
      <c r="A446" t="str">
        <v>ORD1882</v>
      </c>
      <c r="B446">
        <v>45106</v>
      </c>
      <c r="C446" t="str">
        <v>North</v>
      </c>
      <c r="D446" t="str">
        <v>Priya Nair</v>
      </c>
      <c r="E446" t="str">
        <v>Electronics</v>
      </c>
      <c r="F446" t="str">
        <v>Mobile</v>
      </c>
      <c r="G446" t="str">
        <v>iPhone</v>
      </c>
      <c r="H446">
        <v>3</v>
      </c>
      <c r="I446">
        <v>20165</v>
      </c>
      <c r="J446">
        <v>0.15</v>
      </c>
      <c r="K446">
        <v>51420.75</v>
      </c>
      <c r="L446">
        <v>38700.9</v>
      </c>
      <c r="M446" t="str">
        <v>UPI</v>
      </c>
      <c r="N446" t="str">
        <v>June</v>
      </c>
      <c r="O446">
        <v>2</v>
      </c>
      <c r="P446">
        <v>7713.1124999999993</v>
      </c>
      <c r="Q446">
        <v>43707.637499999997</v>
      </c>
      <c r="R446">
        <v>12719.849999999999</v>
      </c>
      <c r="S446">
        <v>24.736803722232754</v>
      </c>
      <c r="T446" t="str">
        <v>High</v>
      </c>
    </row>
    <row r="447" spans="1:20" x14ac:dyDescent="0.3">
      <c r="A447" t="str">
        <v>ORD1883</v>
      </c>
      <c r="B447">
        <v>45295</v>
      </c>
      <c r="C447" t="str">
        <v>North</v>
      </c>
      <c r="D447" t="str">
        <v>Kavita Rao</v>
      </c>
      <c r="E447" t="str">
        <v>Clothing</v>
      </c>
      <c r="F447" t="str">
        <v>Men</v>
      </c>
      <c r="G447" t="str">
        <v>Shirt</v>
      </c>
      <c r="H447">
        <v>1</v>
      </c>
      <c r="I447">
        <v>58081</v>
      </c>
      <c r="J447">
        <v>0.12</v>
      </c>
      <c r="K447">
        <v>51111.28</v>
      </c>
      <c r="L447">
        <v>42231.38</v>
      </c>
      <c r="M447" t="str">
        <v>Card</v>
      </c>
      <c r="N447" t="str">
        <v>January</v>
      </c>
      <c r="O447">
        <v>1</v>
      </c>
      <c r="P447">
        <v>6133.3535999999995</v>
      </c>
      <c r="Q447">
        <v>44977.926399999997</v>
      </c>
      <c r="R447">
        <v>8879.9000000000015</v>
      </c>
      <c r="S447">
        <v>17.373659982688753</v>
      </c>
      <c r="T447" t="str">
        <v>High</v>
      </c>
    </row>
    <row r="448" spans="1:20" x14ac:dyDescent="0.3">
      <c r="A448" t="str">
        <v>ORD1893</v>
      </c>
      <c r="B448">
        <v>45591</v>
      </c>
      <c r="C448" t="str">
        <v>North</v>
      </c>
      <c r="D448" t="str">
        <v>Kavita Rao</v>
      </c>
      <c r="E448" t="str">
        <v>Electronics</v>
      </c>
      <c r="F448" t="str">
        <v>Laptop</v>
      </c>
      <c r="G448" t="str">
        <v>HP Pavilion</v>
      </c>
      <c r="H448">
        <v>1</v>
      </c>
      <c r="I448">
        <v>43939</v>
      </c>
      <c r="J448">
        <v>0.15</v>
      </c>
      <c r="K448">
        <v>37348.15</v>
      </c>
      <c r="L448">
        <v>29426.5</v>
      </c>
      <c r="M448" t="str">
        <v>UPI</v>
      </c>
      <c r="N448" t="str">
        <v>October</v>
      </c>
      <c r="O448">
        <v>4</v>
      </c>
      <c r="P448">
        <v>5602.2224999999999</v>
      </c>
      <c r="Q448">
        <v>31745.927500000002</v>
      </c>
      <c r="R448">
        <v>7921.6500000000015</v>
      </c>
      <c r="S448">
        <v>21.210287524281661</v>
      </c>
      <c r="T448" t="str">
        <v>High</v>
      </c>
    </row>
    <row r="449" spans="1:20" x14ac:dyDescent="0.3">
      <c r="A449" t="str">
        <v>ORD1895</v>
      </c>
      <c r="B449">
        <v>44997</v>
      </c>
      <c r="C449" t="str">
        <v>North</v>
      </c>
      <c r="D449" t="str">
        <v>Riya Jain</v>
      </c>
      <c r="E449" t="str">
        <v>Furniture</v>
      </c>
      <c r="F449" t="str">
        <v>Chair</v>
      </c>
      <c r="G449" t="str">
        <v>Office Chair</v>
      </c>
      <c r="H449">
        <v>4</v>
      </c>
      <c r="I449">
        <v>11810</v>
      </c>
      <c r="J449">
        <v>0.1</v>
      </c>
      <c r="K449">
        <v>42516</v>
      </c>
      <c r="L449">
        <v>33004.629999999997</v>
      </c>
      <c r="M449" t="str">
        <v>Cash</v>
      </c>
      <c r="N449" t="str">
        <v>March</v>
      </c>
      <c r="O449">
        <v>1</v>
      </c>
      <c r="P449">
        <v>4251.6000000000004</v>
      </c>
      <c r="Q449">
        <v>38264.400000000001</v>
      </c>
      <c r="R449">
        <v>9511.3700000000026</v>
      </c>
      <c r="S449">
        <v>22.371271991720771</v>
      </c>
      <c r="T449" t="str">
        <v>High</v>
      </c>
    </row>
    <row r="450" spans="1:20" x14ac:dyDescent="0.3">
      <c r="A450" t="str">
        <v>ORD1898</v>
      </c>
      <c r="B450">
        <v>45381</v>
      </c>
      <c r="C450" t="str">
        <v>North</v>
      </c>
      <c r="D450" t="str">
        <v>Rakesh Jain</v>
      </c>
      <c r="E450" t="str">
        <v>Clothing</v>
      </c>
      <c r="F450" t="str">
        <v>Kids</v>
      </c>
      <c r="G450" t="str">
        <v>Kids Jacket</v>
      </c>
      <c r="H450">
        <v>2</v>
      </c>
      <c r="I450">
        <v>12193</v>
      </c>
      <c r="J450">
        <v>0.1</v>
      </c>
      <c r="K450">
        <v>21947.4</v>
      </c>
      <c r="L450">
        <v>18443.900000000001</v>
      </c>
      <c r="M450" t="str">
        <v>Cash</v>
      </c>
      <c r="N450" t="str">
        <v>March</v>
      </c>
      <c r="O450">
        <v>1</v>
      </c>
      <c r="P450">
        <v>2194.7400000000002</v>
      </c>
      <c r="Q450">
        <v>19752.66</v>
      </c>
      <c r="R450">
        <v>3503.5</v>
      </c>
      <c r="S450">
        <v>15.963166479856383</v>
      </c>
      <c r="T450" t="str">
        <v>Medium</v>
      </c>
    </row>
    <row r="451" spans="1:20" x14ac:dyDescent="0.3">
      <c r="A451" t="str">
        <v>ORD1901</v>
      </c>
      <c r="B451">
        <v>45329</v>
      </c>
      <c r="C451" t="str">
        <v>North</v>
      </c>
      <c r="D451" t="str">
        <v>Priya Nair</v>
      </c>
      <c r="E451" t="str">
        <v>Clothing</v>
      </c>
      <c r="F451" t="str">
        <v>Men</v>
      </c>
      <c r="G451" t="str">
        <v>Jeans</v>
      </c>
      <c r="H451">
        <v>4</v>
      </c>
      <c r="I451">
        <v>65173</v>
      </c>
      <c r="J451">
        <v>0.15</v>
      </c>
      <c r="K451">
        <v>221588.2</v>
      </c>
      <c r="L451">
        <v>196210.9</v>
      </c>
      <c r="M451" t="str">
        <v>UPI</v>
      </c>
      <c r="N451" t="str">
        <v>February</v>
      </c>
      <c r="O451">
        <v>1</v>
      </c>
      <c r="P451">
        <v>33238.230000000003</v>
      </c>
      <c r="Q451">
        <v>188349.97</v>
      </c>
      <c r="R451">
        <v>25377.300000000017</v>
      </c>
      <c r="S451">
        <v>11.452460013664995</v>
      </c>
      <c r="T451" t="str">
        <v>High</v>
      </c>
    </row>
    <row r="452" spans="1:20" x14ac:dyDescent="0.3">
      <c r="A452" t="str">
        <v>ORD1904</v>
      </c>
      <c r="B452">
        <v>45248</v>
      </c>
      <c r="C452" t="str">
        <v>North</v>
      </c>
      <c r="D452" t="str">
        <v>Harsh Patel</v>
      </c>
      <c r="E452" t="str">
        <v>Furniture</v>
      </c>
      <c r="F452" t="str">
        <v>Bed</v>
      </c>
      <c r="G452" t="str">
        <v>King Size Bed</v>
      </c>
      <c r="H452">
        <v>2</v>
      </c>
      <c r="I452">
        <v>42945</v>
      </c>
      <c r="J452">
        <v>0.05</v>
      </c>
      <c r="K452">
        <v>81595.5</v>
      </c>
      <c r="L452">
        <v>69915.66</v>
      </c>
      <c r="M452" t="str">
        <v>UPI</v>
      </c>
      <c r="N452" t="str">
        <v>November</v>
      </c>
      <c r="O452">
        <v>4</v>
      </c>
      <c r="P452">
        <v>4079.7750000000001</v>
      </c>
      <c r="Q452">
        <v>77515.725000000006</v>
      </c>
      <c r="R452">
        <v>11679.839999999997</v>
      </c>
      <c r="S452">
        <v>14.314318804345824</v>
      </c>
      <c r="T452" t="str">
        <v>High</v>
      </c>
    </row>
    <row r="453" spans="1:20" x14ac:dyDescent="0.3">
      <c r="A453" t="str">
        <v>ORD1906</v>
      </c>
      <c r="B453">
        <v>45065</v>
      </c>
      <c r="C453" t="str">
        <v>North</v>
      </c>
      <c r="D453" t="str">
        <v>Anita Joshi</v>
      </c>
      <c r="E453" t="str">
        <v>Furniture</v>
      </c>
      <c r="F453" t="str">
        <v>Sofa</v>
      </c>
      <c r="G453" t="str">
        <v>3-Seater Sofa</v>
      </c>
      <c r="H453">
        <v>4</v>
      </c>
      <c r="I453">
        <v>51041</v>
      </c>
      <c r="J453">
        <v>0.08</v>
      </c>
      <c r="K453">
        <v>187830.88</v>
      </c>
      <c r="L453">
        <v>168208.15</v>
      </c>
      <c r="M453" t="str">
        <v>Card</v>
      </c>
      <c r="N453" t="str">
        <v>May</v>
      </c>
      <c r="O453">
        <v>2</v>
      </c>
      <c r="P453">
        <v>15026.4704</v>
      </c>
      <c r="Q453">
        <v>172804.40960000001</v>
      </c>
      <c r="R453">
        <v>19622.73000000001</v>
      </c>
      <c r="S453">
        <v>10.44702021307679</v>
      </c>
      <c r="T453" t="str">
        <v>High</v>
      </c>
    </row>
    <row r="454" spans="1:20" x14ac:dyDescent="0.3">
      <c r="A454" t="str">
        <v>ORD1909</v>
      </c>
      <c r="B454">
        <v>45459</v>
      </c>
      <c r="C454" t="str">
        <v>North</v>
      </c>
      <c r="D454" t="str">
        <v>Arjun Singh</v>
      </c>
      <c r="E454" t="str">
        <v>Clothing</v>
      </c>
      <c r="F454" t="str">
        <v>Men</v>
      </c>
      <c r="G454" t="str">
        <v>Shirt</v>
      </c>
      <c r="H454">
        <v>5</v>
      </c>
      <c r="I454">
        <v>6304</v>
      </c>
      <c r="J454">
        <v>0.05</v>
      </c>
      <c r="K454">
        <v>29944</v>
      </c>
      <c r="L454">
        <v>26265.02</v>
      </c>
      <c r="M454" t="str">
        <v>Card</v>
      </c>
      <c r="N454" t="str">
        <v>June</v>
      </c>
      <c r="O454">
        <v>2</v>
      </c>
      <c r="P454">
        <v>1497.2</v>
      </c>
      <c r="Q454">
        <v>28446.799999999999</v>
      </c>
      <c r="R454">
        <v>3678.9799999999996</v>
      </c>
      <c r="S454">
        <v>12.286200908362273</v>
      </c>
      <c r="T454" t="str">
        <v>Medium</v>
      </c>
    </row>
    <row r="455" spans="1:20" x14ac:dyDescent="0.3">
      <c r="A455" t="str">
        <v>ORD1911</v>
      </c>
      <c r="B455">
        <v>45266</v>
      </c>
      <c r="C455" t="str">
        <v>North</v>
      </c>
      <c r="D455" t="str">
        <v>Rakesh Jain</v>
      </c>
      <c r="E455" t="str">
        <v>Furniture</v>
      </c>
      <c r="F455" t="str">
        <v>Sofa</v>
      </c>
      <c r="G455" t="str">
        <v>L-Shaped Sofa</v>
      </c>
      <c r="H455">
        <v>3</v>
      </c>
      <c r="I455">
        <v>78374</v>
      </c>
      <c r="J455">
        <v>0.08</v>
      </c>
      <c r="K455">
        <v>216312.24</v>
      </c>
      <c r="L455">
        <v>167490.34</v>
      </c>
      <c r="M455" t="str">
        <v>Cash</v>
      </c>
      <c r="N455" t="str">
        <v>December</v>
      </c>
      <c r="O455">
        <v>4</v>
      </c>
      <c r="P455">
        <v>17304.979199999998</v>
      </c>
      <c r="Q455">
        <v>199007.26079999999</v>
      </c>
      <c r="R455">
        <v>48821.899999999994</v>
      </c>
      <c r="S455">
        <v>22.570105140606003</v>
      </c>
      <c r="T455" t="str">
        <v>High</v>
      </c>
    </row>
    <row r="456" spans="1:20" x14ac:dyDescent="0.3">
      <c r="A456" t="str">
        <v>ORD1918</v>
      </c>
      <c r="B456">
        <v>45430</v>
      </c>
      <c r="C456" t="str">
        <v>North</v>
      </c>
      <c r="D456" t="str">
        <v>Anita Joshi</v>
      </c>
      <c r="E456" t="str">
        <v>Furniture</v>
      </c>
      <c r="F456" t="str">
        <v>Chair</v>
      </c>
      <c r="G456" t="str">
        <v>Office Chair</v>
      </c>
      <c r="H456">
        <v>3</v>
      </c>
      <c r="I456">
        <v>82065</v>
      </c>
      <c r="J456">
        <v>0.08</v>
      </c>
      <c r="K456">
        <v>226499.4</v>
      </c>
      <c r="L456">
        <v>172148.02</v>
      </c>
      <c r="M456" t="str">
        <v>UPI</v>
      </c>
      <c r="N456" t="str">
        <v>May</v>
      </c>
      <c r="O456">
        <v>2</v>
      </c>
      <c r="P456">
        <v>18119.952000000001</v>
      </c>
      <c r="Q456">
        <v>208379.448</v>
      </c>
      <c r="R456">
        <v>54351.380000000005</v>
      </c>
      <c r="S456">
        <v>23.996257826731551</v>
      </c>
      <c r="T456" t="str">
        <v>High</v>
      </c>
    </row>
    <row r="457" spans="1:20" x14ac:dyDescent="0.3">
      <c r="A457" t="str">
        <v>ORD1920</v>
      </c>
      <c r="B457">
        <v>45310</v>
      </c>
      <c r="C457" t="str">
        <v>North</v>
      </c>
      <c r="D457" t="str">
        <v>Rakesh Jain</v>
      </c>
      <c r="E457" t="str">
        <v>Furniture</v>
      </c>
      <c r="F457" t="str">
        <v>Sofa</v>
      </c>
      <c r="G457" t="str">
        <v>3-Seater Sofa</v>
      </c>
      <c r="H457">
        <v>2</v>
      </c>
      <c r="I457">
        <v>29244</v>
      </c>
      <c r="J457">
        <v>0.1</v>
      </c>
      <c r="K457">
        <v>52639.199999999997</v>
      </c>
      <c r="L457">
        <v>43829.17</v>
      </c>
      <c r="M457" t="str">
        <v>Cash</v>
      </c>
      <c r="N457" t="str">
        <v>January</v>
      </c>
      <c r="O457">
        <v>1</v>
      </c>
      <c r="P457">
        <v>5263.92</v>
      </c>
      <c r="Q457">
        <v>47375.28</v>
      </c>
      <c r="R457">
        <v>8810.0299999999988</v>
      </c>
      <c r="S457">
        <v>16.736633535464062</v>
      </c>
      <c r="T457" t="str">
        <v>High</v>
      </c>
    </row>
    <row r="458" spans="1:20" x14ac:dyDescent="0.3">
      <c r="A458" t="str">
        <v>ORD1921</v>
      </c>
      <c r="B458">
        <v>45104</v>
      </c>
      <c r="C458" t="str">
        <v>North</v>
      </c>
      <c r="D458" t="str">
        <v>Neha Verma</v>
      </c>
      <c r="E458" t="str">
        <v>Clothing</v>
      </c>
      <c r="F458" t="str">
        <v>Women</v>
      </c>
      <c r="G458" t="str">
        <v>Kurti</v>
      </c>
      <c r="H458">
        <v>5</v>
      </c>
      <c r="I458">
        <v>16363</v>
      </c>
      <c r="J458">
        <v>0</v>
      </c>
      <c r="K458">
        <v>81815</v>
      </c>
      <c r="L458">
        <v>62326.73</v>
      </c>
      <c r="M458" t="str">
        <v>Card</v>
      </c>
      <c r="N458" t="str">
        <v>June</v>
      </c>
      <c r="O458">
        <v>2</v>
      </c>
      <c r="P458">
        <v>0</v>
      </c>
      <c r="Q458">
        <v>81815</v>
      </c>
      <c r="R458">
        <v>19488.269999999997</v>
      </c>
      <c r="S458">
        <v>23.819922997005435</v>
      </c>
      <c r="T458" t="str">
        <v>High</v>
      </c>
    </row>
    <row r="459" spans="1:20" x14ac:dyDescent="0.3">
      <c r="A459" t="str">
        <v>ORD1924</v>
      </c>
      <c r="B459">
        <v>45173</v>
      </c>
      <c r="C459" t="str">
        <v>North</v>
      </c>
      <c r="D459" t="str">
        <v>Harsh Patel</v>
      </c>
      <c r="E459" t="str">
        <v>Electronics</v>
      </c>
      <c r="F459" t="str">
        <v>Mobile</v>
      </c>
      <c r="G459" t="str">
        <v>Vivo</v>
      </c>
      <c r="H459">
        <v>1</v>
      </c>
      <c r="I459">
        <v>9019</v>
      </c>
      <c r="J459">
        <v>0.05</v>
      </c>
      <c r="K459">
        <v>8568.0499999999993</v>
      </c>
      <c r="L459">
        <v>6821.87</v>
      </c>
      <c r="M459" t="str">
        <v>Cash</v>
      </c>
      <c r="N459" t="str">
        <v>September</v>
      </c>
      <c r="O459">
        <v>3</v>
      </c>
      <c r="P459">
        <v>428.40249999999997</v>
      </c>
      <c r="Q459">
        <v>8139.6474999999991</v>
      </c>
      <c r="R459">
        <v>1746.1799999999994</v>
      </c>
      <c r="S459">
        <v>20.380133169157507</v>
      </c>
      <c r="T459" t="str">
        <v>Low</v>
      </c>
    </row>
    <row r="460" spans="1:20" x14ac:dyDescent="0.3">
      <c r="A460" t="str">
        <v>ORD1926</v>
      </c>
      <c r="B460">
        <v>45501</v>
      </c>
      <c r="C460" t="str">
        <v>North</v>
      </c>
      <c r="D460" t="str">
        <v>Riya Jain</v>
      </c>
      <c r="E460" t="str">
        <v>Clothing</v>
      </c>
      <c r="F460" t="str">
        <v>Kids</v>
      </c>
      <c r="G460" t="str">
        <v>Kids T-shirt</v>
      </c>
      <c r="H460">
        <v>1</v>
      </c>
      <c r="I460">
        <v>50939</v>
      </c>
      <c r="J460">
        <v>0.1</v>
      </c>
      <c r="K460">
        <v>45845.1</v>
      </c>
      <c r="L460">
        <v>37976.22</v>
      </c>
      <c r="M460" t="str">
        <v>Card</v>
      </c>
      <c r="N460" t="str">
        <v>July</v>
      </c>
      <c r="O460">
        <v>3</v>
      </c>
      <c r="P460">
        <v>4584.51</v>
      </c>
      <c r="Q460">
        <v>41260.589999999997</v>
      </c>
      <c r="R460">
        <v>7868.8799999999974</v>
      </c>
      <c r="S460">
        <v>17.164058972496509</v>
      </c>
      <c r="T460" t="str">
        <v>High</v>
      </c>
    </row>
    <row r="461" spans="1:20" x14ac:dyDescent="0.3">
      <c r="A461" t="str">
        <v>ORD1928</v>
      </c>
      <c r="B461">
        <v>45155</v>
      </c>
      <c r="C461" t="str">
        <v>North</v>
      </c>
      <c r="D461" t="str">
        <v>Anita Joshi</v>
      </c>
      <c r="E461" t="str">
        <v>Electronics</v>
      </c>
      <c r="F461" t="str">
        <v>Accessories</v>
      </c>
      <c r="G461" t="str">
        <v>Bluetooth Earbuds</v>
      </c>
      <c r="H461">
        <v>4</v>
      </c>
      <c r="I461">
        <v>35552</v>
      </c>
      <c r="J461">
        <v>0.08</v>
      </c>
      <c r="K461">
        <v>130831.36</v>
      </c>
      <c r="L461">
        <v>107172.42</v>
      </c>
      <c r="M461" t="str">
        <v>Card</v>
      </c>
      <c r="N461" t="str">
        <v>August</v>
      </c>
      <c r="O461">
        <v>3</v>
      </c>
      <c r="P461">
        <v>10466.5088</v>
      </c>
      <c r="Q461">
        <v>120364.8512</v>
      </c>
      <c r="R461">
        <v>23658.940000000002</v>
      </c>
      <c r="S461">
        <v>18.083538992486208</v>
      </c>
      <c r="T461" t="str">
        <v>High</v>
      </c>
    </row>
    <row r="462" spans="1:20" x14ac:dyDescent="0.3">
      <c r="A462" t="str">
        <v>ORD1940</v>
      </c>
      <c r="B462">
        <v>45363</v>
      </c>
      <c r="C462" t="str">
        <v>North</v>
      </c>
      <c r="D462" t="str">
        <v>Arjun Singh</v>
      </c>
      <c r="E462" t="str">
        <v>Electronics</v>
      </c>
      <c r="F462" t="str">
        <v>Accessories</v>
      </c>
      <c r="G462" t="str">
        <v>Smart Watch</v>
      </c>
      <c r="H462">
        <v>3</v>
      </c>
      <c r="I462">
        <v>58245</v>
      </c>
      <c r="J462">
        <v>0</v>
      </c>
      <c r="K462">
        <v>174735</v>
      </c>
      <c r="L462">
        <v>148196.07</v>
      </c>
      <c r="M462" t="str">
        <v>Card</v>
      </c>
      <c r="N462" t="str">
        <v>March</v>
      </c>
      <c r="O462">
        <v>1</v>
      </c>
      <c r="P462">
        <v>0</v>
      </c>
      <c r="Q462">
        <v>174735</v>
      </c>
      <c r="R462">
        <v>26538.929999999993</v>
      </c>
      <c r="S462">
        <v>15.188101983002831</v>
      </c>
      <c r="T462" t="str">
        <v>High</v>
      </c>
    </row>
    <row r="463" spans="1:20" x14ac:dyDescent="0.3">
      <c r="A463" t="str">
        <v>ORD1943</v>
      </c>
      <c r="B463">
        <v>45029</v>
      </c>
      <c r="C463" t="str">
        <v>North</v>
      </c>
      <c r="D463" t="str">
        <v>Riya Jain</v>
      </c>
      <c r="E463" t="str">
        <v>Furniture</v>
      </c>
      <c r="F463" t="str">
        <v>Table</v>
      </c>
      <c r="G463" t="str">
        <v>Coffee Table</v>
      </c>
      <c r="H463">
        <v>4</v>
      </c>
      <c r="I463">
        <v>31197</v>
      </c>
      <c r="J463">
        <v>0.12</v>
      </c>
      <c r="K463">
        <v>109813.44</v>
      </c>
      <c r="L463">
        <v>85373.33</v>
      </c>
      <c r="M463" t="str">
        <v>UPI</v>
      </c>
      <c r="N463" t="str">
        <v>April</v>
      </c>
      <c r="O463">
        <v>2</v>
      </c>
      <c r="P463">
        <v>13177.612799999999</v>
      </c>
      <c r="Q463">
        <v>96635.8272</v>
      </c>
      <c r="R463">
        <v>24440.11</v>
      </c>
      <c r="S463">
        <v>22.25602804174061</v>
      </c>
      <c r="T463" t="str">
        <v>High</v>
      </c>
    </row>
    <row r="464" spans="1:20" x14ac:dyDescent="0.3">
      <c r="A464" t="str">
        <v>ORD1949</v>
      </c>
      <c r="B464">
        <v>45195</v>
      </c>
      <c r="C464" t="str">
        <v>North</v>
      </c>
      <c r="D464" t="str">
        <v>Zoya Khan</v>
      </c>
      <c r="E464" t="str">
        <v>Furniture</v>
      </c>
      <c r="F464" t="str">
        <v>Sofa</v>
      </c>
      <c r="G464" t="str">
        <v>L-Shaped Sofa</v>
      </c>
      <c r="H464">
        <v>3</v>
      </c>
      <c r="I464">
        <v>4271</v>
      </c>
      <c r="J464">
        <v>0.08</v>
      </c>
      <c r="K464">
        <v>11787.96</v>
      </c>
      <c r="L464">
        <v>9442.34</v>
      </c>
      <c r="M464" t="str">
        <v>UPI</v>
      </c>
      <c r="N464" t="str">
        <v>September</v>
      </c>
      <c r="O464">
        <v>3</v>
      </c>
      <c r="P464">
        <v>943.03679999999997</v>
      </c>
      <c r="Q464">
        <v>10844.923199999999</v>
      </c>
      <c r="R464">
        <v>2345.619999999999</v>
      </c>
      <c r="S464">
        <v>19.898438745974701</v>
      </c>
      <c r="T464" t="str">
        <v>Medium</v>
      </c>
    </row>
    <row r="465" spans="1:20" x14ac:dyDescent="0.3">
      <c r="A465" t="str">
        <v>ORD1961</v>
      </c>
      <c r="B465">
        <v>45533</v>
      </c>
      <c r="C465" t="str">
        <v>North</v>
      </c>
      <c r="D465" t="str">
        <v>Anita Joshi</v>
      </c>
      <c r="E465" t="str">
        <v>Electronics</v>
      </c>
      <c r="F465" t="str">
        <v>Accessories</v>
      </c>
      <c r="G465" t="str">
        <v>Power Bank</v>
      </c>
      <c r="H465">
        <v>1</v>
      </c>
      <c r="I465">
        <v>12284</v>
      </c>
      <c r="J465">
        <v>0.05</v>
      </c>
      <c r="K465">
        <v>11669.8</v>
      </c>
      <c r="L465">
        <v>9760.1</v>
      </c>
      <c r="M465" t="str">
        <v>Cash</v>
      </c>
      <c r="N465" t="str">
        <v>August</v>
      </c>
      <c r="O465">
        <v>3</v>
      </c>
      <c r="P465">
        <v>583.49</v>
      </c>
      <c r="Q465">
        <v>11086.31</v>
      </c>
      <c r="R465">
        <v>1909.6999999999989</v>
      </c>
      <c r="S465">
        <v>16.364462115888866</v>
      </c>
      <c r="T465" t="str">
        <v>Medium</v>
      </c>
    </row>
    <row r="466" spans="1:20" x14ac:dyDescent="0.3">
      <c r="A466" t="str">
        <v>ORD1962</v>
      </c>
      <c r="B466">
        <v>45227</v>
      </c>
      <c r="C466" t="str">
        <v>North</v>
      </c>
      <c r="D466" t="str">
        <v>Neha Verma</v>
      </c>
      <c r="E466" t="str">
        <v>Electronics</v>
      </c>
      <c r="F466" t="str">
        <v>Accessories</v>
      </c>
      <c r="G466" t="str">
        <v>Bluetooth Earbuds</v>
      </c>
      <c r="H466">
        <v>3</v>
      </c>
      <c r="I466">
        <v>69953</v>
      </c>
      <c r="J466">
        <v>0.1</v>
      </c>
      <c r="K466">
        <v>188873.1</v>
      </c>
      <c r="L466">
        <v>169082.45</v>
      </c>
      <c r="M466" t="str">
        <v>UPI</v>
      </c>
      <c r="N466" t="str">
        <v>October</v>
      </c>
      <c r="O466">
        <v>4</v>
      </c>
      <c r="P466">
        <v>18887.310000000001</v>
      </c>
      <c r="Q466">
        <v>169985.79</v>
      </c>
      <c r="R466">
        <v>19790.649999999994</v>
      </c>
      <c r="S466">
        <v>10.478278802010447</v>
      </c>
      <c r="T466" t="str">
        <v>High</v>
      </c>
    </row>
    <row r="467" spans="1:20" x14ac:dyDescent="0.3">
      <c r="A467" t="str">
        <v>ORD1963</v>
      </c>
      <c r="B467">
        <v>45650</v>
      </c>
      <c r="C467" t="str">
        <v>North</v>
      </c>
      <c r="D467" t="str">
        <v>Kavita Rao</v>
      </c>
      <c r="E467" t="str">
        <v>Furniture</v>
      </c>
      <c r="F467" t="str">
        <v>Bed</v>
      </c>
      <c r="G467" t="str">
        <v>King Size Bed</v>
      </c>
      <c r="H467">
        <v>5</v>
      </c>
      <c r="I467">
        <v>33612</v>
      </c>
      <c r="J467">
        <v>0.05</v>
      </c>
      <c r="K467">
        <v>159657</v>
      </c>
      <c r="L467">
        <v>142085.5</v>
      </c>
      <c r="M467" t="str">
        <v>Card</v>
      </c>
      <c r="N467" t="str">
        <v>December</v>
      </c>
      <c r="O467">
        <v>4</v>
      </c>
      <c r="P467">
        <v>7982.85</v>
      </c>
      <c r="Q467">
        <v>151674.15</v>
      </c>
      <c r="R467">
        <v>17571.5</v>
      </c>
      <c r="S467">
        <v>11.005781143326004</v>
      </c>
      <c r="T467" t="str">
        <v>High</v>
      </c>
    </row>
    <row r="468" spans="1:20" x14ac:dyDescent="0.3">
      <c r="A468" t="str">
        <v>ORD1968</v>
      </c>
      <c r="B468">
        <v>45560</v>
      </c>
      <c r="C468" t="str">
        <v>North</v>
      </c>
      <c r="D468" t="str">
        <v>Rohan Sharma</v>
      </c>
      <c r="E468" t="str">
        <v>Clothing</v>
      </c>
      <c r="F468" t="str">
        <v>Women</v>
      </c>
      <c r="G468" t="str">
        <v>Dress</v>
      </c>
      <c r="H468">
        <v>4</v>
      </c>
      <c r="I468">
        <v>11699</v>
      </c>
      <c r="J468">
        <v>0.05</v>
      </c>
      <c r="K468">
        <v>44456.2</v>
      </c>
      <c r="L468">
        <v>36937.69</v>
      </c>
      <c r="M468" t="str">
        <v>Card</v>
      </c>
      <c r="N468" t="str">
        <v>September</v>
      </c>
      <c r="O468">
        <v>3</v>
      </c>
      <c r="P468">
        <v>2222.81</v>
      </c>
      <c r="Q468">
        <v>42233.39</v>
      </c>
      <c r="R468">
        <v>7518.5099999999948</v>
      </c>
      <c r="S468">
        <v>16.912174229916175</v>
      </c>
      <c r="T468" t="str">
        <v>High</v>
      </c>
    </row>
    <row r="469" spans="1:20" x14ac:dyDescent="0.3">
      <c r="A469" t="str">
        <v>ORD1970</v>
      </c>
      <c r="B469">
        <v>45435</v>
      </c>
      <c r="C469" t="str">
        <v>North</v>
      </c>
      <c r="D469" t="str">
        <v>Rakesh Jain</v>
      </c>
      <c r="E469" t="str">
        <v>Electronics</v>
      </c>
      <c r="F469" t="str">
        <v>Laptop</v>
      </c>
      <c r="G469" t="str">
        <v>HP Pavilion</v>
      </c>
      <c r="H469">
        <v>5</v>
      </c>
      <c r="I469">
        <v>29067</v>
      </c>
      <c r="J469">
        <v>0.12</v>
      </c>
      <c r="K469">
        <v>127894.8</v>
      </c>
      <c r="L469">
        <v>105073.06</v>
      </c>
      <c r="M469" t="str">
        <v>Card</v>
      </c>
      <c r="N469" t="str">
        <v>May</v>
      </c>
      <c r="O469">
        <v>2</v>
      </c>
      <c r="P469">
        <v>15347.376</v>
      </c>
      <c r="Q469">
        <v>112547.424</v>
      </c>
      <c r="R469">
        <v>22821.740000000005</v>
      </c>
      <c r="S469">
        <v>17.844150035810685</v>
      </c>
      <c r="T469" t="str">
        <v>High</v>
      </c>
    </row>
    <row r="470" spans="1:20" x14ac:dyDescent="0.3">
      <c r="A470" t="str">
        <v>ORD1971</v>
      </c>
      <c r="B470">
        <v>45614</v>
      </c>
      <c r="C470" t="str">
        <v>North</v>
      </c>
      <c r="D470" t="str">
        <v>Neha Verma</v>
      </c>
      <c r="E470" t="str">
        <v>Furniture</v>
      </c>
      <c r="F470" t="str">
        <v>Chair</v>
      </c>
      <c r="G470" t="str">
        <v>Wooden Chair</v>
      </c>
      <c r="H470">
        <v>4</v>
      </c>
      <c r="I470">
        <v>33376</v>
      </c>
      <c r="J470">
        <v>0</v>
      </c>
      <c r="K470">
        <v>133504</v>
      </c>
      <c r="L470">
        <v>115589.55</v>
      </c>
      <c r="M470" t="str">
        <v>UPI</v>
      </c>
      <c r="N470" t="str">
        <v>November</v>
      </c>
      <c r="O470">
        <v>4</v>
      </c>
      <c r="P470">
        <v>0</v>
      </c>
      <c r="Q470">
        <v>133504</v>
      </c>
      <c r="R470">
        <v>17914.449999999997</v>
      </c>
      <c r="S470">
        <v>13.418661613135185</v>
      </c>
      <c r="T470" t="str">
        <v>High</v>
      </c>
    </row>
    <row r="471" spans="1:20" x14ac:dyDescent="0.3">
      <c r="A471" t="str">
        <v>ORD1974</v>
      </c>
      <c r="B471">
        <v>45406</v>
      </c>
      <c r="C471" t="str">
        <v>North</v>
      </c>
      <c r="D471" t="str">
        <v>Rakesh Jain</v>
      </c>
      <c r="E471" t="str">
        <v>Clothing</v>
      </c>
      <c r="F471" t="str">
        <v>Women</v>
      </c>
      <c r="G471" t="str">
        <v>Kurti</v>
      </c>
      <c r="H471">
        <v>4</v>
      </c>
      <c r="I471">
        <v>70627</v>
      </c>
      <c r="J471">
        <v>0.12</v>
      </c>
      <c r="K471">
        <v>248607.04</v>
      </c>
      <c r="L471">
        <v>221699.27</v>
      </c>
      <c r="M471" t="str">
        <v>Card</v>
      </c>
      <c r="N471" t="str">
        <v>April</v>
      </c>
      <c r="O471">
        <v>2</v>
      </c>
      <c r="P471">
        <v>29832.844799999999</v>
      </c>
      <c r="Q471">
        <v>218774.19520000002</v>
      </c>
      <c r="R471">
        <v>26907.770000000019</v>
      </c>
      <c r="S471">
        <v>10.823414332916725</v>
      </c>
      <c r="T471" t="str">
        <v>High</v>
      </c>
    </row>
    <row r="472" spans="1:20" x14ac:dyDescent="0.3">
      <c r="A472" t="str">
        <v>ORD1979</v>
      </c>
      <c r="B472">
        <v>45120</v>
      </c>
      <c r="C472" t="str">
        <v>North</v>
      </c>
      <c r="D472" t="str">
        <v>Simran Kaur</v>
      </c>
      <c r="E472" t="str">
        <v>Clothing</v>
      </c>
      <c r="F472" t="str">
        <v>Women</v>
      </c>
      <c r="G472" t="str">
        <v>Dress</v>
      </c>
      <c r="H472">
        <v>2</v>
      </c>
      <c r="I472">
        <v>69829</v>
      </c>
      <c r="J472">
        <v>0</v>
      </c>
      <c r="K472">
        <v>139658</v>
      </c>
      <c r="L472">
        <v>119980.65</v>
      </c>
      <c r="M472" t="str">
        <v>UPI</v>
      </c>
      <c r="N472" t="str">
        <v>July</v>
      </c>
      <c r="O472">
        <v>3</v>
      </c>
      <c r="P472">
        <v>0</v>
      </c>
      <c r="Q472">
        <v>139658</v>
      </c>
      <c r="R472">
        <v>19677.350000000006</v>
      </c>
      <c r="S472">
        <v>14.089669048676058</v>
      </c>
      <c r="T472" t="str">
        <v>High</v>
      </c>
    </row>
    <row r="473" spans="1:20" x14ac:dyDescent="0.3">
      <c r="A473" t="str">
        <v>ORD1982</v>
      </c>
      <c r="B473">
        <v>45166</v>
      </c>
      <c r="C473" t="str">
        <v>North</v>
      </c>
      <c r="D473" t="str">
        <v>Harsh Patel</v>
      </c>
      <c r="E473" t="str">
        <v>Clothing</v>
      </c>
      <c r="F473" t="str">
        <v>Men</v>
      </c>
      <c r="G473" t="str">
        <v>Shirt</v>
      </c>
      <c r="H473">
        <v>4</v>
      </c>
      <c r="I473">
        <v>87037</v>
      </c>
      <c r="J473">
        <v>0.08</v>
      </c>
      <c r="K473">
        <v>320296.15999999997</v>
      </c>
      <c r="L473">
        <v>254166.43</v>
      </c>
      <c r="M473" t="str">
        <v>Cash</v>
      </c>
      <c r="N473" t="str">
        <v>August</v>
      </c>
      <c r="O473">
        <v>3</v>
      </c>
      <c r="P473">
        <v>25623.692799999997</v>
      </c>
      <c r="Q473">
        <v>294672.46719999996</v>
      </c>
      <c r="R473">
        <v>66129.729999999981</v>
      </c>
      <c r="S473">
        <v>20.646432351858351</v>
      </c>
      <c r="T473" t="str">
        <v>High</v>
      </c>
    </row>
    <row r="474" spans="1:20" x14ac:dyDescent="0.3">
      <c r="A474" t="str">
        <v>ORD1993</v>
      </c>
      <c r="B474">
        <v>45236</v>
      </c>
      <c r="C474" t="str">
        <v>North</v>
      </c>
      <c r="D474" t="str">
        <v>Harsh Patel</v>
      </c>
      <c r="E474" t="str">
        <v>Furniture</v>
      </c>
      <c r="F474" t="str">
        <v>Chair</v>
      </c>
      <c r="G474" t="str">
        <v>Wooden Chair</v>
      </c>
      <c r="H474">
        <v>3</v>
      </c>
      <c r="I474">
        <v>9373</v>
      </c>
      <c r="J474">
        <v>0.05</v>
      </c>
      <c r="K474">
        <v>26713.05</v>
      </c>
      <c r="L474">
        <v>23515.79</v>
      </c>
      <c r="M474" t="str">
        <v>Cash</v>
      </c>
      <c r="N474" t="str">
        <v>November</v>
      </c>
      <c r="O474">
        <v>4</v>
      </c>
      <c r="P474">
        <v>1335.6525000000001</v>
      </c>
      <c r="Q474">
        <v>25377.397499999999</v>
      </c>
      <c r="R474">
        <v>3197.2599999999984</v>
      </c>
      <c r="S474">
        <v>11.968906583111993</v>
      </c>
      <c r="T474" t="str">
        <v>Medium</v>
      </c>
    </row>
    <row r="475" spans="1:20" x14ac:dyDescent="0.3">
      <c r="A475" t="str">
        <v>ORD1998</v>
      </c>
      <c r="B475">
        <v>45343</v>
      </c>
      <c r="C475" t="str">
        <v>North</v>
      </c>
      <c r="D475" t="str">
        <v>Manish Pandey</v>
      </c>
      <c r="E475" t="str">
        <v>Electronics</v>
      </c>
      <c r="F475" t="str">
        <v>Laptop</v>
      </c>
      <c r="G475" t="str">
        <v>Dell Inspiron</v>
      </c>
      <c r="H475">
        <v>3</v>
      </c>
      <c r="I475">
        <v>70224</v>
      </c>
      <c r="J475">
        <v>0.15</v>
      </c>
      <c r="K475">
        <v>179071.2</v>
      </c>
      <c r="L475">
        <v>151648.54999999999</v>
      </c>
      <c r="M475" t="str">
        <v>Card</v>
      </c>
      <c r="N475" t="str">
        <v>February</v>
      </c>
      <c r="O475">
        <v>1</v>
      </c>
      <c r="P475">
        <v>26860.68</v>
      </c>
      <c r="Q475">
        <v>152210.52000000002</v>
      </c>
      <c r="R475">
        <v>27422.650000000023</v>
      </c>
      <c r="S475">
        <v>15.313824891998278</v>
      </c>
      <c r="T475" t="str">
        <v>High</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DE382-FF91-4593-A46D-8DC1119AB473}">
  <dimension ref="A3:AA18"/>
  <sheetViews>
    <sheetView workbookViewId="0">
      <selection activeCell="Z8" sqref="Z8"/>
    </sheetView>
  </sheetViews>
  <sheetFormatPr defaultRowHeight="14.4" x14ac:dyDescent="0.3"/>
  <cols>
    <col min="1" max="1" width="12.5546875" bestFit="1" customWidth="1"/>
    <col min="2" max="2" width="12" bestFit="1" customWidth="1"/>
    <col min="4" max="4" width="12.5546875" bestFit="1" customWidth="1"/>
    <col min="5" max="5" width="12.109375" bestFit="1" customWidth="1"/>
    <col min="7" max="7" width="13.33203125" bestFit="1" customWidth="1"/>
    <col min="8" max="8" width="12" bestFit="1" customWidth="1"/>
    <col min="10" max="10" width="12.5546875" bestFit="1" customWidth="1"/>
    <col min="11" max="11" width="12" bestFit="1" customWidth="1"/>
    <col min="13" max="13" width="14.44140625" bestFit="1" customWidth="1"/>
    <col min="14" max="14" width="12" bestFit="1" customWidth="1"/>
    <col min="21" max="21" width="11.6640625" bestFit="1" customWidth="1"/>
    <col min="24" max="25" width="12.109375" bestFit="1" customWidth="1"/>
    <col min="27" max="28" width="14.88671875" bestFit="1" customWidth="1"/>
  </cols>
  <sheetData>
    <row r="3" spans="1:27" x14ac:dyDescent="0.3">
      <c r="A3" s="9" t="s">
        <v>2091</v>
      </c>
      <c r="B3" t="s">
        <v>2093</v>
      </c>
      <c r="D3" s="9" t="s">
        <v>2091</v>
      </c>
      <c r="E3" t="s">
        <v>2094</v>
      </c>
      <c r="G3" s="9" t="s">
        <v>2091</v>
      </c>
      <c r="H3" t="s">
        <v>2093</v>
      </c>
      <c r="J3" s="9" t="s">
        <v>2091</v>
      </c>
      <c r="K3" t="s">
        <v>2093</v>
      </c>
      <c r="M3" s="9" t="s">
        <v>2091</v>
      </c>
      <c r="N3" t="s">
        <v>2093</v>
      </c>
    </row>
    <row r="4" spans="1:27" x14ac:dyDescent="0.3">
      <c r="A4" s="10" t="s">
        <v>14</v>
      </c>
      <c r="B4">
        <v>65329594.669999979</v>
      </c>
      <c r="D4" s="10" t="s">
        <v>23</v>
      </c>
      <c r="E4">
        <v>14450947.990000084</v>
      </c>
      <c r="G4" s="10" t="s">
        <v>56</v>
      </c>
      <c r="H4">
        <v>22072658.859999996</v>
      </c>
      <c r="J4" s="10" t="s">
        <v>2095</v>
      </c>
      <c r="K4" s="24">
        <v>23825598.739999995</v>
      </c>
      <c r="M4" s="10" t="s">
        <v>23</v>
      </c>
      <c r="N4">
        <v>82282162.190000027</v>
      </c>
    </row>
    <row r="5" spans="1:27" x14ac:dyDescent="0.3">
      <c r="A5" s="10" t="s">
        <v>37</v>
      </c>
      <c r="B5">
        <v>58601931.640000023</v>
      </c>
      <c r="D5" s="10" t="s">
        <v>16</v>
      </c>
      <c r="E5">
        <v>14295623.24999997</v>
      </c>
      <c r="G5" s="10" t="s">
        <v>46</v>
      </c>
      <c r="H5">
        <v>21313356.329999994</v>
      </c>
      <c r="J5" s="10" t="s">
        <v>2096</v>
      </c>
      <c r="K5" s="24">
        <v>19079701.679999992</v>
      </c>
      <c r="M5" s="11" t="s">
        <v>24</v>
      </c>
      <c r="N5">
        <v>24951610.229999993</v>
      </c>
    </row>
    <row r="6" spans="1:27" x14ac:dyDescent="0.3">
      <c r="A6" s="10" t="s">
        <v>27</v>
      </c>
      <c r="B6">
        <v>61634577.630000047</v>
      </c>
      <c r="D6" s="10" t="s">
        <v>32</v>
      </c>
      <c r="E6">
        <v>14527588.070000052</v>
      </c>
      <c r="G6" s="10" t="s">
        <v>68</v>
      </c>
      <c r="H6">
        <v>17989245.809999995</v>
      </c>
      <c r="J6" s="10" t="s">
        <v>2097</v>
      </c>
      <c r="K6" s="24">
        <v>19725414.360000003</v>
      </c>
      <c r="M6" s="11" t="s">
        <v>49</v>
      </c>
      <c r="N6">
        <v>28834626.680000015</v>
      </c>
      <c r="U6" t="s">
        <v>2093</v>
      </c>
      <c r="X6" t="s">
        <v>2094</v>
      </c>
      <c r="AA6" t="s">
        <v>2109</v>
      </c>
    </row>
    <row r="7" spans="1:27" x14ac:dyDescent="0.3">
      <c r="A7" s="10" t="s">
        <v>21</v>
      </c>
      <c r="B7">
        <v>60411258.040000007</v>
      </c>
      <c r="D7" s="10" t="s">
        <v>2092</v>
      </c>
      <c r="E7">
        <v>43274159.309999675</v>
      </c>
      <c r="G7" s="10" t="s">
        <v>109</v>
      </c>
      <c r="H7">
        <v>18469483.120000001</v>
      </c>
      <c r="J7" s="10" t="s">
        <v>2098</v>
      </c>
      <c r="K7" s="24">
        <v>20247144.75</v>
      </c>
      <c r="M7" s="11" t="s">
        <v>53</v>
      </c>
      <c r="N7">
        <v>28495925.280000012</v>
      </c>
      <c r="U7">
        <v>245977361.97999972</v>
      </c>
      <c r="X7">
        <v>43274159.309999138</v>
      </c>
      <c r="AA7">
        <v>5929</v>
      </c>
    </row>
    <row r="8" spans="1:27" x14ac:dyDescent="0.3">
      <c r="A8" s="10" t="s">
        <v>2092</v>
      </c>
      <c r="B8">
        <v>245977361.98000008</v>
      </c>
      <c r="G8" s="10" t="s">
        <v>63</v>
      </c>
      <c r="H8">
        <v>14166977.590000002</v>
      </c>
      <c r="J8" s="10" t="s">
        <v>2099</v>
      </c>
      <c r="K8" s="24">
        <v>21292890.20999999</v>
      </c>
      <c r="M8" s="10" t="s">
        <v>16</v>
      </c>
      <c r="N8">
        <v>81691150.859999985</v>
      </c>
    </row>
    <row r="9" spans="1:27" x14ac:dyDescent="0.3">
      <c r="G9" s="10" t="s">
        <v>38</v>
      </c>
      <c r="H9">
        <v>19097497.790000007</v>
      </c>
      <c r="J9" s="10" t="s">
        <v>2100</v>
      </c>
      <c r="K9" s="24">
        <v>17246615.399999999</v>
      </c>
      <c r="M9" s="11" t="s">
        <v>39</v>
      </c>
      <c r="N9">
        <v>29818690.760000009</v>
      </c>
    </row>
    <row r="10" spans="1:27" x14ac:dyDescent="0.3">
      <c r="G10" s="10" t="s">
        <v>42</v>
      </c>
      <c r="H10">
        <v>14560304.209999999</v>
      </c>
      <c r="J10" s="10" t="s">
        <v>2101</v>
      </c>
      <c r="K10" s="24">
        <v>20452699.340000004</v>
      </c>
      <c r="M10" s="11" t="s">
        <v>17</v>
      </c>
      <c r="N10">
        <v>25408066.249999989</v>
      </c>
    </row>
    <row r="11" spans="1:27" x14ac:dyDescent="0.3">
      <c r="G11" s="10" t="s">
        <v>48</v>
      </c>
      <c r="H11">
        <v>16161254.040000001</v>
      </c>
      <c r="J11" s="10" t="s">
        <v>2102</v>
      </c>
      <c r="K11" s="24">
        <v>21669374.470000006</v>
      </c>
      <c r="M11" s="11" t="s">
        <v>29</v>
      </c>
      <c r="N11">
        <v>26464393.849999994</v>
      </c>
    </row>
    <row r="12" spans="1:27" x14ac:dyDescent="0.3">
      <c r="G12" s="10" t="s">
        <v>70</v>
      </c>
      <c r="H12">
        <v>15703502.41</v>
      </c>
      <c r="J12" s="10" t="s">
        <v>2103</v>
      </c>
      <c r="K12" s="24">
        <v>18767979.560000002</v>
      </c>
      <c r="M12" s="10" t="s">
        <v>32</v>
      </c>
      <c r="N12">
        <v>82004048.929999977</v>
      </c>
    </row>
    <row r="13" spans="1:27" x14ac:dyDescent="0.3">
      <c r="G13" s="10" t="s">
        <v>65</v>
      </c>
      <c r="H13">
        <v>14524049.15</v>
      </c>
      <c r="J13" s="10" t="s">
        <v>2104</v>
      </c>
      <c r="K13" s="24">
        <v>21558062.099999987</v>
      </c>
      <c r="M13" s="11" t="s">
        <v>60</v>
      </c>
      <c r="N13">
        <v>23809441.369999994</v>
      </c>
    </row>
    <row r="14" spans="1:27" x14ac:dyDescent="0.3">
      <c r="G14" s="10" t="s">
        <v>73</v>
      </c>
      <c r="H14">
        <v>16060671.899999991</v>
      </c>
      <c r="J14" s="10" t="s">
        <v>2105</v>
      </c>
      <c r="K14" s="24">
        <v>20324207.779999997</v>
      </c>
      <c r="M14" s="11" t="s">
        <v>90</v>
      </c>
      <c r="N14">
        <v>18985087.739999995</v>
      </c>
    </row>
    <row r="15" spans="1:27" x14ac:dyDescent="0.3">
      <c r="G15" s="10" t="s">
        <v>28</v>
      </c>
      <c r="H15">
        <v>16955054.749999993</v>
      </c>
      <c r="J15" s="10" t="s">
        <v>2106</v>
      </c>
      <c r="K15" s="24">
        <v>21787673.59</v>
      </c>
      <c r="M15" s="11" t="s">
        <v>43</v>
      </c>
      <c r="N15">
        <v>19099378.640000001</v>
      </c>
    </row>
    <row r="16" spans="1:27" x14ac:dyDescent="0.3">
      <c r="G16" s="10" t="s">
        <v>22</v>
      </c>
      <c r="H16">
        <v>18908743.840000007</v>
      </c>
      <c r="J16" s="10" t="s">
        <v>2092</v>
      </c>
      <c r="K16" s="24">
        <v>245977361.97999999</v>
      </c>
      <c r="M16" s="11" t="s">
        <v>33</v>
      </c>
      <c r="N16">
        <v>20110141.179999996</v>
      </c>
    </row>
    <row r="17" spans="7:14" x14ac:dyDescent="0.3">
      <c r="G17" s="10" t="s">
        <v>15</v>
      </c>
      <c r="H17">
        <v>19994562.180000007</v>
      </c>
      <c r="M17" s="10" t="s">
        <v>2092</v>
      </c>
      <c r="N17">
        <v>245977361.98000002</v>
      </c>
    </row>
    <row r="18" spans="7:14" x14ac:dyDescent="0.3">
      <c r="G18" s="10" t="s">
        <v>2092</v>
      </c>
      <c r="H18">
        <v>245977361.97999999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2E2A2-D652-4233-A239-4DE0789B52D7}">
  <dimension ref="A2:J2"/>
  <sheetViews>
    <sheetView workbookViewId="0">
      <selection activeCell="J21" sqref="J21"/>
    </sheetView>
  </sheetViews>
  <sheetFormatPr defaultRowHeight="14.4" x14ac:dyDescent="0.3"/>
  <sheetData>
    <row r="2" spans="1:10" x14ac:dyDescent="0.3">
      <c r="A2" s="5" t="s">
        <v>2107</v>
      </c>
      <c r="J2" s="5" t="s">
        <v>2108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Sales_Data</vt:lpstr>
      <vt:lpstr>dashboard</vt:lpstr>
      <vt:lpstr>Formula</vt:lpstr>
      <vt:lpstr>order per region</vt:lpstr>
      <vt:lpstr>pivote table</vt:lpstr>
      <vt:lpstr>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kumar</cp:lastModifiedBy>
  <dcterms:created xsi:type="dcterms:W3CDTF">2025-11-10T17:40:32Z</dcterms:created>
  <dcterms:modified xsi:type="dcterms:W3CDTF">2026-09-27T16:56:48Z</dcterms:modified>
</cp:coreProperties>
</file>