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AUSHAL\OneDrive\Desktop\Internshala\final project\Excel\Excel Project\"/>
    </mc:Choice>
  </mc:AlternateContent>
  <xr:revisionPtr revIDLastSave="0" documentId="13_ncr:1_{D94FA68B-8438-4270-A583-188E462548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1" r:id="rId1"/>
    <sheet name="Solution" sheetId="2" r:id="rId2"/>
  </sheets>
  <definedNames>
    <definedName name="_xlnm._FilterDatabase" localSheetId="0" hidden="1">DataSet!$A$1:$O$941</definedName>
    <definedName name="_xlnm._FilterDatabase" localSheetId="1" hidden="1">Solution!$B$2:$F$35</definedName>
  </definedNames>
  <calcPr calcId="19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F27" i="2" l="1"/>
  <c r="F14" i="2"/>
  <c r="F15" i="2"/>
  <c r="F26" i="2"/>
  <c r="F25" i="2"/>
  <c r="F13" i="2"/>
  <c r="F29" i="2"/>
  <c r="F10" i="2"/>
  <c r="F21" i="2"/>
  <c r="F32" i="2"/>
  <c r="F20" i="2"/>
  <c r="F8" i="2"/>
  <c r="F12" i="2"/>
  <c r="F11" i="2"/>
  <c r="F34" i="2"/>
  <c r="F33" i="2"/>
  <c r="F31" i="2"/>
  <c r="F7" i="2"/>
  <c r="F18" i="2"/>
  <c r="F6" i="2"/>
  <c r="F24" i="2"/>
  <c r="F23" i="2"/>
  <c r="F22" i="2"/>
  <c r="F9" i="2"/>
  <c r="F19" i="2"/>
  <c r="F17" i="2"/>
  <c r="F5" i="2"/>
  <c r="F35" i="2"/>
  <c r="F30" i="2"/>
  <c r="F28" i="2"/>
  <c r="F16" i="2"/>
  <c r="F4" i="2"/>
  <c r="F3" i="2"/>
</calcChain>
</file>

<file path=xl/sharedStrings.xml><?xml version="1.0" encoding="utf-8"?>
<sst xmlns="http://schemas.openxmlformats.org/spreadsheetml/2006/main" count="604" uniqueCount="44">
  <si>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</si>
  <si>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</si>
  <si>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</si>
  <si>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</si>
  <si>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</si>
  <si>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</si>
  <si>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</si>
  <si>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</si>
  <si>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</si>
  <si>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</si>
  <si>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</si>
  <si>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</si>
  <si>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</si>
  <si>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</si>
  <si>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</si>
  <si>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</si>
  <si>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</si>
  <si>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</si>
  <si>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</si>
  <si>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</si>
  <si>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</si>
  <si>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</si>
  <si>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</si>
  <si>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</si>
  <si>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</si>
  <si>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</si>
  <si>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</si>
  <si>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</si>
  <si>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</si>
  <si>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</si>
  <si>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</si>
  <si>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</si>
  <si>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</si>
  <si>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Customer Id</t>
  </si>
  <si>
    <t xml:space="preserve">AverageVeryActiveMinutes </t>
  </si>
  <si>
    <t>WearingDays</t>
  </si>
  <si>
    <t>AverageFairlyActiveMinutes</t>
  </si>
  <si>
    <t>Active Customer</t>
  </si>
  <si>
    <t>Row Labels</t>
  </si>
  <si>
    <t>Grand Total</t>
  </si>
  <si>
    <t>Potential Customers</t>
  </si>
  <si>
    <t>Fairly Active Customer</t>
  </si>
  <si>
    <t>Count of Potential Customers</t>
  </si>
  <si>
    <t>Criteria :-
1] Potential customers wear the gear for &gt; 20 days and record an average of  &gt;30 VeryActiveMinutes, indicating a strong commitment to fitness.
2] Customers who wear the gear for &gt; 20 days and record an average of more than an hour of FairlyActiveMinutes may be interested in getting into fitness, presenting an opportunity for Fitwear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</si>
</sst>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2.xlsx]Solution!PivotTable12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Solution!$D$42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Solution!$C$43:$C$45</c:f>
              <c:strCache>
                <c:ptCount val="2"/>
                <c:pt idx="0">
                  <c:v>Active Customer</c:v>
                </c:pt>
                <c:pt idx="1">
                  <c:v>Fairly Active Customer</c:v>
                </c:pt>
              </c:strCache>
            </c:strRef>
          </c:cat>
          <c:val>
            <c:numRef>
              <c:f>Solution!$D$43:$D$45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F-4EEF-BB01-A2DAEF9C3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119455"/>
        <c:axId val="272303887"/>
      </c:barChart>
      <c:catAx>
        <c:axId val="4181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03887"/>
        <c:crosses val="autoZero"/>
        <c:auto val="1"/>
        <c:lblAlgn val="ctr"/>
        <c:lblOffset val="100"/>
        <c:noMultiLvlLbl val="0"/>
      </c:catAx>
      <c:valAx>
        <c:axId val="2723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121024</xdr:colOff>
      <xdr:row>36</xdr:row>
      <xdr:rowOff>152401</xdr:rowOff>
    </xdr:from>
    <xdr:to>
      <xdr:col>6</xdr:col>
      <xdr:colOff>1447800</xdr:colOff>
      <xdr:row>52</xdr:row>
      <xdr:rowOff>26895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0A8ED6-6325-98E0-DA78-8C0D760D5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318.721695138891" createdVersion="8" refreshedVersion="8" minRefreshableVersion="3" recordCount="33" xr:uid="{02B2E611-C075-4DF7-98E1-3765A8DAB59C}">
  <cacheSource type="worksheet">
    <worksheetSource ref="B2:F35" sheet="Solution"/>
  </cacheSource>
  <cacheFields count="5">
    <cacheField name="Customer Id" numFmtId="0">
      <sharedItems containsSemiMixedTypes="0" containsString="0" containsNumber="1" containsInteger="1" minValue="1503960366" maxValue="8877689391"/>
    </cacheField>
    <cacheField name="AverageVeryActiveMinutes " numFmtId="1">
      <sharedItems containsSemiMixedTypes="0" containsString="0" containsNumber="1" minValue="9.6774193548387094E-2" maxValue="87.333333333333329"/>
    </cacheField>
    <cacheField name="WearingDays" numFmtId="1">
      <sharedItems containsSemiMixedTypes="0" containsString="0" containsNumber="1" containsInteger="1" minValue="4" maxValue="31"/>
    </cacheField>
    <cacheField name="AverageFairlyActiveMinutes" numFmtId="1">
      <sharedItems containsSemiMixedTypes="0" containsString="0" containsNumber="1" minValue="0.25806451612903225" maxValue="61.266666666666666"/>
    </cacheField>
    <cacheField name="Potential Customers" numFmtId="0">
      <sharedItems count="3">
        <s v="Active Customer"/>
        <s v=""/>
        <s v="Fairly Active Custo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8.70967741935484"/>
    <n v="31"/>
    <n v="19.161290322580644"/>
    <x v="0"/>
  </r>
  <r>
    <n v="1624580081"/>
    <n v="8.67741935483871"/>
    <n v="31"/>
    <n v="5.806451612903226"/>
    <x v="1"/>
  </r>
  <r>
    <n v="1644430081"/>
    <n v="9.5666666666666664"/>
    <n v="30"/>
    <n v="21.366666666666667"/>
    <x v="1"/>
  </r>
  <r>
    <n v="1844505072"/>
    <n v="0.12903225806451613"/>
    <n v="31"/>
    <n v="1.2903225806451613"/>
    <x v="1"/>
  </r>
  <r>
    <n v="1927972279"/>
    <n v="1.3225806451612903"/>
    <n v="31"/>
    <n v="0.77419354838709675"/>
    <x v="1"/>
  </r>
  <r>
    <n v="2022484408"/>
    <n v="36.29032258064516"/>
    <n v="31"/>
    <n v="19.35483870967742"/>
    <x v="0"/>
  </r>
  <r>
    <n v="2026352035"/>
    <n v="9.6774193548387094E-2"/>
    <n v="31"/>
    <n v="0.25806451612903225"/>
    <x v="1"/>
  </r>
  <r>
    <n v="2320127002"/>
    <n v="1.3548387096774193"/>
    <n v="31"/>
    <n v="2.5806451612903225"/>
    <x v="1"/>
  </r>
  <r>
    <n v="2347167796"/>
    <n v="13.5"/>
    <n v="18"/>
    <n v="20.555555555555557"/>
    <x v="1"/>
  </r>
  <r>
    <n v="2873212765"/>
    <n v="14.096774193548388"/>
    <n v="31"/>
    <n v="6.129032258064516"/>
    <x v="1"/>
  </r>
  <r>
    <n v="3372868164"/>
    <n v="9.15"/>
    <n v="20"/>
    <n v="4.0999999999999996"/>
    <x v="1"/>
  </r>
  <r>
    <n v="3977333714"/>
    <n v="18.899999999999999"/>
    <n v="30"/>
    <n v="61.266666666666666"/>
    <x v="2"/>
  </r>
  <r>
    <n v="4020332650"/>
    <n v="5.193548387096774"/>
    <n v="31"/>
    <n v="5.354838709677419"/>
    <x v="1"/>
  </r>
  <r>
    <n v="4057192912"/>
    <n v="0.75"/>
    <n v="4"/>
    <n v="1.5"/>
    <x v="1"/>
  </r>
  <r>
    <n v="4319703577"/>
    <n v="3.5806451612903225"/>
    <n v="31"/>
    <n v="12.32258064516129"/>
    <x v="1"/>
  </r>
  <r>
    <n v="4388161847"/>
    <n v="23.161290322580644"/>
    <n v="31"/>
    <n v="20.35483870967742"/>
    <x v="1"/>
  </r>
  <r>
    <n v="4445114986"/>
    <n v="6.612903225806452"/>
    <n v="31"/>
    <n v="1.7419354838709677"/>
    <x v="1"/>
  </r>
  <r>
    <n v="4558609924"/>
    <n v="10.387096774193548"/>
    <n v="31"/>
    <n v="13.709677419354838"/>
    <x v="1"/>
  </r>
  <r>
    <n v="4702921684"/>
    <n v="5.129032258064516"/>
    <n v="31"/>
    <n v="26.032258064516128"/>
    <x v="1"/>
  </r>
  <r>
    <n v="5553957443"/>
    <n v="23.419354838709676"/>
    <n v="31"/>
    <n v="13"/>
    <x v="1"/>
  </r>
  <r>
    <n v="5577150313"/>
    <n v="87.333333333333329"/>
    <n v="30"/>
    <n v="29.833333333333332"/>
    <x v="0"/>
  </r>
  <r>
    <n v="6117666160"/>
    <n v="1.5714285714285714"/>
    <n v="28"/>
    <n v="2.0357142857142856"/>
    <x v="1"/>
  </r>
  <r>
    <n v="6290855005"/>
    <n v="2.7586206896551726"/>
    <n v="29"/>
    <n v="3.7931034482758621"/>
    <x v="1"/>
  </r>
  <r>
    <n v="6775888955"/>
    <n v="11"/>
    <n v="26"/>
    <n v="14.807692307692308"/>
    <x v="1"/>
  </r>
  <r>
    <n v="6962181067"/>
    <n v="22.806451612903224"/>
    <n v="31"/>
    <n v="18.516129032258064"/>
    <x v="1"/>
  </r>
  <r>
    <n v="7007744171"/>
    <n v="31.03846153846154"/>
    <n v="26"/>
    <n v="16.26923076923077"/>
    <x v="0"/>
  </r>
  <r>
    <n v="7086361926"/>
    <n v="42.58064516129032"/>
    <n v="31"/>
    <n v="25.35483870967742"/>
    <x v="0"/>
  </r>
  <r>
    <n v="8053475328"/>
    <n v="85.161290322580641"/>
    <n v="31"/>
    <n v="9.5806451612903221"/>
    <x v="0"/>
  </r>
  <r>
    <n v="8253242879"/>
    <n v="20.526315789473685"/>
    <n v="19"/>
    <n v="14.315789473684211"/>
    <x v="1"/>
  </r>
  <r>
    <n v="8378563200"/>
    <n v="58.677419354838712"/>
    <n v="31"/>
    <n v="10.258064516129032"/>
    <x v="0"/>
  </r>
  <r>
    <n v="8583815059"/>
    <n v="9.67741935483871"/>
    <n v="31"/>
    <n v="22.193548387096776"/>
    <x v="1"/>
  </r>
  <r>
    <n v="8792009665"/>
    <n v="0.96551724137931039"/>
    <n v="29"/>
    <n v="4.0344827586206895"/>
    <x v="1"/>
  </r>
  <r>
    <n v="8877689391"/>
    <n v="66.064516129032256"/>
    <n v="31"/>
    <n v="9.9354838709677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6A514-F94C-4657-B704-A06CB33AE85E}" name="PivotTable1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2:D45" firstHeaderRow="1" firstDataRow="1" firstDataCol="1"/>
  <pivotFields count="5">
    <pivotField showAll="0"/>
    <pivotField numFmtId="1" showAll="0"/>
    <pivotField numFmtId="1" showAll="0"/>
    <pivotField numFmtId="1" showAll="0"/>
    <pivotField axis="axisRow" dataField="1" showAll="0">
      <items count="4">
        <item h="1" x="1"/>
        <item x="0"/>
        <item x="2"/>
        <item t="default"/>
      </items>
    </pivotField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Count of Potential Customer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1"/>
  <sheetViews>
    <sheetView workbookViewId="0">
      <selection activeCell="E13" sqref="E13"/>
    </sheetView>
  </sheetViews>
  <sheetFormatPr defaultRowHeight="14.4" x14ac:dyDescent="0.3"/>
  <cols>
    <col min="1" max="1" width="11" bestFit="1" customWidth="1"/>
    <col min="2" max="2" width="13.109375" style="3" bestFit="1" customWidth="1"/>
    <col min="3" max="3" width="14" customWidth="1"/>
    <col min="4" max="4" width="14.44140625" bestFit="1" customWidth="1"/>
    <col min="5" max="5" width="16.44140625" bestFit="1" customWidth="1"/>
    <col min="6" max="6" width="23.6640625" bestFit="1" customWidth="1"/>
    <col min="7" max="7" width="19" bestFit="1" customWidth="1"/>
    <col min="8" max="8" width="25" bestFit="1" customWidth="1"/>
    <col min="9" max="9" width="19.21875" bestFit="1" customWidth="1"/>
    <col min="10" max="10" width="23.6640625" bestFit="1" customWidth="1"/>
    <col min="11" max="11" width="18.5546875" bestFit="1" customWidth="1"/>
    <col min="12" max="12" width="19.21875" bestFit="1" customWidth="1"/>
    <col min="13" max="13" width="20.21875" bestFit="1" customWidth="1"/>
    <col min="14" max="14" width="18" bestFit="1" customWidth="1"/>
    <col min="15" max="15" width="9.77734375" bestFit="1" customWidth="1"/>
  </cols>
  <sheetData>
    <row r="1" spans="1:18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3">
      <c r="A2">
        <v>1503960366</v>
      </c>
      <c r="B2" s="4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8" x14ac:dyDescent="0.3">
      <c r="A3">
        <v>1503960366</v>
      </c>
      <c r="B3" s="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8" x14ac:dyDescent="0.3">
      <c r="A4">
        <v>1503960366</v>
      </c>
      <c r="B4" s="3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8" x14ac:dyDescent="0.3">
      <c r="A5">
        <v>1503960366</v>
      </c>
      <c r="B5" s="3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R5" s="2"/>
    </row>
    <row r="6" spans="1:18" x14ac:dyDescent="0.3">
      <c r="A6">
        <v>1503960366</v>
      </c>
      <c r="B6" s="3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8" x14ac:dyDescent="0.3">
      <c r="A7">
        <v>1503960366</v>
      </c>
      <c r="B7" s="3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8" x14ac:dyDescent="0.3">
      <c r="A8">
        <v>1503960366</v>
      </c>
      <c r="B8" s="3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8" x14ac:dyDescent="0.3">
      <c r="A9">
        <v>1503960366</v>
      </c>
      <c r="B9" s="3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8" x14ac:dyDescent="0.3">
      <c r="A10">
        <v>1503960366</v>
      </c>
      <c r="B10" s="3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8" x14ac:dyDescent="0.3">
      <c r="A11">
        <v>1503960366</v>
      </c>
      <c r="B11" s="3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8" x14ac:dyDescent="0.3">
      <c r="A12">
        <v>1503960366</v>
      </c>
      <c r="B12" s="3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8" x14ac:dyDescent="0.3">
      <c r="A13">
        <v>1503960366</v>
      </c>
      <c r="B13" s="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8" x14ac:dyDescent="0.3">
      <c r="A14">
        <v>1503960366</v>
      </c>
      <c r="B14" s="3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8" x14ac:dyDescent="0.3">
      <c r="A15">
        <v>1503960366</v>
      </c>
      <c r="B15" s="3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8" x14ac:dyDescent="0.3">
      <c r="A16">
        <v>1503960366</v>
      </c>
      <c r="B16" s="3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s="3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s="3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s="3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s="3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4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4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4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4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4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4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4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4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4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4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4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4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4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s="3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s="3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s="3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s="3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s="3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s="3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s="3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s="3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s="3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s="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s="3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s="3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s="3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s="3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s="3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s="3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s="3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s="3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4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4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4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4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4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4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4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4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4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4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4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4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4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s="3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s="3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s="3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s="3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s="3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s="3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s="3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s="3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s="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s="3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s="3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s="3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s="3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s="3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s="3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s="3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s="3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s="3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4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4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4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4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4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4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4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4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4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4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4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4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s="3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s="3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s="3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s="3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s="3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s="3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s="3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s="3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s="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s="3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s="3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s="3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s="3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s="3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s="3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s="3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s="3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s="3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4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4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4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4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4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4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4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4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4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4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4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4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4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s="3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s="3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s="3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s="3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s="3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s="3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s="3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s="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s="3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s="3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s="3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s="3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s="3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s="3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s="3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s="3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s="3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s="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4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4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4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4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4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4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4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4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4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4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4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4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4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s="3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s="3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s="3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s="3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s="3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s="3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s="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s="3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s="3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s="3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s="3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s="3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s="3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s="3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s="3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s="3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s="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s="3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4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4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4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4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4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4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4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4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4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4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4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4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4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s="3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s="3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s="3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s="3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s="3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s="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s="3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s="3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s="3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s="3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s="3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s="3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s="3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s="3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s="3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s="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s="3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s="3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4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4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4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4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4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4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4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4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4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4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4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4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4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s="3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s="3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s="3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s="3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s="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s="3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s="3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s="3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s="3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s="3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s="3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s="3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s="3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s="3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s="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s="3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s="3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s="3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4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4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4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4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4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4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4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4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4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4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4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4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4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s="3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s="3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s="3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s="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s="3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s="3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s="3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s="3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s="3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s="3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s="3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s="3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s="3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s="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s="3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s="3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s="3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4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s="3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s="3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s="3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s="3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s="3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s="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s="3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s="3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s="3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s="3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s="3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s="3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s="3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s="3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s="3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s="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s="3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s="3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4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4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4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4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4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4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4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4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4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4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4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4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4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s="3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s="3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s="3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s="3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s="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s="3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s="3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s="3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s="3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s="3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s="3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s="3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s="3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s="3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s="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s="3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s="3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s="3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4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4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s="3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s="3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s="3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s="3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s="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s="3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s="3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s="3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s="3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s="3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s="3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s="3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s="3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s="3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s="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s="3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s="3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s="3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4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4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4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4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4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4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4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4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4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4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4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4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s="3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s="3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s="3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s="3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s="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s="3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s="3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s="3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s="3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s="3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s="3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s="3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s="3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s="3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s="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s="3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s="3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s="3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4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4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4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4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4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4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4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4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4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4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4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4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4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s="3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s="3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s="3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4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s="3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s="3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s="3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s="3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s="3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s="3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s="3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s="3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s="3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s="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s="3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s="3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s="3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s="3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s="3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s="3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s="3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s="3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4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4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4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4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4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4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4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4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4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4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4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4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4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s="3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s="3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s="3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s="3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s="3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s="3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s="3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s="3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s="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s="3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s="3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s="3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s="3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s="3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s="3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s="3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s="3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s="3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4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4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4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4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4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4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4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4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4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4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4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4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4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s="3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s="3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s="3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s="3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s="3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s="3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s="3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s="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s="3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s="3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s="3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s="3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s="3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s="3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s="3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s="3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s="3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s="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4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4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4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4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4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4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4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4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4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4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4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4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4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s="3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s="3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s="3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s="3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s="3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s="3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s="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s="3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s="3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s="3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s="3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s="3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s="3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s="3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s="3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s="3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s="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s="3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4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4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4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4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4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4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4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4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4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4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4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4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4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s="3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s="3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s="3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s="3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s="3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s="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s="3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s="3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s="3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s="3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s="3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s="3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s="3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s="3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s="3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s="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s="3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s="3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4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4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4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4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4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4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4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4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4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4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4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4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4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s="3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s="3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s="3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s="3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s="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s="3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s="3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s="3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s="3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s="3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s="3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s="3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s="3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s="3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s="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s="3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s="3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s="3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4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4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4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4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4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4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4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4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4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4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4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4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4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s="3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s="3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s="3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s="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s="3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s="3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s="3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s="3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s="3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s="3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s="3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s="3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s="3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s="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s="3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s="3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s="3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s="3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4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4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4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4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4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4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4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4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4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4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4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4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s="3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s="3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s="3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s="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s="3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s="3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s="3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s="3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s="3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s="3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s="3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s="3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s="3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s="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s="3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s="3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s="3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s="3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4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4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4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4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4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4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4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4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4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4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s="3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s="3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s="3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s="3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s="3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s="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s="3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s="3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s="3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s="3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s="3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s="3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s="3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s="3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s="3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s="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s="3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s="3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4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4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4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4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4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4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4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4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4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4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4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s="3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s="3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s="3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s="3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s="3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s="3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s="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s="3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s="3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s="3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s="3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s="3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s="3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s="3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s="3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s="3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s="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s="3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4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4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4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4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4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4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4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4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s="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s="3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s="3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s="3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s="3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s="3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s="3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s="3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s="3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s="3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s="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s="3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s="3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s="3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s="3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s="3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s="3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s="3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4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4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4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4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4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4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4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4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4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4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4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4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4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s="3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s="3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s="3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s="3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s="3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s="3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s="3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s="3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s="3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s="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s="3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s="3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s="3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s="3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s="3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s="3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s="3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s="3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4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4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4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4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4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4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4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4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s="3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s="3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s="3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s="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s="3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s="3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s="3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s="3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s="3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s="3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s="3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s="3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s="3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s="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s="3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s="3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s="3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s="3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4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4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4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4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4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4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4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4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4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4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4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4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4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s="3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s="3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s="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s="3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s="3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s="3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s="3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s="3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s="3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s="3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s="3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s="3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s="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s="3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s="3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s="3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s="3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s="3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4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4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4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4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4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4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4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4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4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4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4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4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4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s="3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s="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s="3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s="3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s="3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s="3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s="3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s="3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s="3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s="3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s="3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s="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s="3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s="3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s="3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s="3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s="3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s="3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4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s="3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s="3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s="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s="3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s="3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s="3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s="3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s="3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s="3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s="3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s="3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s="3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s="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s="3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s="3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s="3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s="3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s="3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4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4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4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4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4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4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4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4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4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4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4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4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4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s="3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s="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s="3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s="3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s="3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s="3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s="3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s="3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s="3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s="3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s="3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s="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s="3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s="3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s="3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s="3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s="3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s="3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4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4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4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4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4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4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4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4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4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4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4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4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4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s="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s="3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s="3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s="3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s="3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s="3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s="3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s="3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s="3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s="3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s="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s="3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s="3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s="3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s="3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s="3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s="3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s="3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4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4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4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4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4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4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4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4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4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4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4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s="3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s="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s="3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s="3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s="3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s="3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s="3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s="3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s="3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s="3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s="3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s="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s="3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s="3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s="3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s="3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s="3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s="3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4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4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4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4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4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4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4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4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4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4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4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4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autoFilter ref="A1:O94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860D-6C4B-405E-9A95-8FA15ACEDE57}">
  <sheetPr filterMode="1"/>
  <dimension ref="B1:N59"/>
  <sheetViews>
    <sheetView tabSelected="1" zoomScale="85" zoomScaleNormal="85" workbookViewId="0">
      <selection activeCell="I48" sqref="I48"/>
    </sheetView>
  </sheetViews>
  <sheetFormatPr defaultRowHeight="14.4" x14ac:dyDescent="0.3"/>
  <cols>
    <col min="2" max="2" width="11.33203125" style="1" bestFit="1" customWidth="1"/>
    <col min="3" max="3" width="20.109375" style="1" bestFit="1" customWidth="1"/>
    <col min="4" max="4" width="27.6640625" style="1" bestFit="1" customWidth="1"/>
    <col min="5" max="5" width="25" style="1" bestFit="1" customWidth="1"/>
    <col min="6" max="6" width="22.33203125" customWidth="1"/>
    <col min="7" max="7" width="22.109375" customWidth="1"/>
    <col min="8" max="8" width="19.5546875" bestFit="1" customWidth="1"/>
    <col min="9" max="9" width="27.6640625" bestFit="1" customWidth="1"/>
  </cols>
  <sheetData>
    <row r="1" spans="2:14" ht="15" thickBot="1" x14ac:dyDescent="0.35"/>
    <row r="2" spans="2:14" ht="15.6" customHeight="1" thickBot="1" x14ac:dyDescent="0.35">
      <c r="B2" s="12" t="s">
        <v>33</v>
      </c>
      <c r="C2" s="13" t="s">
        <v>34</v>
      </c>
      <c r="D2" s="13" t="s">
        <v>35</v>
      </c>
      <c r="E2" s="13" t="s">
        <v>36</v>
      </c>
      <c r="F2" s="14" t="s">
        <v>40</v>
      </c>
      <c r="G2" s="18"/>
    </row>
    <row r="3" spans="2:14" x14ac:dyDescent="0.3">
      <c r="B3" s="9">
        <v>1503960366</v>
      </c>
      <c r="C3" s="10">
        <f>AVERAGEIF(DataSet!$A$2:$A$941,B3,DataSet!$K$2:$K$941)</f>
        <v>38.70967741935484</v>
      </c>
      <c r="D3" s="10">
        <f>COUNTIF(DataSet!$A$2:$A$941,B3)</f>
        <v>31</v>
      </c>
      <c r="E3" s="10">
        <f>AVERAGEIF(DataSet!$A$2:$A$941,B3,DataSet!$L$2:$L$941)</f>
        <v>19.161290322580644</v>
      </c>
      <c r="F3" s="11" t="str">
        <f>IF(AND(C3 &gt; 30, D3 &gt; 20), "Active Customer", IF(AND(E3 &gt; 60, D3 &gt; 20), "Fairly Active Customer", ""))</f>
        <v>Active Customer</v>
      </c>
      <c r="I3" s="19" t="s">
        <v>43</v>
      </c>
      <c r="J3" s="20"/>
      <c r="K3" s="20"/>
      <c r="L3" s="20"/>
      <c r="M3" s="20"/>
      <c r="N3" s="20"/>
    </row>
    <row r="4" spans="2:14" ht="14.4" hidden="1" customHeight="1" x14ac:dyDescent="0.3">
      <c r="B4" s="6">
        <v>1624580081</v>
      </c>
      <c r="C4" s="5">
        <f>AVERAGEIF(DataSet!$A$2:$A$941,B4,DataSet!$K$2:$K$941)</f>
        <v>8.67741935483871</v>
      </c>
      <c r="D4" s="5">
        <f>COUNTIF(DataSet!$A$2:$A$941,B4)</f>
        <v>31</v>
      </c>
      <c r="E4" s="5">
        <f>AVERAGEIF(DataSet!$A$2:$A$941,B4,DataSet!$L$2:$L$941)</f>
        <v>5.806451612903226</v>
      </c>
      <c r="F4" s="11" t="str">
        <f t="shared" ref="F4:F35" si="0">IF(AND(C4 &gt; 30, D4 &gt; 20), "Active Customer", IF(AND(E4 &gt; 60, D4 &gt; 20), "Fairly Active Customer", ""))</f>
        <v/>
      </c>
      <c r="I4" s="17"/>
      <c r="J4" s="17"/>
      <c r="K4" s="17"/>
      <c r="L4" s="17"/>
      <c r="M4" s="17"/>
      <c r="N4" s="17"/>
    </row>
    <row r="5" spans="2:14" ht="14.4" hidden="1" customHeight="1" x14ac:dyDescent="0.3">
      <c r="B5" s="6">
        <v>1644430081</v>
      </c>
      <c r="C5" s="5">
        <f>AVERAGEIF(DataSet!$A$2:$A$941,B5,DataSet!$K$2:$K$941)</f>
        <v>9.5666666666666664</v>
      </c>
      <c r="D5" s="5">
        <f>COUNTIF(DataSet!$A$2:$A$941,B5)</f>
        <v>30</v>
      </c>
      <c r="E5" s="5">
        <f>AVERAGEIF(DataSet!$A$2:$A$941,B5,DataSet!$L$2:$L$941)</f>
        <v>21.366666666666667</v>
      </c>
      <c r="F5" s="11" t="str">
        <f t="shared" si="0"/>
        <v/>
      </c>
      <c r="I5" s="17"/>
      <c r="J5" s="17"/>
      <c r="K5" s="17"/>
      <c r="L5" s="17"/>
      <c r="M5" s="17"/>
      <c r="N5" s="17"/>
    </row>
    <row r="6" spans="2:14" ht="14.4" hidden="1" customHeight="1" x14ac:dyDescent="0.3">
      <c r="B6" s="6">
        <v>1844505072</v>
      </c>
      <c r="C6" s="5">
        <f>AVERAGEIF(DataSet!$A$2:$A$941,B6,DataSet!$K$2:$K$941)</f>
        <v>0.12903225806451613</v>
      </c>
      <c r="D6" s="5">
        <f>COUNTIF(DataSet!$A$2:$A$941,B6)</f>
        <v>31</v>
      </c>
      <c r="E6" s="5">
        <f>AVERAGEIF(DataSet!$A$2:$A$941,B6,DataSet!$L$2:$L$941)</f>
        <v>1.2903225806451613</v>
      </c>
      <c r="F6" s="11" t="str">
        <f t="shared" si="0"/>
        <v/>
      </c>
      <c r="I6" s="17"/>
      <c r="J6" s="17"/>
      <c r="K6" s="17"/>
      <c r="L6" s="17"/>
      <c r="M6" s="17"/>
      <c r="N6" s="17"/>
    </row>
    <row r="7" spans="2:14" ht="14.4" hidden="1" customHeight="1" x14ac:dyDescent="0.3">
      <c r="B7" s="6">
        <v>1927972279</v>
      </c>
      <c r="C7" s="5">
        <f>AVERAGEIF(DataSet!$A$2:$A$941,B7,DataSet!$K$2:$K$941)</f>
        <v>1.3225806451612903</v>
      </c>
      <c r="D7" s="5">
        <f>COUNTIF(DataSet!$A$2:$A$941,B7)</f>
        <v>31</v>
      </c>
      <c r="E7" s="5">
        <f>AVERAGEIF(DataSet!$A$2:$A$941,B7,DataSet!$L$2:$L$941)</f>
        <v>0.77419354838709675</v>
      </c>
      <c r="F7" s="11" t="str">
        <f t="shared" si="0"/>
        <v/>
      </c>
      <c r="I7" s="17"/>
      <c r="J7" s="17"/>
      <c r="K7" s="17"/>
      <c r="L7" s="17"/>
      <c r="M7" s="17"/>
      <c r="N7" s="17"/>
    </row>
    <row r="8" spans="2:14" x14ac:dyDescent="0.3">
      <c r="B8" s="6">
        <v>2022484408</v>
      </c>
      <c r="C8" s="5">
        <f>AVERAGEIF(DataSet!$A$2:$A$941,B8,DataSet!$K$2:$K$941)</f>
        <v>36.29032258064516</v>
      </c>
      <c r="D8" s="5">
        <f>COUNTIF(DataSet!$A$2:$A$941,B8)</f>
        <v>31</v>
      </c>
      <c r="E8" s="5">
        <f>AVERAGEIF(DataSet!$A$2:$A$941,B8,DataSet!$L$2:$L$941)</f>
        <v>19.35483870967742</v>
      </c>
      <c r="F8" s="11" t="str">
        <f t="shared" si="0"/>
        <v>Active Customer</v>
      </c>
      <c r="I8" s="20"/>
      <c r="J8" s="20"/>
      <c r="K8" s="20"/>
      <c r="L8" s="20"/>
      <c r="M8" s="20"/>
      <c r="N8" s="20"/>
    </row>
    <row r="9" spans="2:14" ht="14.4" hidden="1" customHeight="1" x14ac:dyDescent="0.3">
      <c r="B9" s="6">
        <v>2026352035</v>
      </c>
      <c r="C9" s="5">
        <f>AVERAGEIF(DataSet!$A$2:$A$941,B9,DataSet!$K$2:$K$941)</f>
        <v>9.6774193548387094E-2</v>
      </c>
      <c r="D9" s="5">
        <f>COUNTIF(DataSet!$A$2:$A$941,B9)</f>
        <v>31</v>
      </c>
      <c r="E9" s="5">
        <f>AVERAGEIF(DataSet!$A$2:$A$941,B9,DataSet!$L$2:$L$941)</f>
        <v>0.25806451612903225</v>
      </c>
      <c r="F9" s="11" t="str">
        <f t="shared" si="0"/>
        <v/>
      </c>
      <c r="I9" s="17"/>
      <c r="J9" s="17"/>
      <c r="K9" s="17"/>
      <c r="L9" s="17"/>
      <c r="M9" s="17"/>
      <c r="N9" s="17"/>
    </row>
    <row r="10" spans="2:14" ht="14.4" hidden="1" customHeight="1" x14ac:dyDescent="0.3">
      <c r="B10" s="6">
        <v>2320127002</v>
      </c>
      <c r="C10" s="5">
        <f>AVERAGEIF(DataSet!$A$2:$A$941,B10,DataSet!$K$2:$K$941)</f>
        <v>1.3548387096774193</v>
      </c>
      <c r="D10" s="5">
        <f>COUNTIF(DataSet!$A$2:$A$941,B10)</f>
        <v>31</v>
      </c>
      <c r="E10" s="5">
        <f>AVERAGEIF(DataSet!$A$2:$A$941,B10,DataSet!$L$2:$L$941)</f>
        <v>2.5806451612903225</v>
      </c>
      <c r="F10" s="11" t="str">
        <f t="shared" si="0"/>
        <v/>
      </c>
      <c r="I10" s="17"/>
      <c r="J10" s="17"/>
      <c r="K10" s="17"/>
      <c r="L10" s="17"/>
      <c r="M10" s="17"/>
      <c r="N10" s="17"/>
    </row>
    <row r="11" spans="2:14" ht="14.4" hidden="1" customHeight="1" x14ac:dyDescent="0.3">
      <c r="B11" s="6">
        <v>2347167796</v>
      </c>
      <c r="C11" s="5">
        <f>AVERAGEIF(DataSet!$A$2:$A$941,B11,DataSet!$K$2:$K$941)</f>
        <v>13.5</v>
      </c>
      <c r="D11" s="5">
        <f>COUNTIF(DataSet!$A$2:$A$941,B11)</f>
        <v>18</v>
      </c>
      <c r="E11" s="5">
        <f>AVERAGEIF(DataSet!$A$2:$A$941,B11,DataSet!$L$2:$L$941)</f>
        <v>20.555555555555557</v>
      </c>
      <c r="F11" s="11" t="str">
        <f t="shared" si="0"/>
        <v/>
      </c>
      <c r="I11" s="17"/>
      <c r="J11" s="17"/>
      <c r="K11" s="17"/>
      <c r="L11" s="17"/>
      <c r="M11" s="17"/>
      <c r="N11" s="17"/>
    </row>
    <row r="12" spans="2:14" ht="14.4" hidden="1" customHeight="1" x14ac:dyDescent="0.3">
      <c r="B12" s="6">
        <v>2873212765</v>
      </c>
      <c r="C12" s="5">
        <f>AVERAGEIF(DataSet!$A$2:$A$941,B12,DataSet!$K$2:$K$941)</f>
        <v>14.096774193548388</v>
      </c>
      <c r="D12" s="5">
        <f>COUNTIF(DataSet!$A$2:$A$941,B12)</f>
        <v>31</v>
      </c>
      <c r="E12" s="5">
        <f>AVERAGEIF(DataSet!$A$2:$A$941,B12,DataSet!$L$2:$L$941)</f>
        <v>6.129032258064516</v>
      </c>
      <c r="F12" s="11" t="str">
        <f t="shared" si="0"/>
        <v/>
      </c>
      <c r="I12" s="17"/>
      <c r="J12" s="17"/>
      <c r="K12" s="17"/>
      <c r="L12" s="17"/>
      <c r="M12" s="17"/>
      <c r="N12" s="17"/>
    </row>
    <row r="13" spans="2:14" ht="14.4" hidden="1" customHeight="1" x14ac:dyDescent="0.3">
      <c r="B13" s="6">
        <v>3372868164</v>
      </c>
      <c r="C13" s="5">
        <f>AVERAGEIF(DataSet!$A$2:$A$941,B13,DataSet!$K$2:$K$941)</f>
        <v>9.15</v>
      </c>
      <c r="D13" s="5">
        <f>COUNTIF(DataSet!$A$2:$A$941,B13)</f>
        <v>20</v>
      </c>
      <c r="E13" s="5">
        <f>AVERAGEIF(DataSet!$A$2:$A$941,B13,DataSet!$L$2:$L$941)</f>
        <v>4.0999999999999996</v>
      </c>
      <c r="F13" s="11" t="str">
        <f t="shared" si="0"/>
        <v/>
      </c>
      <c r="I13" s="17"/>
      <c r="J13" s="17"/>
      <c r="K13" s="17"/>
      <c r="L13" s="17"/>
      <c r="M13" s="17"/>
      <c r="N13" s="17"/>
    </row>
    <row r="14" spans="2:14" x14ac:dyDescent="0.3">
      <c r="B14" s="6">
        <v>3977333714</v>
      </c>
      <c r="C14" s="5">
        <f>AVERAGEIF(DataSet!$A$2:$A$941,B14,DataSet!$K$2:$K$941)</f>
        <v>18.899999999999999</v>
      </c>
      <c r="D14" s="5">
        <f>COUNTIF(DataSet!$A$2:$A$941,B14)</f>
        <v>30</v>
      </c>
      <c r="E14" s="5">
        <f>AVERAGEIF(DataSet!$A$2:$A$941,B14,DataSet!$L$2:$L$941)</f>
        <v>61.266666666666666</v>
      </c>
      <c r="F14" s="11" t="str">
        <f>IF(AND(C14 &gt; 30, D14 &gt;= 20), "Active Customer", IF(AND(E14 &gt; 60, D14 &gt;= 20), "Fairly Active Customer", ""))</f>
        <v>Fairly Active Customer</v>
      </c>
      <c r="I14" s="20"/>
      <c r="J14" s="20"/>
      <c r="K14" s="20"/>
      <c r="L14" s="20"/>
      <c r="M14" s="20"/>
      <c r="N14" s="20"/>
    </row>
    <row r="15" spans="2:14" ht="14.4" hidden="1" customHeight="1" x14ac:dyDescent="0.3">
      <c r="B15" s="6">
        <v>4020332650</v>
      </c>
      <c r="C15" s="5">
        <f>AVERAGEIF(DataSet!$A$2:$A$941,B15,DataSet!$K$2:$K$941)</f>
        <v>5.193548387096774</v>
      </c>
      <c r="D15" s="5">
        <f>COUNTIF(DataSet!$A$2:$A$941,B15)</f>
        <v>31</v>
      </c>
      <c r="E15" s="5">
        <f>AVERAGEIF(DataSet!$A$2:$A$941,B15,DataSet!$L$2:$L$941)</f>
        <v>5.354838709677419</v>
      </c>
      <c r="F15" s="11" t="str">
        <f t="shared" si="0"/>
        <v/>
      </c>
      <c r="I15" s="17"/>
      <c r="J15" s="17"/>
      <c r="K15" s="17"/>
      <c r="L15" s="17"/>
      <c r="M15" s="17"/>
      <c r="N15" s="17"/>
    </row>
    <row r="16" spans="2:14" ht="14.4" hidden="1" customHeight="1" x14ac:dyDescent="0.3">
      <c r="B16" s="6">
        <v>4057192912</v>
      </c>
      <c r="C16" s="5">
        <f>AVERAGEIF(DataSet!$A$2:$A$941,B16,DataSet!$K$2:$K$941)</f>
        <v>0.75</v>
      </c>
      <c r="D16" s="5">
        <f>COUNTIF(DataSet!$A$2:$A$941,B16)</f>
        <v>4</v>
      </c>
      <c r="E16" s="5">
        <f>AVERAGEIF(DataSet!$A$2:$A$941,B16,DataSet!$L$2:$L$941)</f>
        <v>1.5</v>
      </c>
      <c r="F16" s="11" t="str">
        <f t="shared" si="0"/>
        <v/>
      </c>
      <c r="I16" s="17"/>
      <c r="J16" s="17"/>
      <c r="K16" s="17"/>
      <c r="L16" s="17"/>
      <c r="M16" s="17"/>
      <c r="N16" s="17"/>
    </row>
    <row r="17" spans="2:14" ht="14.4" hidden="1" customHeight="1" x14ac:dyDescent="0.3">
      <c r="B17" s="6">
        <v>4319703577</v>
      </c>
      <c r="C17" s="5">
        <f>AVERAGEIF(DataSet!$A$2:$A$941,B17,DataSet!$K$2:$K$941)</f>
        <v>3.5806451612903225</v>
      </c>
      <c r="D17" s="5">
        <f>COUNTIF(DataSet!$A$2:$A$941,B17)</f>
        <v>31</v>
      </c>
      <c r="E17" s="5">
        <f>AVERAGEIF(DataSet!$A$2:$A$941,B17,DataSet!$L$2:$L$941)</f>
        <v>12.32258064516129</v>
      </c>
      <c r="F17" s="11" t="str">
        <f t="shared" si="0"/>
        <v/>
      </c>
      <c r="I17" s="17"/>
      <c r="J17" s="17"/>
      <c r="K17" s="17"/>
      <c r="L17" s="17"/>
      <c r="M17" s="17"/>
      <c r="N17" s="17"/>
    </row>
    <row r="18" spans="2:14" ht="14.4" hidden="1" customHeight="1" x14ac:dyDescent="0.3">
      <c r="B18" s="6">
        <v>4388161847</v>
      </c>
      <c r="C18" s="5">
        <f>AVERAGEIF(DataSet!$A$2:$A$941,B18,DataSet!$K$2:$K$941)</f>
        <v>23.161290322580644</v>
      </c>
      <c r="D18" s="5">
        <f>COUNTIF(DataSet!$A$2:$A$941,B18)</f>
        <v>31</v>
      </c>
      <c r="E18" s="5">
        <f>AVERAGEIF(DataSet!$A$2:$A$941,B18,DataSet!$L$2:$L$941)</f>
        <v>20.35483870967742</v>
      </c>
      <c r="F18" s="11" t="str">
        <f t="shared" si="0"/>
        <v/>
      </c>
      <c r="I18" s="17"/>
      <c r="J18" s="17"/>
      <c r="K18" s="17"/>
      <c r="L18" s="17"/>
      <c r="M18" s="17"/>
      <c r="N18" s="17"/>
    </row>
    <row r="19" spans="2:14" ht="14.4" hidden="1" customHeight="1" x14ac:dyDescent="0.3">
      <c r="B19" s="6">
        <v>4445114986</v>
      </c>
      <c r="C19" s="5">
        <f>AVERAGEIF(DataSet!$A$2:$A$941,B19,DataSet!$K$2:$K$941)</f>
        <v>6.612903225806452</v>
      </c>
      <c r="D19" s="5">
        <f>COUNTIF(DataSet!$A$2:$A$941,B19)</f>
        <v>31</v>
      </c>
      <c r="E19" s="5">
        <f>AVERAGEIF(DataSet!$A$2:$A$941,B19,DataSet!$L$2:$L$941)</f>
        <v>1.7419354838709677</v>
      </c>
      <c r="F19" s="11" t="str">
        <f t="shared" si="0"/>
        <v/>
      </c>
      <c r="I19" s="17"/>
      <c r="J19" s="17"/>
      <c r="K19" s="17"/>
      <c r="L19" s="17"/>
      <c r="M19" s="17"/>
      <c r="N19" s="17"/>
    </row>
    <row r="20" spans="2:14" ht="14.4" hidden="1" customHeight="1" x14ac:dyDescent="0.3">
      <c r="B20" s="6">
        <v>4558609924</v>
      </c>
      <c r="C20" s="5">
        <f>AVERAGEIF(DataSet!$A$2:$A$941,B20,DataSet!$K$2:$K$941)</f>
        <v>10.387096774193548</v>
      </c>
      <c r="D20" s="5">
        <f>COUNTIF(DataSet!$A$2:$A$941,B20)</f>
        <v>31</v>
      </c>
      <c r="E20" s="5">
        <f>AVERAGEIF(DataSet!$A$2:$A$941,B20,DataSet!$L$2:$L$941)</f>
        <v>13.709677419354838</v>
      </c>
      <c r="F20" s="11" t="str">
        <f t="shared" si="0"/>
        <v/>
      </c>
      <c r="I20" s="17"/>
      <c r="J20" s="17"/>
      <c r="K20" s="17"/>
      <c r="L20" s="17"/>
      <c r="M20" s="17"/>
      <c r="N20" s="17"/>
    </row>
    <row r="21" spans="2:14" ht="14.4" hidden="1" customHeight="1" x14ac:dyDescent="0.3">
      <c r="B21" s="6">
        <v>4702921684</v>
      </c>
      <c r="C21" s="5">
        <f>AVERAGEIF(DataSet!$A$2:$A$941,B21,DataSet!$K$2:$K$941)</f>
        <v>5.129032258064516</v>
      </c>
      <c r="D21" s="5">
        <f>COUNTIF(DataSet!$A$2:$A$941,B21)</f>
        <v>31</v>
      </c>
      <c r="E21" s="5">
        <f>AVERAGEIF(DataSet!$A$2:$A$941,B21,DataSet!$L$2:$L$941)</f>
        <v>26.032258064516128</v>
      </c>
      <c r="F21" s="11" t="str">
        <f t="shared" si="0"/>
        <v/>
      </c>
      <c r="I21" s="17"/>
      <c r="J21" s="17"/>
      <c r="K21" s="17"/>
      <c r="L21" s="17"/>
      <c r="M21" s="17"/>
      <c r="N21" s="17"/>
    </row>
    <row r="22" spans="2:14" ht="14.4" hidden="1" customHeight="1" x14ac:dyDescent="0.3">
      <c r="B22" s="6">
        <v>5553957443</v>
      </c>
      <c r="C22" s="5">
        <f>AVERAGEIF(DataSet!$A$2:$A$941,B22,DataSet!$K$2:$K$941)</f>
        <v>23.419354838709676</v>
      </c>
      <c r="D22" s="5">
        <f>COUNTIF(DataSet!$A$2:$A$941,B22)</f>
        <v>31</v>
      </c>
      <c r="E22" s="5">
        <f>AVERAGEIF(DataSet!$A$2:$A$941,B22,DataSet!$L$2:$L$941)</f>
        <v>13</v>
      </c>
      <c r="F22" s="11" t="str">
        <f t="shared" si="0"/>
        <v/>
      </c>
      <c r="I22" s="17"/>
      <c r="J22" s="17"/>
      <c r="K22" s="17"/>
      <c r="L22" s="17"/>
      <c r="M22" s="17"/>
      <c r="N22" s="17"/>
    </row>
    <row r="23" spans="2:14" x14ac:dyDescent="0.3">
      <c r="B23" s="6">
        <v>5577150313</v>
      </c>
      <c r="C23" s="5">
        <f>AVERAGEIF(DataSet!$A$2:$A$941,B23,DataSet!$K$2:$K$941)</f>
        <v>87.333333333333329</v>
      </c>
      <c r="D23" s="5">
        <f>COUNTIF(DataSet!$A$2:$A$941,B23)</f>
        <v>30</v>
      </c>
      <c r="E23" s="5">
        <f>AVERAGEIF(DataSet!$A$2:$A$941,B23,DataSet!$L$2:$L$941)</f>
        <v>29.833333333333332</v>
      </c>
      <c r="F23" s="11" t="str">
        <f t="shared" si="0"/>
        <v>Active Customer</v>
      </c>
      <c r="I23" s="20"/>
      <c r="J23" s="20"/>
      <c r="K23" s="20"/>
      <c r="L23" s="20"/>
      <c r="M23" s="20"/>
      <c r="N23" s="20"/>
    </row>
    <row r="24" spans="2:14" ht="14.4" hidden="1" customHeight="1" x14ac:dyDescent="0.3">
      <c r="B24" s="6">
        <v>6117666160</v>
      </c>
      <c r="C24" s="5">
        <f>AVERAGEIF(DataSet!$A$2:$A$941,B24,DataSet!$K$2:$K$941)</f>
        <v>1.5714285714285714</v>
      </c>
      <c r="D24" s="5">
        <f>COUNTIF(DataSet!$A$2:$A$941,B24)</f>
        <v>28</v>
      </c>
      <c r="E24" s="5">
        <f>AVERAGEIF(DataSet!$A$2:$A$941,B24,DataSet!$L$2:$L$941)</f>
        <v>2.0357142857142856</v>
      </c>
      <c r="F24" s="11" t="str">
        <f t="shared" si="0"/>
        <v/>
      </c>
      <c r="I24" s="17"/>
      <c r="J24" s="17"/>
      <c r="K24" s="17"/>
      <c r="L24" s="17"/>
      <c r="M24" s="17"/>
      <c r="N24" s="17"/>
    </row>
    <row r="25" spans="2:14" ht="14.4" hidden="1" customHeight="1" x14ac:dyDescent="0.3">
      <c r="B25" s="6">
        <v>6290855005</v>
      </c>
      <c r="C25" s="5">
        <f>AVERAGEIF(DataSet!$A$2:$A$941,B25,DataSet!$K$2:$K$941)</f>
        <v>2.7586206896551726</v>
      </c>
      <c r="D25" s="5">
        <f>COUNTIF(DataSet!$A$2:$A$941,B25)</f>
        <v>29</v>
      </c>
      <c r="E25" s="5">
        <f>AVERAGEIF(DataSet!$A$2:$A$941,B25,DataSet!$L$2:$L$941)</f>
        <v>3.7931034482758621</v>
      </c>
      <c r="F25" s="11" t="str">
        <f t="shared" si="0"/>
        <v/>
      </c>
      <c r="I25" s="17"/>
      <c r="J25" s="17"/>
      <c r="K25" s="17"/>
      <c r="L25" s="17"/>
      <c r="M25" s="17"/>
      <c r="N25" s="17"/>
    </row>
    <row r="26" spans="2:14" ht="14.4" hidden="1" customHeight="1" x14ac:dyDescent="0.3">
      <c r="B26" s="6">
        <v>6775888955</v>
      </c>
      <c r="C26" s="5">
        <f>AVERAGEIF(DataSet!$A$2:$A$941,B26,DataSet!$K$2:$K$941)</f>
        <v>11</v>
      </c>
      <c r="D26" s="5">
        <f>COUNTIF(DataSet!$A$2:$A$941,B26)</f>
        <v>26</v>
      </c>
      <c r="E26" s="5">
        <f>AVERAGEIF(DataSet!$A$2:$A$941,B26,DataSet!$L$2:$L$941)</f>
        <v>14.807692307692308</v>
      </c>
      <c r="F26" s="11" t="str">
        <f t="shared" si="0"/>
        <v/>
      </c>
      <c r="I26" s="17"/>
      <c r="J26" s="17"/>
      <c r="K26" s="17"/>
      <c r="L26" s="17"/>
      <c r="M26" s="17"/>
      <c r="N26" s="17"/>
    </row>
    <row r="27" spans="2:14" ht="14.4" hidden="1" customHeight="1" x14ac:dyDescent="0.3">
      <c r="B27" s="6">
        <v>6962181067</v>
      </c>
      <c r="C27" s="5">
        <f>AVERAGEIF(DataSet!$A$2:$A$941,B27,DataSet!$K$2:$K$941)</f>
        <v>22.806451612903224</v>
      </c>
      <c r="D27" s="5">
        <f>COUNTIF(DataSet!$A$2:$A$941,B27)</f>
        <v>31</v>
      </c>
      <c r="E27" s="5">
        <f>AVERAGEIF(DataSet!$A$2:$A$941,B27,DataSet!$L$2:$L$941)</f>
        <v>18.516129032258064</v>
      </c>
      <c r="F27" s="11" t="str">
        <f t="shared" si="0"/>
        <v/>
      </c>
      <c r="I27" s="17"/>
      <c r="J27" s="17"/>
      <c r="K27" s="17"/>
      <c r="L27" s="17"/>
      <c r="M27" s="17"/>
      <c r="N27" s="17"/>
    </row>
    <row r="28" spans="2:14" x14ac:dyDescent="0.3">
      <c r="B28" s="6">
        <v>7007744171</v>
      </c>
      <c r="C28" s="5">
        <f>AVERAGEIF(DataSet!$A$2:$A$941,B28,DataSet!$K$2:$K$941)</f>
        <v>31.03846153846154</v>
      </c>
      <c r="D28" s="5">
        <f>COUNTIF(DataSet!$A$2:$A$941,B28)</f>
        <v>26</v>
      </c>
      <c r="E28" s="5">
        <f>AVERAGEIF(DataSet!$A$2:$A$941,B28,DataSet!$L$2:$L$941)</f>
        <v>16.26923076923077</v>
      </c>
      <c r="F28" s="11" t="str">
        <f t="shared" si="0"/>
        <v>Active Customer</v>
      </c>
      <c r="I28" s="20"/>
      <c r="J28" s="20"/>
      <c r="K28" s="20"/>
      <c r="L28" s="20"/>
      <c r="M28" s="20"/>
      <c r="N28" s="20"/>
    </row>
    <row r="29" spans="2:14" x14ac:dyDescent="0.3">
      <c r="B29" s="6">
        <v>7086361926</v>
      </c>
      <c r="C29" s="5">
        <f>AVERAGEIF(DataSet!$A$2:$A$941,B29,DataSet!$K$2:$K$941)</f>
        <v>42.58064516129032</v>
      </c>
      <c r="D29" s="5">
        <f>COUNTIF(DataSet!$A$2:$A$941,B29)</f>
        <v>31</v>
      </c>
      <c r="E29" s="5">
        <f>AVERAGEIF(DataSet!$A$2:$A$941,B29,DataSet!$L$2:$L$941)</f>
        <v>25.35483870967742</v>
      </c>
      <c r="F29" s="11" t="str">
        <f t="shared" si="0"/>
        <v>Active Customer</v>
      </c>
      <c r="I29" s="20"/>
      <c r="J29" s="20"/>
      <c r="K29" s="20"/>
      <c r="L29" s="20"/>
      <c r="M29" s="20"/>
      <c r="N29" s="20"/>
    </row>
    <row r="30" spans="2:14" x14ac:dyDescent="0.3">
      <c r="B30" s="6">
        <v>8053475328</v>
      </c>
      <c r="C30" s="5">
        <f>AVERAGEIF(DataSet!$A$2:$A$941,B30,DataSet!$K$2:$K$941)</f>
        <v>85.161290322580641</v>
      </c>
      <c r="D30" s="5">
        <f>COUNTIF(DataSet!$A$2:$A$941,B30)</f>
        <v>31</v>
      </c>
      <c r="E30" s="5">
        <f>AVERAGEIF(DataSet!$A$2:$A$941,B30,DataSet!$L$2:$L$941)</f>
        <v>9.5806451612903221</v>
      </c>
      <c r="F30" s="11" t="str">
        <f t="shared" si="0"/>
        <v>Active Customer</v>
      </c>
      <c r="I30" s="20"/>
      <c r="J30" s="20"/>
      <c r="K30" s="20"/>
      <c r="L30" s="20"/>
      <c r="M30" s="20"/>
      <c r="N30" s="20"/>
    </row>
    <row r="31" spans="2:14" ht="14.4" hidden="1" customHeight="1" x14ac:dyDescent="0.3">
      <c r="B31" s="6">
        <v>8253242879</v>
      </c>
      <c r="C31" s="5">
        <f>AVERAGEIF(DataSet!$A$2:$A$941,B31,DataSet!$K$2:$K$941)</f>
        <v>20.526315789473685</v>
      </c>
      <c r="D31" s="5">
        <f>COUNTIF(DataSet!$A$2:$A$941,B31)</f>
        <v>19</v>
      </c>
      <c r="E31" s="5">
        <f>AVERAGEIF(DataSet!$A$2:$A$941,B31,DataSet!$L$2:$L$941)</f>
        <v>14.315789473684211</v>
      </c>
      <c r="F31" s="11" t="str">
        <f t="shared" si="0"/>
        <v/>
      </c>
      <c r="I31" s="17"/>
      <c r="J31" s="17"/>
      <c r="K31" s="17"/>
      <c r="L31" s="17"/>
      <c r="M31" s="17"/>
      <c r="N31" s="17"/>
    </row>
    <row r="32" spans="2:14" x14ac:dyDescent="0.3">
      <c r="B32" s="6">
        <v>8378563200</v>
      </c>
      <c r="C32" s="5">
        <f>AVERAGEIF(DataSet!$A$2:$A$941,B32,DataSet!$K$2:$K$941)</f>
        <v>58.677419354838712</v>
      </c>
      <c r="D32" s="5">
        <f>COUNTIF(DataSet!$A$2:$A$941,B32)</f>
        <v>31</v>
      </c>
      <c r="E32" s="5">
        <f>AVERAGEIF(DataSet!$A$2:$A$941,B32,DataSet!$L$2:$L$941)</f>
        <v>10.258064516129032</v>
      </c>
      <c r="F32" s="11" t="str">
        <f t="shared" si="0"/>
        <v>Active Customer</v>
      </c>
      <c r="I32" s="20"/>
      <c r="J32" s="20"/>
      <c r="K32" s="20"/>
      <c r="L32" s="20"/>
      <c r="M32" s="20"/>
      <c r="N32" s="20"/>
    </row>
    <row r="33" spans="2:14" ht="14.4" hidden="1" customHeight="1" x14ac:dyDescent="0.3">
      <c r="B33" s="6">
        <v>8583815059</v>
      </c>
      <c r="C33" s="5">
        <f>AVERAGEIF(DataSet!$A$2:$A$941,B33,DataSet!$K$2:$K$941)</f>
        <v>9.67741935483871</v>
      </c>
      <c r="D33" s="5">
        <f>COUNTIF(DataSet!$A$2:$A$941,B33)</f>
        <v>31</v>
      </c>
      <c r="E33" s="5">
        <f>AVERAGEIF(DataSet!$A$2:$A$941,B33,DataSet!$L$2:$L$941)</f>
        <v>22.193548387096776</v>
      </c>
      <c r="F33" s="11" t="str">
        <f t="shared" si="0"/>
        <v/>
      </c>
      <c r="I33" s="17"/>
      <c r="J33" s="17"/>
      <c r="K33" s="17"/>
      <c r="L33" s="17"/>
      <c r="M33" s="17"/>
      <c r="N33" s="17"/>
    </row>
    <row r="34" spans="2:14" ht="14.4" hidden="1" customHeight="1" x14ac:dyDescent="0.3">
      <c r="B34" s="6">
        <v>8792009665</v>
      </c>
      <c r="C34" s="5">
        <f>AVERAGEIF(DataSet!$A$2:$A$941,B34,DataSet!$K$2:$K$941)</f>
        <v>0.96551724137931039</v>
      </c>
      <c r="D34" s="5">
        <f>COUNTIF(DataSet!$A$2:$A$941,B34)</f>
        <v>29</v>
      </c>
      <c r="E34" s="5">
        <f>AVERAGEIF(DataSet!$A$2:$A$941,B34,DataSet!$L$2:$L$941)</f>
        <v>4.0344827586206895</v>
      </c>
      <c r="F34" s="11" t="str">
        <f t="shared" si="0"/>
        <v/>
      </c>
      <c r="I34" s="17"/>
      <c r="J34" s="17"/>
      <c r="K34" s="17"/>
      <c r="L34" s="17"/>
      <c r="M34" s="17"/>
      <c r="N34" s="17"/>
    </row>
    <row r="35" spans="2:14" ht="15" thickBot="1" x14ac:dyDescent="0.35">
      <c r="B35" s="7">
        <v>8877689391</v>
      </c>
      <c r="C35" s="8">
        <f>AVERAGEIF(DataSet!$A$2:$A$941,B35,DataSet!$K$2:$K$941)</f>
        <v>66.064516129032256</v>
      </c>
      <c r="D35" s="8">
        <f>COUNTIF(DataSet!$A$2:$A$941,B35)</f>
        <v>31</v>
      </c>
      <c r="E35" s="8">
        <f>AVERAGEIF(DataSet!$A$2:$A$941,B35,DataSet!$L$2:$L$941)</f>
        <v>9.935483870967742</v>
      </c>
      <c r="F35" s="11" t="str">
        <f t="shared" si="0"/>
        <v>Active Customer</v>
      </c>
      <c r="I35" s="20"/>
      <c r="J35" s="20"/>
      <c r="K35" s="20"/>
      <c r="L35" s="20"/>
      <c r="M35" s="20"/>
      <c r="N35" s="20"/>
    </row>
    <row r="36" spans="2:14" x14ac:dyDescent="0.3">
      <c r="I36" s="20"/>
      <c r="J36" s="20"/>
      <c r="K36" s="20"/>
      <c r="L36" s="20"/>
      <c r="M36" s="20"/>
      <c r="N36" s="20"/>
    </row>
    <row r="37" spans="2:14" x14ac:dyDescent="0.3">
      <c r="I37" s="20"/>
      <c r="J37" s="20"/>
      <c r="K37" s="20"/>
      <c r="L37" s="20"/>
      <c r="M37" s="20"/>
      <c r="N37" s="20"/>
    </row>
    <row r="38" spans="2:14" x14ac:dyDescent="0.3">
      <c r="I38" s="20"/>
      <c r="J38" s="20"/>
      <c r="K38" s="20"/>
      <c r="L38" s="20"/>
      <c r="M38" s="20"/>
      <c r="N38" s="20"/>
    </row>
    <row r="39" spans="2:14" x14ac:dyDescent="0.3">
      <c r="I39" s="20"/>
      <c r="J39" s="20"/>
      <c r="K39" s="20"/>
      <c r="L39" s="20"/>
      <c r="M39" s="20"/>
      <c r="N39" s="20"/>
    </row>
    <row r="40" spans="2:14" x14ac:dyDescent="0.3">
      <c r="I40" s="20"/>
      <c r="J40" s="20"/>
      <c r="K40" s="20"/>
      <c r="L40" s="20"/>
      <c r="M40" s="20"/>
      <c r="N40" s="20"/>
    </row>
    <row r="41" spans="2:14" x14ac:dyDescent="0.3">
      <c r="I41" s="20"/>
      <c r="J41" s="20"/>
      <c r="K41" s="20"/>
      <c r="L41" s="20"/>
      <c r="M41" s="20"/>
      <c r="N41" s="20"/>
    </row>
    <row r="42" spans="2:14" x14ac:dyDescent="0.3">
      <c r="C42" s="15" t="s">
        <v>38</v>
      </c>
      <c r="D42" t="s">
        <v>42</v>
      </c>
      <c r="E42"/>
      <c r="I42" s="20"/>
      <c r="J42" s="20"/>
      <c r="K42" s="20"/>
      <c r="L42" s="20"/>
      <c r="M42" s="20"/>
      <c r="N42" s="20"/>
    </row>
    <row r="43" spans="2:14" x14ac:dyDescent="0.3">
      <c r="C43" s="3" t="s">
        <v>37</v>
      </c>
      <c r="D43" s="16">
        <v>8</v>
      </c>
      <c r="E43"/>
      <c r="I43" s="20"/>
      <c r="J43" s="20"/>
      <c r="K43" s="20"/>
      <c r="L43" s="20"/>
      <c r="M43" s="20"/>
      <c r="N43" s="20"/>
    </row>
    <row r="44" spans="2:14" x14ac:dyDescent="0.3">
      <c r="C44" s="3" t="s">
        <v>41</v>
      </c>
      <c r="D44" s="16">
        <v>1</v>
      </c>
      <c r="E44"/>
    </row>
    <row r="45" spans="2:14" x14ac:dyDescent="0.3">
      <c r="C45" s="3" t="s">
        <v>39</v>
      </c>
      <c r="D45" s="16">
        <v>9</v>
      </c>
      <c r="E45"/>
    </row>
    <row r="46" spans="2:14" x14ac:dyDescent="0.3">
      <c r="C46"/>
      <c r="D46"/>
      <c r="E46"/>
    </row>
    <row r="47" spans="2:14" x14ac:dyDescent="0.3">
      <c r="C47"/>
      <c r="D47"/>
      <c r="E47"/>
    </row>
    <row r="48" spans="2:14" x14ac:dyDescent="0.3">
      <c r="C48"/>
      <c r="D48"/>
      <c r="E48"/>
    </row>
    <row r="49" spans="3:5" x14ac:dyDescent="0.3">
      <c r="C49"/>
      <c r="D49"/>
      <c r="E49"/>
    </row>
    <row r="50" spans="3:5" x14ac:dyDescent="0.3">
      <c r="C50"/>
      <c r="D50"/>
      <c r="E50"/>
    </row>
    <row r="51" spans="3:5" x14ac:dyDescent="0.3">
      <c r="C51"/>
      <c r="D51"/>
      <c r="E51"/>
    </row>
    <row r="52" spans="3:5" x14ac:dyDescent="0.3">
      <c r="C52"/>
      <c r="D52"/>
      <c r="E52"/>
    </row>
    <row r="53" spans="3:5" x14ac:dyDescent="0.3">
      <c r="C53"/>
      <c r="D53"/>
      <c r="E53"/>
    </row>
    <row r="54" spans="3:5" x14ac:dyDescent="0.3">
      <c r="C54"/>
      <c r="D54"/>
      <c r="E54"/>
    </row>
    <row r="55" spans="3:5" x14ac:dyDescent="0.3">
      <c r="C55"/>
      <c r="D55"/>
      <c r="E55"/>
    </row>
    <row r="56" spans="3:5" x14ac:dyDescent="0.3">
      <c r="C56"/>
      <c r="D56"/>
      <c r="E56"/>
    </row>
    <row r="57" spans="3:5" x14ac:dyDescent="0.3">
      <c r="C57"/>
      <c r="D57"/>
      <c r="E57"/>
    </row>
    <row r="58" spans="3:5" x14ac:dyDescent="0.3">
      <c r="C58"/>
      <c r="D58"/>
      <c r="E58"/>
    </row>
    <row r="59" spans="3:5" x14ac:dyDescent="0.3">
      <c r="C59"/>
      <c r="D59"/>
      <c r="E59"/>
    </row>
  </sheetData>
  <autoFilter ref="B2:F35" xr:uid="{DE25860D-6C4B-405E-9A95-8FA15ACEDE57}">
    <filterColumn colId="4">
      <customFilters>
        <customFilter operator="notEqual" val=" "/>
      </customFilters>
    </filterColumn>
  </autoFilter>
  <mergeCells count="1">
    <mergeCell ref="I3:N4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Kaushal Divekar</cp:lastModifiedBy>
  <dcterms:created xsi:type="dcterms:W3CDTF">2015-06-05T18:17:20Z</dcterms:created>
  <dcterms:modified xsi:type="dcterms:W3CDTF">2024-01-27T11:55:50Z</dcterms:modified>
</cp:coreProperties>
</file>