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 (Work Breakdown Structure)" sheetId="1" r:id="rId4"/>
    <sheet state="visible" name="CBS (Cost Breakdown Structure)" sheetId="2" r:id="rId5"/>
  </sheets>
  <definedNames/>
  <calcPr/>
</workbook>
</file>

<file path=xl/sharedStrings.xml><?xml version="1.0" encoding="utf-8"?>
<sst xmlns="http://schemas.openxmlformats.org/spreadsheetml/2006/main" count="54" uniqueCount="44">
  <si>
    <t xml:space="preserve"> </t>
  </si>
  <si>
    <t>ID</t>
  </si>
  <si>
    <t>Entregables</t>
  </si>
  <si>
    <t>Duración ()Horas</t>
  </si>
  <si>
    <t>Recurso</t>
  </si>
  <si>
    <t>Analisis/Diseño del Software</t>
  </si>
  <si>
    <t>Tabla de conversión SP - Horas</t>
  </si>
  <si>
    <t>Diseños de pantallas</t>
  </si>
  <si>
    <t>ANL</t>
  </si>
  <si>
    <t>Valor SP</t>
  </si>
  <si>
    <t>Valor Horas</t>
  </si>
  <si>
    <t>Diagramas de Bases de Datos/ Clases</t>
  </si>
  <si>
    <t>DSR</t>
  </si>
  <si>
    <t>Desarrollo de Sotware</t>
  </si>
  <si>
    <t>Desarrollo del BackEnd</t>
  </si>
  <si>
    <t>DJR</t>
  </si>
  <si>
    <t>Desarrollo del Front End</t>
  </si>
  <si>
    <t>Capacitación</t>
  </si>
  <si>
    <t>Documentacion del Usuario</t>
  </si>
  <si>
    <t>ANL, GDR</t>
  </si>
  <si>
    <t>Entrenamiento de Usuario</t>
  </si>
  <si>
    <t>Recursos</t>
  </si>
  <si>
    <t>Descripcion</t>
  </si>
  <si>
    <t>Tarifa X Hora</t>
  </si>
  <si>
    <t>Codigo</t>
  </si>
  <si>
    <t>Dev JR</t>
  </si>
  <si>
    <t>Dev SR</t>
  </si>
  <si>
    <t>Graphic Designer</t>
  </si>
  <si>
    <t>GDR</t>
  </si>
  <si>
    <t>Analista</t>
  </si>
  <si>
    <t>Costos Directos</t>
  </si>
  <si>
    <t>Costos Indirectos</t>
  </si>
  <si>
    <t>Mano de Obra</t>
  </si>
  <si>
    <t>Costos</t>
  </si>
  <si>
    <t>Luz</t>
  </si>
  <si>
    <t>Material Gastable</t>
  </si>
  <si>
    <t>Agua</t>
  </si>
  <si>
    <t>Licencias</t>
  </si>
  <si>
    <t>SQL SERVER 2016 R2</t>
  </si>
  <si>
    <t>Servidores</t>
  </si>
  <si>
    <t>AWS EC2(Virtuales)</t>
  </si>
  <si>
    <t>Costos Estimados</t>
  </si>
  <si>
    <t>Contigencia (5%)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</si>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</sst>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[$RD$]#,##0.00"/>
    <numFmt numFmtId="166" formatCode="[$$]#,##0.00"/>
  </numFmts>
  <fonts count="5">
    <font>
      <sz val="10.0"/>
      <color rgb="FF000000"/>
      <name val="Arial"/>
    </font>
    <font>
      <color theme="1"/>
      <name val="Arial"/>
    </font>
    <font>
      <b/>
      <sz val="14.0"/>
      <color rgb="FFFFFFFF"/>
      <name val="Consolas"/>
    </font>
    <font>
      <b/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horizontal="center" readingOrder="0"/>
    </xf>
    <xf borderId="0" fillId="3" fontId="1" numFmtId="0" xfId="0" applyFont="1"/>
    <xf borderId="0" fillId="4" fontId="1" numFmtId="164" xfId="0" applyAlignment="1" applyFill="1" applyFont="1" applyNumberFormat="1">
      <alignment readingOrder="0"/>
    </xf>
    <xf borderId="0" fillId="4" fontId="1" numFmtId="0" xfId="0" applyAlignment="1" applyFont="1">
      <alignment readingOrder="0"/>
    </xf>
    <xf borderId="0" fillId="5" fontId="1" numFmtId="164" xfId="0" applyAlignment="1" applyFill="1" applyFont="1" applyNumberFormat="1">
      <alignment readingOrder="0"/>
    </xf>
    <xf borderId="0" fillId="5" fontId="1" numFmtId="0" xfId="0" applyAlignment="1" applyFont="1">
      <alignment readingOrder="0"/>
    </xf>
    <xf borderId="0" fillId="6" fontId="1" numFmtId="164" xfId="0" applyAlignment="1" applyFill="1" applyFont="1" applyNumberFormat="1">
      <alignment readingOrder="0"/>
    </xf>
    <xf borderId="0" fillId="6" fontId="4" numFmtId="0" xfId="0" applyAlignment="1" applyFont="1">
      <alignment readingOrder="0"/>
    </xf>
    <xf borderId="0" fillId="6" fontId="1" numFmtId="0" xfId="0" applyAlignment="1" applyFont="1">
      <alignment readingOrder="0"/>
    </xf>
    <xf borderId="0" fillId="0" fontId="1" numFmtId="165" xfId="0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33.71"/>
    <col customWidth="1" min="3" max="3" width="24.43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</row>
    <row r="4">
      <c r="A4" s="3">
        <v>1.0</v>
      </c>
      <c r="B4" s="4" t="s">
        <v>5</v>
      </c>
      <c r="C4" s="5"/>
      <c r="D4" s="5"/>
      <c r="F4" s="2" t="s">
        <v>6</v>
      </c>
    </row>
    <row r="5">
      <c r="A5" s="6">
        <v>43831.0</v>
      </c>
      <c r="B5" s="7" t="s">
        <v>7</v>
      </c>
      <c r="C5" s="7">
        <v>4.0</v>
      </c>
      <c r="D5" s="7" t="s">
        <v>8</v>
      </c>
      <c r="F5" s="1" t="s">
        <v>9</v>
      </c>
      <c r="G5" s="1" t="s">
        <v>10</v>
      </c>
    </row>
    <row r="6">
      <c r="A6" s="6">
        <v>43862.0</v>
      </c>
      <c r="B6" s="7" t="s">
        <v>11</v>
      </c>
      <c r="C6" s="7">
        <v>6.0</v>
      </c>
      <c r="D6" s="7" t="s">
        <v>12</v>
      </c>
      <c r="F6" s="1">
        <v>1.0</v>
      </c>
      <c r="G6" s="1">
        <v>4.0</v>
      </c>
    </row>
    <row r="7">
      <c r="A7" s="3">
        <v>2.0</v>
      </c>
      <c r="B7" s="4" t="s">
        <v>13</v>
      </c>
      <c r="C7" s="5"/>
      <c r="D7" s="5"/>
      <c r="F7" s="1">
        <v>3.0</v>
      </c>
      <c r="G7" s="1">
        <v>8.0</v>
      </c>
    </row>
    <row r="8">
      <c r="A8" s="8">
        <v>43832.0</v>
      </c>
      <c r="B8" s="9" t="s">
        <v>14</v>
      </c>
      <c r="C8" s="9">
        <v>100.0</v>
      </c>
      <c r="D8" s="9" t="s">
        <v>15</v>
      </c>
      <c r="F8" s="1">
        <v>5.0</v>
      </c>
      <c r="G8" s="1">
        <v>16.0</v>
      </c>
    </row>
    <row r="9">
      <c r="A9" s="8">
        <v>43863.0</v>
      </c>
      <c r="B9" s="9" t="s">
        <v>16</v>
      </c>
      <c r="C9" s="9">
        <v>100.0</v>
      </c>
      <c r="D9" s="9" t="s">
        <v>12</v>
      </c>
      <c r="F9" s="1">
        <v>8.0</v>
      </c>
      <c r="G9" s="1">
        <v>20.0</v>
      </c>
    </row>
    <row r="10">
      <c r="A10" s="3">
        <v>3.0</v>
      </c>
      <c r="B10" s="4" t="s">
        <v>17</v>
      </c>
      <c r="C10" s="5"/>
      <c r="D10" s="5"/>
    </row>
    <row r="11">
      <c r="A11" s="10">
        <v>43833.0</v>
      </c>
      <c r="B11" s="11" t="s">
        <v>18</v>
      </c>
      <c r="C11" s="11">
        <v>12.0</v>
      </c>
      <c r="D11" s="12" t="s">
        <v>19</v>
      </c>
    </row>
    <row r="12">
      <c r="A12" s="10">
        <v>43864.0</v>
      </c>
      <c r="B12" s="11" t="s">
        <v>20</v>
      </c>
      <c r="C12" s="11">
        <v>20.0</v>
      </c>
      <c r="D12" s="12" t="s">
        <v>8</v>
      </c>
      <c r="F12" s="2" t="s">
        <v>21</v>
      </c>
    </row>
    <row r="13">
      <c r="F13" s="1" t="s">
        <v>22</v>
      </c>
      <c r="G13" s="1" t="s">
        <v>23</v>
      </c>
      <c r="H13" s="1" t="s">
        <v>24</v>
      </c>
    </row>
    <row r="14">
      <c r="F14" s="1" t="s">
        <v>25</v>
      </c>
      <c r="G14" s="1">
        <v>500.0</v>
      </c>
      <c r="H14" s="1" t="s">
        <v>15</v>
      </c>
    </row>
    <row r="15">
      <c r="F15" s="1" t="s">
        <v>26</v>
      </c>
      <c r="G15" s="1">
        <v>1000.0</v>
      </c>
      <c r="H15" s="1" t="s">
        <v>12</v>
      </c>
    </row>
    <row r="16">
      <c r="F16" s="1" t="s">
        <v>27</v>
      </c>
      <c r="G16" s="1">
        <v>600.0</v>
      </c>
      <c r="H16" s="1" t="s">
        <v>28</v>
      </c>
    </row>
    <row r="17">
      <c r="F17" s="1" t="s">
        <v>29</v>
      </c>
      <c r="G17" s="1">
        <v>700.0</v>
      </c>
      <c r="H17" s="1" t="s">
        <v>8</v>
      </c>
    </row>
  </sheetData>
  <mergeCells count="2">
    <mergeCell ref="F4:I4"/>
    <mergeCell ref="F12:H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20.29"/>
  </cols>
  <sheetData>
    <row r="3">
      <c r="A3" s="2" t="s">
        <v>30</v>
      </c>
      <c r="F3" s="2" t="s">
        <v>31</v>
      </c>
    </row>
    <row r="4">
      <c r="A4" s="4" t="s">
        <v>32</v>
      </c>
      <c r="B4" s="4" t="s">
        <v>33</v>
      </c>
      <c r="F4" s="1" t="s">
        <v>34</v>
      </c>
    </row>
    <row r="5">
      <c r="A5" s="1" t="s">
        <v>8</v>
      </c>
      <c r="B5" s="13">
        <f>32*'WBS (Work Breakdown Structure)'!G17</f>
        <v>22400</v>
      </c>
      <c r="F5" s="1" t="s">
        <v>35</v>
      </c>
    </row>
    <row r="6">
      <c r="A6" s="1" t="s">
        <v>15</v>
      </c>
      <c r="B6" s="13">
        <f>'WBS (Work Breakdown Structure)'!C8*'WBS (Work Breakdown Structure)'!G14</f>
        <v>50000</v>
      </c>
      <c r="F6" s="1" t="s">
        <v>36</v>
      </c>
    </row>
    <row r="7">
      <c r="A7" s="1" t="s">
        <v>12</v>
      </c>
      <c r="B7" s="13">
        <f>106*'WBS (Work Breakdown Structure)'!G15</f>
        <v>106000</v>
      </c>
    </row>
    <row r="8">
      <c r="A8" s="1" t="s">
        <v>28</v>
      </c>
      <c r="B8" s="13">
        <f>4*'WBS (Work Breakdown Structure)'!G16</f>
        <v>2400</v>
      </c>
    </row>
    <row r="12">
      <c r="A12" s="4" t="s">
        <v>37</v>
      </c>
    </row>
    <row r="13">
      <c r="A13" s="1" t="s">
        <v>38</v>
      </c>
      <c r="B13" s="13">
        <v>85000.0</v>
      </c>
    </row>
    <row r="16">
      <c r="A16" s="4" t="s">
        <v>39</v>
      </c>
    </row>
    <row r="17">
      <c r="A17" s="1" t="s">
        <v>40</v>
      </c>
      <c r="B17" s="13">
        <v>175000.0</v>
      </c>
    </row>
    <row r="22">
      <c r="A22" s="1" t="s">
        <v>41</v>
      </c>
      <c r="B22" s="13">
        <f>SUM(B5:B21)</f>
        <v>440800</v>
      </c>
    </row>
    <row r="23">
      <c r="A23" s="1" t="s">
        <v>42</v>
      </c>
      <c r="B23" s="13">
        <f>C23*0.05</f>
        <v>9040</v>
      </c>
      <c r="C23" s="13">
        <f>SUM(B5:B8)</f>
        <v>180800</v>
      </c>
    </row>
    <row r="24">
      <c r="A24" s="1" t="s">
        <v>43</v>
      </c>
      <c r="B24" s="13">
        <f>B22+B23</f>
        <v>449840</v>
      </c>
    </row>
    <row r="25">
      <c r="B25" s="14">
        <f>B24/58.44       </f>
        <v>7697.467488</v>
      </c>
      <c r="C25" s="1" t="s">
        <v>0</v>
      </c>
    </row>
  </sheetData>
  <mergeCells count="2">
    <mergeCell ref="A3:B3"/>
    <mergeCell ref="F3:G3"/>
  </mergeCells>
  <drawing r:id="rId1"/>
</worksheet>
</file>