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nathan\OneDrive\University of Ottawa\Winter 2016\CSI 2132 - Databases I\Assignments\Movie_Recommender\"/>
    </mc:Choice>
  </mc:AlternateContent>
  <bookViews>
    <workbookView xWindow="0" yWindow="0" windowWidth="23970" windowHeight="8880" tabRatio="799" firstSheet="4" activeTab="5"/>
  </bookViews>
  <sheets>
    <sheet name="user_types" sheetId="3" r:id="rId1"/>
    <sheet name="users" sheetId="1" r:id="rId2"/>
    <sheet name="profiles" sheetId="2" r:id="rId3"/>
    <sheet name="devices" sheetId="4" r:id="rId4"/>
    <sheet name="topics" sheetId="6" r:id="rId5"/>
    <sheet name="movies" sheetId="8" r:id="rId6"/>
    <sheet name="casting_types" sheetId="12" r:id="rId7"/>
    <sheet name="actors" sheetId="11" r:id="rId8"/>
    <sheet name="roles" sheetId="13" r:id="rId9"/>
    <sheet name="directors" sheetId="17" r:id="rId10"/>
    <sheet name="studios" sheetId="19" r:id="rId11"/>
    <sheet name="used_devices" sheetId="5" r:id="rId12"/>
    <sheet name="likes_topics" sheetId="7" r:id="rId13"/>
    <sheet name="movie_ratings" sheetId="9" r:id="rId14"/>
    <sheet name="movie_topics" sheetId="10" r:id="rId15"/>
    <sheet name="movie_casts" sheetId="14" r:id="rId16"/>
    <sheet name="actor_roles" sheetId="15" r:id="rId17"/>
    <sheet name="movie_roles" sheetId="16" r:id="rId18"/>
    <sheet name="directs" sheetId="18" r:id="rId19"/>
    <sheet name="sponsors" sheetId="20" r:id="rId20"/>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4" l="1"/>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2" i="14"/>
  <c r="F65" i="20" l="1"/>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J35"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3" i="15"/>
  <c r="F104" i="15"/>
  <c r="F105" i="15"/>
  <c r="F106" i="15"/>
  <c r="F107" i="15"/>
  <c r="F108" i="15"/>
  <c r="F110" i="15"/>
  <c r="F111" i="15"/>
  <c r="F112" i="15"/>
  <c r="F113" i="15"/>
  <c r="F114" i="15"/>
  <c r="F115" i="15"/>
  <c r="F116" i="15"/>
  <c r="F117" i="15"/>
  <c r="F118" i="15"/>
  <c r="F119" i="15"/>
  <c r="F120" i="15"/>
  <c r="F121" i="15"/>
  <c r="F122" i="15"/>
  <c r="F123" i="15"/>
  <c r="F124" i="15"/>
  <c r="F125" i="15"/>
  <c r="F126" i="15"/>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J3" i="1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E3" i="6"/>
  <c r="E4" i="6"/>
  <c r="E5" i="6"/>
  <c r="E6" i="6"/>
  <c r="E7" i="6"/>
  <c r="E8" i="6"/>
  <c r="E9" i="6"/>
  <c r="E10" i="6"/>
  <c r="E11" i="6"/>
  <c r="E12" i="6"/>
  <c r="E13" i="6"/>
  <c r="E14" i="6"/>
  <c r="E15" i="6"/>
  <c r="E16" i="6"/>
  <c r="E17" i="6"/>
  <c r="E18" i="6"/>
  <c r="E19" i="6"/>
  <c r="E20" i="6"/>
  <c r="E21" i="6"/>
  <c r="E22" i="6"/>
  <c r="E23" i="6"/>
  <c r="E24" i="6"/>
  <c r="E25" i="6"/>
  <c r="E26" i="6"/>
  <c r="E27" i="6"/>
  <c r="E28" i="6"/>
  <c r="E29" i="6"/>
  <c r="E30" i="6"/>
  <c r="F3" i="5"/>
  <c r="F4" i="5"/>
  <c r="F5" i="5"/>
  <c r="F6" i="5"/>
  <c r="F7" i="5"/>
  <c r="F8" i="5"/>
  <c r="F9" i="5"/>
  <c r="F10" i="5"/>
  <c r="F11" i="5"/>
  <c r="F12" i="5"/>
  <c r="F13" i="5"/>
  <c r="F14" i="5"/>
  <c r="F15" i="5"/>
  <c r="F16" i="5"/>
  <c r="F17" i="5"/>
  <c r="F18" i="5"/>
  <c r="F19" i="5"/>
  <c r="F20" i="5"/>
  <c r="F21" i="5"/>
  <c r="G3" i="1"/>
  <c r="G4" i="1"/>
  <c r="G5" i="1"/>
  <c r="G6" i="1"/>
  <c r="G7" i="1"/>
  <c r="G8" i="1"/>
  <c r="G9" i="1"/>
  <c r="G10" i="1"/>
  <c r="G11" i="1"/>
  <c r="G12" i="1"/>
  <c r="G13" i="1"/>
  <c r="G14" i="1"/>
  <c r="G15" i="1"/>
  <c r="G16" i="1"/>
  <c r="G17" i="1"/>
  <c r="G18" i="1"/>
  <c r="G19" i="1"/>
  <c r="G20" i="1"/>
  <c r="G21" i="1"/>
  <c r="N3" i="2"/>
  <c r="N4" i="2"/>
  <c r="N5" i="2"/>
  <c r="N6" i="2"/>
  <c r="N7" i="2"/>
  <c r="N8" i="2"/>
  <c r="N9" i="2"/>
  <c r="N10" i="2"/>
  <c r="N11" i="2"/>
  <c r="N12" i="2"/>
  <c r="N13" i="2"/>
  <c r="N14" i="2"/>
  <c r="N15" i="2"/>
  <c r="N16" i="2"/>
  <c r="N17" i="2"/>
  <c r="N18" i="2"/>
  <c r="N19" i="2"/>
  <c r="N20" i="2"/>
  <c r="N21" i="2"/>
  <c r="B207" i="9"/>
  <c r="B208" i="9"/>
  <c r="B209" i="9"/>
  <c r="B210" i="9"/>
  <c r="B211" i="9"/>
  <c r="B212" i="9"/>
  <c r="B213" i="9"/>
  <c r="B214" i="9"/>
  <c r="B215" i="9"/>
  <c r="B216" i="9"/>
  <c r="B217" i="9"/>
  <c r="C208" i="9"/>
  <c r="C209" i="9"/>
  <c r="C210" i="9"/>
  <c r="C211" i="9"/>
  <c r="C212" i="9"/>
  <c r="C213" i="9"/>
  <c r="C214" i="9"/>
  <c r="C215" i="9"/>
  <c r="C216" i="9"/>
  <c r="C217" i="9"/>
  <c r="C207" i="9"/>
  <c r="C125" i="9"/>
  <c r="B203" i="9"/>
  <c r="B204" i="9"/>
  <c r="B205" i="9"/>
  <c r="B206" i="9"/>
  <c r="B202" i="9"/>
  <c r="B182" i="9"/>
  <c r="C206" i="9"/>
  <c r="C202" i="9"/>
  <c r="C203" i="9"/>
  <c r="C204" i="9"/>
  <c r="C205" i="9"/>
  <c r="C201" i="9"/>
  <c r="C198" i="9"/>
  <c r="C199" i="9"/>
  <c r="C200" i="9"/>
  <c r="C192" i="9"/>
  <c r="C193" i="9"/>
  <c r="C194" i="9"/>
  <c r="C195" i="9"/>
  <c r="C196" i="9"/>
  <c r="C197"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66" i="9"/>
  <c r="C165" i="9"/>
  <c r="C158" i="9"/>
  <c r="C159" i="9"/>
  <c r="C160" i="9"/>
  <c r="C161" i="9"/>
  <c r="C162" i="9"/>
  <c r="C163" i="9"/>
  <c r="C164" i="9"/>
  <c r="C153" i="9"/>
  <c r="C154" i="9"/>
  <c r="C155" i="9"/>
  <c r="C156" i="9"/>
  <c r="C157"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84"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43" i="9"/>
  <c r="C2" i="9"/>
  <c r="C27" i="9"/>
  <c r="C28" i="9"/>
  <c r="C29" i="9"/>
  <c r="C30" i="9"/>
  <c r="C31" i="9"/>
  <c r="C32" i="9"/>
  <c r="C33" i="9"/>
  <c r="C34" i="9"/>
  <c r="C35" i="9"/>
  <c r="C36" i="9"/>
  <c r="C37" i="9"/>
  <c r="C38" i="9"/>
  <c r="C39" i="9"/>
  <c r="C40" i="9"/>
  <c r="C41" i="9"/>
  <c r="C42" i="9"/>
  <c r="C3" i="9"/>
  <c r="C4" i="9"/>
  <c r="C5" i="9"/>
  <c r="C6" i="9"/>
  <c r="C7" i="9"/>
  <c r="C8" i="9"/>
  <c r="C9" i="9"/>
  <c r="C10" i="9"/>
  <c r="C11" i="9"/>
  <c r="C12" i="9"/>
  <c r="C13" i="9"/>
  <c r="C14" i="9"/>
  <c r="C15" i="9"/>
  <c r="C16" i="9"/>
  <c r="C17" i="9"/>
  <c r="C18" i="9"/>
  <c r="C19" i="9"/>
  <c r="C20" i="9"/>
  <c r="C21" i="9"/>
  <c r="C22" i="9"/>
  <c r="C23" i="9"/>
  <c r="C24" i="9"/>
  <c r="C25" i="9"/>
  <c r="C26" i="9"/>
  <c r="B201" i="9"/>
  <c r="B199" i="9"/>
  <c r="B200" i="9"/>
  <c r="B193" i="9"/>
  <c r="B194" i="9"/>
  <c r="B195" i="9"/>
  <c r="B196" i="9"/>
  <c r="B197" i="9"/>
  <c r="B198" i="9"/>
  <c r="B183" i="9"/>
  <c r="B184" i="9"/>
  <c r="B185" i="9"/>
  <c r="B186" i="9"/>
  <c r="B187" i="9"/>
  <c r="B188" i="9"/>
  <c r="B189" i="9"/>
  <c r="B190" i="9"/>
  <c r="B191" i="9"/>
  <c r="B192" i="9"/>
  <c r="B178" i="9"/>
  <c r="B179" i="9"/>
  <c r="B180" i="9"/>
  <c r="B181" i="9"/>
  <c r="B163" i="9"/>
  <c r="B164" i="9"/>
  <c r="B165" i="9"/>
  <c r="B166" i="9"/>
  <c r="B167" i="9"/>
  <c r="B168" i="9"/>
  <c r="B169" i="9"/>
  <c r="B170" i="9"/>
  <c r="B171" i="9"/>
  <c r="B172" i="9"/>
  <c r="B173" i="9"/>
  <c r="B174" i="9"/>
  <c r="B175" i="9"/>
  <c r="B176" i="9"/>
  <c r="B177" i="9"/>
  <c r="B162" i="9"/>
  <c r="B159" i="9"/>
  <c r="B160" i="9"/>
  <c r="B161" i="9"/>
  <c r="B143" i="9"/>
  <c r="B144" i="9"/>
  <c r="B145" i="9"/>
  <c r="B146" i="9"/>
  <c r="B147" i="9"/>
  <c r="B148" i="9"/>
  <c r="B149" i="9"/>
  <c r="B150" i="9"/>
  <c r="B151" i="9"/>
  <c r="B152" i="9"/>
  <c r="B153" i="9"/>
  <c r="B154" i="9"/>
  <c r="B155" i="9"/>
  <c r="B156" i="9"/>
  <c r="B157" i="9"/>
  <c r="B158" i="9"/>
  <c r="B142" i="9"/>
  <c r="B139" i="9"/>
  <c r="B140" i="9"/>
  <c r="B141" i="9"/>
  <c r="B123" i="9"/>
  <c r="B124" i="9"/>
  <c r="B125" i="9"/>
  <c r="B126" i="9"/>
  <c r="B127" i="9"/>
  <c r="B128" i="9"/>
  <c r="B129" i="9"/>
  <c r="B130" i="9"/>
  <c r="B131" i="9"/>
  <c r="B132" i="9"/>
  <c r="B133" i="9"/>
  <c r="B134" i="9"/>
  <c r="B135" i="9"/>
  <c r="B136" i="9"/>
  <c r="B137" i="9"/>
  <c r="B138" i="9"/>
  <c r="B122" i="9"/>
  <c r="B103" i="9"/>
  <c r="B104" i="9"/>
  <c r="B105" i="9"/>
  <c r="B106" i="9"/>
  <c r="B107" i="9"/>
  <c r="B108" i="9"/>
  <c r="B109" i="9"/>
  <c r="B110" i="9"/>
  <c r="B111" i="9"/>
  <c r="B112" i="9"/>
  <c r="B113" i="9"/>
  <c r="B114" i="9"/>
  <c r="B115" i="9"/>
  <c r="B116" i="9"/>
  <c r="B117" i="9"/>
  <c r="B118" i="9"/>
  <c r="B119" i="9"/>
  <c r="B120" i="9"/>
  <c r="B121" i="9"/>
  <c r="B102" i="9"/>
  <c r="B101" i="9"/>
  <c r="B83" i="9"/>
  <c r="B84" i="9"/>
  <c r="B85" i="9"/>
  <c r="B86" i="9"/>
  <c r="B87" i="9"/>
  <c r="B88" i="9"/>
  <c r="B89" i="9"/>
  <c r="B90" i="9"/>
  <c r="B91" i="9"/>
  <c r="B92" i="9"/>
  <c r="B93" i="9"/>
  <c r="B94" i="9"/>
  <c r="B95" i="9"/>
  <c r="B96" i="9"/>
  <c r="B97" i="9"/>
  <c r="B98" i="9"/>
  <c r="B99" i="9"/>
  <c r="B100" i="9"/>
  <c r="B82" i="9"/>
  <c r="B78" i="9"/>
  <c r="B79" i="9"/>
  <c r="B80" i="9"/>
  <c r="B81" i="9"/>
  <c r="B63" i="9"/>
  <c r="B64" i="9"/>
  <c r="B65" i="9"/>
  <c r="B66" i="9"/>
  <c r="B67" i="9"/>
  <c r="B68" i="9"/>
  <c r="B69" i="9"/>
  <c r="B70" i="9"/>
  <c r="B71" i="9"/>
  <c r="B72" i="9"/>
  <c r="B73" i="9"/>
  <c r="B74" i="9"/>
  <c r="B75" i="9"/>
  <c r="B76" i="9"/>
  <c r="B77" i="9"/>
  <c r="B62" i="9"/>
  <c r="B56" i="9"/>
  <c r="B57" i="9"/>
  <c r="B58" i="9"/>
  <c r="B59" i="9"/>
  <c r="B60" i="9"/>
  <c r="B61" i="9"/>
  <c r="B43" i="9"/>
  <c r="B44" i="9"/>
  <c r="B45" i="9"/>
  <c r="B46" i="9"/>
  <c r="B47" i="9"/>
  <c r="B48" i="9"/>
  <c r="B49" i="9"/>
  <c r="B50" i="9"/>
  <c r="B51" i="9"/>
  <c r="B52" i="9"/>
  <c r="B53" i="9"/>
  <c r="B54" i="9"/>
  <c r="B55" i="9"/>
  <c r="B42" i="9"/>
  <c r="B23" i="9"/>
  <c r="B24" i="9"/>
  <c r="B25" i="9"/>
  <c r="B26" i="9"/>
  <c r="B27" i="9"/>
  <c r="B28" i="9"/>
  <c r="B29" i="9"/>
  <c r="B30" i="9"/>
  <c r="B31" i="9"/>
  <c r="B32" i="9"/>
  <c r="B33" i="9"/>
  <c r="B34" i="9"/>
  <c r="B35" i="9"/>
  <c r="B36" i="9"/>
  <c r="B37" i="9"/>
  <c r="B38" i="9"/>
  <c r="B39" i="9"/>
  <c r="B40" i="9"/>
  <c r="B41" i="9"/>
  <c r="B22" i="9"/>
  <c r="B2" i="9"/>
  <c r="B8" i="9"/>
  <c r="B3" i="9"/>
  <c r="B4" i="9"/>
  <c r="B5" i="9"/>
  <c r="B6" i="9"/>
  <c r="B7" i="9"/>
  <c r="B9" i="9"/>
  <c r="B10" i="9"/>
  <c r="B11" i="9"/>
  <c r="B12" i="9"/>
  <c r="B13" i="9"/>
  <c r="B14" i="9"/>
  <c r="B15" i="9"/>
  <c r="B16" i="9"/>
  <c r="B17" i="9"/>
  <c r="B18" i="9"/>
  <c r="B19" i="9"/>
  <c r="B20" i="9"/>
  <c r="B21" i="9"/>
  <c r="B3" i="5"/>
  <c r="B4" i="5"/>
  <c r="B5" i="5"/>
  <c r="B6" i="5"/>
  <c r="B7" i="5"/>
  <c r="B8" i="5"/>
  <c r="B9" i="5"/>
  <c r="B10" i="5"/>
  <c r="B11" i="5"/>
  <c r="B12" i="5"/>
  <c r="B13" i="5"/>
  <c r="B14" i="5"/>
  <c r="B15" i="5"/>
  <c r="B16" i="5"/>
  <c r="B17" i="5"/>
  <c r="B18" i="5"/>
  <c r="B19" i="5"/>
  <c r="B20" i="5"/>
  <c r="B21" i="5"/>
  <c r="B2" i="5"/>
  <c r="F2" i="5" s="1"/>
  <c r="B2" i="7"/>
  <c r="B2" i="16"/>
  <c r="C65" i="20"/>
  <c r="C43" i="18"/>
  <c r="B43" i="18"/>
  <c r="B39" i="18"/>
  <c r="C142" i="16"/>
  <c r="C143" i="16"/>
  <c r="C144" i="16"/>
  <c r="B144" i="16"/>
  <c r="F144" i="16" s="1"/>
  <c r="B143" i="16"/>
  <c r="F143" i="16" s="1"/>
  <c r="B142" i="16"/>
  <c r="F142" i="16" s="1"/>
  <c r="C124" i="15"/>
  <c r="C125" i="15"/>
  <c r="C126" i="15"/>
  <c r="B124" i="15"/>
  <c r="B125" i="15"/>
  <c r="C143" i="14"/>
  <c r="B126" i="15"/>
  <c r="C144" i="14"/>
  <c r="C130" i="14"/>
  <c r="C51" i="14"/>
  <c r="C142" i="14"/>
  <c r="B144" i="14"/>
  <c r="B143" i="14"/>
  <c r="B142" i="14"/>
  <c r="C64" i="20"/>
  <c r="B42" i="18"/>
  <c r="C42" i="18"/>
  <c r="C140" i="16"/>
  <c r="C141" i="16"/>
  <c r="B141" i="16"/>
  <c r="F141" i="16" s="1"/>
  <c r="B140" i="16"/>
  <c r="F140" i="16" s="1"/>
  <c r="B122" i="15"/>
  <c r="C122" i="15"/>
  <c r="B123" i="15"/>
  <c r="C123" i="15"/>
  <c r="C141" i="14"/>
  <c r="B141" i="14"/>
  <c r="B140" i="14"/>
  <c r="C140" i="14"/>
  <c r="C139" i="16"/>
  <c r="B139" i="16"/>
  <c r="F139" i="16" s="1"/>
  <c r="B121" i="15"/>
  <c r="C121" i="15"/>
  <c r="C139" i="14"/>
  <c r="B139" i="14"/>
  <c r="B138" i="14"/>
  <c r="B41" i="18"/>
  <c r="C41" i="18"/>
  <c r="C136" i="16"/>
  <c r="C137" i="16"/>
  <c r="C138" i="16"/>
  <c r="C118" i="15"/>
  <c r="C119" i="15"/>
  <c r="C120" i="15"/>
  <c r="B118" i="15"/>
  <c r="B119" i="15"/>
  <c r="B120" i="15"/>
  <c r="B115" i="15"/>
  <c r="C138" i="14"/>
  <c r="C136" i="14"/>
  <c r="C137" i="14"/>
  <c r="C133" i="14"/>
  <c r="C63" i="20"/>
  <c r="C62" i="20"/>
  <c r="B138" i="16"/>
  <c r="F138" i="16" s="1"/>
  <c r="B137" i="16"/>
  <c r="F137" i="16" s="1"/>
  <c r="B136" i="16"/>
  <c r="F136" i="16" s="1"/>
  <c r="B137" i="14"/>
  <c r="B136" i="14"/>
  <c r="C40" i="18"/>
  <c r="B40" i="18"/>
  <c r="B22" i="18"/>
  <c r="C133" i="16"/>
  <c r="C134" i="16"/>
  <c r="C135" i="16"/>
  <c r="C115" i="15"/>
  <c r="C116" i="15"/>
  <c r="C117" i="15"/>
  <c r="B116" i="15"/>
  <c r="B106" i="15"/>
  <c r="B117" i="15"/>
  <c r="C135" i="14"/>
  <c r="C81" i="14"/>
  <c r="C134" i="14"/>
  <c r="C124" i="14"/>
  <c r="C61" i="20"/>
  <c r="C60" i="20"/>
  <c r="B135" i="16"/>
  <c r="F135" i="16" s="1"/>
  <c r="B134" i="16"/>
  <c r="F134" i="16" s="1"/>
  <c r="B133" i="16"/>
  <c r="F133" i="16" s="1"/>
  <c r="B135" i="14"/>
  <c r="B134" i="14"/>
  <c r="B133" i="14"/>
  <c r="C59" i="20"/>
  <c r="C58" i="20"/>
  <c r="C57" i="20"/>
  <c r="C39" i="18"/>
  <c r="C130" i="16"/>
  <c r="C131" i="16"/>
  <c r="C132" i="16"/>
  <c r="B132" i="16"/>
  <c r="F132" i="16" s="1"/>
  <c r="B131" i="16"/>
  <c r="F131" i="16" s="1"/>
  <c r="B130" i="16"/>
  <c r="F130" i="16" s="1"/>
  <c r="C112" i="15"/>
  <c r="C113" i="15"/>
  <c r="C114" i="15"/>
  <c r="B113" i="15"/>
  <c r="B114" i="15"/>
  <c r="B112" i="15"/>
  <c r="B101" i="15"/>
  <c r="C131" i="14"/>
  <c r="C132" i="14"/>
  <c r="C119" i="14"/>
  <c r="B132" i="14"/>
  <c r="B131" i="14"/>
  <c r="B130" i="14"/>
  <c r="B38" i="18"/>
  <c r="C38" i="18"/>
  <c r="C126" i="16"/>
  <c r="C127" i="16"/>
  <c r="F127" i="16" s="1"/>
  <c r="C128" i="16"/>
  <c r="C129" i="16"/>
  <c r="C108" i="15"/>
  <c r="C109" i="15"/>
  <c r="F109" i="15" s="1"/>
  <c r="C110" i="15"/>
  <c r="C111" i="15"/>
  <c r="B109" i="15"/>
  <c r="B110" i="15"/>
  <c r="B111" i="15"/>
  <c r="B108" i="15"/>
  <c r="C126" i="14"/>
  <c r="C94" i="14"/>
  <c r="C127" i="14"/>
  <c r="C128" i="14"/>
  <c r="C129" i="14"/>
  <c r="C56" i="20"/>
  <c r="B129" i="16"/>
  <c r="F129" i="16" s="1"/>
  <c r="B128" i="16"/>
  <c r="F128" i="16" s="1"/>
  <c r="B127" i="16"/>
  <c r="B126" i="16"/>
  <c r="F126" i="16" s="1"/>
  <c r="B129" i="14"/>
  <c r="B128" i="14"/>
  <c r="B127" i="14"/>
  <c r="B126" i="14"/>
  <c r="C55" i="20"/>
  <c r="C54" i="20"/>
  <c r="B37" i="18"/>
  <c r="C37" i="18"/>
  <c r="C122" i="16"/>
  <c r="C123" i="16"/>
  <c r="C124" i="16"/>
  <c r="C125" i="16"/>
  <c r="B125" i="16"/>
  <c r="F125" i="16" s="1"/>
  <c r="B124" i="16"/>
  <c r="F124" i="16" s="1"/>
  <c r="B123" i="16"/>
  <c r="F123" i="16" s="1"/>
  <c r="B122" i="16"/>
  <c r="F122" i="16" s="1"/>
  <c r="C104" i="15"/>
  <c r="C105" i="15"/>
  <c r="C106" i="15"/>
  <c r="C107" i="15"/>
  <c r="B104" i="15"/>
  <c r="B105" i="15"/>
  <c r="B107" i="15"/>
  <c r="C122" i="14"/>
  <c r="C123" i="14"/>
  <c r="C125" i="14"/>
  <c r="B125" i="14"/>
  <c r="B124" i="14"/>
  <c r="B123" i="14"/>
  <c r="B122" i="14"/>
  <c r="B36" i="18"/>
  <c r="C36" i="18"/>
  <c r="C119" i="16"/>
  <c r="C120" i="16"/>
  <c r="C121" i="16"/>
  <c r="C101" i="15"/>
  <c r="C102" i="15"/>
  <c r="C103" i="15"/>
  <c r="B96" i="15"/>
  <c r="B102" i="15"/>
  <c r="B103" i="15"/>
  <c r="C114" i="14"/>
  <c r="C120" i="14"/>
  <c r="C121" i="14"/>
  <c r="C53" i="20"/>
  <c r="C52" i="20"/>
  <c r="B121" i="16"/>
  <c r="F121" i="16" s="1"/>
  <c r="B120" i="16"/>
  <c r="F120" i="16" s="1"/>
  <c r="B119" i="16"/>
  <c r="F119" i="16" s="1"/>
  <c r="B121" i="14"/>
  <c r="B120" i="14"/>
  <c r="B119" i="14"/>
  <c r="C51" i="20"/>
  <c r="C50" i="20"/>
  <c r="C35" i="18"/>
  <c r="C34" i="18"/>
  <c r="B34" i="18"/>
  <c r="B35" i="18"/>
  <c r="C117" i="16"/>
  <c r="C118" i="16"/>
  <c r="B118" i="16"/>
  <c r="F118" i="16" s="1"/>
  <c r="B117" i="16"/>
  <c r="F117" i="16" s="1"/>
  <c r="C99" i="15"/>
  <c r="C100" i="15"/>
  <c r="B99" i="15"/>
  <c r="B100" i="15"/>
  <c r="C117" i="14"/>
  <c r="C118" i="14"/>
  <c r="B118" i="14"/>
  <c r="B117" i="14"/>
  <c r="C49" i="20"/>
  <c r="B33" i="18"/>
  <c r="C33" i="18"/>
  <c r="C114" i="16"/>
  <c r="C115" i="16"/>
  <c r="C116" i="16"/>
  <c r="C96" i="15"/>
  <c r="C97" i="15"/>
  <c r="C98" i="15"/>
  <c r="B98" i="15"/>
  <c r="C116" i="14"/>
  <c r="B97" i="15"/>
  <c r="C115" i="14"/>
  <c r="C46" i="14"/>
  <c r="C103" i="14"/>
  <c r="B116" i="16"/>
  <c r="F116" i="16" s="1"/>
  <c r="B115" i="16"/>
  <c r="F115" i="16" s="1"/>
  <c r="B114" i="16"/>
  <c r="F114" i="16" s="1"/>
  <c r="B116" i="14"/>
  <c r="B115" i="14"/>
  <c r="B114" i="14"/>
  <c r="C48" i="20"/>
  <c r="B32" i="18"/>
  <c r="C32" i="18"/>
  <c r="C111" i="16"/>
  <c r="C112" i="16"/>
  <c r="C113" i="16"/>
  <c r="B113" i="16"/>
  <c r="F113" i="16" s="1"/>
  <c r="B112" i="16"/>
  <c r="F112" i="16" s="1"/>
  <c r="B111" i="16"/>
  <c r="F111" i="16" s="1"/>
  <c r="C93" i="15"/>
  <c r="C94" i="15"/>
  <c r="C95" i="15"/>
  <c r="B93" i="15"/>
  <c r="B94" i="15"/>
  <c r="B95" i="15"/>
  <c r="C111" i="14"/>
  <c r="C112" i="14"/>
  <c r="C113" i="14"/>
  <c r="B113" i="14"/>
  <c r="B112" i="14"/>
  <c r="B111" i="14"/>
  <c r="C47" i="20"/>
  <c r="C31" i="18"/>
  <c r="B31" i="18"/>
  <c r="C110" i="16"/>
  <c r="B102" i="16"/>
  <c r="F102" i="16" s="1"/>
  <c r="B101" i="16"/>
  <c r="F101" i="16" s="1"/>
  <c r="C105" i="16"/>
  <c r="C106" i="16"/>
  <c r="C107" i="16"/>
  <c r="C108" i="16"/>
  <c r="C109" i="16"/>
  <c r="B110" i="16"/>
  <c r="F110" i="16" s="1"/>
  <c r="B109" i="16"/>
  <c r="F109" i="16" s="1"/>
  <c r="B108" i="16"/>
  <c r="F108" i="16" s="1"/>
  <c r="B107" i="16"/>
  <c r="F107" i="16" s="1"/>
  <c r="B106" i="16"/>
  <c r="F106" i="16" s="1"/>
  <c r="C88" i="15"/>
  <c r="C89" i="15"/>
  <c r="C90" i="15"/>
  <c r="C91" i="15"/>
  <c r="C92" i="15"/>
  <c r="B92" i="15"/>
  <c r="B88" i="15"/>
  <c r="B89" i="15"/>
  <c r="B90" i="15"/>
  <c r="B91" i="15"/>
  <c r="C106" i="14"/>
  <c r="C107" i="14"/>
  <c r="C108" i="14"/>
  <c r="C109" i="14"/>
  <c r="C110" i="14"/>
  <c r="B110" i="14"/>
  <c r="B109" i="14"/>
  <c r="B108" i="14"/>
  <c r="B107" i="14"/>
  <c r="B106" i="14"/>
  <c r="B105" i="14"/>
  <c r="C46" i="20"/>
  <c r="C30" i="18"/>
  <c r="B30" i="18"/>
  <c r="C102" i="16"/>
  <c r="C103" i="16"/>
  <c r="C104" i="16"/>
  <c r="B105" i="16"/>
  <c r="F105" i="16" s="1"/>
  <c r="B104" i="16"/>
  <c r="F104" i="16" s="1"/>
  <c r="B103" i="16"/>
  <c r="F103" i="16" s="1"/>
  <c r="C85" i="15"/>
  <c r="C86" i="15"/>
  <c r="C87" i="15"/>
  <c r="B85" i="15"/>
  <c r="B86" i="15"/>
  <c r="B87" i="15"/>
  <c r="C104" i="14"/>
  <c r="C105" i="14"/>
  <c r="B104" i="14"/>
  <c r="B103" i="14"/>
  <c r="B102" i="14"/>
  <c r="C45" i="20"/>
  <c r="C29" i="18"/>
  <c r="B29" i="18"/>
  <c r="C100" i="16"/>
  <c r="C101" i="16"/>
  <c r="B100" i="16"/>
  <c r="F100" i="16" s="1"/>
  <c r="B99" i="16"/>
  <c r="F99" i="16" s="1"/>
  <c r="C82" i="15"/>
  <c r="C83" i="15"/>
  <c r="C84" i="15"/>
  <c r="B82" i="15"/>
  <c r="C100" i="14"/>
  <c r="B83" i="15"/>
  <c r="B84" i="15"/>
  <c r="C102" i="14"/>
  <c r="C101" i="14"/>
  <c r="C48" i="14"/>
  <c r="B101" i="14"/>
  <c r="B100" i="14"/>
  <c r="C44" i="20"/>
  <c r="C28" i="18"/>
  <c r="B28" i="18"/>
  <c r="C98" i="16"/>
  <c r="C99" i="16"/>
  <c r="B98" i="16"/>
  <c r="F98" i="16" s="1"/>
  <c r="C80" i="15"/>
  <c r="C81" i="15"/>
  <c r="B81" i="15"/>
  <c r="B80" i="15"/>
  <c r="C99" i="14"/>
  <c r="C98" i="14"/>
  <c r="C96" i="14"/>
  <c r="C95" i="14"/>
  <c r="B99" i="14"/>
  <c r="B98" i="14"/>
  <c r="C43" i="20"/>
  <c r="C42" i="20"/>
  <c r="C27" i="18"/>
  <c r="B27" i="18"/>
  <c r="C97" i="14"/>
  <c r="C63" i="14"/>
  <c r="C39" i="14"/>
  <c r="C30" i="14"/>
  <c r="C94" i="16"/>
  <c r="C95" i="16"/>
  <c r="C96" i="16"/>
  <c r="C97" i="16"/>
  <c r="C76" i="15"/>
  <c r="C77" i="15"/>
  <c r="C78" i="15"/>
  <c r="C79" i="15"/>
  <c r="B78" i="15"/>
  <c r="B21" i="15"/>
  <c r="B79" i="15"/>
  <c r="B45" i="15"/>
  <c r="B77" i="15"/>
  <c r="B76" i="15"/>
  <c r="B12" i="15"/>
  <c r="B97" i="16"/>
  <c r="F97" i="16" s="1"/>
  <c r="B96" i="16"/>
  <c r="F96" i="16" s="1"/>
  <c r="B95" i="16"/>
  <c r="F95" i="16" s="1"/>
  <c r="B94" i="16"/>
  <c r="F94" i="16" s="1"/>
  <c r="B97" i="14"/>
  <c r="B96" i="14"/>
  <c r="B95" i="14"/>
  <c r="B94" i="14"/>
  <c r="C41" i="20"/>
  <c r="C40" i="20"/>
  <c r="C26" i="18"/>
  <c r="B26" i="18"/>
  <c r="C91" i="16"/>
  <c r="C92" i="16"/>
  <c r="C93" i="16"/>
  <c r="B93" i="16"/>
  <c r="F93" i="16" s="1"/>
  <c r="B92" i="16"/>
  <c r="F92" i="16" s="1"/>
  <c r="B91" i="16"/>
  <c r="F91" i="16" s="1"/>
  <c r="C73" i="15"/>
  <c r="C74" i="15"/>
  <c r="C75" i="15"/>
  <c r="B75" i="15"/>
  <c r="B73" i="15"/>
  <c r="B74" i="15"/>
  <c r="C91" i="14"/>
  <c r="C92" i="14"/>
  <c r="C93" i="14"/>
  <c r="B93" i="14"/>
  <c r="B92" i="14"/>
  <c r="B91" i="14"/>
  <c r="C39" i="20"/>
  <c r="C38" i="20"/>
  <c r="C25" i="18"/>
  <c r="B25" i="18"/>
  <c r="C88" i="16"/>
  <c r="C89" i="16"/>
  <c r="C90" i="16"/>
  <c r="B90" i="16"/>
  <c r="F90" i="16" s="1"/>
  <c r="B89" i="16"/>
  <c r="F89" i="16" s="1"/>
  <c r="B88" i="16"/>
  <c r="F88" i="16" s="1"/>
  <c r="C70" i="15"/>
  <c r="C71" i="15"/>
  <c r="C72" i="15"/>
  <c r="B70" i="15"/>
  <c r="B71" i="15"/>
  <c r="B72" i="15"/>
  <c r="C88" i="14"/>
  <c r="C89" i="14"/>
  <c r="C90" i="14"/>
  <c r="B90" i="14"/>
  <c r="B89" i="14"/>
  <c r="B88" i="14"/>
  <c r="C37" i="20"/>
  <c r="C36" i="20"/>
  <c r="C35" i="20"/>
  <c r="B24" i="18"/>
  <c r="B23" i="18"/>
  <c r="C24" i="18"/>
  <c r="C84" i="16"/>
  <c r="C85" i="16"/>
  <c r="C86" i="16"/>
  <c r="C87" i="16"/>
  <c r="B87" i="16"/>
  <c r="F87" i="16" s="1"/>
  <c r="B86" i="16"/>
  <c r="F86" i="16" s="1"/>
  <c r="B85" i="16"/>
  <c r="F85" i="16" s="1"/>
  <c r="B84" i="16"/>
  <c r="F84" i="16" s="1"/>
  <c r="C66" i="15"/>
  <c r="C67" i="15"/>
  <c r="C68" i="15"/>
  <c r="C69" i="15"/>
  <c r="B66" i="15"/>
  <c r="B67" i="15"/>
  <c r="B68" i="15"/>
  <c r="B69" i="15"/>
  <c r="C84" i="14"/>
  <c r="C85" i="14"/>
  <c r="C86" i="14"/>
  <c r="C87" i="14"/>
  <c r="B87" i="14"/>
  <c r="B86" i="14"/>
  <c r="B85" i="14"/>
  <c r="B84" i="14"/>
  <c r="B83" i="14"/>
  <c r="C34" i="20"/>
  <c r="C33" i="20"/>
  <c r="C23" i="18"/>
  <c r="B21" i="18"/>
  <c r="C81" i="16"/>
  <c r="C82" i="16"/>
  <c r="C83" i="16"/>
  <c r="B83" i="16"/>
  <c r="F83" i="16" s="1"/>
  <c r="B82" i="16"/>
  <c r="F82" i="16" s="1"/>
  <c r="B81" i="16"/>
  <c r="F81" i="16" s="1"/>
  <c r="C63" i="15"/>
  <c r="C64" i="15"/>
  <c r="C65" i="15"/>
  <c r="B63" i="15"/>
  <c r="B64" i="15"/>
  <c r="B65" i="15"/>
  <c r="C82" i="14"/>
  <c r="C83" i="14"/>
  <c r="B82" i="14"/>
  <c r="B81" i="14"/>
  <c r="C32" i="20"/>
  <c r="C31" i="20"/>
  <c r="B13" i="18"/>
  <c r="C22" i="18"/>
  <c r="C78" i="16"/>
  <c r="C79" i="16"/>
  <c r="C80" i="16"/>
  <c r="B80" i="16"/>
  <c r="F80" i="16" s="1"/>
  <c r="B79" i="16"/>
  <c r="F79" i="16" s="1"/>
  <c r="B78" i="16"/>
  <c r="F78" i="16" s="1"/>
  <c r="C61" i="15"/>
  <c r="C62" i="15"/>
  <c r="C60" i="15"/>
  <c r="B62" i="15"/>
  <c r="B60" i="15"/>
  <c r="B61" i="15"/>
  <c r="C79" i="14"/>
  <c r="C80" i="14"/>
  <c r="C78" i="14"/>
  <c r="B80" i="14"/>
  <c r="B79" i="14"/>
  <c r="B78" i="14"/>
  <c r="C30" i="20" l="1"/>
  <c r="C21" i="18"/>
  <c r="B20" i="18"/>
  <c r="C77" i="16"/>
  <c r="C76" i="16"/>
  <c r="C75" i="16"/>
  <c r="C72" i="16"/>
  <c r="B77" i="16"/>
  <c r="F77" i="16" s="1"/>
  <c r="B76" i="16"/>
  <c r="F76" i="16" s="1"/>
  <c r="B75" i="16"/>
  <c r="C59" i="15"/>
  <c r="C56" i="15"/>
  <c r="C58" i="15"/>
  <c r="C55" i="15"/>
  <c r="C57" i="15"/>
  <c r="C54" i="15"/>
  <c r="B59" i="15"/>
  <c r="B56" i="15"/>
  <c r="B58" i="15"/>
  <c r="B55" i="15"/>
  <c r="B57" i="15"/>
  <c r="B54" i="15"/>
  <c r="C77" i="14"/>
  <c r="C74" i="14"/>
  <c r="C75" i="14"/>
  <c r="C76" i="14"/>
  <c r="C73" i="14"/>
  <c r="C72" i="14"/>
  <c r="B77" i="14"/>
  <c r="B76" i="14"/>
  <c r="B75" i="14"/>
  <c r="C29" i="20"/>
  <c r="C20" i="18"/>
  <c r="C73" i="16"/>
  <c r="C74" i="16"/>
  <c r="B74" i="16"/>
  <c r="F74" i="16" s="1"/>
  <c r="B73" i="16"/>
  <c r="F73" i="16" s="1"/>
  <c r="B72" i="16"/>
  <c r="F72" i="16" s="1"/>
  <c r="B71" i="16"/>
  <c r="C66" i="14"/>
  <c r="C69" i="14"/>
  <c r="B74" i="14"/>
  <c r="B73" i="14"/>
  <c r="B72" i="14"/>
  <c r="C28" i="20"/>
  <c r="C19" i="18"/>
  <c r="B19" i="18"/>
  <c r="B18" i="18"/>
  <c r="C71" i="16"/>
  <c r="C68" i="16"/>
  <c r="C69" i="16"/>
  <c r="C70" i="16"/>
  <c r="B70" i="16"/>
  <c r="F70" i="16" s="1"/>
  <c r="B69" i="16"/>
  <c r="F69" i="16" s="1"/>
  <c r="B68" i="16"/>
  <c r="F68" i="16" s="1"/>
  <c r="C50" i="15"/>
  <c r="C51" i="15"/>
  <c r="C52" i="15"/>
  <c r="C53" i="15"/>
  <c r="B53" i="15"/>
  <c r="B50" i="15"/>
  <c r="B51" i="15"/>
  <c r="B52" i="15"/>
  <c r="C71" i="14"/>
  <c r="C65" i="14"/>
  <c r="C68" i="14"/>
  <c r="C70" i="14"/>
  <c r="B71" i="14"/>
  <c r="B70" i="14"/>
  <c r="B69" i="14"/>
  <c r="B68" i="14"/>
  <c r="C27" i="20"/>
  <c r="C18" i="18"/>
  <c r="C65" i="16"/>
  <c r="C66" i="16"/>
  <c r="C67" i="16"/>
  <c r="B67" i="16"/>
  <c r="F67" i="16" s="1"/>
  <c r="B66" i="16"/>
  <c r="F66" i="16" s="1"/>
  <c r="B65" i="16"/>
  <c r="F65" i="16" s="1"/>
  <c r="C47" i="15"/>
  <c r="C48" i="15"/>
  <c r="C49" i="15"/>
  <c r="B47" i="15"/>
  <c r="B48" i="15"/>
  <c r="B49" i="15"/>
  <c r="C67" i="14"/>
  <c r="C64" i="14"/>
  <c r="B67" i="14"/>
  <c r="B66" i="14"/>
  <c r="B65" i="14"/>
  <c r="C26" i="20"/>
  <c r="C17" i="18"/>
  <c r="B17" i="18"/>
  <c r="C64" i="16"/>
  <c r="C62" i="16"/>
  <c r="C63" i="16"/>
  <c r="B64" i="16"/>
  <c r="B63" i="16"/>
  <c r="B62" i="16"/>
  <c r="C46" i="15"/>
  <c r="B46" i="15"/>
  <c r="C44" i="15"/>
  <c r="C45" i="15"/>
  <c r="B44" i="15"/>
  <c r="C59" i="14"/>
  <c r="C62" i="14"/>
  <c r="C60" i="14"/>
  <c r="B64" i="14"/>
  <c r="B63" i="14"/>
  <c r="B62" i="14"/>
  <c r="C25" i="20"/>
  <c r="B16" i="18"/>
  <c r="C16" i="18"/>
  <c r="C59" i="16"/>
  <c r="C60" i="16"/>
  <c r="C61" i="16"/>
  <c r="B61" i="16"/>
  <c r="F61" i="16" s="1"/>
  <c r="B60" i="16"/>
  <c r="F60" i="16" s="1"/>
  <c r="B59" i="16"/>
  <c r="F59" i="16" s="1"/>
  <c r="C41" i="15"/>
  <c r="C42" i="15"/>
  <c r="C43" i="15"/>
  <c r="B43" i="15"/>
  <c r="C61" i="14"/>
  <c r="B42" i="15"/>
  <c r="B41" i="15"/>
  <c r="C58" i="14"/>
  <c r="C16" i="14"/>
  <c r="B61" i="14"/>
  <c r="B60" i="14"/>
  <c r="B59" i="14"/>
  <c r="C56" i="14"/>
  <c r="C24" i="20"/>
  <c r="B15" i="18"/>
  <c r="C15" i="18"/>
  <c r="C56" i="16"/>
  <c r="C57" i="16"/>
  <c r="C58" i="16"/>
  <c r="B58" i="16"/>
  <c r="F58" i="16" s="1"/>
  <c r="B57" i="16"/>
  <c r="B56" i="16"/>
  <c r="C38" i="15"/>
  <c r="C39" i="15"/>
  <c r="C40" i="15"/>
  <c r="B38" i="15"/>
  <c r="B39" i="15"/>
  <c r="B40" i="15"/>
  <c r="C57" i="14"/>
  <c r="B58" i="14"/>
  <c r="B57" i="14"/>
  <c r="B56" i="14"/>
  <c r="C23" i="20"/>
  <c r="C14" i="18"/>
  <c r="B14" i="18"/>
  <c r="C54" i="16"/>
  <c r="C55" i="16"/>
  <c r="B55" i="16"/>
  <c r="F55" i="16" s="1"/>
  <c r="B54" i="16"/>
  <c r="F54" i="16" s="1"/>
  <c r="C36" i="15"/>
  <c r="C37" i="15"/>
  <c r="B36" i="15"/>
  <c r="B37" i="15"/>
  <c r="C54" i="14"/>
  <c r="C55" i="14"/>
  <c r="B55" i="14"/>
  <c r="B54" i="14"/>
  <c r="B53" i="14"/>
  <c r="C22" i="20"/>
  <c r="C21" i="20"/>
  <c r="C13" i="18"/>
  <c r="C53" i="16"/>
  <c r="C51" i="16"/>
  <c r="C52" i="16"/>
  <c r="B53" i="16"/>
  <c r="F53" i="16" s="1"/>
  <c r="B52" i="16"/>
  <c r="B51" i="16"/>
  <c r="F51" i="16" s="1"/>
  <c r="C33" i="15"/>
  <c r="C34" i="15"/>
  <c r="C35" i="15"/>
  <c r="B33" i="15"/>
  <c r="B34" i="15"/>
  <c r="B35" i="15"/>
  <c r="C52" i="14"/>
  <c r="C53" i="14"/>
  <c r="B52" i="14"/>
  <c r="B51" i="14"/>
  <c r="C20" i="20"/>
  <c r="C19" i="20"/>
  <c r="C12" i="18"/>
  <c r="B12" i="18"/>
  <c r="C49" i="16"/>
  <c r="C50" i="16"/>
  <c r="B50" i="16"/>
  <c r="B49" i="16"/>
  <c r="C32" i="15"/>
  <c r="C30" i="15"/>
  <c r="C31" i="15"/>
  <c r="B31" i="15"/>
  <c r="B32" i="15"/>
  <c r="C49" i="14"/>
  <c r="C50" i="14"/>
  <c r="B50" i="14"/>
  <c r="B49" i="14"/>
  <c r="C18" i="20"/>
  <c r="C17" i="20"/>
  <c r="C11" i="18"/>
  <c r="B11" i="18"/>
  <c r="C47" i="16"/>
  <c r="C48" i="16"/>
  <c r="B48" i="16"/>
  <c r="B47" i="16"/>
  <c r="C29" i="15"/>
  <c r="B30" i="15"/>
  <c r="B29" i="15"/>
  <c r="C47" i="14"/>
  <c r="B48" i="14"/>
  <c r="B47" i="14"/>
  <c r="C16" i="20"/>
  <c r="C45" i="16"/>
  <c r="C46" i="16"/>
  <c r="B46" i="16"/>
  <c r="F46" i="16" s="1"/>
  <c r="B45" i="16"/>
  <c r="F45" i="16" s="1"/>
  <c r="C27" i="15"/>
  <c r="C28" i="15"/>
  <c r="B28" i="15"/>
  <c r="B27" i="15"/>
  <c r="C45" i="14"/>
  <c r="C43" i="14"/>
  <c r="B46" i="14"/>
  <c r="B45" i="14"/>
  <c r="C10" i="18"/>
  <c r="B10" i="18"/>
  <c r="C9" i="18"/>
  <c r="B9" i="18"/>
  <c r="C43" i="16"/>
  <c r="C44" i="16"/>
  <c r="B44" i="16"/>
  <c r="F44" i="16" s="1"/>
  <c r="B43" i="16"/>
  <c r="F43" i="16" s="1"/>
  <c r="B26" i="15"/>
  <c r="C25" i="15"/>
  <c r="C26" i="15"/>
  <c r="B25" i="15"/>
  <c r="C44" i="14"/>
  <c r="C34" i="14"/>
  <c r="B44" i="14"/>
  <c r="B43" i="14"/>
  <c r="C15" i="20"/>
  <c r="C40" i="16"/>
  <c r="C41" i="16"/>
  <c r="C42" i="16"/>
  <c r="B42" i="16"/>
  <c r="F42" i="16" s="1"/>
  <c r="B41" i="16"/>
  <c r="F41" i="16" s="1"/>
  <c r="B40" i="16"/>
  <c r="C22" i="15"/>
  <c r="C23" i="15"/>
  <c r="C24" i="15"/>
  <c r="B22" i="15"/>
  <c r="B23" i="15"/>
  <c r="B24" i="15"/>
  <c r="C40" i="14"/>
  <c r="C41" i="14"/>
  <c r="C42" i="14"/>
  <c r="B42" i="14"/>
  <c r="B41" i="14"/>
  <c r="B40" i="14"/>
  <c r="C8" i="18"/>
  <c r="B8" i="18"/>
  <c r="C7" i="18"/>
  <c r="B7" i="18"/>
  <c r="C14" i="20"/>
  <c r="C36" i="16"/>
  <c r="C37" i="16"/>
  <c r="C38" i="16"/>
  <c r="C39" i="16"/>
  <c r="B39" i="16"/>
  <c r="F39" i="16" s="1"/>
  <c r="B38" i="16"/>
  <c r="F38" i="16" s="1"/>
  <c r="B37" i="16"/>
  <c r="B36" i="16"/>
  <c r="F36" i="16" s="1"/>
  <c r="C18" i="15"/>
  <c r="C19" i="15"/>
  <c r="C20" i="15"/>
  <c r="C21" i="15"/>
  <c r="B18" i="15"/>
  <c r="B19" i="15"/>
  <c r="B20" i="15"/>
  <c r="C36" i="14"/>
  <c r="C37" i="14"/>
  <c r="C38" i="14"/>
  <c r="B39" i="14"/>
  <c r="B38" i="14"/>
  <c r="B37" i="14"/>
  <c r="B36" i="14"/>
  <c r="C13" i="20"/>
  <c r="B13" i="20"/>
  <c r="B9" i="20"/>
  <c r="B10" i="20"/>
  <c r="B11" i="20"/>
  <c r="B8" i="20"/>
  <c r="C6" i="18"/>
  <c r="B6" i="18"/>
  <c r="C34" i="16"/>
  <c r="C35" i="16"/>
  <c r="B35" i="16"/>
  <c r="B34" i="16"/>
  <c r="F34" i="16" s="1"/>
  <c r="C16" i="15"/>
  <c r="C17" i="15"/>
  <c r="B16" i="15"/>
  <c r="B17" i="15"/>
  <c r="C35" i="14"/>
  <c r="B35" i="14"/>
  <c r="B34" i="14"/>
  <c r="C12" i="20"/>
  <c r="C11" i="20"/>
  <c r="C30" i="16"/>
  <c r="C31" i="16"/>
  <c r="C32" i="16"/>
  <c r="C33" i="16"/>
  <c r="B33" i="16"/>
  <c r="F33" i="16" s="1"/>
  <c r="B32" i="16"/>
  <c r="B31" i="16"/>
  <c r="F31" i="16" s="1"/>
  <c r="B30" i="16"/>
  <c r="F30" i="16" s="1"/>
  <c r="C12" i="15"/>
  <c r="C13" i="15"/>
  <c r="C14" i="15"/>
  <c r="C15" i="15"/>
  <c r="B13" i="15"/>
  <c r="B14" i="15"/>
  <c r="B15" i="15"/>
  <c r="B33" i="14"/>
  <c r="B32" i="14"/>
  <c r="B31" i="14"/>
  <c r="C31" i="14"/>
  <c r="C32" i="14"/>
  <c r="C33" i="14"/>
  <c r="B30" i="14"/>
  <c r="C5" i="18"/>
  <c r="B5" i="18"/>
  <c r="C10" i="20"/>
  <c r="C9" i="20"/>
  <c r="C8" i="20"/>
  <c r="C7" i="20"/>
  <c r="C6" i="20"/>
  <c r="C5" i="20"/>
  <c r="C4" i="20"/>
  <c r="C3" i="20"/>
  <c r="C2" i="20"/>
  <c r="F2" i="20" s="1"/>
  <c r="C2" i="18"/>
  <c r="B2" i="18"/>
  <c r="B4" i="18"/>
  <c r="B3" i="18"/>
  <c r="C3" i="18"/>
  <c r="C4" i="18"/>
  <c r="B29" i="16"/>
  <c r="F29" i="16" s="1"/>
  <c r="B28" i="16"/>
  <c r="B27" i="16"/>
  <c r="F27" i="16" s="1"/>
  <c r="B26" i="16"/>
  <c r="B25" i="16"/>
  <c r="B24" i="16"/>
  <c r="F24" i="16" s="1"/>
  <c r="B23" i="16"/>
  <c r="B22" i="16"/>
  <c r="F22" i="16" s="1"/>
  <c r="B21" i="16"/>
  <c r="F21" i="16" s="1"/>
  <c r="C29" i="16"/>
  <c r="C28" i="16"/>
  <c r="C27" i="16"/>
  <c r="C22" i="16"/>
  <c r="C23" i="16"/>
  <c r="C24" i="16"/>
  <c r="C25" i="16"/>
  <c r="C26" i="16"/>
  <c r="C21" i="16"/>
  <c r="C12" i="16"/>
  <c r="B20" i="16"/>
  <c r="B19" i="16"/>
  <c r="F19" i="16" s="1"/>
  <c r="B18" i="16"/>
  <c r="F18" i="16" s="1"/>
  <c r="B17" i="16"/>
  <c r="F17" i="16" s="1"/>
  <c r="B16" i="16"/>
  <c r="F16" i="16" s="1"/>
  <c r="B15" i="16"/>
  <c r="B14" i="16"/>
  <c r="B13" i="16"/>
  <c r="B12" i="16"/>
  <c r="F12" i="16" s="1"/>
  <c r="C19" i="16"/>
  <c r="C20" i="16"/>
  <c r="C14" i="16"/>
  <c r="C15" i="16"/>
  <c r="C16" i="16"/>
  <c r="C17" i="16"/>
  <c r="C18" i="16"/>
  <c r="C13" i="16"/>
  <c r="C4" i="16"/>
  <c r="C2" i="16"/>
  <c r="B11" i="16"/>
  <c r="F11" i="16" s="1"/>
  <c r="B10" i="16"/>
  <c r="F10" i="16" s="1"/>
  <c r="B9" i="16"/>
  <c r="B8" i="16"/>
  <c r="B7" i="16"/>
  <c r="B6" i="16"/>
  <c r="B5" i="16"/>
  <c r="F5" i="16" s="1"/>
  <c r="B4" i="16"/>
  <c r="F4" i="16" s="1"/>
  <c r="B3" i="16"/>
  <c r="F3" i="16" s="1"/>
  <c r="B2" i="14"/>
  <c r="C11" i="16"/>
  <c r="C3" i="16"/>
  <c r="C5" i="16"/>
  <c r="C6" i="16"/>
  <c r="C7" i="16"/>
  <c r="C8" i="16"/>
  <c r="C9" i="16"/>
  <c r="C10" i="16"/>
  <c r="C2" i="15"/>
  <c r="B29" i="14"/>
  <c r="B28" i="14"/>
  <c r="B27" i="14"/>
  <c r="B26" i="14"/>
  <c r="B25" i="14"/>
  <c r="B24" i="14"/>
  <c r="B23" i="14"/>
  <c r="B22" i="14"/>
  <c r="B21" i="14"/>
  <c r="C29" i="14"/>
  <c r="C28" i="14"/>
  <c r="C23" i="14"/>
  <c r="C24" i="14"/>
  <c r="C25" i="14"/>
  <c r="C26" i="14"/>
  <c r="C27" i="14"/>
  <c r="C22" i="14"/>
  <c r="C4" i="14"/>
  <c r="C21" i="14"/>
  <c r="C12" i="14"/>
  <c r="B20" i="14"/>
  <c r="B19" i="14"/>
  <c r="B18" i="14"/>
  <c r="B17" i="14"/>
  <c r="B16" i="14"/>
  <c r="B15" i="14"/>
  <c r="B14" i="14"/>
  <c r="B13" i="14"/>
  <c r="B12" i="14"/>
  <c r="C19" i="14"/>
  <c r="C20" i="14"/>
  <c r="C14" i="14"/>
  <c r="C15" i="14"/>
  <c r="C17" i="14"/>
  <c r="C18" i="14"/>
  <c r="C13" i="14"/>
  <c r="C2" i="14"/>
  <c r="B11" i="14"/>
  <c r="B10" i="14"/>
  <c r="B9" i="14"/>
  <c r="B8" i="14"/>
  <c r="B7" i="14"/>
  <c r="B6" i="14"/>
  <c r="B5" i="14"/>
  <c r="B4" i="14"/>
  <c r="B3" i="14"/>
  <c r="C11" i="14"/>
  <c r="C10" i="14"/>
  <c r="C9" i="14"/>
  <c r="C8" i="14"/>
  <c r="C7" i="14"/>
  <c r="C6" i="14"/>
  <c r="C5" i="14"/>
  <c r="C3" i="14"/>
  <c r="B2" i="15"/>
  <c r="B11" i="15"/>
  <c r="C11" i="15"/>
  <c r="C3" i="15"/>
  <c r="C4" i="15"/>
  <c r="C5" i="15"/>
  <c r="C6" i="15"/>
  <c r="C7" i="15"/>
  <c r="C8" i="15"/>
  <c r="C9" i="15"/>
  <c r="C10" i="15"/>
  <c r="B3" i="15"/>
  <c r="B4" i="15"/>
  <c r="B5" i="15"/>
  <c r="B6" i="15"/>
  <c r="B7" i="15"/>
  <c r="B8" i="15"/>
  <c r="B9" i="15"/>
  <c r="B10" i="15"/>
  <c r="B113" i="10"/>
  <c r="B112" i="10"/>
  <c r="B111" i="10"/>
  <c r="O2" i="8"/>
  <c r="F2" i="7"/>
  <c r="N2" i="2"/>
  <c r="E3" i="12"/>
  <c r="E4" i="12"/>
  <c r="E5" i="12"/>
  <c r="E2" i="6"/>
  <c r="B20" i="10"/>
  <c r="B19"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59" i="10"/>
  <c r="B58" i="10"/>
  <c r="B62" i="10"/>
  <c r="B61" i="10"/>
  <c r="B60"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18" i="10"/>
  <c r="B17" i="10"/>
  <c r="B16" i="10"/>
  <c r="B15" i="10"/>
  <c r="B14" i="10"/>
  <c r="B13" i="10"/>
  <c r="B12" i="10"/>
  <c r="B11" i="10"/>
  <c r="B10" i="10"/>
  <c r="B9" i="10"/>
  <c r="B8" i="10"/>
  <c r="B7" i="10"/>
  <c r="B6" i="10"/>
  <c r="B5" i="10"/>
  <c r="B83" i="7"/>
  <c r="B84" i="7"/>
  <c r="B85" i="7"/>
  <c r="B86" i="7"/>
  <c r="B87" i="7"/>
  <c r="B88" i="7"/>
  <c r="B89" i="7"/>
  <c r="B90" i="7"/>
  <c r="B91" i="7"/>
  <c r="B92" i="7"/>
  <c r="B82" i="7"/>
  <c r="B63" i="7"/>
  <c r="B64" i="7"/>
  <c r="B65" i="7"/>
  <c r="B66" i="7"/>
  <c r="B67" i="7"/>
  <c r="B68" i="7"/>
  <c r="B69" i="7"/>
  <c r="B70" i="7"/>
  <c r="B71" i="7"/>
  <c r="B72" i="7"/>
  <c r="B73" i="7"/>
  <c r="B74" i="7"/>
  <c r="B75" i="7"/>
  <c r="B76" i="7"/>
  <c r="B77" i="7"/>
  <c r="B78" i="7"/>
  <c r="B79" i="7"/>
  <c r="B80" i="7"/>
  <c r="B81" i="7"/>
  <c r="B62" i="7"/>
  <c r="B43" i="7"/>
  <c r="B44" i="7"/>
  <c r="B45" i="7"/>
  <c r="B46" i="7"/>
  <c r="B47" i="7"/>
  <c r="B48" i="7"/>
  <c r="B49" i="7"/>
  <c r="B50" i="7"/>
  <c r="B51" i="7"/>
  <c r="B52" i="7"/>
  <c r="B53" i="7"/>
  <c r="B54" i="7"/>
  <c r="B55" i="7"/>
  <c r="B56" i="7"/>
  <c r="B57" i="7"/>
  <c r="B58" i="7"/>
  <c r="B59" i="7"/>
  <c r="B60" i="7"/>
  <c r="B61" i="7"/>
  <c r="B42" i="7"/>
  <c r="B23" i="7"/>
  <c r="B24" i="7"/>
  <c r="B25" i="7"/>
  <c r="B26" i="7"/>
  <c r="B27" i="7"/>
  <c r="B28" i="7"/>
  <c r="B29" i="7"/>
  <c r="B30" i="7"/>
  <c r="B31" i="7"/>
  <c r="B32" i="7"/>
  <c r="B33" i="7"/>
  <c r="B34" i="7"/>
  <c r="B35" i="7"/>
  <c r="B36" i="7"/>
  <c r="B37" i="7"/>
  <c r="B38" i="7"/>
  <c r="B39" i="7"/>
  <c r="B40" i="7"/>
  <c r="B41" i="7"/>
  <c r="B22" i="7"/>
  <c r="B3" i="7"/>
  <c r="B4" i="7"/>
  <c r="B5" i="7"/>
  <c r="B6" i="7"/>
  <c r="B7" i="7"/>
  <c r="B8" i="7"/>
  <c r="B9" i="7"/>
  <c r="B10" i="7"/>
  <c r="B11" i="7"/>
  <c r="B12" i="7"/>
  <c r="B13" i="7"/>
  <c r="B14" i="7"/>
  <c r="B15" i="7"/>
  <c r="B16" i="7"/>
  <c r="B17" i="7"/>
  <c r="B18" i="7"/>
  <c r="B19" i="7"/>
  <c r="B20" i="7"/>
  <c r="B21" i="7"/>
  <c r="F23" i="16" l="1"/>
  <c r="F32" i="16"/>
  <c r="F35" i="16"/>
  <c r="F52" i="16"/>
  <c r="F71" i="16"/>
  <c r="F25" i="16"/>
  <c r="F37" i="16"/>
  <c r="F40" i="16"/>
  <c r="F56" i="16"/>
  <c r="F20" i="16"/>
  <c r="F26" i="16"/>
  <c r="F57" i="16"/>
  <c r="F7" i="16"/>
  <c r="F47" i="16"/>
  <c r="F62" i="16"/>
  <c r="F6" i="16"/>
  <c r="F13" i="16"/>
  <c r="F8" i="16"/>
  <c r="F14" i="16"/>
  <c r="F28" i="16"/>
  <c r="F48" i="16"/>
  <c r="F49" i="16"/>
  <c r="F63" i="16"/>
  <c r="F75" i="16"/>
  <c r="F9" i="16"/>
  <c r="F15" i="16"/>
  <c r="F50" i="16"/>
  <c r="F64" i="16"/>
  <c r="F2" i="15"/>
  <c r="B4" i="10"/>
  <c r="B2" i="10"/>
  <c r="F2" i="10" s="1"/>
  <c r="B3" i="10"/>
  <c r="B2" i="2"/>
  <c r="E7" i="4"/>
  <c r="D2" i="1"/>
  <c r="D21" i="1"/>
  <c r="D3" i="1"/>
  <c r="D4" i="1"/>
  <c r="D5" i="1"/>
  <c r="D6" i="1"/>
  <c r="D7" i="1"/>
  <c r="D8" i="1"/>
  <c r="D9" i="1"/>
  <c r="D10" i="1"/>
  <c r="D11" i="1"/>
  <c r="D12" i="1"/>
  <c r="D13" i="1"/>
  <c r="D14" i="1"/>
  <c r="D15" i="1"/>
  <c r="D16" i="1"/>
  <c r="D17" i="1"/>
  <c r="D18" i="1"/>
  <c r="D19" i="1"/>
  <c r="D20" i="1"/>
  <c r="B3" i="2"/>
  <c r="B4" i="2"/>
  <c r="B5" i="2"/>
  <c r="B6" i="2"/>
  <c r="B7" i="2"/>
  <c r="B8" i="2"/>
  <c r="B9" i="2"/>
  <c r="B10" i="2"/>
  <c r="B11" i="2"/>
  <c r="B12" i="2"/>
  <c r="B13" i="2"/>
  <c r="B14" i="2"/>
  <c r="B15" i="2"/>
  <c r="B16" i="2"/>
  <c r="B17" i="2"/>
  <c r="B18" i="2"/>
  <c r="B19" i="2"/>
  <c r="B20" i="2"/>
  <c r="B21" i="2"/>
  <c r="E3" i="4" l="1"/>
  <c r="E4" i="4"/>
  <c r="E5" i="4"/>
  <c r="E6" i="4"/>
  <c r="E3" i="3"/>
  <c r="G2" i="19"/>
  <c r="F2" i="18"/>
  <c r="J2" i="17"/>
  <c r="F2" i="16"/>
  <c r="E2" i="13"/>
  <c r="E2" i="12"/>
  <c r="J2" i="11"/>
  <c r="I2" i="9"/>
  <c r="E2" i="4" l="1"/>
  <c r="E2" i="3"/>
  <c r="G2" i="1"/>
</calcChain>
</file>

<file path=xl/sharedStrings.xml><?xml version="1.0" encoding="utf-8"?>
<sst xmlns="http://schemas.openxmlformats.org/spreadsheetml/2006/main" count="6844" uniqueCount="1220">
  <si>
    <t>id</t>
  </si>
  <si>
    <t>email</t>
  </si>
  <si>
    <t>password</t>
  </si>
  <si>
    <t>user_type_id</t>
  </si>
  <si>
    <t>created_at</t>
  </si>
  <si>
    <t>updated_at</t>
  </si>
  <si>
    <t>SQL</t>
  </si>
  <si>
    <t>user_id</t>
  </si>
  <si>
    <t>first_name</t>
  </si>
  <si>
    <t>last_name</t>
  </si>
  <si>
    <t>date_of_birth</t>
  </si>
  <si>
    <t>gender</t>
  </si>
  <si>
    <t>city</t>
  </si>
  <si>
    <t>province</t>
  </si>
  <si>
    <t>country</t>
  </si>
  <si>
    <t>occupation</t>
  </si>
  <si>
    <t>picture</t>
  </si>
  <si>
    <t>type_name</t>
  </si>
  <si>
    <t>device_name</t>
  </si>
  <si>
    <t>device_id</t>
  </si>
  <si>
    <t>genre_name</t>
  </si>
  <si>
    <t>Action</t>
  </si>
  <si>
    <t>Adventure</t>
  </si>
  <si>
    <t>Animation</t>
  </si>
  <si>
    <t>Biography</t>
  </si>
  <si>
    <t>Comedy</t>
  </si>
  <si>
    <t>Crime</t>
  </si>
  <si>
    <t>Documentary</t>
  </si>
  <si>
    <t>Drama</t>
  </si>
  <si>
    <t>Family</t>
  </si>
  <si>
    <t>Fantasy</t>
  </si>
  <si>
    <t>Film-Noir</t>
  </si>
  <si>
    <t>History</t>
  </si>
  <si>
    <t>Horror</t>
  </si>
  <si>
    <t>Romance</t>
  </si>
  <si>
    <t>Musical</t>
  </si>
  <si>
    <t>Mystery</t>
  </si>
  <si>
    <t>Sport</t>
  </si>
  <si>
    <t>Thriller</t>
  </si>
  <si>
    <t>War</t>
  </si>
  <si>
    <t>Western</t>
  </si>
  <si>
    <t>Anime</t>
  </si>
  <si>
    <t>Adult</t>
  </si>
  <si>
    <t>Space</t>
  </si>
  <si>
    <t>Political</t>
  </si>
  <si>
    <t>Faith</t>
  </si>
  <si>
    <t>Independent</t>
  </si>
  <si>
    <t>Video Game</t>
  </si>
  <si>
    <t>Novel</t>
  </si>
  <si>
    <t>profile_id</t>
  </si>
  <si>
    <t>movie_name</t>
  </si>
  <si>
    <t>description</t>
  </si>
  <si>
    <t>date_released</t>
  </si>
  <si>
    <t>duration</t>
  </si>
  <si>
    <t>language</t>
  </si>
  <si>
    <t>subtitles</t>
  </si>
  <si>
    <t>dubbed</t>
  </si>
  <si>
    <t>age_rating</t>
  </si>
  <si>
    <t>poster</t>
  </si>
  <si>
    <t>trailer</t>
  </si>
  <si>
    <t>movie_id</t>
  </si>
  <si>
    <t>date_watched</t>
  </si>
  <si>
    <t>user_rating</t>
  </si>
  <si>
    <t>review</t>
  </si>
  <si>
    <t>place_of_birth</t>
  </si>
  <si>
    <t>cast_type</t>
  </si>
  <si>
    <t>character_name</t>
  </si>
  <si>
    <t>actor_id</t>
  </si>
  <si>
    <t>role_id</t>
  </si>
  <si>
    <t>director_id</t>
  </si>
  <si>
    <t>studio_name</t>
  </si>
  <si>
    <t>studio_id</t>
  </si>
  <si>
    <t>DEFAULT</t>
  </si>
  <si>
    <t>Member</t>
  </si>
  <si>
    <t>Laptop</t>
  </si>
  <si>
    <t>Desktop</t>
  </si>
  <si>
    <t>Television</t>
  </si>
  <si>
    <t>Theatre</t>
  </si>
  <si>
    <t>Smartphone</t>
  </si>
  <si>
    <t>now()</t>
  </si>
  <si>
    <t>password1</t>
  </si>
  <si>
    <t>user1@movie.com</t>
  </si>
  <si>
    <t>user2@movie.com</t>
  </si>
  <si>
    <t>user3@movie.com</t>
  </si>
  <si>
    <t>user4@movie.com</t>
  </si>
  <si>
    <t>user5@movie.com</t>
  </si>
  <si>
    <t>user6@movie.com</t>
  </si>
  <si>
    <t>user7@movie.com</t>
  </si>
  <si>
    <t>user8@movie.com</t>
  </si>
  <si>
    <t>user9@movie.com</t>
  </si>
  <si>
    <t>user10@movie.com</t>
  </si>
  <si>
    <t>user11@movie.com</t>
  </si>
  <si>
    <t>user12@movie.com</t>
  </si>
  <si>
    <t>user13@movie.com</t>
  </si>
  <si>
    <t>user14@movie.com</t>
  </si>
  <si>
    <t>user15@movie.com</t>
  </si>
  <si>
    <t>user16@movie.com</t>
  </si>
  <si>
    <t>user17@movie.com</t>
  </si>
  <si>
    <t>user18@movie.com</t>
  </si>
  <si>
    <t>user19@movie.com</t>
  </si>
  <si>
    <t>user20@movie.com</t>
  </si>
  <si>
    <t>password2</t>
  </si>
  <si>
    <t>password3</t>
  </si>
  <si>
    <t>password4</t>
  </si>
  <si>
    <t>password5</t>
  </si>
  <si>
    <t>password6</t>
  </si>
  <si>
    <t>password7</t>
  </si>
  <si>
    <t>password8</t>
  </si>
  <si>
    <t>password9</t>
  </si>
  <si>
    <t>password10</t>
  </si>
  <si>
    <t>password11</t>
  </si>
  <si>
    <t>password12</t>
  </si>
  <si>
    <t>password13</t>
  </si>
  <si>
    <t>password14</t>
  </si>
  <si>
    <t>password15</t>
  </si>
  <si>
    <t>password16</t>
  </si>
  <si>
    <t>password17</t>
  </si>
  <si>
    <t>password18</t>
  </si>
  <si>
    <t>password19</t>
  </si>
  <si>
    <t>password20</t>
  </si>
  <si>
    <t>John</t>
  </si>
  <si>
    <t>Smith</t>
  </si>
  <si>
    <t>Jane</t>
  </si>
  <si>
    <t>Doe</t>
  </si>
  <si>
    <t>Emily</t>
  </si>
  <si>
    <t>Stacy</t>
  </si>
  <si>
    <t>Linda</t>
  </si>
  <si>
    <t>Brandon</t>
  </si>
  <si>
    <t>Marisa</t>
  </si>
  <si>
    <t>Maria</t>
  </si>
  <si>
    <t>Nick</t>
  </si>
  <si>
    <t>James</t>
  </si>
  <si>
    <t>Francis</t>
  </si>
  <si>
    <t>Anthony</t>
  </si>
  <si>
    <t>Jordan</t>
  </si>
  <si>
    <t>Alice</t>
  </si>
  <si>
    <t>Jessica</t>
  </si>
  <si>
    <t>Fred</t>
  </si>
  <si>
    <t>Marcus</t>
  </si>
  <si>
    <t>Terry</t>
  </si>
  <si>
    <t>Anne</t>
  </si>
  <si>
    <t>Rose</t>
  </si>
  <si>
    <t>Brown</t>
  </si>
  <si>
    <t>White</t>
  </si>
  <si>
    <t>Black</t>
  </si>
  <si>
    <t>Fox</t>
  </si>
  <si>
    <t>Steel</t>
  </si>
  <si>
    <t>Stax</t>
  </si>
  <si>
    <t>Langley</t>
  </si>
  <si>
    <t>Bush</t>
  </si>
  <si>
    <t>Underwood</t>
  </si>
  <si>
    <t>Landerville</t>
  </si>
  <si>
    <t>Hail</t>
  </si>
  <si>
    <t>Jones</t>
  </si>
  <si>
    <t>Kirkland</t>
  </si>
  <si>
    <t>Chase</t>
  </si>
  <si>
    <t>Chu</t>
  </si>
  <si>
    <t>Flower</t>
  </si>
  <si>
    <t>M</t>
  </si>
  <si>
    <t>F</t>
  </si>
  <si>
    <t>Ottawa</t>
  </si>
  <si>
    <t>Ontario</t>
  </si>
  <si>
    <t>Canada</t>
  </si>
  <si>
    <t>Gatineau</t>
  </si>
  <si>
    <t>Quebec</t>
  </si>
  <si>
    <t>Halifax</t>
  </si>
  <si>
    <t>Nova Scotia</t>
  </si>
  <si>
    <t>Vancouver</t>
  </si>
  <si>
    <t>British Columbia</t>
  </si>
  <si>
    <t>Toronto</t>
  </si>
  <si>
    <t>Niagra Falls</t>
  </si>
  <si>
    <t>Victoria</t>
  </si>
  <si>
    <t>Trois-Riviere</t>
  </si>
  <si>
    <t>Montreal</t>
  </si>
  <si>
    <t>Houston</t>
  </si>
  <si>
    <t>Texas</t>
  </si>
  <si>
    <t>United States</t>
  </si>
  <si>
    <t>Gaffney</t>
  </si>
  <si>
    <t>South Carolina</t>
  </si>
  <si>
    <t>Hamilton</t>
  </si>
  <si>
    <t>Quebec City</t>
  </si>
  <si>
    <t>New York</t>
  </si>
  <si>
    <t>New York City</t>
  </si>
  <si>
    <t>Engineer</t>
  </si>
  <si>
    <t>Electrician</t>
  </si>
  <si>
    <t>Dancer</t>
  </si>
  <si>
    <t>Waitress</t>
  </si>
  <si>
    <t>Real Estate</t>
  </si>
  <si>
    <t>Programmer</t>
  </si>
  <si>
    <t>Artist</t>
  </si>
  <si>
    <t>Cook</t>
  </si>
  <si>
    <t>Leather Worker</t>
  </si>
  <si>
    <t>Politician</t>
  </si>
  <si>
    <t>Doctor</t>
  </si>
  <si>
    <t>Nurse</t>
  </si>
  <si>
    <t>Taxi Driver</t>
  </si>
  <si>
    <t>Private Investigator</t>
  </si>
  <si>
    <t>Race Car Driver</t>
  </si>
  <si>
    <t>Stunt Man</t>
  </si>
  <si>
    <t>Writer</t>
  </si>
  <si>
    <t>Mayor</t>
  </si>
  <si>
    <t>Banker</t>
  </si>
  <si>
    <t xml:space="preserve">  </t>
  </si>
  <si>
    <t xml:space="preserve"> </t>
  </si>
  <si>
    <t>Fairfield</t>
  </si>
  <si>
    <t>Tablet</t>
  </si>
  <si>
    <t>The Lord of the Rings: The Fellowship of the Ring</t>
  </si>
  <si>
    <t>A meek Hobbit and eight companions set out on a journey to destroy the One Ring and the Dark Lord Sauron.</t>
  </si>
  <si>
    <t>English</t>
  </si>
  <si>
    <t>N</t>
  </si>
  <si>
    <t>PG-13</t>
  </si>
  <si>
    <t>USA</t>
  </si>
  <si>
    <t>The Lord of the Rings: The Two Towers</t>
  </si>
  <si>
    <t>The Lord of the Rings: The Return of the King</t>
  </si>
  <si>
    <t>Gandalf and Aragorn lead the World of Men against Sauron''s army to draw his gaze from Frodo and Sam as they approach Mount Doom with the One Ring.</t>
  </si>
  <si>
    <t>Howl''s Moving Castle</t>
  </si>
  <si>
    <t>When an unconfident young woman is cursed with an old body by a spiteful witch, her only chance of breaking the spell lies with a self-indulgent yet insecure young wizard and his companions in his legged, walking castle.</t>
  </si>
  <si>
    <t>Japan</t>
  </si>
  <si>
    <t>Japanese</t>
  </si>
  <si>
    <t>Y</t>
  </si>
  <si>
    <t>PG</t>
  </si>
  <si>
    <t>Ghost</t>
  </si>
  <si>
    <t>After an accident leaves a young man dead, his spirit stays behind to warn his lover of impending danger, with the help of a reluctant psychic.</t>
  </si>
  <si>
    <t>The Notebook</t>
  </si>
  <si>
    <t>A poor and passionate young man falls in love with a rich young woman and gives her a sense of freedom. They soon are separated by their social differences.</t>
  </si>
  <si>
    <t>A Walk to Remember</t>
  </si>
  <si>
    <t>The story of two North Carolina teens, Landon Carter and Jamie Sullivan, who are thrown together after Landon gets into trouble and is made to do community service.</t>
  </si>
  <si>
    <t>Dirty Dancing</t>
  </si>
  <si>
    <t>Spending the summer at a Catskills resort with her family, Frances "Baby" Houseman falls in love with the camp''s dance instructor, Johnny Castle.</t>
  </si>
  <si>
    <t>Notting Hill</t>
  </si>
  <si>
    <t>The life of a simple bookshop owner changes when he meets the most famous film star in the world.</t>
  </si>
  <si>
    <t>Pretty Woman</t>
  </si>
  <si>
    <t>A man in a legal but hurtful business needs an escort for some social events, and hires a beautiful prostitute he meets... only to fall in love.</t>
  </si>
  <si>
    <t>R</t>
  </si>
  <si>
    <t>Say Anything</t>
  </si>
  <si>
    <t>A noble underachiever and a beautiful valedictorian fall in love the summer before she goes off to college.</t>
  </si>
  <si>
    <t>Titanic</t>
  </si>
  <si>
    <t>A seventeen-year-old aristocrat falls in love with a kind, but poor artist aboard the luxurious, ill-fated R.M.S. Titanic.</t>
  </si>
  <si>
    <t>P.S. I Love You</t>
  </si>
  <si>
    <t>A young widow discovers that her late husband has left her 10 messages intended to help ease her pain and start a new life.</t>
  </si>
  <si>
    <t>Legends of the Fall</t>
  </si>
  <si>
    <t>Epic tale of three brothers and their father living in the remote wilderness of 1900s USA and how their lives are affected by nature, history, war, love and betrayal.</t>
  </si>
  <si>
    <t>Troy</t>
  </si>
  <si>
    <t>An adaptation of Homer''s great epic, the film follows the assault on Troy by the united Greek forces and chronicles the fates of the men involved.</t>
  </si>
  <si>
    <t>Se7en</t>
  </si>
  <si>
    <t>Two detectives, a rookie and a veteran, hunt a serial killer who uses the seven deadly sins as his modus operandi.</t>
  </si>
  <si>
    <t>House of Flying Daggers</t>
  </si>
  <si>
    <t>A romantic police captain breaks a beautiful member of a rebel group out of prison to help her rejoin her fellows, but things are not what they seem.</t>
  </si>
  <si>
    <t>China</t>
  </si>
  <si>
    <t>Mandarin</t>
  </si>
  <si>
    <t>Hero</t>
  </si>
  <si>
    <t>A defense officer, Nameless, was summoned by the King of Qin regarding his success of terminating three warriors.</t>
  </si>
  <si>
    <t>Red Cliff</t>
  </si>
  <si>
    <t>The first chapter of a two-part story centered on a battle fought in China''s Three Kingdoms period (220-280 A.D.).</t>
  </si>
  <si>
    <t>Red Cliff II</t>
  </si>
  <si>
    <t>In this sequel to Red Cliff, Chancellor Cao Cao convinces Emperor Xian of the Han to initiate a battle against the two Kingdoms of Shu and Wu, who have become allied forces, against all expectations. Red Cliff will be the site for the gigantic battle.</t>
  </si>
  <si>
    <t>http://vignette3.wikia.nocookie.net/lotr/images/7/74/LOTRFOTRmovie.jpg/revision/latest?cb=20150203040819</t>
  </si>
  <si>
    <t>https://www.movieposter.com/posters/archive/main/7/MPW-3576</t>
  </si>
  <si>
    <t>https://www.movieposter.com/posters/archive/main/16/MPW-8295</t>
  </si>
  <si>
    <t>https://fanart.tv/fanart/movies/4935/movieposter/howls-moving-castle-5216a7d1a7a67.jpg</t>
  </si>
  <si>
    <t>https://www.movieposter.com/posters/archive/main/106/MPW-53146</t>
  </si>
  <si>
    <t>http://ia.media-imdb.com/images/M/MV5BMTk3OTM5Njg5M15BMl5BanBnXkFtZTYwMzA0ODI3._V1_SX640_SY720_.jpg</t>
  </si>
  <si>
    <t>https://upload.wikimedia.org/wikipedia/en/d/dc/A_Walk_to_Remember_Poster.jpg</t>
  </si>
  <si>
    <t>http://images.moviepostershop.com/notting-hill-movie-poster-1998-1020190961.jpg</t>
  </si>
  <si>
    <t>http://cosmouk.cdnds.net/15/10/1280x1986/gallery_nrm_1425399318-pretty-woman-poster.jpg</t>
  </si>
  <si>
    <t>http://ecx.images-amazon.com/images/I/61PF6Oi%2BUhL._SY355_.jpg</t>
  </si>
  <si>
    <t>https://upload.wikimedia.org/wikipedia/en/8/8a/Say_Anything.jpg</t>
  </si>
  <si>
    <t>http://cdn.traileraddict.com/content/paramount-pictures/titanic.jpg</t>
  </si>
  <si>
    <t>https://natashastander.files.wordpress.com/2014/01/ps-i-love-you-poster.jpg</t>
  </si>
  <si>
    <t>https://www.movieposter.com/posters/archive/main/63/MPW-31979</t>
  </si>
  <si>
    <t>http://img.goldposter.com/2015/04/Se7en_poster_goldposter_com_1.jpg</t>
  </si>
  <si>
    <t>http://static.rogerebert.com/uploads/movie/movie_poster/house-of-flying-daggers-2004/large_Ar5Ev4nycoJsrPYaabMCrTvPHIe.jpg</t>
  </si>
  <si>
    <t>https://upload.wikimedia.org/wikipedia/en/b/b8/Troy2004Poster.jpg</t>
  </si>
  <si>
    <t>https://upload.wikimedia.org/wikipedia/en/0/08/Hero_poster.jpg</t>
  </si>
  <si>
    <t>https://upload.wikimedia.org/wikipedia/en/c/cf/Redcliffposter.jpg</t>
  </si>
  <si>
    <t>http://oneguyrambling.com/wp-content/uploads/2009/12/red-cliff-2.jpg</t>
  </si>
  <si>
    <t>Terminator</t>
  </si>
  <si>
    <t>Alien</t>
  </si>
  <si>
    <t>Prometheus</t>
  </si>
  <si>
    <t>Sphere</t>
  </si>
  <si>
    <t>Star Wars: Episode IV – A New Hope</t>
  </si>
  <si>
    <t>Shall We Dance?</t>
  </si>
  <si>
    <t>Les Miserables</t>
  </si>
  <si>
    <t>Up</t>
  </si>
  <si>
    <t>Star Trek: Into Darkness</t>
  </si>
  <si>
    <t>Batman Begins</t>
  </si>
  <si>
    <t>Avatar</t>
  </si>
  <si>
    <t>Deadpool</t>
  </si>
  <si>
    <t>The Big Short</t>
  </si>
  <si>
    <t>Amelie</t>
  </si>
  <si>
    <t>French</t>
  </si>
  <si>
    <t>Larry Crowne</t>
  </si>
  <si>
    <t>Bridge of Spies</t>
  </si>
  <si>
    <t>Toy Story</t>
  </si>
  <si>
    <t>http://ia.media-imdb.com/images/M/MV5BODE1MDczNTUxOV5BMl5BanBnXkFtZTcwMTA0NDQyNA@@._V1_UX182_CR0,0,182,268_AL_.jpg</t>
  </si>
  <si>
    <t>A human-looking indestructible cyborg is sent from 2029 to 1984 to assassinate a waitress, whose unborn son will lead humanity in a war against the machines, while a soldier from that war is sent to protect her at all costs.</t>
  </si>
  <si>
    <t>http://ia.media-imdb.com/images/M/MV5BMTU1ODQ4NjQyOV5BMl5BanBnXkFtZTgwOTQ3NDU2MTE@._V1_UX182_CR0,0,182,268_AL_.jpg</t>
  </si>
  <si>
    <t>After a space merchant vessel perceives an unknown transmission as distress call, their landing on the source planet finds one of the crew attacked by a mysterious lifeform. </t>
  </si>
  <si>
    <t>Following clues to the origin of mankind a team journey across the universe and find a structure on a distant planet containing a monolithic statue of a humanoid head and stone cylinders of alien blood but they soon find they are not alone.</t>
  </si>
  <si>
    <t>http://ia.media-imdb.com/images/M/MV5BMTY3NzIyNTA2NV5BMl5BanBnXkFtZTcwNzE2NjI4Nw@@._V1_UX182_CR0,0,182,268_AL_.jpg</t>
  </si>
  <si>
    <t>A spaceship is discovered under three hundred years' worth of coral growth at the bottom of the ocean.</t>
  </si>
  <si>
    <t>http://ia.media-imdb.com/images/M/MV5BMTUyNTE2MjEyNV5BMl5BanBnXkFtZTcwODQ0NTYxMQ@@._V1_UY268_CR6,0,182,268_AL_.jpg</t>
  </si>
  <si>
    <t>Luke Skywalker joins forces with a Jedi Knight, a cocky pilot, a wookiee and two droids to save the galaxy from the Empire's world-destroying battle-station, while also attempting to rescue Princess Leia from the evil Darth Vader.</t>
  </si>
  <si>
    <t>http://ia.media-imdb.com/images/M/MV5BOTIyMDY2NGQtOGJjNi00OTk4LWFhMDgtYmE3M2NiYzM0YTVmXkEyXkFqcGdeQXVyNTU1NTcwOTk@._V1_UX182_CR0,0,182,268_AL_.jpg</t>
  </si>
  <si>
    <t>Four denizens in the world of high-finance predict the credit and housing bubble collapse of the mid-2000s, and decide to take on the big banks for their greed and lack of foresight.</t>
  </si>
  <si>
    <t>http://ia.media-imdb.com/images/M/MV5BMjM2MTQ2MzcxOF5BMl5BanBnXkFtZTgwNzE4NTUyNzE@._V1_UX182_CR0,0,182,268_AL_.jpg</t>
  </si>
  <si>
    <t>A successful but unhappy Japanese accountant finds the missing passion in his life when he begins to secretly take ballroom dance lessons.</t>
  </si>
  <si>
    <t>http://ia.media-imdb.com/images/M/MV5BMTk2Nzk4MTcyMF5BMl5BanBnXkFtZTcwMDI0NDMzMQ@@._V1_UY268_CR3,0,182,268_AL_.jpg</t>
  </si>
  <si>
    <t>A romantic comedy where a bored, overworked Estate Lawyer, upon first sight of a beautiful instructor, signs up for ballroom dancing lessons.</t>
  </si>
  <si>
    <t>http://ia.media-imdb.com/images/M/MV5BMTcwODUwMTMxN15BMl5BanBnXkFtZTcwNzc3MjcyMQ@@._V1_UX182_CR0,0,182,268_AL_.jpg</t>
  </si>
  <si>
    <t>Forrest Gump, while not intelligent, has accidentally been present at many historic moments, but his true love, Jenny Curran, eludes him.</t>
  </si>
  <si>
    <t>http://ia.media-imdb.com/images/M/MV5BMTI1Nzk1MzQwMV5BMl5BanBnXkFtZTYwODkxOTA5._V1_UY268_CR2,0,182,268_AL_.jpg</t>
  </si>
  <si>
    <t>In 19th-century France, Jean Valjean, who for decades has been hunted by the ruthless policeman Javert after breaking parole, agrees to care for a factory worker's daughter. The decision changes their lives forever.</t>
  </si>
  <si>
    <t>http://ia.media-imdb.com/images/M/MV5BMTQ4NDI3NDg4M15BMl5BanBnXkFtZTcwMjY5OTI1OA@@._V1_UX182_CR0,0,182,268_AL_.jpg</t>
  </si>
  <si>
    <t>A genetically inferior man assumes the identity of a superior one in order to pursue his lifelong dream of space travel.</t>
  </si>
  <si>
    <t>http://ia.media-imdb.com/images/M/MV5BNzQxMzU3OTQwNF5BMl5BanBnXkFtZTYwNDUyNTE5._V1_UY268_CR3,0,182,268_AL_.jpg</t>
  </si>
  <si>
    <t>After losing his job, a middle-aged man reinvents himself by going back to college.</t>
  </si>
  <si>
    <t>http://ia.media-imdb.com/images/M/MV5BMTM1NzAyNTEwN15BMl5BanBnXkFtZTcwODYyNTEzNQ@@._V1._CR68,54,886,1396_UX182_CR0,0,182,268_AL_.jpg</t>
  </si>
  <si>
    <t>Seventy-eight year old Carl Fredricksen travels to Paradise Falls in his home equipped with balloons, inadvertently taking a young stowaway.</t>
  </si>
  <si>
    <t>http://ia.media-imdb.com/images/M/MV5BMTk3NDE2NzI4NF5BMl5BanBnXkFtZTgwNzE1MzEyMTE@._V1_UX182_CR0,0,182,268_AL_.jpg</t>
  </si>
  <si>
    <t>A cowboy doll is profoundly threatened and jealous when a new spaceman figure supplants him as top toy in a boy's room.</t>
  </si>
  <si>
    <t>G</t>
  </si>
  <si>
    <t>http://ia.media-imdb.com/images/M/MV5BMTgwMjI4MzU5N15BMl5BanBnXkFtZTcwMTMyNTk3OA@@._V1_UY268_CR9,0,182,268_AL_.jpg</t>
  </si>
  <si>
    <t>After the crew of the Enterprise find an unstoppable force of terror from within their own organization, Captain Kirk leads a manhunt to a war-zone world to capture a one-man weapon of mass destruction.</t>
  </si>
  <si>
    <t>http://ia.media-imdb.com/images/M/MV5BMTk2NzczOTgxNF5BMl5BanBnXkFtZTcwODQ5ODczOQ@@._V1_UX182_CR0,0,182,268_AL_.jpg</t>
  </si>
  <si>
    <t>After training with his mentor, Batman begins his war on crime to free the crime-ridden Gotham City from corruption that the Scarecrow and the League of Shadows have cast upon it.</t>
  </si>
  <si>
    <t>http://ia.media-imdb.com/images/M/MV5BNTM3OTc0MzM2OV5BMl5BanBnXkFtZTYwNzUwMTI3._V1_UX182_CR0,0,182,268_AL_.jpg</t>
  </si>
  <si>
    <t>During the Cold War, an American lawyer is recruited to defend an arrested Soviet spy in court, and then help the CIA facilitate an exchange of the spy for the Soviet captured American U2 spy plane pilot, Francis Gary Powers.</t>
  </si>
  <si>
    <t>http://ia.media-imdb.com/images/M/MV5BMjIxOTI0MjU5NV5BMl5BanBnXkFtZTgwNzM4OTk4NTE@._V1_UX182_CR0,0,182,268_AL_.jpg</t>
  </si>
  <si>
    <t>A paraplegic marine dispatched to the moon Pandora on a unique mission becomes torn between following his orders and protecting the world he feels is his home.</t>
  </si>
  <si>
    <t>http://ia.media-imdb.com/images/M/MV5BMTYwOTEwNjAzMl5BMl5BanBnXkFtZTcwODc5MTUwMw@@._V1_UX182_CR0,0,182,268_AL_.jpg</t>
  </si>
  <si>
    <t>A former Special Forces operative turned mercenary is subjected to a rogue experiment that leaves him with accelerated healing powers, adopting the alter ego Deadpool.</t>
  </si>
  <si>
    <t>http://ia.media-imdb.com/images/M/MV5BMjQyODg5Njc4N15BMl5BanBnXkFtZTgwMzExMjE3NzE@._V1_UY268_CR1,0,182,268_AL_.jpg</t>
  </si>
  <si>
    <t>Amelie is an innocent and naive girl in Paris with her own sense of justice. She decides to help those around her and, along the way, discovers love.</t>
  </si>
  <si>
    <t>France</t>
  </si>
  <si>
    <t>http://ia.media-imdb.com/images/M/MV5BMTYzNjkxMTczOF5BMl5BanBnXkFtZTgwODg5NDc2MjE@._V1_UX182_CR0,0,182,268_AL_.jpg</t>
  </si>
  <si>
    <t>topic_id</t>
  </si>
  <si>
    <t>casting_type_id</t>
  </si>
  <si>
    <t>Sci-Fi</t>
  </si>
  <si>
    <t>Forrest Gump</t>
  </si>
  <si>
    <t>Lead</t>
  </si>
  <si>
    <t>Support</t>
  </si>
  <si>
    <t>Cameo</t>
  </si>
  <si>
    <t>Extra</t>
  </si>
  <si>
    <t>Peter</t>
  </si>
  <si>
    <t>Jackson</t>
  </si>
  <si>
    <t>Sean</t>
  </si>
  <si>
    <t>Astin</t>
  </si>
  <si>
    <t>Boromir</t>
  </si>
  <si>
    <t>Aragorn</t>
  </si>
  <si>
    <t>Bean</t>
  </si>
  <si>
    <t>Ian</t>
  </si>
  <si>
    <t>McKellen</t>
  </si>
  <si>
    <t>Viggo</t>
  </si>
  <si>
    <t>Mortensen</t>
  </si>
  <si>
    <t>Elijah</t>
  </si>
  <si>
    <t>Wood</t>
  </si>
  <si>
    <t>Samwise Gamgee</t>
  </si>
  <si>
    <t>Gandalf The Grey</t>
  </si>
  <si>
    <t>Frodo Baggins</t>
  </si>
  <si>
    <t>Orlando</t>
  </si>
  <si>
    <t>Bloom</t>
  </si>
  <si>
    <t>Cate</t>
  </si>
  <si>
    <t>Blanchett</t>
  </si>
  <si>
    <t>12/19/2001</t>
  </si>
  <si>
    <t>12/18/2002</t>
  </si>
  <si>
    <t>11/12/1954</t>
  </si>
  <si>
    <t>1/30/1964</t>
  </si>
  <si>
    <t>2/3/1985</t>
  </si>
  <si>
    <t>3/23/1991</t>
  </si>
  <si>
    <t>4/11/1984</t>
  </si>
  <si>
    <t>5/10/1965</t>
  </si>
  <si>
    <t>6/22/1970</t>
  </si>
  <si>
    <t>7/14/2006</t>
  </si>
  <si>
    <t>8/25/1978</t>
  </si>
  <si>
    <t>9/11/1960</t>
  </si>
  <si>
    <t>11/5/1959</t>
  </si>
  <si>
    <t>10/28/1980</t>
  </si>
  <si>
    <t>11/19/1995</t>
  </si>
  <si>
    <t>12/15/1992</t>
  </si>
  <si>
    <t>1/17/1983</t>
  </si>
  <si>
    <t>2/23/1981</t>
  </si>
  <si>
    <t>3/4/1989</t>
  </si>
  <si>
    <t>4/21/1994</t>
  </si>
  <si>
    <t>1/9/1994</t>
  </si>
  <si>
    <t>8/12/1972</t>
  </si>
  <si>
    <t>L''Ange-Gardien</t>
  </si>
  <si>
    <t>12/17/2003</t>
  </si>
  <si>
    <t>6/17/2005</t>
  </si>
  <si>
    <t>7/13/1990</t>
  </si>
  <si>
    <t>6/25/2004</t>
  </si>
  <si>
    <t>1/25/2002</t>
  </si>
  <si>
    <t>8/21/1987</t>
  </si>
  <si>
    <t>5/28/1999</t>
  </si>
  <si>
    <t>3/23/1990</t>
  </si>
  <si>
    <t>4/14/1989</t>
  </si>
  <si>
    <t>12/19/1997</t>
  </si>
  <si>
    <t>12/21/2007</t>
  </si>
  <si>
    <t>1/13/1995</t>
  </si>
  <si>
    <t>5/14/2004</t>
  </si>
  <si>
    <t>9/22/1995</t>
  </si>
  <si>
    <t>7/16/2004</t>
  </si>
  <si>
    <t>10/24/2002</t>
  </si>
  <si>
    <t>7/10/2008</t>
  </si>
  <si>
    <t>1/7/2009</t>
  </si>
  <si>
    <t>10/26/1984</t>
  </si>
  <si>
    <t>6/22/1979</t>
  </si>
  <si>
    <t>6/8/2012</t>
  </si>
  <si>
    <t>2/13/1998</t>
  </si>
  <si>
    <t>5/25/1977</t>
  </si>
  <si>
    <t>12/23/2015</t>
  </si>
  <si>
    <t>7/11/1997</t>
  </si>
  <si>
    <t>10/15/2004</t>
  </si>
  <si>
    <t>7/6/1994</t>
  </si>
  <si>
    <t>12/25/2012</t>
  </si>
  <si>
    <t>10/24/1997</t>
  </si>
  <si>
    <t>7/1/2011</t>
  </si>
  <si>
    <t>5/29/2009</t>
  </si>
  <si>
    <t>11/22/1995</t>
  </si>
  <si>
    <t>5/16/2013</t>
  </si>
  <si>
    <t>6/15/2005</t>
  </si>
  <si>
    <t>10/16/2015</t>
  </si>
  <si>
    <t>12/18/2009</t>
  </si>
  <si>
    <t>2/12/2016</t>
  </si>
  <si>
    <t>2/8/2002</t>
  </si>
  <si>
    <t>While Frodo and Sam edge closer to Mordor with the help of the shifty Gollum, the divided fellowship makes a stand against Sauron's new ally, Saruman, and his hordes of Isengard.</t>
  </si>
  <si>
    <t>2:58</t>
  </si>
  <si>
    <t>2:12</t>
  </si>
  <si>
    <t>2:59</t>
  </si>
  <si>
    <t>1:59</t>
  </si>
  <si>
    <t>3:21</t>
  </si>
  <si>
    <t>2:07</t>
  </si>
  <si>
    <t>2:03</t>
  </si>
  <si>
    <t>1:41</t>
  </si>
  <si>
    <t>1:40</t>
  </si>
  <si>
    <t>2:04</t>
  </si>
  <si>
    <t>3:14</t>
  </si>
  <si>
    <t>2:06</t>
  </si>
  <si>
    <t>2:13</t>
  </si>
  <si>
    <t>2:43</t>
  </si>
  <si>
    <t>1:39</t>
  </si>
  <si>
    <t>1:28</t>
  </si>
  <si>
    <t>1:47</t>
  </si>
  <si>
    <t>1:57</t>
  </si>
  <si>
    <t>2:14</t>
  </si>
  <si>
    <t>2:01</t>
  </si>
  <si>
    <t>2:10</t>
  </si>
  <si>
    <t>2:16</t>
  </si>
  <si>
    <t>1:44</t>
  </si>
  <si>
    <t>2:22</t>
  </si>
  <si>
    <t>2:38</t>
  </si>
  <si>
    <t>1:46</t>
  </si>
  <si>
    <t>1:38</t>
  </si>
  <si>
    <t>1:36</t>
  </si>
  <si>
    <t>1:21</t>
  </si>
  <si>
    <t>2:20</t>
  </si>
  <si>
    <t>2:42</t>
  </si>
  <si>
    <t>1:48</t>
  </si>
  <si>
    <t>2:02</t>
  </si>
  <si>
    <t>Catch Me If You Can</t>
  </si>
  <si>
    <t>The true story of Frank Abagnale Jr. who, before his 19th birthday, successfully conned millions of dollars' worth of checks as a Pan Am pilot, doctor, and legal prosecutor.</t>
  </si>
  <si>
    <t>12/25/2002</t>
  </si>
  <si>
    <t>2:21</t>
  </si>
  <si>
    <t>http://ia.media-imdb.com/images/M/MV5BMTY5MzYzNjc5NV5BMl5BanBnXkFtZTYwNTUyNTc2._V1_UX182_CR0,0,182,268_AL_.jpg</t>
  </si>
  <si>
    <t>Galadriel</t>
  </si>
  <si>
    <t>02/25/1971</t>
  </si>
  <si>
    <t>http://ia.media-imdb.com/images/M/MV5BMjEzMjczOTQ1NF5BMl5BanBnXkFtZTcwMzI2NzYyMQ@@._V1_UY317_CR6,0,214,317_AL_.jpg</t>
  </si>
  <si>
    <t>04/17/1959</t>
  </si>
  <si>
    <t>http://ia.media-imdb.com/images/M/MV5BMTkzMzc4MDk5OF5BMl5BanBnXkFtZTcwODg3MjUxNw@@._V1_UY317_CR8,0,214,317_AL_.jpg</t>
  </si>
  <si>
    <t>05/25/1939</t>
  </si>
  <si>
    <t>http://ia.media-imdb.com/images/M/MV5BMTQ2MjgyNjk3MV5BMl5BanBnXkFtZTcwNTA3NTY5Mg@@._V1_UY317_CR10,0,214,317_AL_.jpg</t>
  </si>
  <si>
    <t>10/20/1958</t>
  </si>
  <si>
    <t>http://ia.media-imdb.com/images/M/MV5BNDQzOTg4NzA2Nl5BMl5BanBnXkFtZTcwMzkwNjkxMg@@._V1_UX214_CR0,0,214,317_AL_.jpg</t>
  </si>
  <si>
    <t>01/28/1981</t>
  </si>
  <si>
    <t>http://ia.media-imdb.com/images/M/MV5BMTM0NDIxMzQ5OF5BMl5BanBnXkFtZTcwNzAyNTA4Nw@@._V1_UX214_CR0,0,214,317_AL_.jpg</t>
  </si>
  <si>
    <t>01/13/1977</t>
  </si>
  <si>
    <t>http://ia.media-imdb.com/images/M/MV5BMjE1MDkxMjQ3NV5BMl5BanBnXkFtZTcwMzQ3Mjc4MQ@@._V1_UY317_CR8,0,214,317_AL_.jpg</t>
  </si>
  <si>
    <t>05/14/1969</t>
  </si>
  <si>
    <t>Australia</t>
  </si>
  <si>
    <t>http://ia.media-imdb.com/images/M/MV5BMTc1MDI0MDg1NV5BMl5BanBnXkFtZTgwMDM3OTAzMTE@._V1_UY317_CR3,0,214,317_AL_.jpg</t>
  </si>
  <si>
    <t>Hugo</t>
  </si>
  <si>
    <t>Weaving</t>
  </si>
  <si>
    <t>Liv</t>
  </si>
  <si>
    <t>Tyler</t>
  </si>
  <si>
    <t>Andy</t>
  </si>
  <si>
    <t>Serkis</t>
  </si>
  <si>
    <t>Elrond</t>
  </si>
  <si>
    <t>Arwen</t>
  </si>
  <si>
    <t>Gollum</t>
  </si>
  <si>
    <t>Legolas</t>
  </si>
  <si>
    <t>04/04/1960</t>
  </si>
  <si>
    <t>Nigeria</t>
  </si>
  <si>
    <t>http://ia.media-imdb.com/images/M/MV5BMjAxMzAyNDQyMF5BMl5BanBnXkFtZTcwOTM4ODcxMw@@._V1_UY317_CR4,0,214,317_AL_.jpg</t>
  </si>
  <si>
    <t>07/01/1977</t>
  </si>
  <si>
    <t>http://ia.media-imdb.com/images/M/MV5BMTY4NjQxMjc5MF5BMl5BanBnXkFtZTcwMzg5Mzg4Ng@@._V1_UX214_CR0,0,214,317_AL_.jpg</t>
  </si>
  <si>
    <t>04/20/1964</t>
  </si>
  <si>
    <t>http://ia.media-imdb.com/images/M/MV5BMTIwNzI2OTA3Nl5BMl5BanBnXkFtZTYwNDIwNzA1._V1_UX214_CR0,0,214,317_AL_.jpg</t>
  </si>
  <si>
    <t>New Line Cinema</t>
  </si>
  <si>
    <t>WingNut Films</t>
  </si>
  <si>
    <t>https://upload.wikimedia.org/wikipedia/en/thumb/0/04/New_Line_Cinema.svg/260px-New_Line_Cinema.svg.png</t>
  </si>
  <si>
    <t>New Zealand</t>
  </si>
  <si>
    <t>http://vignette2.wikia.nocookie.net/middleearthshadowofmordor7723/images/b/bd/Wingnut_Films_logo.png/revision/latest?cb=20140225204753</t>
  </si>
  <si>
    <t>The Saul Zaentz Company</t>
  </si>
  <si>
    <t>http://bcdbimages.s3.amazonaws.com/logo/zaentz.jpg</t>
  </si>
  <si>
    <t>Hayao</t>
  </si>
  <si>
    <t>Miyazaki</t>
  </si>
  <si>
    <t>http://ia.media-imdb.com/images/M/MV5BMjcyNjk2OTkwNF5BMl5BanBnXkFtZTcwOTk0MTQ3Mg@@._V1_UY317_CR18,0,214,317_AL_.jpg</t>
  </si>
  <si>
    <t>Christian</t>
  </si>
  <si>
    <t>Bale</t>
  </si>
  <si>
    <t>Howl</t>
  </si>
  <si>
    <t>Witch of the Waste</t>
  </si>
  <si>
    <t>Sophie (old)</t>
  </si>
  <si>
    <t>Sophie (young)</t>
  </si>
  <si>
    <t>Lauren</t>
  </si>
  <si>
    <t>Jean</t>
  </si>
  <si>
    <t>Simmons</t>
  </si>
  <si>
    <t>Mortimer</t>
  </si>
  <si>
    <t>Studio Ghibli</t>
  </si>
  <si>
    <t>https://upload.wikimedia.org/wikipedia/en/thumb/f/fc/Walt_Disney_Studios_Home_Entertainment_logo.svg/300px-Walt_Disney_Studios_Home_Entertainment_logo.svg.png</t>
  </si>
  <si>
    <t>http://www.tasteofcinema.com/wp-content/uploads/2015/06/studio_ghibli_facts.jpg</t>
  </si>
  <si>
    <t>Admin</t>
  </si>
  <si>
    <t>Jerry</t>
  </si>
  <si>
    <t>Zucker</t>
  </si>
  <si>
    <t>Patrick</t>
  </si>
  <si>
    <t>Swayze</t>
  </si>
  <si>
    <t>Demi</t>
  </si>
  <si>
    <t>Moore</t>
  </si>
  <si>
    <t>Sam Wheat</t>
  </si>
  <si>
    <t>Molly Jensen</t>
  </si>
  <si>
    <t>Paramount Pictures</t>
  </si>
  <si>
    <t>http://ia.media-imdb.com/images/M/MV5BNTMyNDAyNDkyN15BMl5BanBnXkFtZTcwODA0NjgwMw@@._V1_UY317_CR137,0,214,317_AL_.jpg</t>
  </si>
  <si>
    <t>Gena</t>
  </si>
  <si>
    <t>Rowlands</t>
  </si>
  <si>
    <t>Garner</t>
  </si>
  <si>
    <t>Rachel</t>
  </si>
  <si>
    <t>McAdams</t>
  </si>
  <si>
    <t>Duke</t>
  </si>
  <si>
    <t>Ryan</t>
  </si>
  <si>
    <t>Gosling</t>
  </si>
  <si>
    <t>Allie Calhoun (old)</t>
  </si>
  <si>
    <t>Allie Calhoun (young)</t>
  </si>
  <si>
    <t>Noah</t>
  </si>
  <si>
    <t>Cassavetes</t>
  </si>
  <si>
    <t>http://ia.media-imdb.com/images/M/MV5BMTcxNjA2MjI3Nl5BMl5BanBnXkFtZTYwMjkyNjMz._V1_UY317_CR1,0,214,317_AL_.jpg</t>
  </si>
  <si>
    <t>https://upload.wikimedia.org/wikipedia/en/thumb/3/3b/Paramount_Pictures_print_logo_(1968).svg/1257px-Paramount_Pictures_print_logo_(1968).svg.png</t>
  </si>
  <si>
    <t>Adam</t>
  </si>
  <si>
    <t>Shankman</t>
  </si>
  <si>
    <t>Coyote</t>
  </si>
  <si>
    <t>Shane</t>
  </si>
  <si>
    <t>West</t>
  </si>
  <si>
    <t>Mandy</t>
  </si>
  <si>
    <t>Landon Carter</t>
  </si>
  <si>
    <t>Jamie Sullivan</t>
  </si>
  <si>
    <t>Reverend Sullivan</t>
  </si>
  <si>
    <t>Warner Bros.</t>
  </si>
  <si>
    <t>Jennifer</t>
  </si>
  <si>
    <t>Grey</t>
  </si>
  <si>
    <t>Baby Houseman</t>
  </si>
  <si>
    <t>Johnny Castle</t>
  </si>
  <si>
    <t>Ardolino</t>
  </si>
  <si>
    <t>Roger</t>
  </si>
  <si>
    <t>Michell</t>
  </si>
  <si>
    <t>Hugh</t>
  </si>
  <si>
    <t>Grant</t>
  </si>
  <si>
    <t>Julia</t>
  </si>
  <si>
    <t>Roberts</t>
  </si>
  <si>
    <t>Richard</t>
  </si>
  <si>
    <t>William Thacker</t>
  </si>
  <si>
    <t>Anna Scott</t>
  </si>
  <si>
    <t>Polygram Filmed Entertainment</t>
  </si>
  <si>
    <t>Gere</t>
  </si>
  <si>
    <t>Vivian Ward</t>
  </si>
  <si>
    <t>Edward Lewis</t>
  </si>
  <si>
    <t>Garry</t>
  </si>
  <si>
    <t>Marshall</t>
  </si>
  <si>
    <t>Touchstone Pictures</t>
  </si>
  <si>
    <t>Cusack</t>
  </si>
  <si>
    <t>Ione</t>
  </si>
  <si>
    <t>Skye</t>
  </si>
  <si>
    <t>Lloyd Dobler</t>
  </si>
  <si>
    <t>Diane Court</t>
  </si>
  <si>
    <t>Cameron</t>
  </si>
  <si>
    <t>Crowe</t>
  </si>
  <si>
    <t>Gracie Films</t>
  </si>
  <si>
    <t>Twentieth Century Fox Film Corporation</t>
  </si>
  <si>
    <t>Leonardo</t>
  </si>
  <si>
    <t>Kate</t>
  </si>
  <si>
    <t>Winslet</t>
  </si>
  <si>
    <t>Billy</t>
  </si>
  <si>
    <t>Zane</t>
  </si>
  <si>
    <t>Jack Dawson</t>
  </si>
  <si>
    <t>Rose DeWitt Bukater</t>
  </si>
  <si>
    <t>Caledon Kockley</t>
  </si>
  <si>
    <t>Hilary</t>
  </si>
  <si>
    <t>Swank</t>
  </si>
  <si>
    <t>Gerard</t>
  </si>
  <si>
    <t>Butler</t>
  </si>
  <si>
    <t>Holly</t>
  </si>
  <si>
    <t>Gerry</t>
  </si>
  <si>
    <t>LaGravenese</t>
  </si>
  <si>
    <t>Alcon Entertainment</t>
  </si>
  <si>
    <t>Brad</t>
  </si>
  <si>
    <t>Pitt</t>
  </si>
  <si>
    <t>Hopkins</t>
  </si>
  <si>
    <t>Aidan</t>
  </si>
  <si>
    <t>Quinn</t>
  </si>
  <si>
    <t>Tristan Ludlow</t>
  </si>
  <si>
    <t>Col. William Ludlow</t>
  </si>
  <si>
    <t>Alfred Ludlow</t>
  </si>
  <si>
    <t>Edward</t>
  </si>
  <si>
    <t>Zwick</t>
  </si>
  <si>
    <t>TriStar Pictures</t>
  </si>
  <si>
    <t>Eric</t>
  </si>
  <si>
    <t>Bana</t>
  </si>
  <si>
    <t>Archilles</t>
  </si>
  <si>
    <t>Hector</t>
  </si>
  <si>
    <t>Paris</t>
  </si>
  <si>
    <t>Wolfgang</t>
  </si>
  <si>
    <t>Petersen</t>
  </si>
  <si>
    <t>Morgan</t>
  </si>
  <si>
    <t>Freeman</t>
  </si>
  <si>
    <t>Kevin</t>
  </si>
  <si>
    <t>Spacey</t>
  </si>
  <si>
    <t>Somerset</t>
  </si>
  <si>
    <t>Mills</t>
  </si>
  <si>
    <t>John Doe</t>
  </si>
  <si>
    <t>David</t>
  </si>
  <si>
    <t>Fincher</t>
  </si>
  <si>
    <t>Ziyi</t>
  </si>
  <si>
    <t>Zhang</t>
  </si>
  <si>
    <t>Takeshi</t>
  </si>
  <si>
    <t>Kaneshiro</t>
  </si>
  <si>
    <t>Lau</t>
  </si>
  <si>
    <t>Xiao Mei</t>
  </si>
  <si>
    <t>Jin</t>
  </si>
  <si>
    <t>Leo</t>
  </si>
  <si>
    <t>Yimou</t>
  </si>
  <si>
    <t>Beijing New Picture Film Co.</t>
  </si>
  <si>
    <t>Jet</t>
  </si>
  <si>
    <t>Li</t>
  </si>
  <si>
    <t>Tony</t>
  </si>
  <si>
    <t>Chiu Wai Leung</t>
  </si>
  <si>
    <t>Maggie</t>
  </si>
  <si>
    <t>Cheung</t>
  </si>
  <si>
    <t>Nameless</t>
  </si>
  <si>
    <t>Broken Sword</t>
  </si>
  <si>
    <t>Flying Sword</t>
  </si>
  <si>
    <t>Moon</t>
  </si>
  <si>
    <t>Woo</t>
  </si>
  <si>
    <t>Fengyi</t>
  </si>
  <si>
    <t>Zhou Yu</t>
  </si>
  <si>
    <t>Zhuge Liang</t>
  </si>
  <si>
    <t>Cao Cao</t>
  </si>
  <si>
    <t>Beijing Film Studio</t>
  </si>
  <si>
    <t>The Terminator</t>
  </si>
  <si>
    <t>Arnold</t>
  </si>
  <si>
    <t>Schwarzenegger</t>
  </si>
  <si>
    <t>Michael</t>
  </si>
  <si>
    <t>Biehn</t>
  </si>
  <si>
    <t>Sarah Connor</t>
  </si>
  <si>
    <t>Kyle Reese</t>
  </si>
  <si>
    <t>Hemdale Film</t>
  </si>
  <si>
    <t>Pacific Western</t>
  </si>
  <si>
    <t>Sigourney</t>
  </si>
  <si>
    <t>Weaver</t>
  </si>
  <si>
    <t>Tom</t>
  </si>
  <si>
    <t>Skerritt</t>
  </si>
  <si>
    <t>Hurt</t>
  </si>
  <si>
    <t>Ripley</t>
  </si>
  <si>
    <t>Dallas</t>
  </si>
  <si>
    <t>Kane</t>
  </si>
  <si>
    <t>Ridley</t>
  </si>
  <si>
    <t>Scott</t>
  </si>
  <si>
    <t>Brandywine Productions</t>
  </si>
  <si>
    <t>Noomi</t>
  </si>
  <si>
    <t>Rapace</t>
  </si>
  <si>
    <t>Logan</t>
  </si>
  <si>
    <t>Marshall-Green</t>
  </si>
  <si>
    <t>Fassbender</t>
  </si>
  <si>
    <t>Charlize</t>
  </si>
  <si>
    <t>Theron</t>
  </si>
  <si>
    <t>Elizabeth Shaw</t>
  </si>
  <si>
    <t>Charlie Holloway</t>
  </si>
  <si>
    <t>Meredith Vickers</t>
  </si>
  <si>
    <t>Dune Entertainment</t>
  </si>
  <si>
    <t>Scott Free Production</t>
  </si>
  <si>
    <t>Dustin</t>
  </si>
  <si>
    <t>Hoffman</t>
  </si>
  <si>
    <t>Sharon</t>
  </si>
  <si>
    <t>Stone</t>
  </si>
  <si>
    <t>Samuel L.</t>
  </si>
  <si>
    <t>Dr. Norman Goodman</t>
  </si>
  <si>
    <t>Dr. Elizabeth Halperin</t>
  </si>
  <si>
    <t>Dr. Harry Adams</t>
  </si>
  <si>
    <t>Barry</t>
  </si>
  <si>
    <t>Levinson</t>
  </si>
  <si>
    <t>Baltimore Pictures</t>
  </si>
  <si>
    <t>Mark</t>
  </si>
  <si>
    <t>Hamill</t>
  </si>
  <si>
    <t>Harrison</t>
  </si>
  <si>
    <t>Ford</t>
  </si>
  <si>
    <t>Carrie</t>
  </si>
  <si>
    <t>Fisher</t>
  </si>
  <si>
    <t>Luke Skywalker</t>
  </si>
  <si>
    <t>Han Solo</t>
  </si>
  <si>
    <t>Princess Leia Organa</t>
  </si>
  <si>
    <t>George</t>
  </si>
  <si>
    <t>Lucas</t>
  </si>
  <si>
    <t>Lucasfilm</t>
  </si>
  <si>
    <t>Steve</t>
  </si>
  <si>
    <t>Carell</t>
  </si>
  <si>
    <t>Michael Burry</t>
  </si>
  <si>
    <t>Mark Baum</t>
  </si>
  <si>
    <t>Jared Vennett</t>
  </si>
  <si>
    <t>Ben Rickert</t>
  </si>
  <si>
    <t>McKay</t>
  </si>
  <si>
    <t>Plan B Entertainment</t>
  </si>
  <si>
    <t>Regency Enterprises</t>
  </si>
  <si>
    <t>Yakusho</t>
  </si>
  <si>
    <t>Kouji</t>
  </si>
  <si>
    <t>Tamiyo</t>
  </si>
  <si>
    <t>Kusakari</t>
  </si>
  <si>
    <t>Shohei Sugiyama</t>
  </si>
  <si>
    <t>Mai Kishikawa</t>
  </si>
  <si>
    <t>Masayuki</t>
  </si>
  <si>
    <t>Suo</t>
  </si>
  <si>
    <t>Altamira Pictures Inc.</t>
  </si>
  <si>
    <t>Lopez</t>
  </si>
  <si>
    <t>Susan</t>
  </si>
  <si>
    <t>Sarandon</t>
  </si>
  <si>
    <t>John Clark</t>
  </si>
  <si>
    <t>Paulina</t>
  </si>
  <si>
    <t>Beverly Clark</t>
  </si>
  <si>
    <t>Chelsom</t>
  </si>
  <si>
    <t>Miramax</t>
  </si>
  <si>
    <t>Hanks</t>
  </si>
  <si>
    <t>Robin</t>
  </si>
  <si>
    <t>Wright</t>
  </si>
  <si>
    <t>Gary</t>
  </si>
  <si>
    <t>Sinise</t>
  </si>
  <si>
    <t>Jenny Curran</t>
  </si>
  <si>
    <t>Lieutenant Dan Taylor</t>
  </si>
  <si>
    <t>Robert</t>
  </si>
  <si>
    <t>Zemeckis</t>
  </si>
  <si>
    <t>Jackman</t>
  </si>
  <si>
    <t>Russell</t>
  </si>
  <si>
    <t>Hathaway</t>
  </si>
  <si>
    <t>Amanda</t>
  </si>
  <si>
    <t>Seyfried</t>
  </si>
  <si>
    <t>Eddie</t>
  </si>
  <si>
    <t>Redmayne</t>
  </si>
  <si>
    <t>Jean Valjean</t>
  </si>
  <si>
    <t>Javert</t>
  </si>
  <si>
    <t>Fantine</t>
  </si>
  <si>
    <t>Cosette</t>
  </si>
  <si>
    <t>Marius</t>
  </si>
  <si>
    <t>Hooper</t>
  </si>
  <si>
    <t>Universal Pictures</t>
  </si>
  <si>
    <t>Gattaca</t>
  </si>
  <si>
    <t>Ethan</t>
  </si>
  <si>
    <t>Hawke</t>
  </si>
  <si>
    <t>Uma</t>
  </si>
  <si>
    <t>Thurman</t>
  </si>
  <si>
    <t>Jude</t>
  </si>
  <si>
    <t>Law</t>
  </si>
  <si>
    <t>Vincent Freeman</t>
  </si>
  <si>
    <t>Irene Cassini</t>
  </si>
  <si>
    <t>Jerome Eugene Morrow</t>
  </si>
  <si>
    <t>Andrew</t>
  </si>
  <si>
    <t>Niccol</t>
  </si>
  <si>
    <t>Columbia Pictures Corporation</t>
  </si>
  <si>
    <t>Sarah</t>
  </si>
  <si>
    <t>Mahoney</t>
  </si>
  <si>
    <t>Mercedes Tainot</t>
  </si>
  <si>
    <t>Samantha</t>
  </si>
  <si>
    <t>Asner</t>
  </si>
  <si>
    <t>Nagai</t>
  </si>
  <si>
    <t>Carl Fredricksen</t>
  </si>
  <si>
    <t>Pete</t>
  </si>
  <si>
    <t>Docter</t>
  </si>
  <si>
    <t>Bob</t>
  </si>
  <si>
    <t>Peterson</t>
  </si>
  <si>
    <t>Pixar Animation Studios</t>
  </si>
  <si>
    <t>Tim</t>
  </si>
  <si>
    <t>Allen</t>
  </si>
  <si>
    <t>Don</t>
  </si>
  <si>
    <t>Rickles</t>
  </si>
  <si>
    <t>Woody</t>
  </si>
  <si>
    <t>Buzz Lightyear</t>
  </si>
  <si>
    <t>Mr. Potato Head</t>
  </si>
  <si>
    <t>Lasseter</t>
  </si>
  <si>
    <t>Walt Disney Pictures</t>
  </si>
  <si>
    <t>Pine</t>
  </si>
  <si>
    <t>Zachary</t>
  </si>
  <si>
    <t>Quinto</t>
  </si>
  <si>
    <t>Zoe</t>
  </si>
  <si>
    <t>Saldana</t>
  </si>
  <si>
    <t>Benedict</t>
  </si>
  <si>
    <t>Cucumber</t>
  </si>
  <si>
    <t>Chris</t>
  </si>
  <si>
    <t>Kirk</t>
  </si>
  <si>
    <t>Spock</t>
  </si>
  <si>
    <t>Uhura</t>
  </si>
  <si>
    <t>Khan</t>
  </si>
  <si>
    <t>J.J.</t>
  </si>
  <si>
    <t>Abrams</t>
  </si>
  <si>
    <t>Skydance Productions</t>
  </si>
  <si>
    <t>Caine</t>
  </si>
  <si>
    <t>Katie</t>
  </si>
  <si>
    <t>Holmes</t>
  </si>
  <si>
    <t>Liam</t>
  </si>
  <si>
    <t>Neeson</t>
  </si>
  <si>
    <t>Bruce Wayne / Batman</t>
  </si>
  <si>
    <t>Rachel Dawes</t>
  </si>
  <si>
    <t>Ducard</t>
  </si>
  <si>
    <t>Christopher</t>
  </si>
  <si>
    <t>Nolan</t>
  </si>
  <si>
    <t>DC Comics</t>
  </si>
  <si>
    <t>Rylance</t>
  </si>
  <si>
    <t>Amy</t>
  </si>
  <si>
    <t>James B. Donovan</t>
  </si>
  <si>
    <t>Rudolf Abel</t>
  </si>
  <si>
    <t>Mary Donovan</t>
  </si>
  <si>
    <t>Steven</t>
  </si>
  <si>
    <t>Spielberg</t>
  </si>
  <si>
    <t>Amblin Entertainment</t>
  </si>
  <si>
    <t>Sam</t>
  </si>
  <si>
    <t>Worthington</t>
  </si>
  <si>
    <t>Jake Sully</t>
  </si>
  <si>
    <t>Neytiri</t>
  </si>
  <si>
    <t>Dr. Grace Augustine</t>
  </si>
  <si>
    <t>Reynolds</t>
  </si>
  <si>
    <t>Morena</t>
  </si>
  <si>
    <t>Baccarin</t>
  </si>
  <si>
    <t>T.J.</t>
  </si>
  <si>
    <t>Miller</t>
  </si>
  <si>
    <t>Wade / Deadpool</t>
  </si>
  <si>
    <t>Venessa</t>
  </si>
  <si>
    <t>Weasel</t>
  </si>
  <si>
    <t>Stan</t>
  </si>
  <si>
    <t>Lee</t>
  </si>
  <si>
    <t>Strip Club DJ</t>
  </si>
  <si>
    <t>Marvel Entertainment</t>
  </si>
  <si>
    <t>DreamWorks SKG</t>
  </si>
  <si>
    <t>Andrey</t>
  </si>
  <si>
    <t>Tautou</t>
  </si>
  <si>
    <t>Mathieu</t>
  </si>
  <si>
    <t>Kassovitz</t>
  </si>
  <si>
    <t>Amélie Poulain</t>
  </si>
  <si>
    <t>Nino Quincampoix</t>
  </si>
  <si>
    <t>Jean-Pierre</t>
  </si>
  <si>
    <t>Jeunet</t>
  </si>
  <si>
    <t>Claudie Ossard Productions</t>
  </si>
  <si>
    <t>Walken</t>
  </si>
  <si>
    <t>Frank Abagnale</t>
  </si>
  <si>
    <t>Frank Abagnale Jr.</t>
  </si>
  <si>
    <t>Carl Hanratty</t>
  </si>
  <si>
    <t>DiCaprio</t>
  </si>
  <si>
    <t>http://ia.media-imdb.com/images/M/MV5BMTkxMzk4MjQ4MF5BMl5BanBnXkFtZTcwMzExODQxOA@@._V1_UX214_CR0,0,214,317_AL_.jpg</t>
  </si>
  <si>
    <t>England, UK</t>
  </si>
  <si>
    <t>Wales, UK</t>
  </si>
  <si>
    <t>01/30/1974</t>
  </si>
  <si>
    <t>Bacall</t>
  </si>
  <si>
    <t>http://ia.media-imdb.com/images/M/MV5BMzg2OTk3MzU0OF5BMl5BanBnXkFtZTYwMzE3MzU2._V1_UY317_CR9,0,214,317_AL_.jpg</t>
  </si>
  <si>
    <t>09/16/1934</t>
  </si>
  <si>
    <t>01/22/1960</t>
  </si>
  <si>
    <t>http://ia.media-imdb.com/images/M/MV5BMTM3OTQ1ODk3N15BMl5BanBnXkFtZTYwMDk4MDM2._V1_UY317_CR18,0,214,317_AL_.jpg</t>
  </si>
  <si>
    <t>12/01/1971</t>
  </si>
  <si>
    <t>http://ia.media-imdb.com/images/M/MV5BMTM2NjIzMDg3NV5BMl5BanBnXkFtZTcwNDQ5MzczNA@@._V1_UX214_CR0,0,214,317_AL_.jpg</t>
  </si>
  <si>
    <t>08/18/1952</t>
  </si>
  <si>
    <t>http://ia.media-imdb.com/images/M/MV5BNDM2NjI0MjYyMV5BMl5BanBnXkFtZTYwMjY1ODMz._V1_UY317_CR3,0,214,317_AL_.jpg</t>
  </si>
  <si>
    <t>11/11/1962</t>
  </si>
  <si>
    <t>http://ia.media-imdb.com/images/M/MV5BMTc2Mjc1MDE4MV5BMl5BanBnXkFtZTcwNzAyNDczNA@@._V1_UY317_CR9,0,214,317_AL_.jpg</t>
  </si>
  <si>
    <t>http://ia.media-imdb.com/images/M/MV5BMjA4MzAwMTQ1Ml5BMl5BanBnXkFtZTYwMzQyNjMz._V1_UX214_CR0,0,214,317_AL_.jpg</t>
  </si>
  <si>
    <t>06/19/1930</t>
  </si>
  <si>
    <t>http://ia.media-imdb.com/images/M/MV5BMTM1Nzk2NTA3Nl5BMl5BanBnXkFtZTcwMzEzODI0NA@@._V1_UY317_CR0,0,214,317_AL_.jpg</t>
  </si>
  <si>
    <t>4/7/1928</t>
  </si>
  <si>
    <t>11/17/1978</t>
  </si>
  <si>
    <t>http://ia.media-imdb.com/images/M/MV5BMTY5ODcxMDU4NV5BMl5BanBnXkFtZTcwMjAzNjQyNQ@@._V1_UY317_CR2,0,214,317_AL_.jpg</t>
  </si>
  <si>
    <t>11/12/1980</t>
  </si>
  <si>
    <t>http://ia.media-imdb.com/images/M/MV5BMTQzMjkwNTQ2OF5BMl5BanBnXkFtZTgwNTQ4MTQ4MTE@._V1_UY317_CR18,0,214,317_AL_.jpg</t>
  </si>
  <si>
    <t>06/10/1978</t>
  </si>
  <si>
    <t>http://ia.media-imdb.com/images/M/MV5BNTYzMzMxMjcxNF5BMl5BanBnXkFtZTcwMjE2MDg0OQ@@._V1_UX214_CR0,0,214,317_AL_.jpg</t>
  </si>
  <si>
    <t>04/10/1984</t>
  </si>
  <si>
    <t>http://ia.media-imdb.com/images/M/MV5BMTM2ODkwMDM2N15BMl5BanBnXkFtZTcwMzY5OTA0NA@@._V1_UY317_CR11,0,214,317_AL_.jpg</t>
  </si>
  <si>
    <t>http://ia.media-imdb.com/images/M/MV5BMjI2NjYwOTczNF5BMl5BanBnXkFtZTgwMzA3MzgwMjE@._V1_UY317_CR134,0,214,317_AL_.jpg</t>
  </si>
  <si>
    <t>10/10/1941</t>
  </si>
  <si>
    <t>03/26/1960</t>
  </si>
  <si>
    <t>http://ia.media-imdb.com/images/M/MV5BMjE4NTExMTcxN15BMl5BanBnXkFtZTcwMjYwMDc4Ng@@._V1_UX214_CR0,0,214,317_AL_.jpg</t>
  </si>
  <si>
    <t>09/09/1960</t>
  </si>
  <si>
    <t>http://ia.media-imdb.com/images/M/MV5BMTc4MTgxOTk2Ml5BMl5BanBnXkFtZTcwNzMwMjYwMw@@._V1_UY317_CR11,0,214,317_AL_.jpg</t>
  </si>
  <si>
    <t>10/28/1967</t>
  </si>
  <si>
    <t>http://ia.media-imdb.com/images/M/MV5BMTQzNjU3MDczN15BMl5BanBnXkFtZTYwNzY2Njc4._V1_UX214_CR0,0,214,317_AL_.jpg</t>
  </si>
  <si>
    <t>08/31/1949</t>
  </si>
  <si>
    <t>http://ia.media-imdb.com/images/M/MV5BMTI2NDQ2OTY4M15BMl5BanBnXkFtZTYwNTYyNjc4._V1_UY317_CR4,0,214,317_AL_.jpg</t>
  </si>
  <si>
    <t>06/28/1966</t>
  </si>
  <si>
    <t>http://ia.media-imdb.com/images/M/MV5BMTk4MTAwMjYzNV5BMl5BanBnXkFtZTcwNjIxNTU1OA@@._V1._CR286,2,351,422_UY317_CR25,0,214,317_AL_.jpg</t>
  </si>
  <si>
    <t>09/04/1970</t>
  </si>
  <si>
    <t>http://ia.media-imdb.com/images/M/MV5BMTY1OTMyMzgxNV5BMl5BanBnXkFtZTgwNjMyOTc1MjE@._V1_UY317_CR4,0,214,317_AL_.jpg</t>
  </si>
  <si>
    <t>11/11/1974</t>
  </si>
  <si>
    <t>http://ia.media-imdb.com/images/M/MV5BMjI0MTg3MzI0M15BMl5BanBnXkFtZTcwMzQyODU2Mw@@._V1_UY317_CR10,0,214,317_AL_.jpg</t>
  </si>
  <si>
    <t>10/05/1975</t>
  </si>
  <si>
    <t>http://ia.media-imdb.com/images/M/MV5BODgzMzM2NTE0Ml5BMl5BanBnXkFtZTcwMTcyMTkyOQ@@._V1_UX214_CR0,0,214,317_AL_.jpg</t>
  </si>
  <si>
    <t>02/24/1966</t>
  </si>
  <si>
    <t>http://ia.media-imdb.com/images/M/MV5BMTI5NzA2NTE0NF5BMl5BanBnXkFtZTcwNzAxMTUxMw@@._V1_UY317_CR15,0,214,317_AL_.jpg</t>
  </si>
  <si>
    <t>07/30/1974</t>
  </si>
  <si>
    <t>http://ia.media-imdb.com/images/M/MV5BMTM5NzQzNTU4NV5BMl5BanBnXkFtZTcwMDAyOTMwMw@@._V1_UY317_CR12,0,214,317_AL_.jpg</t>
  </si>
  <si>
    <t>11/13/1969</t>
  </si>
  <si>
    <t>Scotland, UK</t>
  </si>
  <si>
    <t>http://ia.media-imdb.com/images/M/MV5BMjE4NDMwMzc4Ml5BMl5BanBnXkFtZTcwMDg4Nzg4Mg@@._V1_UY317_CR6,0,214,317_AL_.jpg</t>
  </si>
  <si>
    <t>12/18/1964</t>
  </si>
  <si>
    <t>http://ia.media-imdb.com/images/M/MV5BMjA1MjE2MTQ2MV5BMl5BanBnXkFtZTcwMjE5MDY0Nw@@._V1_UX214_CR0,0,214,317_AL_.jpg</t>
  </si>
  <si>
    <t>12/31/1937</t>
  </si>
  <si>
    <t>http://ia.media-imdb.com/images/M/MV5BMTg5ODk1NTc5Ml5BMl5BanBnXkFtZTYwMjAwOTI4._V1_UY317_CR6,0,214,317_AL_.jpg</t>
  </si>
  <si>
    <t>03/08/1959</t>
  </si>
  <si>
    <t>http://ia.media-imdb.com/images/M/MV5BMTYwNTI3NzI5OV5BMl5BanBnXkFtZTcwMDE1NTk0NA@@._V1_UY317_CR4,0,214,317_AL_.jpg</t>
  </si>
  <si>
    <t>08/09/1968</t>
  </si>
  <si>
    <t>http://ia.media-imdb.com/images/M/MV5BMjA2NDAyMDg2M15BMl5BanBnXkFtZTYwODcwNzA1._V1_UY317_CR5,0,214,317_AL_.jpg</t>
  </si>
  <si>
    <t>06/01/1937</t>
  </si>
  <si>
    <t>http://ia.media-imdb.com/images/M/MV5BMTc0MDMyMzI2OF5BMl5BanBnXkFtZTcwMzM2OTk1MQ@@._V1_UX214_CR0,0,214,317_AL_.jpg</t>
  </si>
  <si>
    <t>07/26/1959</t>
  </si>
  <si>
    <t>http://ia.media-imdb.com/images/M/MV5BMTUwMjQ3NDA0Ml5BMl5BanBnXkFtZTcwMjU2MDk3OQ@@._V1_UY317_CR11,0,214,317_AL_.jpg</t>
  </si>
  <si>
    <t>02/09/1979</t>
  </si>
  <si>
    <t>http://ia.media-imdb.com/images/M/MV5BMTQ0NzQxNDI2M15BMl5BanBnXkFtZTcwMTg4ODMzNQ@@._V1_UY317_CR6,0,214,317_AL_.jpg</t>
  </si>
  <si>
    <t>10/11/1973</t>
  </si>
  <si>
    <t>Taiwan</t>
  </si>
  <si>
    <t>http://ia.media-imdb.com/images/M/MV5BMTIxNjI5ODg2OV5BMl5BanBnXkFtZTYwODQ5NDc2._V1_UY317_CR134,0,214,317_AL_.jpg</t>
  </si>
  <si>
    <t>09/27/1961</t>
  </si>
  <si>
    <t>Hong Kong</t>
  </si>
  <si>
    <t>http://ia.media-imdb.com/images/M/MV5BMzQzNDkxMjMxMl5BMl5BanBnXkFtZTYwMzMzODA3._V1_UY317_CR129,0,214,317_AL_.jpg</t>
  </si>
  <si>
    <t>04/26/1963</t>
  </si>
  <si>
    <t>http://ia.media-imdb.com/images/M/MV5BMjAxNjc0MjIyM15BMl5BanBnXkFtZTcwNTM2NDA4MQ@@._V1_UY317_CR24,0,214,317_AL_.jpg</t>
  </si>
  <si>
    <t>http://ia.media-imdb.com/images/M/MV5BODYzNjYzMzk0Ml5BMl5BanBnXkFtZTYwNDUzMDU0._V1_UX214_CR0,0,214,317_AL_.jpg</t>
  </si>
  <si>
    <t>06/27/1962</t>
  </si>
  <si>
    <t>09/20/1964</t>
  </si>
  <si>
    <t>http://ia.media-imdb.com/images/M/MV5BMTI0ODczMjM1Nl5BMl5BanBnXkFtZTYwODA1Mjgy._V1_UY317_CR21,0,214,317_AL_.jpg</t>
  </si>
  <si>
    <t>09/01/1959</t>
  </si>
  <si>
    <t>http://ia.media-imdb.com/images/M/MV5BMjA3MjUyNDUxN15BMl5BanBnXkFtZTcwOTIzMzY4Mg@@._V1_UY317_CR165,0,214,317_AL_.jpg</t>
  </si>
  <si>
    <t>07/30/1947</t>
  </si>
  <si>
    <t>Austria</t>
  </si>
  <si>
    <t>http://ia.media-imdb.com/images/M/MV5BMTI3MDc4NzUyMV5BMl5BanBnXkFtZTcwMTQyMTc5MQ@@._V1_UY317_CR19,0,214,317_AL_.jpg</t>
  </si>
  <si>
    <t>09/26/1956</t>
  </si>
  <si>
    <t>http://ia.media-imdb.com/images/M/MV5BMjE4NTk0Mzg0MF5BMl5BanBnXkFtZTYwMzU5NjM0._V1_UY317_CR4,0,214,317_AL_.jpg</t>
  </si>
  <si>
    <t>07/31/1956</t>
  </si>
  <si>
    <t>http://ia.media-imdb.com/images/M/MV5BMTM2OTI1MTEyOV5BMl5BanBnXkFtZTcwMzM5NTQ4NA@@._V1_UX214_CR0,0,214,317_AL_.jpg</t>
  </si>
  <si>
    <t>10/08/1949</t>
  </si>
  <si>
    <t>http://ia.media-imdb.com/images/M/MV5BMTk1MTcyNTE3OV5BMl5BanBnXkFtZTcwMTA0MTMyMw@@._V1_UY317_CR12,0,214,317_AL_.jpg</t>
  </si>
  <si>
    <t>08/25/1933</t>
  </si>
  <si>
    <t>http://ia.media-imdb.com/images/M/MV5BNzY3Mjk5MTMyMl5BMl5BanBnXkFtZTYwMjUxMTc1._V1_UY317_CR2,0,214,317_AL_.jpg</t>
  </si>
  <si>
    <t>01/22/1940</t>
  </si>
  <si>
    <t>http://ia.media-imdb.com/images/M/MV5BMTM1NTgyMTAyOV5BMl5BanBnXkFtZTcwMTE4MjQwNA@@._V1_UY317_CR5,0,214,317_AL_.jpg</t>
  </si>
  <si>
    <t>12/28/1979</t>
  </si>
  <si>
    <t>Sweden</t>
  </si>
  <si>
    <t>http://ia.media-imdb.com/images/M/MV5BMTc4NDk2NzQ0OV5BMl5BanBnXkFtZTcwNjU3NjAwNw@@._V1_UX214_CR0,0,214,317_AL_.jpg</t>
  </si>
  <si>
    <t>11/01/1976</t>
  </si>
  <si>
    <t>http://ia.media-imdb.com/images/M/MV5BMTgwNTY2OTI3MF5BMl5BanBnXkFtZTcwNDc1MTg4Nw@@._V1_UX214_CR0,0,214,317_AL_.jpg</t>
  </si>
  <si>
    <t>04/02/1977</t>
  </si>
  <si>
    <t>Germany</t>
  </si>
  <si>
    <t>http://ia.media-imdb.com/images/M/MV5BMTk0NjM2MTE5M15BMl5BanBnXkFtZTcwODIxMzcyNw@@._V1_UX214_CR0,0,214,317_AL_.jpg</t>
  </si>
  <si>
    <t>08/07/1975</t>
  </si>
  <si>
    <t>South Africa</t>
  </si>
  <si>
    <t>http://ia.media-imdb.com/images/M/MV5BMTk5Mzc4ODU0Ml5BMl5BanBnXkFtZTcwNjU1NTI0Mw@@._V1_UY317_CR12,0,214,317_AL_.jpg</t>
  </si>
  <si>
    <t>08/08/1937</t>
  </si>
  <si>
    <t>http://ia.media-imdb.com/images/M/MV5BMTc3NzU0ODczMF5BMl5BanBnXkFtZTcwODEyMDY5Mg@@._V1_UY317_CR11,0,214,317_AL_.jpg</t>
  </si>
  <si>
    <t>03/10/1958</t>
  </si>
  <si>
    <t>http://ia.media-imdb.com/images/M/MV5BMTg0MDU1ODQwNF5BMl5BanBnXkFtZTcwOTc3MjQwNA@@._V1_UY317_CR4,0,214,317_AL_.jpg</t>
  </si>
  <si>
    <t>12//21/1948</t>
  </si>
  <si>
    <t>http://ia.media-imdb.com/images/M/MV5BMTQ1NTQwMTYxNl5BMl5BanBnXkFtZTYwMjA1MzY1._V1_UX214_CR0,0,214,317_AL_.jpg</t>
  </si>
  <si>
    <t>09/25/1951</t>
  </si>
  <si>
    <t>http://ia.media-imdb.com/images/M/MV5BMTY3Njc5ODc4OV5BMl5BanBnXkFtZTYwNjY5MTU0._V1_UX214_CR0,0,214,317_AL_.jpg</t>
  </si>
  <si>
    <t>07/13/1942</t>
  </si>
  <si>
    <t>http://ia.media-imdb.com/images/M/MV5BMTY4Mjg0NjIxOV5BMl5BanBnXkFtZTcwMTM2NTI3MQ@@._V1_UX214_CR0,0,214,317_AL_.jpg</t>
  </si>
  <si>
    <t>10/21/1956</t>
  </si>
  <si>
    <t>http://ia.media-imdb.com/images/M/MV5BMjA4OTk1NjYwMl5BMl5BanBnXkFtZTYwNDc2MzM3._V1_UY317_CR2,0,214,317_AL_.jpg</t>
  </si>
  <si>
    <t>08/16/1962</t>
  </si>
  <si>
    <t>http://ia.media-imdb.com/images/M/MV5BMjAzMjkzNzA0M15BMl5BanBnXkFtZTcwNzMyNjU3MQ@@._V1_UY317_CR6,0,214,317_AL_.jpg</t>
  </si>
  <si>
    <t>01/01/1956</t>
  </si>
  <si>
    <t>http://ia.media-imdb.com/images/M/MV5BMTc4OTA5Njc4Nl5BMl5BanBnXkFtZTYwOTc0NDk0._V1_UY317_CR4,0,214,317_AL_.jpg</t>
  </si>
  <si>
    <t>05/10/1965</t>
  </si>
  <si>
    <t>http://asiacue.com/images/persons/k/Kusakari,%20Tamiyo_image.jpeg</t>
  </si>
  <si>
    <t>07/24/1969</t>
  </si>
  <si>
    <t>http://ia.media-imdb.com/images/M/MV5BMTY0OTY3ODA3OV5BMl5BanBnXkFtZTcwMzMyMzQ1NQ@@._V1_UY317_CR32,0,214,317_AL_.jpg</t>
  </si>
  <si>
    <t>10/04/1946</t>
  </si>
  <si>
    <t>http://ia.media-imdb.com/images/M/MV5BMTg4ODMzMDUzNF5BMl5BanBnXkFtZTcwNzY4NzQwMw@@._V1_UY317_CR6,0,214,317_AL_.jpg</t>
  </si>
  <si>
    <t>07/09/1956</t>
  </si>
  <si>
    <t>http://ia.media-imdb.com/images/M/MV5BMTQ2MjMwNDA3Nl5BMl5BanBnXkFtZTcwMTA2NDY3NQ@@._V1_UY317_CR2,0,214,317_AL_.jpg</t>
  </si>
  <si>
    <t>04/08/1966</t>
  </si>
  <si>
    <t>http://ia.media-imdb.com/images/M/MV5BMTU0NTc4MzEyOV5BMl5BanBnXkFtZTcwODY0ODkzMQ@@._V1_UY317_CR4,0,214,317_AL_.jpg</t>
  </si>
  <si>
    <t>03/17/1955</t>
  </si>
  <si>
    <t>http://ia.media-imdb.com/images/M/MV5BMzE4NzcyMzU3OV5BMl5BanBnXkFtZTYwOTM2NDE2._V1_UY317_CR6,0,214,317_AL_.jpg</t>
  </si>
  <si>
    <t>10/12/1968</t>
  </si>
  <si>
    <t>http://ia.media-imdb.com/images/M/MV5BNDExMzIzNjk3Nl5BMl5BanBnXkFtZTcwOTE4NDU5OA@@._V1_UX214_CR0,0,214,317_AL_.jpg</t>
  </si>
  <si>
    <t>04/07/1964</t>
  </si>
  <si>
    <t>http://ia.media-imdb.com/images/M/MV5BMTQyMTExNTMxOF5BMl5BanBnXkFtZTcwNDg1NzkzNw@@._V1_UX214_CR0,0,214,317_AL_.jpg</t>
  </si>
  <si>
    <t>11/12/1982</t>
  </si>
  <si>
    <t>http://ia.media-imdb.com/images/M/MV5BNjQ5MTAxMDc5OF5BMl5BanBnXkFtZTcwOTI0OTE4OA@@._V1_UY317_CR1,0,214,317_AL_.jpg</t>
  </si>
  <si>
    <t>12/03/1985</t>
  </si>
  <si>
    <t>http://ia.media-imdb.com/images/M/MV5BMjUyODkwODUyMF5BMl5BanBnXkFtZTcwMzU3MjYxMw@@._V1_UY317_CR33,0,214,317_AL_.jpg</t>
  </si>
  <si>
    <t>01/06/1982</t>
  </si>
  <si>
    <t>http://ia.media-imdb.com/images/M/MV5BMTU0MjEyNzQyM15BMl5BanBnXkFtZTcwMTc4ODUxOQ@@._V1_UX214_CR0,0,214,317_AL_.jpg</t>
  </si>
  <si>
    <t>11/06/1970</t>
  </si>
  <si>
    <t>http://ia.media-imdb.com/images/M/MV5BMTk4NDMxMTI0MF5BMl5BanBnXkFtZTYwMjE3ODE0._V1_UY317_CR5,0,214,317_AL_.jpg</t>
  </si>
  <si>
    <t>04/29/1970</t>
  </si>
  <si>
    <t>http://ia.media-imdb.com/images/M/MV5BMjMxNzk1MTQyMl5BMl5BanBnXkFtZTgwMDIzMDEyMTE@._V1_UX214_CR0,0,214,317_AL_.jpg</t>
  </si>
  <si>
    <t>12/29/1972</t>
  </si>
  <si>
    <t>http://ia.media-imdb.com/images/M/MV5BMTMwOTg5NTQ3NV5BMl5BanBnXkFtZTcwNzM3MDAzNQ@@._V1_UY317_CR6,0,214,317_AL_.jpg</t>
  </si>
  <si>
    <t>http://starpulse.media.baselineresearch.com/images/491408/491408_small.jpg</t>
  </si>
  <si>
    <t>5/23/1985</t>
  </si>
  <si>
    <t>11/15/1929</t>
  </si>
  <si>
    <t>http://ia.media-imdb.com/images/M/MV5BMTk0MDI4ODk5NF5BMl5BanBnXkFtZTcwMzg3ODQ3MQ@@._V1_UY317_CR2,0,214,317_AL_.jpg</t>
  </si>
  <si>
    <t>02/05/2000</t>
  </si>
  <si>
    <t>http://ia.media-imdb.com/images/M/MV5BMTQ0NjczNDczNl5BMl5BanBnXkFtZTcwMDMwMTc1Mg@@._V1_UY317_CR17,0,214,317_AL_.jpg</t>
  </si>
  <si>
    <t>06/13/1953</t>
  </si>
  <si>
    <t>http://ia.media-imdb.com/images/M/MV5BMTI5ODY0NTAwOF5BMl5BanBnXkFtZTcwOTI3NjQxMw@@._V1_UX214_CR0,0,214,317_AL_.jpg</t>
  </si>
  <si>
    <t>05/08/1926</t>
  </si>
  <si>
    <t>http://ia.media-imdb.com/images/M/MV5BMTY0NTk1NzY1M15BMl5BanBnXkFtZTcwNjk4NDMwNA@@._V1_UX214_CR0,0,214,317_AL_.jpg</t>
  </si>
  <si>
    <t>08/26/1980</t>
  </si>
  <si>
    <t>http://ia.media-imdb.com/images/M/MV5BMTM4OTQ4NTU3NV5BMl5BanBnXkFtZTcwNjEwNDU0OQ@@._V1_UX214_CR0,0,214,317_AL_.jpg</t>
  </si>
  <si>
    <t>06/02/1977</t>
  </si>
  <si>
    <t>http://ia.media-imdb.com/images/M/MV5BMTQ3MjEzOTU4MV5BMl5BanBnXkFtZTcwMjMwMTY0Mg@@._V1_UY317_CR15,0,214,317_AL_.jpg</t>
  </si>
  <si>
    <t>06/19/1978</t>
  </si>
  <si>
    <t>http://ia.media-imdb.com/images/M/MV5BMjA4NDk1NTA1OV5BMl5BanBnXkFtZTcwMTIzMjQ4Ng@@._V1_UY317_CR8,0,214,317_AL_.jpg</t>
  </si>
  <si>
    <t>06/19/1976</t>
  </si>
  <si>
    <t>http://i.imgur.com/mLGNxtk.jpg?1</t>
  </si>
  <si>
    <t>03/14/1933</t>
  </si>
  <si>
    <t>http://ia.media-imdb.com/images/M/MV5BMjAwNzIwNTQ4Ml5BMl5BanBnXkFtZTYwMzE1MTUz._V1_UY317_CR7,0,214,317_AL_.jpg</t>
  </si>
  <si>
    <t>12/18/1978</t>
  </si>
  <si>
    <t>http://ia.media-imdb.com/images/M/MV5BNTA2NjY5OTkzNl5BMl5BanBnXkFtZTcwMDE2NTkxNA@@._V1_UX214_CR0,0,214,317_AL_.jpg</t>
  </si>
  <si>
    <t>06/07/1952</t>
  </si>
  <si>
    <t>Ireland, UK</t>
  </si>
  <si>
    <t>http://ia.media-imdb.com/images/M/MV5BMjA1MTQ3NzU1MV5BMl5BanBnXkFtZTgwMDE3Mjg0MzE@._V1_UY317_CR52,0,214,317_AL_.jpg</t>
  </si>
  <si>
    <t>01/18/1960</t>
  </si>
  <si>
    <t>http://ia.media-imdb.com/images/M/MV5BMTA1MDY3MTc2OTReQTJeQWpwZ15BbWU3MDc2MTU1NzE@._V1_UX214_CR0,0,214,317_AL_.jpg</t>
  </si>
  <si>
    <t>05/03/1968</t>
  </si>
  <si>
    <t>http://ia.media-imdb.com/images/M/MV5BMTY0MTcwMzM0Nl5BMl5BanBnXkFtZTcwODIyMjM3NA@@._V1_UY317_CR3,0,214,317_AL_.jpg</t>
  </si>
  <si>
    <t>08/02/1976</t>
  </si>
  <si>
    <t>http://ia.media-imdb.com/images/M/MV5BMTc5NTMyMjIwMV5BMl5BanBnXkFtZTcwNTMyNjYwMw@@._V1_UY317_CR6,0,214,317_AL_.jpg</t>
  </si>
  <si>
    <t>10/23/1976</t>
  </si>
  <si>
    <t>http://ia.media-imdb.com/images/M/MV5BOTI3ODk1MTMyNV5BMl5BanBnXkFtZTcwNDEyNTE2Mg@@._V1_UY317_CR6,0,214,317_AL_.jpg</t>
  </si>
  <si>
    <t>06/02/1979</t>
  </si>
  <si>
    <t>Brazil</t>
  </si>
  <si>
    <t>http://ia.media-imdb.com/images/M/MV5BMTkyODY3MzM2OV5BMl5BanBnXkFtZTgwMDM1OTk5MDE@._V1_UX214_CR0,0,214,317_AL_.jpg</t>
  </si>
  <si>
    <t>06/04/1981</t>
  </si>
  <si>
    <t>http://ia.media-imdb.com/images/M/MV5BMjIwMzI0NTEwMF5BMl5BanBnXkFtZTcwMjk4MDkxNA@@._V1_UY317_CR3,0,214,317_AL_.jpg</t>
  </si>
  <si>
    <t>12/28/1922</t>
  </si>
  <si>
    <t>http://ia.media-imdb.com/images/M/MV5BMTk3NDE3Njc5M15BMl5BanBnXkFtZTYwOTY5Nzc1._V1_UY317_CR3,0,214,317_AL_.jpg</t>
  </si>
  <si>
    <t>08/09/1976</t>
  </si>
  <si>
    <t>http://ia.media-imdb.com/images/M/MV5BMTYzOTgyNjk1Nl5BMl5BanBnXkFtZTcwNjMwMjI1OQ@@._V1_UX214_CR0,0,214,317_AL_.jpg</t>
  </si>
  <si>
    <t>08/03/1967</t>
  </si>
  <si>
    <t>http://ia.media-imdb.com/images/M/MV5BMzIwMzIzMzE3NF5BMl5BanBnXkFtZTYwNzcwODU1._V1_UX214_CR0,0,214,317_AL_.jpg</t>
  </si>
  <si>
    <t>03/31/1943</t>
  </si>
  <si>
    <t>http://ia.media-imdb.com/images/M/MV5BMjA4ODUyNDQ2NV5BMl5BanBnXkFtZTYwODk2MTYz._V1_UY317_CR3,0,214,317_AL_.jpg</t>
  </si>
  <si>
    <t>10/31/1961</t>
  </si>
  <si>
    <t>http://ia.media-imdb.com/images/M/MV5BMTY1MzQ3NjA2OV5BMl5BanBnXkFtZTcwNTExOTA5OA@@._V1_UY317_CR8,0,214,317_AL_.jpg</t>
  </si>
  <si>
    <t>01/05/1941</t>
  </si>
  <si>
    <t>03/11/1950</t>
  </si>
  <si>
    <t>05/21/1959</t>
  </si>
  <si>
    <t>11/27/1964</t>
  </si>
  <si>
    <t>http://ia.media-imdb.com/images/M/MV5BMjI5NzAxODc1MF5BMl5BanBnXkFtZTcwMDMwOTY1NA@@._V1_UX214_CR0,0,214,317_AL_.jpg</t>
  </si>
  <si>
    <t>Emile</t>
  </si>
  <si>
    <t>11/20/1993</t>
  </si>
  <si>
    <t>http://ia.media-imdb.com/images/M/MV5BMTMyOTA0NjI5N15BMl5BanBnXkFtZTcwNTU0MDAxMw@@._V1_UY317_CR120,0,214,317_AL_.jpg</t>
  </si>
  <si>
    <t>http://ia.media-imdb.com/images/M/MV5BMTc2NDMxNjIwNF5BMl5BanBnXkFtZTYwNzE4NDY2._V1_UY317_CR129,0,214,317_AL_.jpg</t>
  </si>
  <si>
    <t>06/05/1956</t>
  </si>
  <si>
    <t>11/13/1934</t>
  </si>
  <si>
    <t>http://ia.media-imdb.com/images/M/MV5BMjM1MjI3MDAwMF5BMl5BanBnXkFtZTgwNzA5NDYyNTE@._V1_UY317_CR91,0,214,317_AL_.jpg</t>
  </si>
  <si>
    <t>07/13/1957</t>
  </si>
  <si>
    <t>http://ia.media-imdb.com/images/M/MV5BMTMxOTIyNDA3OF5BMl5BanBnXkFtZTcwOTU5NDcxNg@@._V1_UX214_CR0,0,214,317_AL_.jpg</t>
  </si>
  <si>
    <t>08/16/1954</t>
  </si>
  <si>
    <t>http://ia.media-imdb.com/images/M/MV5BMjI0MjMzOTg2MF5BMl5BanBnXkFtZTcwMTM3NjQxMw@@._V1_UX214_CR0,0,214,317_AL_.jpg</t>
  </si>
  <si>
    <t>10/30/1959</t>
  </si>
  <si>
    <t>http://ia.media-imdb.com/images/M/MV5BMTE5ODYzMjMxNF5BMl5BanBnXkFtZTYwMDkzOTY0._V1_UY317_CR5,0,214,317_AL_.jpg</t>
  </si>
  <si>
    <t>10/08/1952</t>
  </si>
  <si>
    <t>http://ia.media-imdb.com/images/M/MV5BMTM1MDcwODU2NV5BMl5BanBnXkFtZTcwMDM0MzY1Mw@@._V1_UY317_CR4,0,214,317_AL_.jpg</t>
  </si>
  <si>
    <t>03/14/1941</t>
  </si>
  <si>
    <t>http://ia.media-imdb.com/images/M/MV5BMTczNTQ5ODY4OV5BMl5BanBnXkFtZTYwMDcyMDI1._V1_UY317_CR1,0,214,317_AL_.jpg</t>
  </si>
  <si>
    <t>08/28/1962</t>
  </si>
  <si>
    <t>http://ia.media-imdb.com/images/M/MV5BMTc1NDkwMTQ2MF5BMl5BanBnXkFtZTcwMzY0ODkyMg@@._V1_UX214_CR0,0,214,317_AL_.jpg</t>
  </si>
  <si>
    <t>11/14/1951</t>
  </si>
  <si>
    <t>http://ia.media-imdb.com/images/M/MV5BMTY0MTQ4NDI3N15BMl5BanBnXkFtZTYwODg3NTE2._V1_UX214_CR0,0,214,317_AL_.jpg</t>
  </si>
  <si>
    <t>09/23/1946</t>
  </si>
  <si>
    <t>http://ia.media-imdb.com/images/M/MV5BMTcyNDMwODQ5MV5BMl5BanBnXkFtZTYwMzEyNzU1._V1_UY317_CR0,0,214,317_AL_.jpg</t>
  </si>
  <si>
    <t>11/30/1937</t>
  </si>
  <si>
    <t>http://ia.media-imdb.com/images/M/MV5BMjAwMzc0NjY3OF5BMl5BanBnXkFtZTcwNTU0MjQ1Mw@@._V1_UY317_CR8,0,214,317_AL_.jpg</t>
  </si>
  <si>
    <t>04/06/1942</t>
  </si>
  <si>
    <t>http://ia.media-imdb.com/images/M/MV5BMjE0MjY5MjYzN15BMl5BanBnXkFtZTcwOTc1MTc1MQ@@._V1_UY317_CR5,0,214,317_AL_.jpg</t>
  </si>
  <si>
    <t>05/14/1944</t>
  </si>
  <si>
    <t>http://ia.media-imdb.com/images/M/MV5BMTA0Mjc0NzExNzBeQTJeQWpwZ15BbWU3MDEzMzQ3MDI@._V1_UY317_CR0,0,214,317_AL_.jpg</t>
  </si>
  <si>
    <t>04/17/1968</t>
  </si>
  <si>
    <t>http://ia.media-imdb.com/images/M/MV5BMTc1MjI2MzMzMV5BMl5BanBnXkFtZTYwMDM3ODA0._V1_UY317_CR6,0,214,317_AL_.jpg</t>
  </si>
  <si>
    <t>10/29/1956</t>
  </si>
  <si>
    <t>http://ia.media-imdb.com/images/M/MV5BMTUxNzI3ODA3OV5BMl5BanBnXkFtZTYwNzYxODk0._V1_UY317_CR0,0,214,317_AL_.jpg</t>
  </si>
  <si>
    <t>04/20/1956</t>
  </si>
  <si>
    <t>http://ia.media-imdb.com/images/M/MV5BMTY1MjMwMzE3NV5BMl5BanBnXkFtZTgwMTg3Nzk2MTE@._V1_UY317_CR27,0,214,317_AL_.jpg</t>
  </si>
  <si>
    <t>05/14/1952</t>
  </si>
  <si>
    <t>http://ia.media-imdb.com/images/M/MV5BMTgyMTMzMDUyNl5BMl5BanBnXkFtZTcwODA0ODMyMw@@._V1_UX214_CR0,0,214,317_AL_.jpg</t>
  </si>
  <si>
    <t>10/01/1972</t>
  </si>
  <si>
    <t>http://ia.media-imdb.com/images/M/MV5BMTMyOTQ5MTE5OV5BMl5BanBnXkFtZTcwNjMxNjA0NA@@._V1_UY317_CR7,0,214,317_AL_.jpg</t>
  </si>
  <si>
    <t>06/10/1964</t>
  </si>
  <si>
    <t>http://ia.media-imdb.com/images/M/MV5BMTI5ODQ2ODU2M15BMl5BanBnXkFtZTcwNjM2NDg5Mg@@._V1_UY317_CR10,0,214,317_AL_.jpg</t>
  </si>
  <si>
    <t>10/09/1968</t>
  </si>
  <si>
    <t>http://ia.media-imdb.com/images/M/MV5BMTQzNzM1NTc2Nl5BMl5BanBnXkFtZTcwNTM2MTMyMw@@._V1_UY317_CR20,0,214,317_AL_.jpg</t>
  </si>
  <si>
    <t>01/18/1961</t>
  </si>
  <si>
    <t>http://ia.media-imdb.com/images/M/MV5BODQ3OTYzNjE4Ml5BMl5BanBnXkFtZTcwMDE5NDY0Mg@@._V1_UY317_CR131,0,214,317_AL_.jpg</t>
  </si>
  <si>
    <t>01/12/1957</t>
  </si>
  <si>
    <t>http://ia.media-imdb.com/images/M/MV5BMTQ5NTczNjE5MV5BMl5BanBnXkFtZTcwMTA1MTQ3Mg@@._V1_UY317_CR16,0,214,317_AL_.jpg</t>
  </si>
  <si>
    <t>06/27/1966</t>
  </si>
  <si>
    <t>http://ia.media-imdb.com/images/M/MV5BMTM4MTE0NTkzMV5BMl5BanBnXkFtZTcwODEwNDU0OQ@@._V1_UX214_CR0,0,214,317_AL_.jpg</t>
  </si>
  <si>
    <t>07/30/1970</t>
  </si>
  <si>
    <t>http://ia.media-imdb.com/images/M/MV5BNjE3NDQyOTYyMV5BMl5BanBnXkFtZTcwODcyODU2Mw@@._V1_UY317_CR7,0,214,317_AL_.jpg</t>
  </si>
  <si>
    <t>12/18/1946</t>
  </si>
  <si>
    <t>http://ia.media-imdb.com/images/M/MV5BMTY1NjAzNzE1MV5BMl5BanBnXkFtZTYwNTk0ODc0._V1_UX214_CR0,0,214,317_AL_.jpg</t>
  </si>
  <si>
    <t>http://ia.media-imdb.com/images/M/MV5BMTk4NjMyNzY3MV5BMl5BanBnXkFtZTgwNDY0Nzg0ODE@._V1_UX214_CR0,0,214,317_AL_.jpg</t>
  </si>
  <si>
    <t>02/28/1970</t>
  </si>
  <si>
    <t>09/03/1953</t>
  </si>
  <si>
    <t>http://ia.media-imdb.com/images/M/MV5BMjE2Mjg3MTE2NF5BMl5BanBnXkFtZTYwOTUzMzk1._V1_UY317_CR3,0,214,317_AL_.jpg</t>
  </si>
  <si>
    <t>https://upload.wikimedia.org/wikipedia/en/thumb/8/89/Warner_Bros._Pictures_logo.svg/1080px-Warner_Bros._Pictures_logo.svg.png</t>
  </si>
  <si>
    <t>http://vignette3.wikia.nocookie.net/logopedia/images/0/01/PolyGram_Filmed_Entertainment_1997.jpg/revision/latest?cb=20120324160400</t>
  </si>
  <si>
    <t>http://vignette3.wikia.nocookie.net/logopedia/images/2/2a/Touchstone_Home_Entertainment.png/revision/latest?cb=20121202004231</t>
  </si>
  <si>
    <t>https://i.ytimg.com/vi/dOJ2MG65LLE/hqdefault.jpg</t>
  </si>
  <si>
    <t>http://vignette2.wikia.nocookie.net/ttte/images/2/21/TwentiethCenturyFoxlogo.jpg/revision/latest?cb=20130327160738</t>
  </si>
  <si>
    <t>https://upload.wikimedia.org/wikipedia/en/2/29/Alcon_Entertainment_(logo).jpg</t>
  </si>
  <si>
    <t>http://vignette2.wikia.nocookie.net/logopedia/images/9/90/TriStarTelevisionFinalLogo.jpg/revision/latest?cb=20101007232515</t>
  </si>
  <si>
    <t>http://china-screen-news.com/wp-content/uploads/2013/08/beijing-galloping-horse.png</t>
  </si>
  <si>
    <t>http://hkmdb.com/db/images/companies/1124/BeijingFilmStudio-1-t.jpg</t>
  </si>
  <si>
    <t>https://i.ytimg.com/vi/fB0J6Hpn-Pc/hqdefault.jpg</t>
  </si>
  <si>
    <t>http://www.photozoner.com/images/Brandywine2.jpg</t>
  </si>
  <si>
    <t>https://i.ytimg.com/vi/lsISXH14cv8/hqdefault.jpg</t>
  </si>
  <si>
    <t>https://media.licdn.com/media/p/2/000/23c/0cf/11605d7.png</t>
  </si>
  <si>
    <t>https://in.bookmyshow.com/entertainment/wp-content/uploads/2015/02/film-reel.jpeg</t>
  </si>
  <si>
    <t>http://pmcdeadline2.files.wordpress.com/2012/06/lucasfilm__120601181945.jpg</t>
  </si>
  <si>
    <t>https://i.ytimg.com/vi/Ev-SLohYyB0/hqdefault.jpg</t>
  </si>
  <si>
    <t>https://upload.wikimedia.org/wikipedia/commons/thumb/9/9f/Regency-Enterprises-Logo.svg/2000px-Regency-Enterprises-Logo.svg.png</t>
  </si>
  <si>
    <t>http://pmcdeadline2.files.wordpress.com/2012/03/miramax__120329094238.jpg</t>
  </si>
  <si>
    <t>https://pmcdeadline2.files.wordpress.com/2014/10/universal_intro.jpg</t>
  </si>
  <si>
    <t>http://famouslogos.net/images/columbia-pictures-logo.jpg</t>
  </si>
  <si>
    <t>https://www.nyfa.edu/student-resources/wp-content/uploads/2014/10/Pixar_Wallpaper.jpg</t>
  </si>
  <si>
    <t>http://vignette4.wikia.nocookie.net/memoryalpha/images/8/86/Skydance_Productions.jpg/revision/latest?cb=20130525154443&amp;path-prefix=en</t>
  </si>
  <si>
    <t>http://vignette1.wikia.nocookie.net/marvel_dc/images/d/d8/Dclogo2012.png/revision/latest?cb=20120820212229</t>
  </si>
  <si>
    <t>https://i.ytimg.com/vi/FXQjZfXp_dA/maxresdefault.jpg</t>
  </si>
  <si>
    <t>data:image/jpeg;base64,/9j/4AAQSkZJRgABAQAAAQABAAD/2wCEAAkGBxISEhUQEBIPFRUVFRUVFRAVFRAVFRUVFhUWGBcSFRUYHSggGBolGxUWITEhJSkrLi4uFx8zODMsNygtLisBCgoKDg0OGhAQGislHyUtLS0tLTAuLS0tLS0tLS0tLS0rLS0tLS0rLS0vLS0tLS0tLS0tLS0tKy0tLSstLS0tK//AABEIALABHgMBIgACEQEDEQH/xAAcAAAABwEBAAAAAAAAAAAAAAAAAQIDBAUGBwj/xABFEAACAQMCAwYDBgIFCgcAAAABAgADBBESIQUGMRMiQVFhcQcygRRCUpGhsRUjYnKSweEWJUNVgpOz0/DxJDVTc6Kj0f/EABkBAAMBAQEAAAAAAAAAAAAAAAABAgMEBf/EACoRAAICAQMCBQQDAQAAAAAAAAABAhEDEiExBEETMlFhcSKRsfCBodEU/9oADAMBAAIRAxEAPwDkJMTqijEz1KGDMMZgAj6CXGNhQgLFxzRD0TZRGNkxpzJIpxl1ilFgxjVCLRZWIMxaZIAYYaJhEzNuhiiYWqJzBJAVqgGT03iYefKABQocBEACzBmKVCdgMx6pw2uo1NSqhfxaG0++RtCnVisjgw8xAhxDFZhZhQswAXvCBhQoAKJhZhQz6RgDMGYUEVgHmDMEKMBWYAYUMQAMGKBiYBGA+YnEXiDE6NIBKItTiEItFlJDH0aSqVDO8r9UuuD9+dOKm6Y+RgUIxcURNLVscDIlFfUDmaSSoekqaixgx+q4GeuZELTz8s12JaDJhQoJztiBBBBEAIpR7fWJEEYBwQoIAHLTgvMNxasGo1HXHgCfyx4iVUKXDJKHAmrOp8Ou+HcV7l5QSlWbb7VQC03zjq6juv8AUTLc58i3HD/5mRWtmOFuUBwM9FqL9xv0PnM5Z3TU2DKcETsPLfN2tUp1lSpRrKadRG3Ug7EMOmJv4Cyx1YlTXK/wm65OLQTVc+csLaVBVtizWtVm7Jj8yMN2oP6jwPiJlcTkprkoEEOFEMEEOARgFBDhQAOHiGBDjSATBF4icR0MEAgxFRpCJEKKMKddAFBBFqMwoEEomn5KGqutFj3XPTzbBxKBKR8pt/hdwo1bsVMNppKXLDoG6KD77zTyRci1sX/E+FlE6TKX1v1yJ1njFllCMTB3nDS5CKDqJwB6mPp8trc18yOZX1qQxx0z1kEzY8U4LUpthx1z0OZnuIcNZN8HB9Jz58Gn6o8GLTK6CHiFOQkEEEEGAIIIIwBBBBAAYhgQ1EcCxANaZdcCv2TKZ2yD4/pKrEeth3h7zp6TI4ZF7kyVo6tbW1C7ta9uWJNZQ1N26pWTdGx4b7H0M486EEhhggkEeRGxE6Dw0VKCM7g9BhfXwOfCZfmmkou6pUYVyKgHpUVX/cmbddip613Jg+xSYgxHykLTOA0GYI9ohaIANQwI4UhKu8YDi09oNEsHt8Aeoj1nYF2xidiwMqrKvs4kpL6+4f2exyJUuknJj0jcaIuiHoj2mArMaJAYUPEGJ1CCj1ocMDGsRSyo7MDsnL3JVnd26VleoCcZxpyGHzKczdcD4JRtKfZUFwCcknBZj6mcM5V5vr2YK0yCpOSpGRmdH5X+I616go16YRmICupypJOACD0mOfFmlbTtBO2bavSBEyfGeH75GxznI2+k2VSUvFek5sMmmXilTKbinAaIpi4JAGnUc+fkPOY6xppXOhlO57o2wPzlzxPizFeyY5TPQ+Eq6Vtk5TYz0ccZKL1M3V9yr5v5FKUTXpAalBYqM5wOq4HjOcBc9AT7bz0Tyrwh9TPULlSDsSSCfr1jicoU1epUp06aGpjUyqAdvw7YX6TjyaXKmzKSjdHnJ1IOCCD5EEH8omegOceUxWs3VzT1UkZ6dTT31KgnAYb6TjpOA4mLM2vQX9nJXWuCB8wHVfceXr0jUcpVCpDKSCOhH/X6ST2a1flASp+DYI/9T8Lf0enlHV8EkKAQ2Ug4III6g7EehEAiGOoI5phUELMFXGWIUZIAyTgZJ6des6e/weqiiWa8odsELiiqsVOFyV1+PviJyS5A5liBDvGwZKsKBdwo8Zvhi5TSQnwazlbiPaZo18MpGQSAcBRllPnt+olVzvcpVvHqUlCoadEBR90Ckox+WI/w3hFQtsGx4nBwM+B8jj9JR8Qq66tRx0LHHsNhj6ATu65JRj6kR5GMQ9MAEWs80sRog0R0CanhvJr1KIrVai0gwLIpBYlR0Y46A+EqMb4Gk3wZHRLaz4IWGdJOOp6AekvLbllWOwJwNzkgE/im7seXkZQqKcAeJzk+LGdEccce8zSMPU55dcFdAjEHQ65U+2xHvmXXLHDwHBcYB6TZ8Z4LUFtTpquVVyWxudxsfaQqFgQvjgD8jNlmTjsa44q7M58QrFUKOnQjScdNQ/wmEelOu10t6lB0r1EUkEaWO+cbMvqNpy3iKBTpBDf0h0PrM+Vv2FlRXskQwi3MbJmLMBIMUrRJWDE6EIdCgxynQJ22jAzHaDHO00Qx6pblTJFoSCMZzkdOuYqnbu25VpteTeXT29N61NtCYfO2Cw3VSfL/APJo3pjbGos6xQqk0kYgglFJB6g4HX1ma5jvtPSXt7d5GBMTzCHbcAkTzenhctxwj3KS9YMdQ8estuXbbIzt13lBR2OD+UtOF3jUW2GQeq+c9HInppGkXvZ1LhQGjSPCSnEi2ldQqkIwBx64z45koOCMqQR5ieHLk5pclBxS+YNpKrpIxpPQ52Iz4Tz/AM88IS1vKlGkCEwrqpJJUOM6c+O+foRO284c42ljU7O4V3cprVECt4kAMfu5xOD8ycZe8uHuagClsAIOiqowq+uBNU1XBdqiqgMOJgIsEu1qAJXzkDC1wMsvpUH+kX9R4Z6QqfCK7OqU6T1CxAQ0wzq+dhpYDH5/WQgpO4B26zoHwburw3fY29WqtFVetVpgEoSq4UHbYk4G25x6Qk9mxEWn8O+J0aqdpbEKumo1TKPTVQQSGOdztgrgztN5wevc2tWpqFOs1ColJaa405p6cnzJ6DHTMVSrXTW9QPbVcVCzCnUr0QygnOkkbhc+B3AOJn+cOZLtAmgdg+O5SQh9TIRq1MpwqnIx7Gc2qWRqKqzVRpHBgh+UjBGxHiCDjE0XALVw3dUFtjnGcD+6SuB8uVKlXVUXUSxYjpuTk/qZur17XhNHtLhQ1Z96VopGt8dGqH7qZ6n8sme3j09NHXPl9jB7lbzrxFbWxFEDTWuRtvgiltrq+mflH+E5YJK4zxardVnuK7Zdz0Gyqo+VEHgoGwEhhpwTyObtlJDoiwI0GigYgNXyXwFLl9dYsKaMo0qBl264yegA6+87CeDpUBCrhT02xgeQnL/hffEPUtwhZnw6tj5dIwcnwE7Vw4nSC2x8Y5S0pNGqemNoynMPD1t0RE6ud/YTQ8vW2KYz5RXMNmtUI3ire+x6yTYVVwADnEUsjljQSk3Ak3C9xseRmYu7ilao9aqDoUbjqTnYD6malzkYmA+K1BvstPRnT2oD+vdOnP1k4Fqlp9TODrY5bx7i5uazVFXQpPdpg9B6nzlUcyY9AgZkJ2noyjXJo9xlhGyI96xlqk55IVComNZi0YzZSTIJFIjxj9JVJ8jI4G0SDNk6GdJ5O4bWokVXen2J6oQHDD08ps7PjVrq7MHf8I/ecYsOOV6IKo7aSMackjf0iLe8qI3bJkEePUb+hilhU92ynPsdb5g5ztbbu0x2r+OD3V9zMpX57LnvUKePc5mMu71qjF205PXAAHvgRpKkcMOOPYWprg6NYXNK4OaKvtuQyDI+o6zQcPtdLAtSDj8IG8x/JXNAoDsTTpEMcl9w31PiJ1vhFylQa1A9xiYdTKUO2xep1ZMs2JUdxk/onH90F0rBG7Lsw5B06gdGrw1ad8Rd1crTQu2cKMnH7CZO45/QdLep/tOg/bM8+GOc39KMUm90jivOFG9e6r1buk/aBsVGRG7NQBgYYDGnGN5O4V8Nr6vTWrinTDfKrkhiPBsAbAzqlPnumx0Pb91uvfUg+4Imi4fc06qBqeAB4akOPyO01nCUPMqLquUeZuL8FuLVzTuKToR44ypHgQw2wZXkT0F8Tr6kllVpsUL1F0opAznI7w9vOcBemRJ0urExywu+zbUVDgggoSRkHxBHQ+s7T8OOYKX2eu9BjTShSDVFqBFCddwyDvkkH5hnacUt7VqjBFxknAyQB9SdhNdxOtb2nD2saFdaletUR7hlB04XpSDdMD9cmRNWqBbG+XjljW/mV+LIT1C5amBnquFXVj0karzTwSh0rPVI+5SpVTn/AGqmB+s4tiCNWvLsDbZ0jjfxTbGjh1sluP8A16mmpW91HyqfXec+ubl6jmpVd3djlnclmJ9SYxBD3YheYYMRAIAOB4sPBbUdbBcgZOASCdz0GAJ1XlbkGjpH2tKTvkEAdqoI8mydz9JpGNqyoxbIXw14He06i3YWmtF1IOtgGZfDCdevjOtrX1ppBGfT9pSVmop3FrWw07dmGG2NsYlddcX7P5AD6qy4Mvw3Lg2jjtbCrzjNwa2kNpVTgJgY95b2d4tMbnczEVeId4vg6j5+sg8V4nWpoKnmdIOR1wT0+k6XgTSXBcoqjqtG7LePXwhceshXoNSb0I8sicWTne6UFe0yCMdFGPbaVnEuZbirhWrVNI6LqIH6TH/mp3fBhSu0aDmawp01wCCc4wD+8xNYEGCpfOfvGRGc+c1nkVUVOaYp2MbhEwszmbM2AmGr4iTClKRI+KvnJNI0iN3YN+HScfnK/MteF8t3dyoe3oNUByBpalq269wtq/SaLNp5AjmoPDEUKx6S5p8kcRHz2dYerGmP3aSKfIXEDuLSt9NB/YzaOVNXa+46M+Gg7TEtr/lm6oD+bb3CD8Rpvj6kDErvs/tNk21aCiRZcQZCCMfUAzp/KHPdMAU64RAPvKGB/ITllNAI8reIiljU1Uyr2o6vzzzCXpoLdzobOrY4by6ic8uKjnfaRKvEahUIWYgdB4CRWqnzl4YRxxpCb9CYtwwkyw5juKDa6bkHGOmQR5EGUbVTAK5ltxezCzY8c5lo3lNVrUm1KNnBAwT1x6GY2+slG69PDpFCtEV+8Ntpk4RUaSBuyA1p6j2kUrviSGU+MubDlO8rIKlG2q1FYZDJpIx7ZyPrOCcU/YRWW5XG65gqWindciXFblW9oqXrW1WmoGSX0jA88ZyfpEW9AHAG5JAAAySTsAB55nTjxKcew1uZ1qJBxvJtDhDsMj9QZpeIWlW2qdlXpNTfSG0sBnBzg/ofyknh9hXrjNGmz4ODpK5z5AE5P0iXTY19TexSijJ2/BqjtoAOfPDafzml4NyJryatTYYwFDD3yZaPYXFsAatF0J6B8D/45zIv+U90mVV9HoAu35iVHp41cNy1GC5NPytwHhtvVDtUt2qJuNbHIbwOG7ufaJ525rV1VbSvnc6wqkZIOx14/ac8uKxZizEsTuSYPtZ6YEpdPFS1Nk2rHzfMTkkzV8oVxUzQ0NUJ72B90eYExLvmLs7yrRcVKTMjruGHUTWatUNTaNlxkrRcgrU/I/8AQkK547Q7CpQcai3eUMpwHHjnqDE2nN9V1KXX8w5yKpwGAx8uAACJneJUkYs6sRk5xIp6dzRz2IFWoDGS0JxiIzOaUjFsJjEEwyYgzCTJATCMIwSBCjChsYmVYgTU/C3/AM1tf6z/APDaZbM1PwtH+dbXGfmc/Ts23kzf0sDoHx3P/h7b/wB9/wDhmc+5T5pq2bggu1M/PRLHSw9M/KfUTofx1psba20qxxWboCf9H6TkFtYV3OKdGu58lp1GP6CLp5JQpjTO8cj8+UrysbUU6qnQzqHYVB3cZXPXG/jI3Mvw+oV7kfZ6iUC9MuU7MspKsAWXBGnOobSk+HfARwzXxDib07clNFOlUYBwpILMU65OAAo3l3yVzX/EeJV3pqy0aVuqUgfmOaoLVCPAnA28ABIc3Cblj2VBZgxy9a/aDbNeOjdoaQdrclC+rSBkPkAnbJhcY5Qazuqdtc1hitp7KrTQsCS+jvoSCuCfOXvKl5YfxK5o3NMJcfaavYXLMSuos2BobuLUH3SRgyo5o4Xe2/EqBvHqVg9ej2dyQcMoqr3MdEYeK/WdXjNyq629t/gdjnMnKFKwdKde8YlwWXRQJGAcHPf65lPd2FuKPa0bo1GFQIaL0uzfBGdY7xys2vxovxSr24NChVzTqd6oKpK98bDQ4mUSnV4h2ItbQJ2a0rdtORT7R3chhkk4xknJOAsrDmcopyf4BUOcncpPf1GUOKaIO9VI1d4/LTC5GTjJ9hK3jPBKltVehVGHQ9R0YHdWB8iP7/KaO84raUmo0bW7dFtWJDrbs4qXGcPXLBhqB+UDyB85sOO21Li1oLy0OatLUpGNJbTu9Iqc4P3l/wAZfjNTTl5X7cen3GYnlrkVb2n2lO7CYc0yj0jkuEDnThu9sf0mY4vwqra1nt6ww6H6MD8rr5qRNrZVdHDw6Myst+CrjAKsKI/7Ymo4nw+lxm1WqmhLqjgHOwx1IY/gO7A+BBg5yhO5P6br4Bo5Zyxy499W7JCKaqAalZvlTUcIMZ3ZjsBNry/w1eD8SpUKlwXNygVlWmyp32IQsxbqGXy8YOH0kW5tLa2dDRpXFN3bIDXFbUM1WHio6KPADMmfE+wL3iMMgrQXBHUEO5BH1inc56G9mmPQ7of+MXCA1Kjd43pN2Tf1H3U/2tvrKDkqypUE/idyrFUbRbUhjNSr95wPEKOnrmdO00r6w/nkhKlL+aehUr8x9CCufrOX83XfbMvZApRorooUhsFQeOPM9ZHSuU4eC+z3+PT97BGLN/zpy8l9QS4pYaoi6kb8dM7lD+49czN8ncuK1dbhypSiO0IHQlflH5/tEfCjmQq5sKzsdRL0GbfDY71LPrjI+sm858QThmmlbFlNzcLcVh100lKhkQeCkg7e8mPiY2+n+3x3BSS2JXEuWajs11XrU07Rs709THyUDPQD2md5m4FZqFard9k+QCxokjfozIGyB6zSfEniNZrWldWja6O+t072FbGltugzkHynH7/jVSucMRUY4A7up/LSuN/pNenc5QUnKvZVt/RWu47l5x/lCraaaldw1u+At1RGsZb5dSEggHzknmPkdLKnTrV7vK1DpXRQZjnTq3Gvyml4zciz4AlrdnFepR7NKB+cFnLLkdRpUjeP/FirTS3sWr0zUpisuumGZCy9j91h0PiPaYrqZuSt92vmjOzH0OSTWtXvLO6pV1phi1Nqb0nBQamXvEgHG/rFcvcnLe29S5pXelKWoOGotqBVA5x3t9jNJx7hhr8NVuB1CLbDdrZoMPU/HqY981BtlCdwNvVHwlb/ADZfZHR62QcjpbjY+Ig+pnobT7/z/IWc+suG1LioadmGqgDOsgIFXG71CThF69TLCly7Sr1xZ2d39oqnxFIpRXHzk1C24A8QN9pp+BVeH8Vsl4fSJsq6jIpIx0VWA3Y5P84bdG7w8JmLTgXE+H3oFJCtZEqVEfGqlVpopLhdsNkD5evtLlncrV01+/tBZE4zwmztazW1a5uKlRDpqGlRQIrYzga2y3XrK/jvDaNEUXt7jtkrIX3TQ9PDldDrk75BmrPxJpVzp4hwy0rt0LKCtQnp8rZOfTMV8T+X7G3o21xbI1CrWwTaknOgrnWUO6EHA8jmYqbtKQrOexpzF68RkmXJgCGImKEzEKMKAwsxgCXXBLqtQBe3vaVAv8w1Mr7dAe4f3lHmDMQGv/yhv/8AWyf71/8AlwqvH79hg8WXHkK1QfsgmRzFaoUgLStZ6zqe7tnb8TVKrN+ZXMsLG/uaKhKHEqNNR0VKjj18KeZnAYYlVYy74h2lchq99bVCM4ZnfO/XcU95PHGr3AX+K0yBjANVzjHTGaf6zLiHHpCjUHjt948Vpn3qOf3pxQ5gvv8AWqfSo4/anMriDENIUX1Z2qHVVu7Rz5lmBI8tqcs6HH7mmoWlxCjTA+6tUgbe1P8AWY7EE01uqf4HbOh0ONvUQo/EKWTuU1qUY+JPcG/rDt9VJggrACrim3ZEsSjEZXSPm9vGc9DR1rljuWbI6HJyMdMHwm0ciotTOs8F4UTUzbXL6CzL21M0y66UZ1DI6alPd+mY2tK5rlEr16rq6M61hodH0Lq+z0m8a2dsEj2MwfL3FtNQ9tWcLpO5Zzv4Y9ZdWvFrZmCa2GT/AEtOfAn19YJXvf8ARSV72Wtjf1jRqrTNytNcF1Zl0LqIH8xSAd8Y28RJFqusbvQOfA9fY7RFXh7+IOD45yD6+sbuq9G20do6jV0ABO3nNduxqotckHifCDScVBVpIQQytqYYYbgghZWcRNSu/aV7yjUbAXWzuTgdB8nqZ0HiNpSe0OalLLY0M2+/XC+uJzW5pYJHlKxy1790YzSvYkWVarQOaF9TpZ66alQA+66cH8o8eM3fhxGiD5qVU/2hSzKCqcRrVJlCLe/4RmWas61O2W9ododjVao7Ng+rIY/c8ZvHUpU4lRZTsVarkb7dDT2lE5jTTKcUBb8Mubi21G2v7elqxq0VmGrHTIKSWOP34yBxSkMnJAqgAk9ScU95mmX1jLLOecRUWleizv2r3loXyDr1sDkdCNKbS3/jl8evF0/3tbb/AOuZIxOuQ/cDXtxq7O54rQz+Lvav7QpZ/WUfE6ec1Wu6ddyd96xfHnqdRtKwvBrgqXADpA84zATCikwFQ4jMOKxCmiRDMTEwCgggiAEEEEdgKBgBiYI0wHAYNUQDBmOxjgeH2kahwsBztINUbzBmFsBzMUpjWYYaNSAf0wBYhakdVhL1IVkq0v6tPZaj4HQZOB7CNXV27nU7MT6mJEBUStWxWp0SKF+4GnJ29Y4b5z1OZECxYWaLNLiwsDPmJ1xfZwuzieRgNFo2zR50jRSZymFjReILmPmnEGnMnJisZJhZjjJEFZNiEwQ8QogBBBBAARQiYoQANokxTQiI2AmCHpg0HyiATDh6TCxAAQQQ1QnwgAUEfS2MeW1joLIgEGJPFuIrsBHQWV2IJYfZxC+zCAWQIJP+zCA2wgKyBBqk02wjbWsW4DAqmKWuYVSgRGwsLYFhTbMcBkNKuIoV5VgTNULMiivHBWELAdhERo1hE9uINgOkQERrthC7WKwHGQRtkhGtEmrEATJGykW1SILRMYkiJioWIgBDgxD0xgf/2Q==</t>
  </si>
  <si>
    <t>https://upload.wikimedia.org/wikipedia/commons/thumb/0/04/MarvelLogo.svg/2000px-MarvelLogo.svg.png</t>
  </si>
  <si>
    <t>http://i.imgur.com/aTLUC.png</t>
  </si>
  <si>
    <t>Amazing!</t>
  </si>
  <si>
    <t>Good movie.</t>
  </si>
  <si>
    <t>Piece of art!</t>
  </si>
  <si>
    <t>Not a fan. Could have been better.</t>
  </si>
  <si>
    <t>Not for me. Would not watch again.</t>
  </si>
  <si>
    <t>Good.</t>
  </si>
  <si>
    <t>Enjoyed. Would watch again.</t>
  </si>
  <si>
    <t>WORST MOVIE EVER!</t>
  </si>
  <si>
    <t>Under average…</t>
  </si>
  <si>
    <t>Awesome film!</t>
  </si>
  <si>
    <t>Not bad. Not good.</t>
  </si>
  <si>
    <t>What a masterpiece!</t>
  </si>
  <si>
    <t>Great film! Super fun!</t>
  </si>
  <si>
    <t>I love the actors in this movie &lt;3</t>
  </si>
  <si>
    <t>Mediocre…</t>
  </si>
  <si>
    <t>I respect this film director. What great imagery!</t>
  </si>
  <si>
    <t>2/2/2016</t>
  </si>
  <si>
    <t>2/3/2016</t>
  </si>
  <si>
    <t>2/4/2016</t>
  </si>
  <si>
    <t>2/5/2016</t>
  </si>
  <si>
    <t>2/6/2016</t>
  </si>
  <si>
    <t>2/7/2016</t>
  </si>
  <si>
    <t>2/8/2016</t>
  </si>
  <si>
    <t>2/9/2016</t>
  </si>
  <si>
    <t>2/10/2016</t>
  </si>
  <si>
    <t>2/11/2016</t>
  </si>
  <si>
    <t>2/13/2016</t>
  </si>
  <si>
    <t>2/14/2016</t>
  </si>
  <si>
    <t>2/15/2016</t>
  </si>
  <si>
    <t>2/16/2016</t>
  </si>
  <si>
    <t>2/17/2016</t>
  </si>
  <si>
    <t>2/18/2016</t>
  </si>
  <si>
    <t>2/19/2016</t>
  </si>
  <si>
    <t>I don''t know what I watched…</t>
  </si>
  <si>
    <t>This really isn''t for children….</t>
  </si>
  <si>
    <t>Alfred</t>
  </si>
  <si>
    <t>V75dMMIW2B4</t>
  </si>
  <si>
    <t>cvCktPUwkW0</t>
  </si>
  <si>
    <t>r5X-hFf6Bwo</t>
  </si>
  <si>
    <t>iwROgK94zcM</t>
  </si>
  <si>
    <t>4cOb3gfe4tQ</t>
  </si>
  <si>
    <t>4M7LIcH8C9U</t>
  </si>
  <si>
    <t>EgdoQ8Oxu2E</t>
  </si>
  <si>
    <t>wcra0-0Gu4U</t>
  </si>
  <si>
    <t>4RI0QvaGoiI</t>
  </si>
  <si>
    <t>QeUnT3f7eAA</t>
  </si>
  <si>
    <t>zCy5WQ9S4c0</t>
  </si>
  <si>
    <t>CZzW6_hR068</t>
  </si>
  <si>
    <t>oEr4rhfDKcQ</t>
  </si>
  <si>
    <t>znTLzRJimeY</t>
  </si>
  <si>
    <t>J4YV2_TcCoE</t>
  </si>
  <si>
    <t>-GLVaSYzAvg</t>
  </si>
  <si>
    <t>srFhXDZhUZI</t>
  </si>
  <si>
    <t>pd0bqLQrtdE</t>
  </si>
  <si>
    <t>M2KkencnKKc</t>
  </si>
  <si>
    <t>lHz95RYUbik</t>
  </si>
  <si>
    <t>LjLamj-b0I8</t>
  </si>
  <si>
    <t>sftuxbvGwiU</t>
  </si>
  <si>
    <t>kozds_anirw</t>
  </si>
  <si>
    <t>1g3_CFmnU7k</t>
  </si>
  <si>
    <t>vgqG3ITMv1Q</t>
  </si>
  <si>
    <t>zQWEhPYwuY4</t>
  </si>
  <si>
    <t>UGtS3CL-zpo</t>
  </si>
  <si>
    <t>uPIEn0M8su0</t>
  </si>
  <si>
    <t>YmvHzCLP6ug</t>
  </si>
  <si>
    <t>hWjlUj7Czlk</t>
  </si>
  <si>
    <t>1UNtrqRG7GA</t>
  </si>
  <si>
    <t>qas5lWp7_R0</t>
  </si>
  <si>
    <t>KYz2wyBy3kc</t>
  </si>
  <si>
    <t>QAEkuVgt6Aw</t>
  </si>
  <si>
    <t>neY2xVmOfUM</t>
  </si>
  <si>
    <t>mBBuzHrZBro</t>
  </si>
  <si>
    <t>5PSNL1qE6VY</t>
  </si>
  <si>
    <t>ZIM1HydF9UA</t>
  </si>
  <si>
    <t>2UT5xaAfxWU</t>
  </si>
  <si>
    <t>71rDQ7z4eFg</t>
  </si>
  <si>
    <t>jvd3TjJaf3c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</si>
</sst>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name val="Calibri"/>
      <family val="2"/>
      <scheme val="minor"/>
    </font>
    <font>
      <sz val="9"/>
      <color rgb="FF333333"/>
      <name val="Verdana"/>
      <family val="2"/>
    </font>
    <font>
      <sz val="9"/>
      <color rgb="FF444444"/>
      <name val="Verdana"/>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0" xfId="0" applyBorder="1"/>
    <xf numFmtId="0" fontId="0" fillId="0" borderId="2" xfId="0" applyBorder="1"/>
    <xf numFmtId="0" fontId="0" fillId="0" borderId="3" xfId="0" applyBorder="1"/>
    <xf numFmtId="0" fontId="0" fillId="0" borderId="4" xfId="0" applyBorder="1"/>
    <xf numFmtId="0" fontId="0" fillId="0" borderId="1" xfId="0" applyBorder="1"/>
    <xf numFmtId="0" fontId="0" fillId="0" borderId="5" xfId="0" applyBorder="1"/>
    <xf numFmtId="0" fontId="2" fillId="0" borderId="0" xfId="1" applyFont="1"/>
    <xf numFmtId="14" fontId="0" fillId="0" borderId="0" xfId="0" applyNumberFormat="1"/>
    <xf numFmtId="0" fontId="3" fillId="0" borderId="0" xfId="0" applyFont="1"/>
    <xf numFmtId="49" fontId="0" fillId="0" borderId="0" xfId="0" applyNumberFormat="1"/>
    <xf numFmtId="14" fontId="0" fillId="0" borderId="0" xfId="0" quotePrefix="1" applyNumberFormat="1"/>
    <xf numFmtId="49" fontId="0" fillId="0" borderId="0" xfId="0" quotePrefix="1" applyNumberFormat="1"/>
    <xf numFmtId="20" fontId="0" fillId="0" borderId="0" xfId="0" applyNumberFormat="1"/>
    <xf numFmtId="0" fontId="0" fillId="0" borderId="0" xfId="0" quotePrefix="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E3"/>
    </sheetView>
  </sheetViews>
  <sheetFormatPr defaultRowHeight="15" x14ac:dyDescent="0.25"/>
  <cols>
    <col min="1" max="1" width="11.42578125" customWidth="1"/>
    <col min="2" max="2" width="13.42578125" bestFit="1" customWidth="1"/>
    <col min="3" max="4" width="11.42578125" customWidth="1"/>
    <col min="5" max="5" width="105.140625" style="6" bestFit="1" customWidth="1"/>
  </cols>
  <sheetData>
    <row r="1" spans="1:5" x14ac:dyDescent="0.25">
      <c r="A1" s="2" t="s">
        <v>0</v>
      </c>
      <c r="B1" s="3" t="s">
        <v>17</v>
      </c>
      <c r="C1" s="3" t="s">
        <v>4</v>
      </c>
      <c r="D1" s="3" t="s">
        <v>5</v>
      </c>
      <c r="E1" s="5" t="s">
        <v>6</v>
      </c>
    </row>
    <row r="2" spans="1:5" x14ac:dyDescent="0.25">
      <c r="A2" t="s">
        <v>72</v>
      </c>
      <c r="B2" t="s">
        <v>520</v>
      </c>
      <c r="C2" t="s">
        <v>79</v>
      </c>
      <c r="D2" t="s">
        <v>79</v>
      </c>
      <c r="E2" s="6" t="str">
        <f xml:space="preserve"> "INSERT INTO user_types("&amp;A$1&amp;", "&amp;B$1&amp;", "&amp;C$1&amp;", "&amp;D$1&amp;") VALUES ("&amp;A2&amp;", '"&amp;B2&amp;"', "&amp;C2&amp;", "&amp;D2&amp;");"</f>
        <v>INSERT INTO user_types(id, type_name, created_at, updated_at) VALUES (DEFAULT, 'Admin', now(), now());</v>
      </c>
    </row>
    <row r="3" spans="1:5" x14ac:dyDescent="0.25">
      <c r="A3" t="s">
        <v>72</v>
      </c>
      <c r="B3" t="s">
        <v>73</v>
      </c>
      <c r="C3" t="s">
        <v>79</v>
      </c>
      <c r="D3" t="s">
        <v>79</v>
      </c>
      <c r="E3" s="6" t="str">
        <f xml:space="preserve"> "INSERT INTO user_types("&amp;A$1&amp;", "&amp;B$1&amp;", "&amp;C$1&amp;", "&amp;D$1&amp;") VALUES ("&amp;A3&amp;", '"&amp;B3&amp;"', "&amp;C3&amp;", "&amp;D3&amp;");"</f>
        <v>INSERT INTO user_types(id, type_name, created_at, updated_at) VALUES (DEFAULT, 'Member', now(), now());</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C10" workbookViewId="0">
      <selection activeCell="J2" sqref="J2:J35"/>
    </sheetView>
  </sheetViews>
  <sheetFormatPr defaultRowHeight="15" x14ac:dyDescent="0.25"/>
  <cols>
    <col min="1" max="9" width="11.42578125" customWidth="1"/>
    <col min="10" max="10" width="55.42578125" style="6" customWidth="1"/>
  </cols>
  <sheetData>
    <row r="1" spans="1:10" x14ac:dyDescent="0.25">
      <c r="A1" s="2" t="s">
        <v>0</v>
      </c>
      <c r="B1" s="3" t="s">
        <v>8</v>
      </c>
      <c r="C1" s="3" t="s">
        <v>9</v>
      </c>
      <c r="D1" s="3" t="s">
        <v>10</v>
      </c>
      <c r="E1" s="3" t="s">
        <v>64</v>
      </c>
      <c r="F1" s="3" t="s">
        <v>11</v>
      </c>
      <c r="G1" s="3" t="s">
        <v>16</v>
      </c>
      <c r="H1" s="3" t="s">
        <v>4</v>
      </c>
      <c r="I1" s="3" t="s">
        <v>5</v>
      </c>
      <c r="J1" s="5" t="s">
        <v>6</v>
      </c>
    </row>
    <row r="2" spans="1:10" x14ac:dyDescent="0.25">
      <c r="A2" t="s">
        <v>72</v>
      </c>
      <c r="B2" t="s">
        <v>344</v>
      </c>
      <c r="C2" t="s">
        <v>345</v>
      </c>
      <c r="D2" s="14" t="s">
        <v>1052</v>
      </c>
      <c r="E2" t="s">
        <v>500</v>
      </c>
      <c r="F2" t="s">
        <v>158</v>
      </c>
      <c r="G2" t="s">
        <v>1053</v>
      </c>
      <c r="H2" t="s">
        <v>79</v>
      </c>
      <c r="I2" t="s">
        <v>79</v>
      </c>
      <c r="J2" s="6" t="str">
        <f xml:space="preserve"> "INSERT INTO directors("&amp;A$1&amp;", "&amp;B$1&amp;", "&amp;C$1&amp;", "&amp;D$1&amp;", "&amp;E$1&amp;", "&amp;F$1&amp;", "&amp;G$1&amp;", "&amp;H$1&amp;", "&amp;I$1&amp;") VALUES ("&amp;A2&amp;", '"&amp;B2&amp;"', '"&amp;C2&amp;"', '"&amp;D2&amp;"', '"&amp;E2&amp;"', '"&amp;F2&amp;"', '"&amp;G2&amp;"', "&amp;H2&amp;", "&amp;I2&amp;");"</f>
        <v>INSERT INTO directors(id, first_name, last_name, date_of_birth, place_of_birth, gender, picture, created_at, updated_at) VALUES (DEFAULT, 'Peter', 'Jackson', '10/31/1961', 'New Zealand', 'M', 'http://ia.media-imdb.com/images/M/MV5BMTY1MzQ3NjA2OV5BMl5BanBnXkFtZTcwNTExOTA5OA@@._V1_UY317_CR8,0,214,317_AL_.jpg', now(), now());</v>
      </c>
    </row>
    <row r="3" spans="1:10" x14ac:dyDescent="0.25">
      <c r="A3" t="s">
        <v>72</v>
      </c>
      <c r="B3" t="s">
        <v>504</v>
      </c>
      <c r="C3" t="s">
        <v>505</v>
      </c>
      <c r="D3" s="14" t="s">
        <v>1054</v>
      </c>
      <c r="E3" t="s">
        <v>217</v>
      </c>
      <c r="F3" t="s">
        <v>158</v>
      </c>
      <c r="G3" t="s">
        <v>506</v>
      </c>
      <c r="H3" t="s">
        <v>79</v>
      </c>
      <c r="I3" t="s">
        <v>79</v>
      </c>
      <c r="J3" s="6" t="str">
        <f t="shared" ref="J3:J35" si="0" xml:space="preserve"> "INSERT INTO directors("&amp;A$1&amp;", "&amp;B$1&amp;", "&amp;C$1&amp;", "&amp;D$1&amp;", "&amp;E$1&amp;", "&amp;F$1&amp;", "&amp;G$1&amp;", "&amp;H$1&amp;", "&amp;I$1&amp;") VALUES ("&amp;A3&amp;", '"&amp;B3&amp;"', '"&amp;C3&amp;"', '"&amp;D3&amp;"', '"&amp;E3&amp;"', '"&amp;F3&amp;"', '"&amp;G3&amp;"', "&amp;H3&amp;", "&amp;I3&amp;");"</f>
        <v>INSERT INTO directors(id, first_name, last_name, date_of_birth, place_of_birth, gender, picture, created_at, updated_at) VALUES (DEFAULT, 'Hayao', 'Miyazaki', '01/05/1941', 'Japan', 'M', 'http://ia.media-imdb.com/images/M/MV5BMjcyNjk2OTkwNF5BMl5BanBnXkFtZTcwOTk0MTQ3Mg@@._V1_UY317_CR18,0,214,317_AL_.jpg', now(), now());</v>
      </c>
    </row>
    <row r="4" spans="1:10" x14ac:dyDescent="0.25">
      <c r="A4" t="s">
        <v>72</v>
      </c>
      <c r="B4" t="s">
        <v>521</v>
      </c>
      <c r="C4" t="s">
        <v>522</v>
      </c>
      <c r="D4" s="14" t="s">
        <v>1055</v>
      </c>
      <c r="E4" t="s">
        <v>211</v>
      </c>
      <c r="F4" t="s">
        <v>158</v>
      </c>
      <c r="G4" t="s">
        <v>530</v>
      </c>
      <c r="H4" t="s">
        <v>79</v>
      </c>
      <c r="I4" t="s">
        <v>79</v>
      </c>
      <c r="J4" s="6" t="str">
        <f t="shared" si="0"/>
        <v>INSERT INTO directors(id, first_name, last_name, date_of_birth, place_of_birth, gender, picture, created_at, updated_at) VALUES (DEFAULT, 'Jerry', 'Zucker', '03/11/1950', 'USA', 'M', 'http://ia.media-imdb.com/images/M/MV5BNTMyNDAyNDkyN15BMl5BanBnXkFtZTcwODA0NjgwMw@@._V1_UY317_CR137,0,214,317_AL_.jpg', now(), now());</v>
      </c>
    </row>
    <row r="5" spans="1:10" x14ac:dyDescent="0.25">
      <c r="A5" t="s">
        <v>72</v>
      </c>
      <c r="B5" t="s">
        <v>130</v>
      </c>
      <c r="C5" t="s">
        <v>542</v>
      </c>
      <c r="D5" s="14" t="s">
        <v>1056</v>
      </c>
      <c r="E5" t="s">
        <v>211</v>
      </c>
      <c r="F5" t="s">
        <v>158</v>
      </c>
      <c r="G5" t="s">
        <v>543</v>
      </c>
      <c r="H5" t="s">
        <v>79</v>
      </c>
      <c r="I5" t="s">
        <v>79</v>
      </c>
      <c r="J5" s="6" t="str">
        <f t="shared" si="0"/>
        <v>INSERT INTO directors(id, first_name, last_name, date_of_birth, place_of_birth, gender, picture, created_at, updated_at) VALUES (DEFAULT, 'Nick', 'Cassavetes', '05/21/1959', 'USA', 'M', 'http://ia.media-imdb.com/images/M/MV5BMTcxNjA2MjI3Nl5BMl5BanBnXkFtZTYwMjkyNjMz._V1_UY317_CR1,0,214,317_AL_.jpg', now(), now());</v>
      </c>
    </row>
    <row r="6" spans="1:10" x14ac:dyDescent="0.25">
      <c r="A6" t="s">
        <v>72</v>
      </c>
      <c r="B6" t="s">
        <v>545</v>
      </c>
      <c r="C6" t="s">
        <v>546</v>
      </c>
      <c r="D6" s="14" t="s">
        <v>1057</v>
      </c>
      <c r="E6" t="s">
        <v>211</v>
      </c>
      <c r="F6" t="s">
        <v>158</v>
      </c>
      <c r="G6" t="s">
        <v>1058</v>
      </c>
      <c r="H6" t="s">
        <v>79</v>
      </c>
      <c r="I6" t="s">
        <v>79</v>
      </c>
      <c r="J6" s="6" t="str">
        <f t="shared" si="0"/>
        <v>INSERT INTO directors(id, first_name, last_name, date_of_birth, place_of_birth, gender, picture, created_at, updated_at) VALUES (DEFAULT, 'Adam', 'Shankman', '11/27/1964', 'USA', 'M', 'http://ia.media-imdb.com/images/M/MV5BMjI5NzAxODc1MF5BMl5BanBnXkFtZTcwMDMwOTY1NA@@._V1_UX214_CR0,0,214,317_AL_.jpg', now(), now());</v>
      </c>
    </row>
    <row r="7" spans="1:10" x14ac:dyDescent="0.25">
      <c r="A7" t="s">
        <v>72</v>
      </c>
      <c r="B7" t="s">
        <v>1059</v>
      </c>
      <c r="C7" t="s">
        <v>559</v>
      </c>
      <c r="D7" s="14" t="s">
        <v>1060</v>
      </c>
      <c r="E7" t="s">
        <v>211</v>
      </c>
      <c r="F7" t="s">
        <v>158</v>
      </c>
      <c r="G7" t="s">
        <v>1061</v>
      </c>
      <c r="H7" t="s">
        <v>79</v>
      </c>
      <c r="I7" t="s">
        <v>79</v>
      </c>
      <c r="J7" s="6" t="str">
        <f t="shared" si="0"/>
        <v>INSERT INTO directors(id, first_name, last_name, date_of_birth, place_of_birth, gender, picture, created_at, updated_at) VALUES (DEFAULT, 'Emile', 'Ardolino', '11/20/1993', 'USA', 'M', 'http://ia.media-imdb.com/images/M/MV5BMTMyOTA0NjI5N15BMl5BanBnXkFtZTcwNTU0MDAxMw@@._V1_UY317_CR120,0,214,317_AL_.jpg', now(), now());</v>
      </c>
    </row>
    <row r="8" spans="1:10" x14ac:dyDescent="0.25">
      <c r="A8" t="s">
        <v>72</v>
      </c>
      <c r="B8" t="s">
        <v>560</v>
      </c>
      <c r="C8" t="s">
        <v>561</v>
      </c>
      <c r="D8" s="14" t="s">
        <v>1063</v>
      </c>
      <c r="E8" t="s">
        <v>960</v>
      </c>
      <c r="F8" t="s">
        <v>158</v>
      </c>
      <c r="G8" t="s">
        <v>1062</v>
      </c>
      <c r="H8" t="s">
        <v>79</v>
      </c>
      <c r="I8" t="s">
        <v>79</v>
      </c>
      <c r="J8" s="6" t="str">
        <f t="shared" si="0"/>
        <v>INSERT INTO directors(id, first_name, last_name, date_of_birth, place_of_birth, gender, picture, created_at, updated_at) VALUES (DEFAULT, 'Roger', 'Michell', '06/05/1956', 'South Africa', 'M', 'http://ia.media-imdb.com/images/M/MV5BMTc2NDMxNjIwNF5BMl5BanBnXkFtZTYwNzE4NDY2._V1_UY317_CR129,0,214,317_AL_.jpg', now(), now());</v>
      </c>
    </row>
    <row r="9" spans="1:10" x14ac:dyDescent="0.25">
      <c r="A9" t="s">
        <v>72</v>
      </c>
      <c r="B9" t="s">
        <v>573</v>
      </c>
      <c r="C9" t="s">
        <v>574</v>
      </c>
      <c r="D9" s="14" t="s">
        <v>1064</v>
      </c>
      <c r="E9" t="s">
        <v>211</v>
      </c>
      <c r="F9" t="s">
        <v>158</v>
      </c>
      <c r="G9" t="s">
        <v>1065</v>
      </c>
      <c r="H9" t="s">
        <v>79</v>
      </c>
      <c r="I9" t="s">
        <v>79</v>
      </c>
      <c r="J9" s="6" t="str">
        <f t="shared" si="0"/>
        <v>INSERT INTO directors(id, first_name, last_name, date_of_birth, place_of_birth, gender, picture, created_at, updated_at) VALUES (DEFAULT, 'Garry', 'Marshall', '11/13/1934', 'USA', 'M', 'http://ia.media-imdb.com/images/M/MV5BMjM1MjI3MDAwMF5BMl5BanBnXkFtZTgwNzA5NDYyNTE@._V1_UY317_CR91,0,214,317_AL_.jpg', now(), now());</v>
      </c>
    </row>
    <row r="10" spans="1:10" x14ac:dyDescent="0.25">
      <c r="A10" t="s">
        <v>72</v>
      </c>
      <c r="B10" t="s">
        <v>581</v>
      </c>
      <c r="C10" t="s">
        <v>582</v>
      </c>
      <c r="D10" s="14" t="s">
        <v>1066</v>
      </c>
      <c r="E10" t="s">
        <v>211</v>
      </c>
      <c r="F10" t="s">
        <v>158</v>
      </c>
      <c r="G10" t="s">
        <v>1067</v>
      </c>
      <c r="H10" t="s">
        <v>79</v>
      </c>
      <c r="I10" t="s">
        <v>79</v>
      </c>
      <c r="J10" s="6" t="str">
        <f t="shared" si="0"/>
        <v>INSERT INTO directors(id, first_name, last_name, date_of_birth, place_of_birth, gender, picture, created_at, updated_at) VALUES (DEFAULT, 'Cameron', 'Crowe', '07/13/1957', 'USA', 'M', 'http://ia.media-imdb.com/images/M/MV5BMTMxOTIyNDA3OF5BMl5BanBnXkFtZTcwOTU5NDcxNg@@._V1_UX214_CR0,0,214,317_AL_.jpg', now(), now());</v>
      </c>
    </row>
    <row r="11" spans="1:10" x14ac:dyDescent="0.25">
      <c r="A11" t="s">
        <v>72</v>
      </c>
      <c r="B11" t="s">
        <v>131</v>
      </c>
      <c r="C11" t="s">
        <v>581</v>
      </c>
      <c r="D11" s="14" t="s">
        <v>1068</v>
      </c>
      <c r="E11" t="s">
        <v>162</v>
      </c>
      <c r="F11" t="s">
        <v>158</v>
      </c>
      <c r="G11" t="s">
        <v>1069</v>
      </c>
      <c r="H11" t="s">
        <v>79</v>
      </c>
      <c r="I11" t="s">
        <v>79</v>
      </c>
      <c r="J11" s="6" t="str">
        <f t="shared" si="0"/>
        <v>INSERT INTO directors(id, first_name, last_name, date_of_birth, place_of_birth, gender, picture, created_at, updated_at) VALUES (DEFAULT, 'James', 'Cameron', '08/16/1954', 'Canada', 'M', 'http://ia.media-imdb.com/images/M/MV5BMjI0MjMzOTg2MF5BMl5BanBnXkFtZTcwMTM3NjQxMw@@._V1_UX214_CR0,0,214,317_AL_.jpg', now(), now());</v>
      </c>
    </row>
    <row r="12" spans="1:10" x14ac:dyDescent="0.25">
      <c r="A12" t="s">
        <v>72</v>
      </c>
      <c r="B12" t="s">
        <v>566</v>
      </c>
      <c r="C12" t="s">
        <v>599</v>
      </c>
      <c r="D12" s="14" t="s">
        <v>1070</v>
      </c>
      <c r="E12" t="s">
        <v>211</v>
      </c>
      <c r="F12" t="s">
        <v>158</v>
      </c>
      <c r="G12" t="s">
        <v>1071</v>
      </c>
      <c r="H12" t="s">
        <v>79</v>
      </c>
      <c r="I12" t="s">
        <v>79</v>
      </c>
      <c r="J12" s="6" t="str">
        <f t="shared" si="0"/>
        <v>INSERT INTO directors(id, first_name, last_name, date_of_birth, place_of_birth, gender, picture, created_at, updated_at) VALUES (DEFAULT, 'Richard', 'LaGravenese', '10/30/1959', 'USA', 'M', 'http://ia.media-imdb.com/images/M/MV5BMTE5ODYzMjMxNF5BMl5BanBnXkFtZTYwMDkzOTY0._V1_UY317_CR5,0,214,317_AL_.jpg', now(), now());</v>
      </c>
    </row>
    <row r="13" spans="1:10" x14ac:dyDescent="0.25">
      <c r="A13" t="s">
        <v>72</v>
      </c>
      <c r="B13" t="s">
        <v>609</v>
      </c>
      <c r="C13" t="s">
        <v>610</v>
      </c>
      <c r="D13" s="14" t="s">
        <v>1072</v>
      </c>
      <c r="E13" t="s">
        <v>211</v>
      </c>
      <c r="F13" t="s">
        <v>158</v>
      </c>
      <c r="G13" t="s">
        <v>1073</v>
      </c>
      <c r="H13" t="s">
        <v>79</v>
      </c>
      <c r="I13" t="s">
        <v>79</v>
      </c>
      <c r="J13" s="6" t="str">
        <f t="shared" si="0"/>
        <v>INSERT INTO directors(id, first_name, last_name, date_of_birth, place_of_birth, gender, picture, created_at, updated_at) VALUES (DEFAULT, 'Edward', 'Zwick', '10/08/1952', 'USA', 'M', 'http://ia.media-imdb.com/images/M/MV5BMTM1MDcwODU2NV5BMl5BanBnXkFtZTcwMDM0MzY1Mw@@._V1_UY317_CR4,0,214,317_AL_.jpg', now(), now());</v>
      </c>
    </row>
    <row r="14" spans="1:10" x14ac:dyDescent="0.25">
      <c r="A14" t="s">
        <v>72</v>
      </c>
      <c r="B14" t="s">
        <v>617</v>
      </c>
      <c r="C14" t="s">
        <v>618</v>
      </c>
      <c r="D14" s="14" t="s">
        <v>1074</v>
      </c>
      <c r="E14" t="s">
        <v>957</v>
      </c>
      <c r="F14" t="s">
        <v>158</v>
      </c>
      <c r="G14" t="s">
        <v>1075</v>
      </c>
      <c r="H14" t="s">
        <v>79</v>
      </c>
      <c r="I14" t="s">
        <v>79</v>
      </c>
      <c r="J14" s="6" t="str">
        <f t="shared" si="0"/>
        <v>INSERT INTO directors(id, first_name, last_name, date_of_birth, place_of_birth, gender, picture, created_at, updated_at) VALUES (DEFAULT, 'Wolfgang', 'Petersen', '03/14/1941', 'Germany', 'M', 'http://ia.media-imdb.com/images/M/MV5BMTczNTQ5ODY4OV5BMl5BanBnXkFtZTYwMDcyMDI1._V1_UY317_CR1,0,214,317_AL_.jpg', now(), now());</v>
      </c>
    </row>
    <row r="15" spans="1:10" x14ac:dyDescent="0.25">
      <c r="A15" t="s">
        <v>72</v>
      </c>
      <c r="B15" t="s">
        <v>626</v>
      </c>
      <c r="C15" t="s">
        <v>627</v>
      </c>
      <c r="D15" s="14" t="s">
        <v>1076</v>
      </c>
      <c r="E15" t="s">
        <v>211</v>
      </c>
      <c r="F15" t="s">
        <v>158</v>
      </c>
      <c r="G15" t="s">
        <v>1077</v>
      </c>
      <c r="H15" t="s">
        <v>79</v>
      </c>
      <c r="I15" t="s">
        <v>79</v>
      </c>
      <c r="J15" s="6" t="str">
        <f t="shared" si="0"/>
        <v>INSERT INTO directors(id, first_name, last_name, date_of_birth, place_of_birth, gender, picture, created_at, updated_at) VALUES (DEFAULT, 'David', 'Fincher', '08/28/1962', 'USA', 'M', 'http://ia.media-imdb.com/images/M/MV5BMTc1NDkwMTQ2MF5BMl5BanBnXkFtZTcwMzY0ODkyMg@@._V1_UX214_CR0,0,214,317_AL_.jpg', now(), now());</v>
      </c>
    </row>
    <row r="16" spans="1:10" x14ac:dyDescent="0.25">
      <c r="A16" t="s">
        <v>72</v>
      </c>
      <c r="B16" t="s">
        <v>636</v>
      </c>
      <c r="C16" t="s">
        <v>629</v>
      </c>
      <c r="D16" s="14" t="s">
        <v>1078</v>
      </c>
      <c r="E16" t="s">
        <v>248</v>
      </c>
      <c r="F16" t="s">
        <v>158</v>
      </c>
      <c r="G16" t="s">
        <v>1079</v>
      </c>
      <c r="H16" t="s">
        <v>79</v>
      </c>
      <c r="I16" t="s">
        <v>79</v>
      </c>
      <c r="J16" s="6" t="str">
        <f t="shared" si="0"/>
        <v>INSERT INTO directors(id, first_name, last_name, date_of_birth, place_of_birth, gender, picture, created_at, updated_at) VALUES (DEFAULT, 'Yimou', 'Zhang', '11/14/1951', 'China', 'M', 'http://ia.media-imdb.com/images/M/MV5BMTY0MTQ4NDI3N15BMl5BanBnXkFtZTYwODg3NTE2._V1_UX214_CR0,0,214,317_AL_.jpg', now(), now());</v>
      </c>
    </row>
    <row r="17" spans="1:10" x14ac:dyDescent="0.25">
      <c r="A17" t="s">
        <v>72</v>
      </c>
      <c r="B17" t="s">
        <v>120</v>
      </c>
      <c r="C17" t="s">
        <v>648</v>
      </c>
      <c r="D17" s="14" t="s">
        <v>1080</v>
      </c>
      <c r="E17" t="s">
        <v>248</v>
      </c>
      <c r="F17" t="s">
        <v>158</v>
      </c>
      <c r="G17" t="s">
        <v>1081</v>
      </c>
      <c r="H17" t="s">
        <v>79</v>
      </c>
      <c r="I17" t="s">
        <v>79</v>
      </c>
      <c r="J17" s="6" t="str">
        <f t="shared" si="0"/>
        <v>INSERT INTO directors(id, first_name, last_name, date_of_birth, place_of_birth, gender, picture, created_at, updated_at) VALUES (DEFAULT, 'John', 'Woo', '09/23/1946', 'China', 'M', 'http://ia.media-imdb.com/images/M/MV5BMTcyNDMwODQ5MV5BMl5BanBnXkFtZTYwMzEyNzU1._V1_UY317_CR0,0,214,317_AL_.jpg', now(), now());</v>
      </c>
    </row>
    <row r="18" spans="1:10" x14ac:dyDescent="0.25">
      <c r="A18" t="s">
        <v>72</v>
      </c>
      <c r="B18" t="s">
        <v>671</v>
      </c>
      <c r="C18" t="s">
        <v>672</v>
      </c>
      <c r="D18" s="14" t="s">
        <v>1082</v>
      </c>
      <c r="E18" t="s">
        <v>859</v>
      </c>
      <c r="F18" t="s">
        <v>158</v>
      </c>
      <c r="G18" t="s">
        <v>1083</v>
      </c>
      <c r="H18" t="s">
        <v>79</v>
      </c>
      <c r="I18" t="s">
        <v>79</v>
      </c>
      <c r="J18" s="6" t="str">
        <f t="shared" si="0"/>
        <v>INSERT INTO directors(id, first_name, last_name, date_of_birth, place_of_birth, gender, picture, created_at, updated_at) VALUES (DEFAULT, 'Ridley', 'Scott', '11/30/1937', 'England, UK', 'M', 'http://ia.media-imdb.com/images/M/MV5BMjAwMzc0NjY3OF5BMl5BanBnXkFtZTcwNTU0MjQ1Mw@@._V1_UY317_CR8,0,214,317_AL_.jpg', now(), now());</v>
      </c>
    </row>
    <row r="19" spans="1:10" x14ac:dyDescent="0.25">
      <c r="A19" t="s">
        <v>72</v>
      </c>
      <c r="B19" t="s">
        <v>694</v>
      </c>
      <c r="C19" t="s">
        <v>695</v>
      </c>
      <c r="D19" s="14" t="s">
        <v>1084</v>
      </c>
      <c r="E19" t="s">
        <v>211</v>
      </c>
      <c r="F19" t="s">
        <v>158</v>
      </c>
      <c r="G19" t="s">
        <v>1085</v>
      </c>
      <c r="H19" t="s">
        <v>79</v>
      </c>
      <c r="I19" t="s">
        <v>79</v>
      </c>
      <c r="J19" s="6" t="str">
        <f t="shared" si="0"/>
        <v>INSERT INTO directors(id, first_name, last_name, date_of_birth, place_of_birth, gender, picture, created_at, updated_at) VALUES (DEFAULT, 'Barry', 'Levinson', '04/06/1942', 'USA', 'M', 'http://ia.media-imdb.com/images/M/MV5BMjE0MjY5MjYzN15BMl5BanBnXkFtZTcwOTc1MTc1MQ@@._V1_UY317_CR5,0,214,317_AL_.jpg', now(), now());</v>
      </c>
    </row>
    <row r="20" spans="1:10" x14ac:dyDescent="0.25">
      <c r="A20" t="s">
        <v>72</v>
      </c>
      <c r="B20" t="s">
        <v>706</v>
      </c>
      <c r="C20" t="s">
        <v>707</v>
      </c>
      <c r="D20" s="14" t="s">
        <v>1086</v>
      </c>
      <c r="E20" t="s">
        <v>211</v>
      </c>
      <c r="F20" t="s">
        <v>158</v>
      </c>
      <c r="G20" t="s">
        <v>1087</v>
      </c>
      <c r="H20" t="s">
        <v>79</v>
      </c>
      <c r="I20" t="s">
        <v>79</v>
      </c>
      <c r="J20" s="6" t="str">
        <f t="shared" si="0"/>
        <v>INSERT INTO directors(id, first_name, last_name, date_of_birth, place_of_birth, gender, picture, created_at, updated_at) VALUES (DEFAULT, 'George', 'Lucas', '05/14/1944', 'USA', 'M', 'http://ia.media-imdb.com/images/M/MV5BMTA0Mjc0NzExNzBeQTJeQWpwZ15BbWU3MDEzMzQ3MDI@._V1_UY317_CR0,0,214,317_AL_.jpg', now(), now());</v>
      </c>
    </row>
    <row r="21" spans="1:10" x14ac:dyDescent="0.25">
      <c r="A21" t="s">
        <v>72</v>
      </c>
      <c r="B21" t="s">
        <v>545</v>
      </c>
      <c r="C21" t="s">
        <v>715</v>
      </c>
      <c r="D21" s="14" t="s">
        <v>1088</v>
      </c>
      <c r="E21" t="s">
        <v>211</v>
      </c>
      <c r="F21" t="s">
        <v>158</v>
      </c>
      <c r="G21" t="s">
        <v>1089</v>
      </c>
      <c r="H21" t="s">
        <v>79</v>
      </c>
      <c r="I21" t="s">
        <v>79</v>
      </c>
      <c r="J21" s="6" t="str">
        <f t="shared" si="0"/>
        <v>INSERT INTO directors(id, first_name, last_name, date_of_birth, place_of_birth, gender, picture, created_at, updated_at) VALUES (DEFAULT, 'Adam', 'McKay', '04/17/1968', 'USA', 'M', 'http://ia.media-imdb.com/images/M/MV5BMTc1MjI2MzMzMV5BMl5BanBnXkFtZTYwMDM3ODA0._V1_UY317_CR6,0,214,317_AL_.jpg', now(), now());</v>
      </c>
    </row>
    <row r="22" spans="1:10" x14ac:dyDescent="0.25">
      <c r="A22" t="s">
        <v>72</v>
      </c>
      <c r="B22" t="s">
        <v>724</v>
      </c>
      <c r="C22" t="s">
        <v>725</v>
      </c>
      <c r="D22" s="14" t="s">
        <v>1090</v>
      </c>
      <c r="E22" t="s">
        <v>217</v>
      </c>
      <c r="F22" t="s">
        <v>158</v>
      </c>
      <c r="G22" t="s">
        <v>1091</v>
      </c>
      <c r="H22" t="s">
        <v>79</v>
      </c>
      <c r="I22" t="s">
        <v>79</v>
      </c>
      <c r="J22" s="6" t="str">
        <f t="shared" si="0"/>
        <v>INSERT INTO directors(id, first_name, last_name, date_of_birth, place_of_birth, gender, picture, created_at, updated_at) VALUES (DEFAULT, 'Masayuki', 'Suo', '10/29/1956', 'Japan', 'M', 'http://ia.media-imdb.com/images/M/MV5BMTUxNzI3ODA3OV5BMl5BanBnXkFtZTYwNzYxODk0._V1_UY317_CR0,0,214,317_AL_.jpg', now(), now());</v>
      </c>
    </row>
    <row r="23" spans="1:10" x14ac:dyDescent="0.25">
      <c r="A23" t="s">
        <v>72</v>
      </c>
      <c r="B23" t="s">
        <v>344</v>
      </c>
      <c r="C23" t="s">
        <v>733</v>
      </c>
      <c r="D23" s="14" t="s">
        <v>1092</v>
      </c>
      <c r="E23" t="s">
        <v>859</v>
      </c>
      <c r="F23" t="s">
        <v>158</v>
      </c>
      <c r="G23" t="s">
        <v>1093</v>
      </c>
      <c r="H23" t="s">
        <v>79</v>
      </c>
      <c r="I23" t="s">
        <v>79</v>
      </c>
      <c r="J23" s="6" t="str">
        <f t="shared" si="0"/>
        <v>INSERT INTO directors(id, first_name, last_name, date_of_birth, place_of_birth, gender, picture, created_at, updated_at) VALUES (DEFAULT, 'Peter', 'Chelsom', '04/20/1956', 'England, UK', 'M', 'http://ia.media-imdb.com/images/M/MV5BMTY1MjMwMzE3NV5BMl5BanBnXkFtZTgwMTg3Nzk2MTE@._V1_UY317_CR27,0,214,317_AL_.jpg', now(), now());</v>
      </c>
    </row>
    <row r="24" spans="1:10" x14ac:dyDescent="0.25">
      <c r="A24" t="s">
        <v>72</v>
      </c>
      <c r="B24" t="s">
        <v>742</v>
      </c>
      <c r="C24" t="s">
        <v>743</v>
      </c>
      <c r="D24" s="14" t="s">
        <v>1094</v>
      </c>
      <c r="E24" t="s">
        <v>211</v>
      </c>
      <c r="F24" t="s">
        <v>158</v>
      </c>
      <c r="G24" t="s">
        <v>1095</v>
      </c>
      <c r="H24" t="s">
        <v>79</v>
      </c>
      <c r="I24" t="s">
        <v>79</v>
      </c>
      <c r="J24" s="6" t="str">
        <f t="shared" si="0"/>
        <v>INSERT INTO directors(id, first_name, last_name, date_of_birth, place_of_birth, gender, picture, created_at, updated_at) VALUES (DEFAULT, 'Robert', 'Zemeckis', '05/14/1952', 'USA', 'M', 'http://ia.media-imdb.com/images/M/MV5BMTgyMTMzMDUyNl5BMl5BanBnXkFtZTcwODA0ODMyMw@@._V1_UX214_CR0,0,214,317_AL_.jpg', now(), now());</v>
      </c>
    </row>
    <row r="25" spans="1:10" x14ac:dyDescent="0.25">
      <c r="A25" t="s">
        <v>72</v>
      </c>
      <c r="B25" t="s">
        <v>665</v>
      </c>
      <c r="C25" t="s">
        <v>756</v>
      </c>
      <c r="D25" s="14" t="s">
        <v>1096</v>
      </c>
      <c r="E25" t="s">
        <v>859</v>
      </c>
      <c r="F25" t="s">
        <v>158</v>
      </c>
      <c r="G25" t="s">
        <v>1097</v>
      </c>
      <c r="H25" t="s">
        <v>79</v>
      </c>
      <c r="I25" t="s">
        <v>79</v>
      </c>
      <c r="J25" s="6" t="str">
        <f t="shared" si="0"/>
        <v>INSERT INTO directors(id, first_name, last_name, date_of_birth, place_of_birth, gender, picture, created_at, updated_at) VALUES (DEFAULT, 'Tom', 'Hooper', '10/01/1972', 'England, UK', 'M', 'http://ia.media-imdb.com/images/M/MV5BMTMyOTQ5MTE5OV5BMl5BanBnXkFtZTcwNjMxNjA0NA@@._V1_UY317_CR7,0,214,317_AL_.jpg', now(), now());</v>
      </c>
    </row>
    <row r="26" spans="1:10" x14ac:dyDescent="0.25">
      <c r="A26" t="s">
        <v>72</v>
      </c>
      <c r="B26" t="s">
        <v>768</v>
      </c>
      <c r="C26" t="s">
        <v>769</v>
      </c>
      <c r="D26" s="14" t="s">
        <v>1098</v>
      </c>
      <c r="E26" t="s">
        <v>500</v>
      </c>
      <c r="F26" t="s">
        <v>158</v>
      </c>
      <c r="G26" t="s">
        <v>1099</v>
      </c>
      <c r="H26" t="s">
        <v>79</v>
      </c>
      <c r="I26" t="s">
        <v>79</v>
      </c>
      <c r="J26" s="6" t="str">
        <f t="shared" si="0"/>
        <v>INSERT INTO directors(id, first_name, last_name, date_of_birth, place_of_birth, gender, picture, created_at, updated_at) VALUES (DEFAULT, 'Andrew', 'Niccol', '06/10/1964', 'New Zealand', 'M', 'http://ia.media-imdb.com/images/M/MV5BMTI5ODQ2ODU2M15BMl5BanBnXkFtZTcwNjM2NDg5Mg@@._V1_UY317_CR10,0,214,317_AL_.jpg', now(), now());</v>
      </c>
    </row>
    <row r="27" spans="1:10" x14ac:dyDescent="0.25">
      <c r="A27" t="s">
        <v>72</v>
      </c>
      <c r="B27" t="s">
        <v>665</v>
      </c>
      <c r="C27" t="s">
        <v>735</v>
      </c>
      <c r="D27" s="14" t="s">
        <v>984</v>
      </c>
      <c r="E27" t="s">
        <v>211</v>
      </c>
      <c r="F27" t="s">
        <v>158</v>
      </c>
      <c r="G27" t="s">
        <v>985</v>
      </c>
      <c r="H27" t="s">
        <v>79</v>
      </c>
      <c r="I27" t="s">
        <v>79</v>
      </c>
      <c r="J27" s="6" t="str">
        <f t="shared" si="0"/>
        <v>INSERT INTO directors(id, first_name, last_name, date_of_birth, place_of_birth, gender, picture, created_at, updated_at) VALUES (DEFAULT, 'Tom', 'Hanks', '07/09/1956', 'USA', 'M', 'http://ia.media-imdb.com/images/M/MV5BMTQ2MjMwNDA3Nl5BMl5BanBnXkFtZTcwMTA2NDY3NQ@@._V1_UY317_CR2,0,214,317_AL_.jpg', now(), now());</v>
      </c>
    </row>
    <row r="28" spans="1:10" x14ac:dyDescent="0.25">
      <c r="A28" t="s">
        <v>72</v>
      </c>
      <c r="B28" t="s">
        <v>778</v>
      </c>
      <c r="C28" t="s">
        <v>779</v>
      </c>
      <c r="D28" s="14" t="s">
        <v>1100</v>
      </c>
      <c r="E28" t="s">
        <v>211</v>
      </c>
      <c r="F28" t="s">
        <v>158</v>
      </c>
      <c r="G28" t="s">
        <v>1101</v>
      </c>
      <c r="H28" t="s">
        <v>79</v>
      </c>
      <c r="I28" t="s">
        <v>79</v>
      </c>
      <c r="J28" s="6" t="str">
        <f t="shared" si="0"/>
        <v>INSERT INTO directors(id, first_name, last_name, date_of_birth, place_of_birth, gender, picture, created_at, updated_at) VALUES (DEFAULT, 'Pete', 'Docter', '10/09/1968', 'USA', 'M', 'http://ia.media-imdb.com/images/M/MV5BMTQzNzM1NTc2Nl5BMl5BanBnXkFtZTcwNTM2MTMyMw@@._V1_UY317_CR20,0,214,317_AL_.jpg', now(), now());</v>
      </c>
    </row>
    <row r="29" spans="1:10" x14ac:dyDescent="0.25">
      <c r="A29" t="s">
        <v>72</v>
      </c>
      <c r="B29" t="s">
        <v>780</v>
      </c>
      <c r="C29" t="s">
        <v>781</v>
      </c>
      <c r="D29" s="14" t="s">
        <v>1102</v>
      </c>
      <c r="E29" t="s">
        <v>211</v>
      </c>
      <c r="F29" t="s">
        <v>158</v>
      </c>
      <c r="G29" t="s">
        <v>1103</v>
      </c>
      <c r="H29" t="s">
        <v>79</v>
      </c>
      <c r="I29" t="s">
        <v>79</v>
      </c>
      <c r="J29" s="6" t="str">
        <f t="shared" si="0"/>
        <v>INSERT INTO directors(id, first_name, last_name, date_of_birth, place_of_birth, gender, picture, created_at, updated_at) VALUES (DEFAULT, 'Bob', 'Peterson', '01/18/1961', 'USA', 'M', 'http://ia.media-imdb.com/images/M/MV5BODQ3OTYzNjE4Ml5BMl5BanBnXkFtZTcwMDE5NDY0Mg@@._V1_UY317_CR131,0,214,317_AL_.jpg', now(), now());</v>
      </c>
    </row>
    <row r="30" spans="1:10" x14ac:dyDescent="0.25">
      <c r="A30" t="s">
        <v>72</v>
      </c>
      <c r="B30" t="s">
        <v>120</v>
      </c>
      <c r="C30" t="s">
        <v>790</v>
      </c>
      <c r="D30" s="14" t="s">
        <v>1104</v>
      </c>
      <c r="E30" t="s">
        <v>211</v>
      </c>
      <c r="F30" t="s">
        <v>158</v>
      </c>
      <c r="G30" t="s">
        <v>1105</v>
      </c>
      <c r="H30" t="s">
        <v>79</v>
      </c>
      <c r="I30" t="s">
        <v>79</v>
      </c>
      <c r="J30" s="6" t="str">
        <f t="shared" si="0"/>
        <v>INSERT INTO directors(id, first_name, last_name, date_of_birth, place_of_birth, gender, picture, created_at, updated_at) VALUES (DEFAULT, 'John', 'Lasseter', '01/12/1957', 'USA', 'M', 'http://ia.media-imdb.com/images/M/MV5BMTQ5NTczNjE5MV5BMl5BanBnXkFtZTcwMTA1MTQ3Mg@@._V1_UY317_CR16,0,214,317_AL_.jpg', now(), now());</v>
      </c>
    </row>
    <row r="31" spans="1:10" x14ac:dyDescent="0.25">
      <c r="A31" t="s">
        <v>72</v>
      </c>
      <c r="B31" t="s">
        <v>804</v>
      </c>
      <c r="C31" t="s">
        <v>805</v>
      </c>
      <c r="D31" s="14" t="s">
        <v>1106</v>
      </c>
      <c r="E31" t="s">
        <v>211</v>
      </c>
      <c r="F31" t="s">
        <v>158</v>
      </c>
      <c r="G31" t="s">
        <v>1107</v>
      </c>
      <c r="H31" t="s">
        <v>79</v>
      </c>
      <c r="I31" t="s">
        <v>79</v>
      </c>
      <c r="J31" s="6" t="str">
        <f t="shared" si="0"/>
        <v>INSERT INTO directors(id, first_name, last_name, date_of_birth, place_of_birth, gender, picture, created_at, updated_at) VALUES (DEFAULT, 'J.J.', 'Abrams', '06/27/1966', 'USA', 'M', 'http://ia.media-imdb.com/images/M/MV5BMTM4MTE0NTkzMV5BMl5BanBnXkFtZTcwODEwNDU0OQ@@._V1_UX214_CR0,0,214,317_AL_.jpg', now(), now());</v>
      </c>
    </row>
    <row r="32" spans="1:10" x14ac:dyDescent="0.25">
      <c r="A32" t="s">
        <v>72</v>
      </c>
      <c r="B32" t="s">
        <v>815</v>
      </c>
      <c r="C32" t="s">
        <v>816</v>
      </c>
      <c r="D32" s="14" t="s">
        <v>1108</v>
      </c>
      <c r="E32" t="s">
        <v>859</v>
      </c>
      <c r="F32" t="s">
        <v>158</v>
      </c>
      <c r="G32" t="s">
        <v>1109</v>
      </c>
      <c r="H32" t="s">
        <v>79</v>
      </c>
      <c r="I32" t="s">
        <v>79</v>
      </c>
      <c r="J32" s="6" t="str">
        <f t="shared" si="0"/>
        <v>INSERT INTO directors(id, first_name, last_name, date_of_birth, place_of_birth, gender, picture, created_at, updated_at) VALUES (DEFAULT, 'Christopher', 'Nolan', '07/30/1970', 'England, UK', 'M', 'http://ia.media-imdb.com/images/M/MV5BNjE3NDQyOTYyMV5BMl5BanBnXkFtZTcwODcyODU2Mw@@._V1_UY317_CR7,0,214,317_AL_.jpg', now(), now());</v>
      </c>
    </row>
    <row r="33" spans="1:10" x14ac:dyDescent="0.25">
      <c r="A33" t="s">
        <v>72</v>
      </c>
      <c r="B33" t="s">
        <v>823</v>
      </c>
      <c r="C33" t="s">
        <v>824</v>
      </c>
      <c r="D33" s="14" t="s">
        <v>1110</v>
      </c>
      <c r="E33" t="s">
        <v>211</v>
      </c>
      <c r="F33" t="s">
        <v>158</v>
      </c>
      <c r="G33" t="s">
        <v>1111</v>
      </c>
      <c r="H33" t="s">
        <v>79</v>
      </c>
      <c r="I33" t="s">
        <v>79</v>
      </c>
      <c r="J33" s="6" t="str">
        <f t="shared" si="0"/>
        <v>INSERT INTO directors(id, first_name, last_name, date_of_birth, place_of_birth, gender, picture, created_at, updated_at) VALUES (DEFAULT, 'Steven', 'Spielberg', '12/18/1946', 'USA', 'M', 'http://ia.media-imdb.com/images/M/MV5BMTY1NjAzNzE1MV5BMl5BanBnXkFtZTYwNTk0ODc0._V1_UX214_CR0,0,214,317_AL_.jpg', now(), now());</v>
      </c>
    </row>
    <row r="34" spans="1:10" x14ac:dyDescent="0.25">
      <c r="A34" t="s">
        <v>72</v>
      </c>
      <c r="B34" t="s">
        <v>783</v>
      </c>
      <c r="C34" t="s">
        <v>835</v>
      </c>
      <c r="D34" s="14" t="s">
        <v>1113</v>
      </c>
      <c r="E34" t="s">
        <v>211</v>
      </c>
      <c r="F34" t="s">
        <v>158</v>
      </c>
      <c r="G34" t="s">
        <v>1112</v>
      </c>
      <c r="H34" t="s">
        <v>79</v>
      </c>
      <c r="I34" t="s">
        <v>79</v>
      </c>
      <c r="J34" s="6" t="str">
        <f t="shared" si="0"/>
        <v>INSERT INTO directors(id, first_name, last_name, date_of_birth, place_of_birth, gender, picture, created_at, updated_at) VALUES (DEFAULT, 'Tim', 'Miller', '02/28/1970', 'USA', 'M', 'http://ia.media-imdb.com/images/M/MV5BMTk4NjMyNzY3MV5BMl5BanBnXkFtZTgwNDY0Nzg0ODE@._V1_UX214_CR0,0,214,317_AL_.jpg', now(), now());</v>
      </c>
    </row>
    <row r="35" spans="1:10" x14ac:dyDescent="0.25">
      <c r="A35" t="s">
        <v>72</v>
      </c>
      <c r="B35" t="s">
        <v>850</v>
      </c>
      <c r="C35" t="s">
        <v>851</v>
      </c>
      <c r="D35" s="14" t="s">
        <v>1114</v>
      </c>
      <c r="E35" t="s">
        <v>334</v>
      </c>
      <c r="F35" t="s">
        <v>158</v>
      </c>
      <c r="G35" t="s">
        <v>1115</v>
      </c>
      <c r="H35" t="s">
        <v>79</v>
      </c>
      <c r="I35" t="s">
        <v>79</v>
      </c>
      <c r="J35" s="6" t="str">
        <f t="shared" si="0"/>
        <v>INSERT INTO directors(id, first_name, last_name, date_of_birth, place_of_birth, gender, picture, created_at, updated_at) VALUES (DEFAULT, 'Jean-Pierre', 'Jeunet', '09/03/1953', 'France', 'M', 'http://ia.media-imdb.com/images/M/MV5BMjE2Mjg3MTE2NF5BMl5BanBnXkFtZTYwOTUzMzk1._V1_UY317_CR3,0,214,317_AL_.jpg', now(), now());</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A4" workbookViewId="0">
      <selection activeCell="B10" sqref="B10"/>
    </sheetView>
  </sheetViews>
  <sheetFormatPr defaultRowHeight="15" x14ac:dyDescent="0.25"/>
  <cols>
    <col min="1" max="1" width="11.42578125" customWidth="1"/>
    <col min="2" max="2" width="24.28515625" bestFit="1" customWidth="1"/>
    <col min="3" max="3" width="12.5703125" bestFit="1" customWidth="1"/>
    <col min="4" max="6" width="11.42578125" customWidth="1"/>
    <col min="7" max="7" width="43.85546875" style="6" customWidth="1"/>
  </cols>
  <sheetData>
    <row r="1" spans="1:7" x14ac:dyDescent="0.25">
      <c r="A1" s="2" t="s">
        <v>0</v>
      </c>
      <c r="B1" s="3" t="s">
        <v>70</v>
      </c>
      <c r="C1" s="3" t="s">
        <v>14</v>
      </c>
      <c r="D1" s="3" t="s">
        <v>16</v>
      </c>
      <c r="E1" s="3" t="s">
        <v>4</v>
      </c>
      <c r="F1" s="3" t="s">
        <v>5</v>
      </c>
      <c r="G1" s="5" t="s">
        <v>6</v>
      </c>
    </row>
    <row r="2" spans="1:7" x14ac:dyDescent="0.25">
      <c r="A2" t="s">
        <v>72</v>
      </c>
      <c r="B2" t="s">
        <v>497</v>
      </c>
      <c r="C2" t="s">
        <v>211</v>
      </c>
      <c r="D2" t="s">
        <v>499</v>
      </c>
      <c r="E2" t="s">
        <v>79</v>
      </c>
      <c r="F2" t="s">
        <v>79</v>
      </c>
      <c r="G2" s="6" t="str">
        <f xml:space="preserve"> "INSERT INTO studios("&amp;A$1&amp;", "&amp;B$1&amp;", "&amp;C$1&amp;", "&amp;D$1&amp;", "&amp;E$1&amp;", "&amp;F$1&amp;") VALUES ("&amp;A2&amp;", '"&amp;B2&amp;"', '"&amp;C2&amp;"', '"&amp;D2&amp;"', "&amp;E2&amp;", "&amp;F2&amp;");"</f>
        <v>INSERT INTO studios(id, studio_name, country, picture, created_at, updated_at) VALUES (DEFAULT, 'New Line Cinema', 'USA', 'https://upload.wikimedia.org/wikipedia/en/thumb/0/04/New_Line_Cinema.svg/260px-New_Line_Cinema.svg.png', now(), now());</v>
      </c>
    </row>
    <row r="3" spans="1:7" x14ac:dyDescent="0.25">
      <c r="A3" t="s">
        <v>72</v>
      </c>
      <c r="B3" t="s">
        <v>498</v>
      </c>
      <c r="C3" t="s">
        <v>500</v>
      </c>
      <c r="D3" t="s">
        <v>501</v>
      </c>
      <c r="E3" t="s">
        <v>79</v>
      </c>
      <c r="F3" t="s">
        <v>79</v>
      </c>
      <c r="G3" s="6" t="str">
        <f t="shared" ref="G3:G36" si="0" xml:space="preserve"> "INSERT INTO studios("&amp;A$1&amp;", "&amp;B$1&amp;", "&amp;C$1&amp;", "&amp;D$1&amp;", "&amp;E$1&amp;", "&amp;F$1&amp;") VALUES ("&amp;A3&amp;", '"&amp;B3&amp;"', '"&amp;C3&amp;"', '"&amp;D3&amp;"', "&amp;E3&amp;", "&amp;F3&amp;");"</f>
        <v>INSERT INTO studios(id, studio_name, country, picture, created_at, updated_at) VALUES (DEFAULT, 'WingNut Films', 'New Zealand', 'http://vignette2.wikia.nocookie.net/middleearthshadowofmordor7723/images/b/bd/Wingnut_Films_logo.png/revision/latest?cb=20140225204753', now(), now());</v>
      </c>
    </row>
    <row r="4" spans="1:7" x14ac:dyDescent="0.25">
      <c r="A4" t="s">
        <v>72</v>
      </c>
      <c r="B4" t="s">
        <v>502</v>
      </c>
      <c r="C4" t="s">
        <v>211</v>
      </c>
      <c r="D4" t="s">
        <v>503</v>
      </c>
      <c r="E4" t="s">
        <v>79</v>
      </c>
      <c r="F4" t="s">
        <v>79</v>
      </c>
      <c r="G4" s="6" t="str">
        <f t="shared" si="0"/>
        <v>INSERT INTO studios(id, studio_name, country, picture, created_at, updated_at) VALUES (DEFAULT, 'The Saul Zaentz Company', 'USA', 'http://bcdbimages.s3.amazonaws.com/logo/zaentz.jpg', now(), now());</v>
      </c>
    </row>
    <row r="5" spans="1:7" x14ac:dyDescent="0.25">
      <c r="A5" t="s">
        <v>72</v>
      </c>
      <c r="B5" t="s">
        <v>517</v>
      </c>
      <c r="C5" t="s">
        <v>217</v>
      </c>
      <c r="D5" t="s">
        <v>519</v>
      </c>
      <c r="E5" t="s">
        <v>79</v>
      </c>
      <c r="F5" t="s">
        <v>79</v>
      </c>
      <c r="G5" s="6" t="str">
        <f t="shared" si="0"/>
        <v>INSERT INTO studios(id, studio_name, country, picture, created_at, updated_at) VALUES (DEFAULT, 'Studio Ghibli', 'Japan', 'http://www.tasteofcinema.com/wp-content/uploads/2015/06/studio_ghibli_facts.jpg', now(), now());</v>
      </c>
    </row>
    <row r="6" spans="1:7" x14ac:dyDescent="0.25">
      <c r="A6" t="s">
        <v>72</v>
      </c>
      <c r="B6" t="s">
        <v>791</v>
      </c>
      <c r="C6" t="s">
        <v>211</v>
      </c>
      <c r="D6" t="s">
        <v>518</v>
      </c>
      <c r="E6" t="s">
        <v>79</v>
      </c>
      <c r="F6" t="s">
        <v>79</v>
      </c>
      <c r="G6" s="6" t="str">
        <f t="shared" si="0"/>
        <v>INSERT INTO studios(id, studio_name, country, picture, created_at, updated_at) VALUES (DEFAULT, 'Walt Disney Pictures', 'USA', 'https://upload.wikimedia.org/wikipedia/en/thumb/f/fc/Walt_Disney_Studios_Home_Entertainment_logo.svg/300px-Walt_Disney_Studios_Home_Entertainment_logo.svg.png', now(), now());</v>
      </c>
    </row>
    <row r="7" spans="1:7" x14ac:dyDescent="0.25">
      <c r="A7" t="s">
        <v>72</v>
      </c>
      <c r="B7" t="s">
        <v>529</v>
      </c>
      <c r="C7" t="s">
        <v>211</v>
      </c>
      <c r="D7" t="s">
        <v>544</v>
      </c>
      <c r="E7" t="s">
        <v>79</v>
      </c>
      <c r="F7" t="s">
        <v>79</v>
      </c>
      <c r="G7" s="6" t="str">
        <f t="shared" si="0"/>
        <v>INSERT INTO studios(id, studio_name, country, picture, created_at, updated_at) VALUES (DEFAULT, 'Paramount Pictures', 'USA', 'https://upload.wikimedia.org/wikipedia/en/thumb/3/3b/Paramount_Pictures_print_logo_(1968).svg/1257px-Paramount_Pictures_print_logo_(1968).svg.png', now(), now());</v>
      </c>
    </row>
    <row r="8" spans="1:7" x14ac:dyDescent="0.25">
      <c r="A8" t="s">
        <v>72</v>
      </c>
      <c r="B8" t="s">
        <v>554</v>
      </c>
      <c r="C8" t="s">
        <v>211</v>
      </c>
      <c r="D8" t="s">
        <v>1116</v>
      </c>
      <c r="E8" t="s">
        <v>79</v>
      </c>
      <c r="F8" t="s">
        <v>79</v>
      </c>
      <c r="G8" s="6" t="str">
        <f t="shared" si="0"/>
        <v>INSERT INTO studios(id, studio_name, country, picture, created_at, updated_at) VALUES (DEFAULT, 'Warner Bros.', 'USA', 'https://upload.wikimedia.org/wikipedia/en/thumb/8/89/Warner_Bros._Pictures_logo.svg/1080px-Warner_Bros._Pictures_logo.svg.png', now(), now());</v>
      </c>
    </row>
    <row r="9" spans="1:7" x14ac:dyDescent="0.25">
      <c r="A9" t="s">
        <v>72</v>
      </c>
      <c r="B9" t="s">
        <v>569</v>
      </c>
      <c r="C9" t="s">
        <v>211</v>
      </c>
      <c r="D9" t="s">
        <v>1117</v>
      </c>
      <c r="E9" t="s">
        <v>79</v>
      </c>
      <c r="F9" t="s">
        <v>79</v>
      </c>
      <c r="G9" s="6" t="str">
        <f t="shared" si="0"/>
        <v>INSERT INTO studios(id, studio_name, country, picture, created_at, updated_at) VALUES (DEFAULT, 'Polygram Filmed Entertainment', 'USA', 'http://vignette3.wikia.nocookie.net/logopedia/images/0/01/PolyGram_Filmed_Entertainment_1997.jpg/revision/latest?cb=20120324160400', now(), now());</v>
      </c>
    </row>
    <row r="10" spans="1:7" x14ac:dyDescent="0.25">
      <c r="A10" t="s">
        <v>72</v>
      </c>
      <c r="B10" t="s">
        <v>575</v>
      </c>
      <c r="C10" t="s">
        <v>211</v>
      </c>
      <c r="D10" t="s">
        <v>1118</v>
      </c>
      <c r="E10" t="s">
        <v>79</v>
      </c>
      <c r="F10" t="s">
        <v>79</v>
      </c>
      <c r="G10" s="6" t="str">
        <f t="shared" si="0"/>
        <v>INSERT INTO studios(id, studio_name, country, picture, created_at, updated_at) VALUES (DEFAULT, 'Touchstone Pictures', 'USA', 'http://vignette3.wikia.nocookie.net/logopedia/images/2/2a/Touchstone_Home_Entertainment.png/revision/latest?cb=20121202004231', now(), now());</v>
      </c>
    </row>
    <row r="11" spans="1:7" x14ac:dyDescent="0.25">
      <c r="A11" t="s">
        <v>72</v>
      </c>
      <c r="B11" t="s">
        <v>583</v>
      </c>
      <c r="C11" t="s">
        <v>211</v>
      </c>
      <c r="D11" t="s">
        <v>1119</v>
      </c>
      <c r="E11" t="s">
        <v>79</v>
      </c>
      <c r="F11" t="s">
        <v>79</v>
      </c>
      <c r="G11" s="6" t="str">
        <f t="shared" si="0"/>
        <v>INSERT INTO studios(id, studio_name, country, picture, created_at, updated_at) VALUES (DEFAULT, 'Gracie Films', 'USA', 'https://i.ytimg.com/vi/dOJ2MG65LLE/hqdefault.jpg', now(), now());</v>
      </c>
    </row>
    <row r="12" spans="1:7" x14ac:dyDescent="0.25">
      <c r="A12" t="s">
        <v>72</v>
      </c>
      <c r="B12" t="s">
        <v>584</v>
      </c>
      <c r="C12" t="s">
        <v>211</v>
      </c>
      <c r="D12" t="s">
        <v>1120</v>
      </c>
      <c r="E12" t="s">
        <v>79</v>
      </c>
      <c r="F12" t="s">
        <v>79</v>
      </c>
      <c r="G12" s="6" t="str">
        <f t="shared" si="0"/>
        <v>INSERT INTO studios(id, studio_name, country, picture, created_at, updated_at) VALUES (DEFAULT, 'Twentieth Century Fox Film Corporation', 'USA', 'http://vignette2.wikia.nocookie.net/ttte/images/2/21/TwentiethCenturyFoxlogo.jpg/revision/latest?cb=20130327160738', now(), now());</v>
      </c>
    </row>
    <row r="13" spans="1:7" x14ac:dyDescent="0.25">
      <c r="A13" t="s">
        <v>72</v>
      </c>
      <c r="B13" t="s">
        <v>600</v>
      </c>
      <c r="C13" t="s">
        <v>211</v>
      </c>
      <c r="D13" t="s">
        <v>1121</v>
      </c>
      <c r="E13" t="s">
        <v>79</v>
      </c>
      <c r="F13" t="s">
        <v>79</v>
      </c>
      <c r="G13" s="6" t="str">
        <f t="shared" si="0"/>
        <v>INSERT INTO studios(id, studio_name, country, picture, created_at, updated_at) VALUES (DEFAULT, 'Alcon Entertainment', 'USA', 'https://upload.wikimedia.org/wikipedia/en/2/29/Alcon_Entertainment_(logo).jpg', now(), now());</v>
      </c>
    </row>
    <row r="14" spans="1:7" x14ac:dyDescent="0.25">
      <c r="A14" t="s">
        <v>72</v>
      </c>
      <c r="B14" t="s">
        <v>611</v>
      </c>
      <c r="C14" t="s">
        <v>211</v>
      </c>
      <c r="D14" t="s">
        <v>1122</v>
      </c>
      <c r="E14" t="s">
        <v>79</v>
      </c>
      <c r="F14" t="s">
        <v>79</v>
      </c>
      <c r="G14" s="6" t="str">
        <f t="shared" si="0"/>
        <v>INSERT INTO studios(id, studio_name, country, picture, created_at, updated_at) VALUES (DEFAULT, 'TriStar Pictures', 'USA', 'http://vignette2.wikia.nocookie.net/logopedia/images/9/90/TriStarTelevisionFinalLogo.jpg/revision/latest?cb=20101007232515', now(), now());</v>
      </c>
    </row>
    <row r="15" spans="1:7" x14ac:dyDescent="0.25">
      <c r="A15" t="s">
        <v>72</v>
      </c>
      <c r="B15" t="s">
        <v>637</v>
      </c>
      <c r="C15" t="s">
        <v>248</v>
      </c>
      <c r="D15" t="s">
        <v>1123</v>
      </c>
      <c r="E15" t="s">
        <v>79</v>
      </c>
      <c r="F15" t="s">
        <v>79</v>
      </c>
      <c r="G15" s="6" t="str">
        <f t="shared" si="0"/>
        <v>INSERT INTO studios(id, studio_name, country, picture, created_at, updated_at) VALUES (DEFAULT, 'Beijing New Picture Film Co.', 'China', 'http://china-screen-news.com/wp-content/uploads/2013/08/beijing-galloping-horse.png', now(), now());</v>
      </c>
    </row>
    <row r="16" spans="1:7" x14ac:dyDescent="0.25">
      <c r="A16" t="s">
        <v>72</v>
      </c>
      <c r="B16" t="s">
        <v>653</v>
      </c>
      <c r="C16" t="s">
        <v>248</v>
      </c>
      <c r="D16" t="s">
        <v>1124</v>
      </c>
      <c r="E16" t="s">
        <v>79</v>
      </c>
      <c r="F16" t="s">
        <v>79</v>
      </c>
      <c r="G16" s="6" t="str">
        <f t="shared" si="0"/>
        <v>INSERT INTO studios(id, studio_name, country, picture, created_at, updated_at) VALUES (DEFAULT, 'Beijing Film Studio', 'China', 'http://hkmdb.com/db/images/companies/1124/BeijingFilmStudio-1-t.jpg', now(), now());</v>
      </c>
    </row>
    <row r="17" spans="1:7" x14ac:dyDescent="0.25">
      <c r="A17" t="s">
        <v>72</v>
      </c>
      <c r="B17" t="s">
        <v>661</v>
      </c>
      <c r="C17" t="s">
        <v>211</v>
      </c>
      <c r="D17" t="s">
        <v>1125</v>
      </c>
      <c r="E17" t="s">
        <v>79</v>
      </c>
      <c r="F17" t="s">
        <v>79</v>
      </c>
      <c r="G17" s="6" t="str">
        <f t="shared" si="0"/>
        <v>INSERT INTO studios(id, studio_name, country, picture, created_at, updated_at) VALUES (DEFAULT, 'Hemdale Film', 'USA', 'https://i.ytimg.com/vi/fB0J6Hpn-Pc/hqdefault.jpg', now(), now());</v>
      </c>
    </row>
    <row r="18" spans="1:7" x14ac:dyDescent="0.25">
      <c r="A18" t="s">
        <v>72</v>
      </c>
      <c r="B18" t="s">
        <v>662</v>
      </c>
      <c r="C18" t="s">
        <v>211</v>
      </c>
      <c r="D18" t="s">
        <v>1129</v>
      </c>
      <c r="E18" t="s">
        <v>79</v>
      </c>
      <c r="F18" t="s">
        <v>79</v>
      </c>
      <c r="G18" s="6" t="str">
        <f t="shared" si="0"/>
        <v>INSERT INTO studios(id, studio_name, country, picture, created_at, updated_at) VALUES (DEFAULT, 'Pacific Western', 'USA', 'https://in.bookmyshow.com/entertainment/wp-content/uploads/2015/02/film-reel.jpeg', now(), now());</v>
      </c>
    </row>
    <row r="19" spans="1:7" x14ac:dyDescent="0.25">
      <c r="A19" t="s">
        <v>72</v>
      </c>
      <c r="B19" t="s">
        <v>673</v>
      </c>
      <c r="C19" t="s">
        <v>211</v>
      </c>
      <c r="D19" t="s">
        <v>1126</v>
      </c>
      <c r="E19" t="s">
        <v>79</v>
      </c>
      <c r="F19" t="s">
        <v>79</v>
      </c>
      <c r="G19" s="6" t="str">
        <f t="shared" si="0"/>
        <v>INSERT INTO studios(id, studio_name, country, picture, created_at, updated_at) VALUES (DEFAULT, 'Brandywine Productions', 'USA', 'http://www.photozoner.com/images/Brandywine2.jpg', now(), now());</v>
      </c>
    </row>
    <row r="20" spans="1:7" x14ac:dyDescent="0.25">
      <c r="A20" t="s">
        <v>72</v>
      </c>
      <c r="B20" t="s">
        <v>684</v>
      </c>
      <c r="C20" t="s">
        <v>211</v>
      </c>
      <c r="D20" t="s">
        <v>1127</v>
      </c>
      <c r="E20" t="s">
        <v>79</v>
      </c>
      <c r="F20" t="s">
        <v>79</v>
      </c>
      <c r="G20" s="6" t="str">
        <f t="shared" si="0"/>
        <v>INSERT INTO studios(id, studio_name, country, picture, created_at, updated_at) VALUES (DEFAULT, 'Dune Entertainment', 'USA', 'https://i.ytimg.com/vi/lsISXH14cv8/hqdefault.jpg', now(), now());</v>
      </c>
    </row>
    <row r="21" spans="1:7" x14ac:dyDescent="0.25">
      <c r="A21" t="s">
        <v>72</v>
      </c>
      <c r="B21" t="s">
        <v>685</v>
      </c>
      <c r="C21" t="s">
        <v>211</v>
      </c>
      <c r="D21" t="s">
        <v>1128</v>
      </c>
      <c r="E21" t="s">
        <v>79</v>
      </c>
      <c r="F21" t="s">
        <v>79</v>
      </c>
      <c r="G21" s="6" t="str">
        <f t="shared" si="0"/>
        <v>INSERT INTO studios(id, studio_name, country, picture, created_at, updated_at) VALUES (DEFAULT, 'Scott Free Production', 'USA', 'https://media.licdn.com/media/p/2/000/23c/0cf/11605d7.png', now(), now());</v>
      </c>
    </row>
    <row r="22" spans="1:7" x14ac:dyDescent="0.25">
      <c r="A22" t="s">
        <v>72</v>
      </c>
      <c r="B22" t="s">
        <v>696</v>
      </c>
      <c r="C22" t="s">
        <v>211</v>
      </c>
      <c r="D22" t="s">
        <v>1129</v>
      </c>
      <c r="E22" t="s">
        <v>79</v>
      </c>
      <c r="F22" t="s">
        <v>79</v>
      </c>
      <c r="G22" s="6" t="str">
        <f t="shared" si="0"/>
        <v>INSERT INTO studios(id, studio_name, country, picture, created_at, updated_at) VALUES (DEFAULT, 'Baltimore Pictures', 'USA', 'https://in.bookmyshow.com/entertainment/wp-content/uploads/2015/02/film-reel.jpeg', now(), now());</v>
      </c>
    </row>
    <row r="23" spans="1:7" x14ac:dyDescent="0.25">
      <c r="A23" t="s">
        <v>72</v>
      </c>
      <c r="B23" t="s">
        <v>708</v>
      </c>
      <c r="C23" t="s">
        <v>211</v>
      </c>
      <c r="D23" t="s">
        <v>1130</v>
      </c>
      <c r="E23" t="s">
        <v>79</v>
      </c>
      <c r="F23" t="s">
        <v>79</v>
      </c>
      <c r="G23" s="6" t="str">
        <f t="shared" si="0"/>
        <v>INSERT INTO studios(id, studio_name, country, picture, created_at, updated_at) VALUES (DEFAULT, 'Lucasfilm', 'USA', 'http://pmcdeadline2.files.wordpress.com/2012/06/lucasfilm__120601181945.jpg', now(), now());</v>
      </c>
    </row>
    <row r="24" spans="1:7" x14ac:dyDescent="0.25">
      <c r="A24" t="s">
        <v>72</v>
      </c>
      <c r="B24" t="s">
        <v>716</v>
      </c>
      <c r="C24" t="s">
        <v>211</v>
      </c>
      <c r="D24" t="s">
        <v>1131</v>
      </c>
      <c r="E24" t="s">
        <v>79</v>
      </c>
      <c r="F24" t="s">
        <v>79</v>
      </c>
      <c r="G24" s="6" t="str">
        <f t="shared" si="0"/>
        <v>INSERT INTO studios(id, studio_name, country, picture, created_at, updated_at) VALUES (DEFAULT, 'Plan B Entertainment', 'USA', 'https://i.ytimg.com/vi/Ev-SLohYyB0/hqdefault.jpg', now(), now());</v>
      </c>
    </row>
    <row r="25" spans="1:7" x14ac:dyDescent="0.25">
      <c r="A25" t="s">
        <v>72</v>
      </c>
      <c r="B25" t="s">
        <v>717</v>
      </c>
      <c r="C25" t="s">
        <v>211</v>
      </c>
      <c r="D25" t="s">
        <v>1132</v>
      </c>
      <c r="E25" t="s">
        <v>79</v>
      </c>
      <c r="F25" t="s">
        <v>79</v>
      </c>
      <c r="G25" s="6" t="str">
        <f t="shared" si="0"/>
        <v>INSERT INTO studios(id, studio_name, country, picture, created_at, updated_at) VALUES (DEFAULT, 'Regency Enterprises', 'USA', 'https://upload.wikimedia.org/wikipedia/commons/thumb/9/9f/Regency-Enterprises-Logo.svg/2000px-Regency-Enterprises-Logo.svg.png', now(), now());</v>
      </c>
    </row>
    <row r="26" spans="1:7" x14ac:dyDescent="0.25">
      <c r="A26" t="s">
        <v>72</v>
      </c>
      <c r="B26" t="s">
        <v>726</v>
      </c>
      <c r="C26" t="s">
        <v>217</v>
      </c>
      <c r="D26" t="s">
        <v>1129</v>
      </c>
      <c r="E26" t="s">
        <v>79</v>
      </c>
      <c r="F26" t="s">
        <v>79</v>
      </c>
      <c r="G26" s="6" t="str">
        <f t="shared" si="0"/>
        <v>INSERT INTO studios(id, studio_name, country, picture, created_at, updated_at) VALUES (DEFAULT, 'Altamira Pictures Inc.', 'Japan', 'https://in.bookmyshow.com/entertainment/wp-content/uploads/2015/02/film-reel.jpeg', now(), now());</v>
      </c>
    </row>
    <row r="27" spans="1:7" x14ac:dyDescent="0.25">
      <c r="A27" t="s">
        <v>72</v>
      </c>
      <c r="B27" t="s">
        <v>734</v>
      </c>
      <c r="C27" t="s">
        <v>211</v>
      </c>
      <c r="D27" t="s">
        <v>1133</v>
      </c>
      <c r="E27" t="s">
        <v>79</v>
      </c>
      <c r="F27" t="s">
        <v>79</v>
      </c>
      <c r="G27" s="6" t="str">
        <f t="shared" si="0"/>
        <v>INSERT INTO studios(id, studio_name, country, picture, created_at, updated_at) VALUES (DEFAULT, 'Miramax', 'USA', 'http://pmcdeadline2.files.wordpress.com/2012/03/miramax__120329094238.jpg', now(), now());</v>
      </c>
    </row>
    <row r="28" spans="1:7" x14ac:dyDescent="0.25">
      <c r="A28" t="s">
        <v>72</v>
      </c>
      <c r="B28" t="s">
        <v>757</v>
      </c>
      <c r="C28" t="s">
        <v>211</v>
      </c>
      <c r="D28" t="s">
        <v>1134</v>
      </c>
      <c r="E28" t="s">
        <v>79</v>
      </c>
      <c r="F28" t="s">
        <v>79</v>
      </c>
      <c r="G28" s="6" t="str">
        <f t="shared" si="0"/>
        <v>INSERT INTO studios(id, studio_name, country, picture, created_at, updated_at) VALUES (DEFAULT, 'Universal Pictures', 'USA', 'https://pmcdeadline2.files.wordpress.com/2014/10/universal_intro.jpg', now(), now());</v>
      </c>
    </row>
    <row r="29" spans="1:7" x14ac:dyDescent="0.25">
      <c r="A29" t="s">
        <v>72</v>
      </c>
      <c r="B29" t="s">
        <v>770</v>
      </c>
      <c r="C29" t="s">
        <v>211</v>
      </c>
      <c r="D29" t="s">
        <v>1135</v>
      </c>
      <c r="E29" t="s">
        <v>79</v>
      </c>
      <c r="F29" t="s">
        <v>79</v>
      </c>
      <c r="G29" s="6" t="str">
        <f t="shared" si="0"/>
        <v>INSERT INTO studios(id, studio_name, country, picture, created_at, updated_at) VALUES (DEFAULT, 'Columbia Pictures Corporation', 'USA', 'http://famouslogos.net/images/columbia-pictures-logo.jpg', now(), now());</v>
      </c>
    </row>
    <row r="30" spans="1:7" x14ac:dyDescent="0.25">
      <c r="A30" t="s">
        <v>72</v>
      </c>
      <c r="B30" t="s">
        <v>782</v>
      </c>
      <c r="C30" t="s">
        <v>211</v>
      </c>
      <c r="D30" t="s">
        <v>1136</v>
      </c>
      <c r="E30" t="s">
        <v>79</v>
      </c>
      <c r="F30" t="s">
        <v>79</v>
      </c>
      <c r="G30" s="6" t="str">
        <f t="shared" si="0"/>
        <v>INSERT INTO studios(id, studio_name, country, picture, created_at, updated_at) VALUES (DEFAULT, 'Pixar Animation Studios', 'USA', 'https://www.nyfa.edu/student-resources/wp-content/uploads/2014/10/Pixar_Wallpaper.jpg', now(), now());</v>
      </c>
    </row>
    <row r="31" spans="1:7" x14ac:dyDescent="0.25">
      <c r="A31" t="s">
        <v>72</v>
      </c>
      <c r="B31" t="s">
        <v>806</v>
      </c>
      <c r="C31" t="s">
        <v>211</v>
      </c>
      <c r="D31" t="s">
        <v>1137</v>
      </c>
      <c r="E31" t="s">
        <v>79</v>
      </c>
      <c r="F31" t="s">
        <v>79</v>
      </c>
      <c r="G31" s="6" t="str">
        <f t="shared" si="0"/>
        <v>INSERT INTO studios(id, studio_name, country, picture, created_at, updated_at) VALUES (DEFAULT, 'Skydance Productions', 'USA', 'http://vignette4.wikia.nocookie.net/memoryalpha/images/8/86/Skydance_Productions.jpg/revision/latest?cb=20130525154443&amp;path-prefix=en', now(), now());</v>
      </c>
    </row>
    <row r="32" spans="1:7" x14ac:dyDescent="0.25">
      <c r="A32" t="s">
        <v>72</v>
      </c>
      <c r="B32" t="s">
        <v>817</v>
      </c>
      <c r="C32" t="s">
        <v>211</v>
      </c>
      <c r="D32" t="s">
        <v>1138</v>
      </c>
      <c r="E32" t="s">
        <v>79</v>
      </c>
      <c r="F32" t="s">
        <v>79</v>
      </c>
      <c r="G32" s="6" t="str">
        <f t="shared" si="0"/>
        <v>INSERT INTO studios(id, studio_name, country, picture, created_at, updated_at) VALUES (DEFAULT, 'DC Comics', 'USA', 'http://vignette1.wikia.nocookie.net/marvel_dc/images/d/d8/Dclogo2012.png/revision/latest?cb=20120820212229', now(), now());</v>
      </c>
    </row>
    <row r="33" spans="1:7" x14ac:dyDescent="0.25">
      <c r="A33" t="s">
        <v>72</v>
      </c>
      <c r="B33" t="s">
        <v>825</v>
      </c>
      <c r="C33" t="s">
        <v>211</v>
      </c>
      <c r="D33" t="s">
        <v>1139</v>
      </c>
      <c r="E33" t="s">
        <v>79</v>
      </c>
      <c r="F33" t="s">
        <v>79</v>
      </c>
      <c r="G33" s="6" t="str">
        <f t="shared" si="0"/>
        <v>INSERT INTO studios(id, studio_name, country, picture, created_at, updated_at) VALUES (DEFAULT, 'Amblin Entertainment', 'USA', 'https://i.ytimg.com/vi/FXQjZfXp_dA/maxresdefault.jpg', now(), now());</v>
      </c>
    </row>
    <row r="34" spans="1:7" x14ac:dyDescent="0.25">
      <c r="A34" t="s">
        <v>72</v>
      </c>
      <c r="B34" t="s">
        <v>843</v>
      </c>
      <c r="C34" t="s">
        <v>211</v>
      </c>
      <c r="D34" t="s">
        <v>1140</v>
      </c>
      <c r="E34" t="s">
        <v>79</v>
      </c>
      <c r="F34" t="s">
        <v>79</v>
      </c>
      <c r="G34" s="6" t="str">
        <f t="shared" si="0"/>
        <v>INSERT INTO studios(id, studio_name, country, picture, created_at, updated_at) VALUES (DEFAULT, 'DreamWorks SKG', 'USA', 'data:image/jpeg;base64,/9j/4AAQSkZJRgABAQAAAQABAAD/2wCEAAkGBxISEhUQEBIPFRUVFRUVFRAVFRAVFRUVFhUWGBcSFRUYHSggGBolGxUWITEhJSkrLi4uFx8zODMsNygtLisBCgoKDg0OGhAQGislHyUtLS0tLTAuLS0tLS0tLS0tLS0rLS0tLS0rLS0vLS0tLS0tLS0tLS0tKy0tLSstLS0tK//AABEIALABHgMBIgACEQEDEQH/xAAcAAAABwEBAAAAAAAAAAAAAAAAAQIDBAUGBwj/xABFEAACAQMCAwYDBgIFCgcAAAABAgADBBESIQUGMRMiQVFhcQcygRRCUpGhsRUjYnKSweEWJUNVgpOz0/DxJDVTc6Kj0f/EABkBAAMBAQEAAAAAAAAAAAAAAAABAgMEBf/EACoRAAICAQMCBQQDAQAAAAAAAAABAhEDEiExBEETMlFhcSKRsfCBodEU/9oADAMBAAIRAxEAPwDkJMTqijEz1KGDMMZgAj6CXGNhQgLFxzRD0TZRGNkxpzJIpxl1ilFgxjVCLRZWIMxaZIAYYaJhEzNuhiiYWqJzBJAVqgGT03iYefKABQocBEACzBmKVCdgMx6pw2uo1NSqhfxaG0++RtCnVisjgw8xAhxDFZhZhQswAXvCBhQoAKJhZhQz6RgDMGYUEVgHmDMEKMBWYAYUMQAMGKBiYBGA+YnEXiDE6NIBKItTiEItFlJDH0aSqVDO8r9UuuD9+dOKm6Y+RgUIxcURNLVscDIlFfUDmaSSoekqaixgx+q4GeuZELTz8s12JaDJhQoJztiBBBBEAIpR7fWJEEYBwQoIAHLTgvMNxasGo1HXHgCfyx4iVUKXDJKHAmrOp8Ou+HcV7l5QSlWbb7VQC03zjq6juv8AUTLc58i3HD/5mRWtmOFuUBwM9FqL9xv0PnM5Z3TU2DKcETsPLfN2tUp1lSpRrKadRG3Ug7EMOmJv4Cyx1YlTXK/wm65OLQTVc+csLaVBVtizWtVm7Jj8yMN2oP6jwPiJlcTkprkoEEOFEMEEOARgFBDhQAOHiGBDjSATBF4icR0MEAgxFRpCJEKKMKddAFBBFqMwoEEomn5KGqutFj3XPTzbBxKBKR8pt/hdwo1bsVMNppKXLDoG6KD77zTyRci1sX/E+FlE6TKX1v1yJ1njFllCMTB3nDS5CKDqJwB6mPp8trc18yOZX1qQxx0z1kEzY8U4LUpthx1z0OZnuIcNZN8HB9Jz58Gn6o8GLTK6CHiFOQkEEEEGAIIIIwBBBBAAYhgQ1EcCxANaZdcCv2TKZ2yD4/pKrEeth3h7zp6TI4ZF7kyVo6tbW1C7ta9uWJNZQ1N26pWTdGx4b7H0M486EEhhggkEeRGxE6Dw0VKCM7g9BhfXwOfCZfmmkou6pUYVyKgHpUVX/cmbddip613Jg+xSYgxHykLTOA0GYI9ohaIANQwI4UhKu8YDi09oNEsHt8Aeoj1nYF2xidiwMqrKvs4kpL6+4f2exyJUuknJj0jcaIuiHoj2mArMaJAYUPEGJ1CCj1ocMDGsRSyo7MDsnL3JVnd26VleoCcZxpyGHzKczdcD4JRtKfZUFwCcknBZj6mcM5V5vr2YK0yCpOSpGRmdH5X+I616go16YRmICupypJOACD0mOfFmlbTtBO2bavSBEyfGeH75GxznI2+k2VSUvFek5sMmmXilTKbinAaIpi4JAGnUc+fkPOY6xppXOhlO57o2wPzlzxPizFeyY5TPQ+Eq6Vtk5TYz0ccZKL1M3V9yr5v5FKUTXpAalBYqM5wOq4HjOcBc9AT7bz0Tyrwh9TPULlSDsSSCfr1jicoU1epUp06aGpjUyqAdvw7YX6TjyaXKmzKSjdHnJ1IOCCD5EEH8omegOceUxWs3VzT1UkZ6dTT31KgnAYb6TjpOA4mLM2vQX9nJXWuCB8wHVfceXr0jUcpVCpDKSCOhH/X6ST2a1flASp+DYI/9T8Lf0enlHV8EkKAQ2Ug4III6g7EehEAiGOoI5phUELMFXGWIUZIAyTgZJ6des6e/weqiiWa8odsELiiqsVOFyV1+PviJyS5A5liBDvGwZKsKBdwo8Zvhi5TSQnwazlbiPaZo18MpGQSAcBRllPnt+olVzvcpVvHqUlCoadEBR90Ckox+WI/w3hFQtsGx4nBwM+B8jj9JR8Qq66tRx0LHHsNhj6ATu65JRj6kR5GMQ9MAEWs80sRog0R0CanhvJr1KIrVai0gwLIpBYlR0Y46A+EqMb4Gk3wZHRLaz4IWGdJOOp6AekvLbllWOwJwNzkgE/im7seXkZQqKcAeJzk+LGdEccce8zSMPU55dcFdAjEHQ65U+2xHvmXXLHDwHBcYB6TZ8Z4LUFtTpquVVyWxudxsfaQqFgQvjgD8jNlmTjsa44q7M58QrFUKOnQjScdNQ/wmEelOu10t6lB0r1EUkEaWO+cbMvqNpy3iKBTpBDf0h0PrM+Vv2FlRXskQwi3MbJmLMBIMUrRJWDE6EIdCgxynQJ22jAzHaDHO00Qx6pblTJFoSCMZzkdOuYqnbu25VpteTeXT29N61NtCYfO2Cw3VSfL/APJo3pjbGos6xQqk0kYgglFJB6g4HX1ma5jvtPSXt7d5GBMTzCHbcAkTzenhctxwj3KS9YMdQ8estuXbbIzt13lBR2OD+UtOF3jUW2GQeq+c9HInppGkXvZ1LhQGjSPCSnEi2ldQqkIwBx64z45koOCMqQR5ieHLk5pclBxS+YNpKrpIxpPQ52Iz4Tz/AM88IS1vKlGkCEwrqpJJUOM6c+O+foRO284c42ljU7O4V3cprVECt4kAMfu5xOD8ycZe8uHuagClsAIOiqowq+uBNU1XBdqiqgMOJgIsEu1qAJXzkDC1wMsvpUH+kX9R4Z6QqfCK7OqU6T1CxAQ0wzq+dhpYDH5/WQgpO4B26zoHwburw3fY29WqtFVetVpgEoSq4UHbYk4G25x6Qk9mxEWn8O+J0aqdpbEKumo1TKPTVQQSGOdztgrgztN5wevc2tWpqFOs1ColJaa405p6cnzJ6DHTMVSrXTW9QPbVcVCzCnUr0QygnOkkbhc+B3AOJn+cOZLtAmgdg+O5SQh9TIRq1MpwqnIx7Gc2qWRqKqzVRpHBgh+UjBGxHiCDjE0XALVw3dUFtjnGcD+6SuB8uVKlXVUXUSxYjpuTk/qZur17XhNHtLhQ1Z96VopGt8dGqH7qZ6n8sme3j09NHXPl9jB7lbzrxFbWxFEDTWuRtvgiltrq+mflH+E5YJK4zxardVnuK7Zdz0Gyqo+VEHgoGwEhhpwTyObtlJDoiwI0GigYgNXyXwFLl9dYsKaMo0qBl264yegA6+87CeDpUBCrhT02xgeQnL/hffEPUtwhZnw6tj5dIwcnwE7Vw4nSC2x8Y5S0pNGqemNoynMPD1t0RE6ud/YTQ8vW2KYz5RXMNmtUI3ire+x6yTYVVwADnEUsjljQSk3Ak3C9xseRmYu7ilao9aqDoUbjqTnYD6malzkYmA+K1BvstPRnT2oD+vdOnP1k4Fqlp9TODrY5bx7i5uazVFXQpPdpg9B6nzlUcyY9AgZkJ2noyjXJo9xlhGyI96xlqk55IVComNZi0YzZSTIJFIjxj9JVJ8jI4G0SDNk6GdJ5O4bWokVXen2J6oQHDD08ps7PjVrq7MHf8I/ecYsOOV6IKo7aSMackjf0iLe8qI3bJkEePUb+hilhU92ynPsdb5g5ztbbu0x2r+OD3V9zMpX57LnvUKePc5mMu71qjF205PXAAHvgRpKkcMOOPYWprg6NYXNK4OaKvtuQyDI+o6zQcPtdLAtSDj8IG8x/JXNAoDsTTpEMcl9w31PiJ1vhFylQa1A9xiYdTKUO2xep1ZMs2JUdxk/onH90F0rBG7Lsw5B06gdGrw1ad8Rd1crTQu2cKMnH7CZO45/QdLep/tOg/bM8+GOc39KMUm90jivOFG9e6r1buk/aBsVGRG7NQBgYYDGnGN5O4V8Nr6vTWrinTDfKrkhiPBsAbAzqlPnumx0Pb91uvfUg+4Imi4fc06qBqeAB4akOPyO01nCUPMqLquUeZuL8FuLVzTuKToR44ypHgQw2wZXkT0F8Tr6kllVpsUL1F0opAznI7w9vOcBemRJ0urExywu+zbUVDgggoSRkHxBHQ+s7T8OOYKX2eu9BjTShSDVFqBFCddwyDvkkH5hnacUt7VqjBFxknAyQB9SdhNdxOtb2nD2saFdaletUR7hlB04XpSDdMD9cmRNWqBbG+XjljW/mV+LIT1C5amBnquFXVj0karzTwSh0rPVI+5SpVTn/AGqmB+s4tiCNWvLsDbZ0jjfxTbGjh1sluP8A16mmpW91HyqfXec+ubl6jmpVd3djlnclmJ9SYxBD3YheYYMRAIAOB4sPBbUdbBcgZOASCdz0GAJ1XlbkGjpH2tKTvkEAdqoI8mydz9JpGNqyoxbIXw14He06i3YWmtF1IOtgGZfDCdevjOtrX1ppBGfT9pSVmop3FrWw07dmGG2NsYlddcX7P5AD6qy4Mvw3Lg2jjtbCrzjNwa2kNpVTgJgY95b2d4tMbnczEVeId4vg6j5+sg8V4nWpoKnmdIOR1wT0+k6XgTSXBcoqjqtG7LePXwhceshXoNSb0I8sicWTne6UFe0yCMdFGPbaVnEuZbirhWrVNI6LqIH6TH/mp3fBhSu0aDmawp01wCCc4wD+8xNYEGCpfOfvGRGc+c1nkVUVOaYp2MbhEwszmbM2AmGr4iTClKRI+KvnJNI0iN3YN+HScfnK/MteF8t3dyoe3oNUByBpalq269wtq/SaLNp5AjmoPDEUKx6S5p8kcRHz2dYerGmP3aSKfIXEDuLSt9NB/YzaOVNXa+46M+Gg7TEtr/lm6oD+bb3CD8Rpvj6kDErvs/tNk21aCiRZcQZCCMfUAzp/KHPdMAU64RAPvKGB/ITllNAI8reIiljU1Uyr2o6vzzzCXpoLdzobOrY4by6ic8uKjnfaRKvEahUIWYgdB4CRWqnzl4YRxxpCb9CYtwwkyw5juKDa6bkHGOmQR5EGUbVTAK5ltxezCzY8c5lo3lNVrUm1KNnBAwT1x6GY2+slG69PDpFCtEV+8Ntpk4RUaSBuyA1p6j2kUrviSGU+MubDlO8rIKlG2q1FYZDJpIx7ZyPrOCcU/YRWW5XG65gqWindciXFblW9oqXrW1WmoGSX0jA88ZyfpEW9AHAG5JAAAySTsAB55nTjxKcew1uZ1qJBxvJtDhDsMj9QZpeIWlW2qdlXpNTfSG0sBnBzg/ofyknh9hXrjNGmz4ODpK5z5AE5P0iXTY19TexSijJ2/BqjtoAOfPDafzml4NyJryatTYYwFDD3yZaPYXFsAatF0J6B8D/45zIv+U90mVV9HoAu35iVHp41cNy1GC5NPytwHhtvVDtUt2qJuNbHIbwOG7ufaJ525rV1VbSvnc6wqkZIOx14/ac8uKxZizEsTuSYPtZ6YEpdPFS1Nk2rHzfMTkkzV8oVxUzQ0NUJ72B90eYExLvmLs7yrRcVKTMjruGHUTWatUNTaNlxkrRcgrU/I/8AQkK547Q7CpQcai3eUMpwHHjnqDE2nN9V1KXX8w5yKpwGAx8uAACJneJUkYs6sRk5xIp6dzRz2IFWoDGS0JxiIzOaUjFsJjEEwyYgzCTJATCMIwSBCjChsYmVYgTU/C3/AM1tf6z/APDaZbM1PwtH+dbXGfmc/Ts23kzf0sDoHx3P/h7b/wB9/wDhmc+5T5pq2bggu1M/PRLHSw9M/KfUTofx1psba20qxxWboCf9H6TkFtYV3OKdGu58lp1GP6CLp5JQpjTO8cj8+UrysbUU6qnQzqHYVB3cZXPXG/jI3Mvw+oV7kfZ6iUC9MuU7MspKsAWXBGnOobSk+HfARwzXxDib07clNFOlUYBwpILMU65OAAo3l3yVzX/EeJV3pqy0aVuqUgfmOaoLVCPAnA28ABIc3Cblj2VBZgxy9a/aDbNeOjdoaQdrclC+rSBkPkAnbJhcY5Qazuqdtc1hitp7KrTQsCS+jvoSCuCfOXvKl5YfxK5o3NMJcfaavYXLMSuos2BobuLUH3SRgyo5o4Xe2/EqBvHqVg9ej2dyQcMoqr3MdEYeK/WdXjNyq629t/gdjnMnKFKwdKde8YlwWXRQJGAcHPf65lPd2FuKPa0bo1GFQIaL0uzfBGdY7xys2vxovxSr24NChVzTqd6oKpK98bDQ4mUSnV4h2ItbQJ2a0rdtORT7R3chhkk4xknJOAsrDmcopyf4BUOcncpPf1GUOKaIO9VI1d4/LTC5GTjJ9hK3jPBKltVehVGHQ9R0YHdWB8iP7/KaO84raUmo0bW7dFtWJDrbs4qXGcPXLBhqB+UDyB85sOO21Li1oLy0OatLUpGNJbTu9Iqc4P3l/wAZfjNTTl5X7cen3GYnlrkVb2n2lO7CYc0yj0jkuEDnThu9sf0mY4vwqra1nt6ww6H6MD8rr5qRNrZVdHDw6Myst+CrjAKsKI/7Ymo4nw+lxm1WqmhLqjgHOwx1IY/gO7A+BBg5yhO5P6br4Bo5Zyxy499W7JCKaqAalZvlTUcIMZ3ZjsBNry/w1eD8SpUKlwXNygVlWmyp32IQsxbqGXy8YOH0kW5tLa2dDRpXFN3bIDXFbUM1WHio6KPADMmfE+wL3iMMgrQXBHUEO5BH1inc56G9mmPQ7of+MXCA1Kjd43pN2Tf1H3U/2tvrKDkqypUE/idyrFUbRbUhjNSr95wPEKOnrmdO00r6w/nkhKlL+aehUr8x9CCufrOX83XfbMvZApRorooUhsFQeOPM9ZHSuU4eC+z3+PT97BGLN/zpy8l9QS4pYaoi6kb8dM7lD+49czN8ncuK1dbhypSiO0IHQlflH5/tEfCjmQq5sKzsdRL0GbfDY71LPrjI+sm858QThmmlbFlNzcLcVh100lKhkQeCkg7e8mPiY2+n+3x3BSS2JXEuWajs11XrU07Rs709THyUDPQD2md5m4FZqFard9k+QCxokjfozIGyB6zSfEniNZrWldWja6O+t072FbGltugzkHynH7/jVSucMRUY4A7up/LSuN/pNenc5QUnKvZVt/RWu47l5x/lCraaaldw1u+At1RGsZb5dSEggHzknmPkdLKnTrV7vK1DpXRQZjnTq3Gvyml4zciz4AlrdnFepR7NKB+cFnLLkdRpUjeP/FirTS3sWr0zUpisuumGZCy9j91h0PiPaYrqZuSt92vmjOzH0OSTWtXvLO6pV1phi1Nqb0nBQamXvEgHG/rFcvcnLe29S5pXelKWoOGotqBVA5x3t9jNJx7hhr8NVuB1CLbDdrZoMPU/HqY981BtlCdwNvVHwlb/ADZfZHR62QcjpbjY+Ig+pnobT7/z/IWc+suG1LioadmGqgDOsgIFXG71CThF69TLCly7Sr1xZ2d39oqnxFIpRXHzk1C24A8QN9pp+BVeH8Vsl4fSJsq6jIpIx0VWA3Y5P84bdG7w8JmLTgXE+H3oFJCtZEqVEfGqlVpopLhdsNkD5evtLlncrV01+/tBZE4zwmztazW1a5uKlRDpqGlRQIrYzga2y3XrK/jvDaNEUXt7jtkrIX3TQ9PDldDrk75BmrPxJpVzp4hwy0rt0LKCtQnp8rZOfTMV8T+X7G3o21xbI1CrWwTaknOgrnWUO6EHA8jmYqbtKQrOexpzF68RkmXJgCGImKEzEKMKAwsxgCXXBLqtQBe3vaVAv8w1Mr7dAe4f3lHmDMQGv/yhv/8AWyf71/8AlwqvH79hg8WXHkK1QfsgmRzFaoUgLStZ6zqe7tnb8TVKrN+ZXMsLG/uaKhKHEqNNR0VKjj18KeZnAYYlVYy74h2lchq99bVCM4ZnfO/XcU95PHGr3AX+K0yBjANVzjHTGaf6zLiHHpCjUHjt948Vpn3qOf3pxQ5gvv8AWqfSo4/anMriDENIUX1Z2qHVVu7Rz5lmBI8tqcs6HH7mmoWlxCjTA+6tUgbe1P8AWY7EE01uqf4HbOh0ONvUQo/EKWTuU1qUY+JPcG/rDt9VJggrACrim3ZEsSjEZXSPm9vGc9DR1rljuWbI6HJyMdMHwm0ciotTOs8F4UTUzbXL6CzL21M0y66UZ1DI6alPd+mY2tK5rlEr16rq6M61hodH0Lq+z0m8a2dsEj2MwfL3FtNQ9tWcLpO5Zzv4Y9ZdWvFrZmCa2GT/AEtOfAn19YJXvf8ARSV72Wtjf1jRqrTNytNcF1Zl0LqIH8xSAd8Y28RJFqusbvQOfA9fY7RFXh7+IOD45yD6+sbuq9G20do6jV0ABO3nNduxqotckHifCDScVBVpIQQytqYYYbgghZWcRNSu/aV7yjUbAXWzuTgdB8nqZ0HiNpSe0OalLLY0M2+/XC+uJzW5pYJHlKxy1790YzSvYkWVarQOaF9TpZ66alQA+66cH8o8eM3fhxGiD5qVU/2hSzKCqcRrVJlCLe/4RmWas61O2W9ododjVao7Ng+rIY/c8ZvHUpU4lRZTsVarkb7dDT2lE5jTTKcUBb8Mubi21G2v7elqxq0VmGrHTIKSWOP34yBxSkMnJAqgAk9ScU95mmX1jLLOecRUWleizv2r3loXyDr1sDkdCNKbS3/jl8evF0/3tbb/AOuZIxOuQ/cDXtxq7O54rQz+Lvav7QpZ/WUfE6ec1Wu6ddyd96xfHnqdRtKwvBrgqXADpA84zATCikwFQ4jMOKxCmiRDMTEwCgggiAEEEEdgKBgBiYI0wHAYNUQDBmOxjgeH2kahwsBztINUbzBmFsBzMUpjWYYaNSAf0wBYhakdVhL1IVkq0v6tPZaj4HQZOB7CNXV27nU7MT6mJEBUStWxWp0SKF+4GnJ29Y4b5z1OZECxYWaLNLiwsDPmJ1xfZwuzieRgNFo2zR50jRSZymFjReILmPmnEGnMnJisZJhZjjJEFZNiEwQ8QogBBBBAARQiYoQANokxTQiI2AmCHpg0HyiATDh6TCxAAQQQ1QnwgAUEfS2MeW1joLIgEGJPFuIrsBHQWV2IJYfZxC+zCAWQIJP+zCA2wgKyBBqk02wjbWsW4DAqmKWuYVSgRGwsLYFhTbMcBkNKuIoV5VgTNULMiivHBWELAdhERo1hE9uINgOkQERrthC7WKwHGQRtkhGtEmrEATJGykW1SILRMYkiJioWIgBDgxD0xgf/2Q==', now(), now());</v>
      </c>
    </row>
    <row r="35" spans="1:7" x14ac:dyDescent="0.25">
      <c r="A35" t="s">
        <v>72</v>
      </c>
      <c r="B35" t="s">
        <v>842</v>
      </c>
      <c r="C35" t="s">
        <v>211</v>
      </c>
      <c r="D35" t="s">
        <v>1141</v>
      </c>
      <c r="E35" t="s">
        <v>79</v>
      </c>
      <c r="F35" t="s">
        <v>79</v>
      </c>
      <c r="G35" s="6" t="str">
        <f t="shared" si="0"/>
        <v>INSERT INTO studios(id, studio_name, country, picture, created_at, updated_at) VALUES (DEFAULT, 'Marvel Entertainment', 'USA', 'https://upload.wikimedia.org/wikipedia/commons/thumb/0/04/MarvelLogo.svg/2000px-MarvelLogo.svg.png', now(), now());</v>
      </c>
    </row>
    <row r="36" spans="1:7" x14ac:dyDescent="0.25">
      <c r="A36" t="s">
        <v>72</v>
      </c>
      <c r="B36" t="s">
        <v>852</v>
      </c>
      <c r="C36" t="s">
        <v>334</v>
      </c>
      <c r="D36" t="s">
        <v>1142</v>
      </c>
      <c r="E36" t="s">
        <v>79</v>
      </c>
      <c r="F36" t="s">
        <v>79</v>
      </c>
      <c r="G36" s="6" t="str">
        <f t="shared" si="0"/>
        <v>INSERT INTO studios(id, studio_name, country, picture, created_at, updated_at) VALUES (DEFAULT, 'Claudie Ossard Productions', 'France', 'http://i.imgur.com/aTLUC.png', now(), now());</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F2" sqref="F2:F21"/>
    </sheetView>
  </sheetViews>
  <sheetFormatPr defaultRowHeight="15" x14ac:dyDescent="0.25"/>
  <cols>
    <col min="2" max="2" width="18.42578125" customWidth="1"/>
    <col min="3" max="3" width="11.85546875" bestFit="1" customWidth="1"/>
    <col min="6" max="6" width="59.7109375" style="6" customWidth="1"/>
  </cols>
  <sheetData>
    <row r="1" spans="1:6" x14ac:dyDescent="0.25">
      <c r="A1" s="2" t="s">
        <v>0</v>
      </c>
      <c r="B1" s="3" t="s">
        <v>49</v>
      </c>
      <c r="C1" s="3" t="s">
        <v>19</v>
      </c>
      <c r="D1" s="3" t="s">
        <v>4</v>
      </c>
      <c r="E1" s="3" t="s">
        <v>5</v>
      </c>
      <c r="F1" s="5" t="s">
        <v>6</v>
      </c>
    </row>
    <row r="2" spans="1:6" x14ac:dyDescent="0.25">
      <c r="A2" t="s">
        <v>72</v>
      </c>
      <c r="B2" t="str">
        <f xml:space="preserve"> "(SELECT P.id FROM profiles P, users U WHERE U.id = P.user_id AND U.email = '"&amp;users!B2&amp;"')"</f>
        <v>(SELECT P.id FROM profiles P, users U WHERE U.id = P.user_id AND U.email = 'user1@movie.com')</v>
      </c>
      <c r="C2" t="s">
        <v>77</v>
      </c>
      <c r="D2" t="s">
        <v>79</v>
      </c>
      <c r="E2" t="s">
        <v>79</v>
      </c>
      <c r="F2" s="6" t="str">
        <f xml:space="preserve"> "INSERT INTO used_devices("&amp;A$1&amp;", "&amp;B$1&amp;", "&amp;C$1&amp;", "&amp;D$1&amp;", "&amp;E$1&amp;") VALUES ("&amp;A2&amp;",  "&amp;B2&amp;", (SELECT id FROM devices WHERE device_name = '"&amp;C2&amp;"'), "&amp;D2&amp;", "&amp;E2&amp;");"</f>
        <v>INSERT INTO used_devices(id, profile_id, device_id, created_at, updated_at) VALUES (DEFAULT,  (SELECT P.id FROM profiles P, users U WHERE U.id = P.user_id AND U.email = 'user1@movie.com'), (SELECT id FROM devices WHERE device_name = 'Theatre'), now(), now());</v>
      </c>
    </row>
    <row r="3" spans="1:6" x14ac:dyDescent="0.25">
      <c r="A3" t="s">
        <v>72</v>
      </c>
      <c r="B3" t="str">
        <f xml:space="preserve"> "(SELECT P.id FROM profiles P, users U WHERE U.id = P.user_id AND U.email = '"&amp;users!B3&amp;"')"</f>
        <v>(SELECT P.id FROM profiles P, users U WHERE U.id = P.user_id AND U.email = 'user2@movie.com')</v>
      </c>
      <c r="C3" t="s">
        <v>74</v>
      </c>
      <c r="D3" t="s">
        <v>79</v>
      </c>
      <c r="E3" t="s">
        <v>79</v>
      </c>
      <c r="F3" s="6" t="str">
        <f t="shared" ref="F3:F21" si="0" xml:space="preserve"> "INSERT INTO used_devices("&amp;A$1&amp;", "&amp;B$1&amp;", "&amp;C$1&amp;", "&amp;D$1&amp;", "&amp;E$1&amp;") VALUES ("&amp;A3&amp;",  "&amp;B3&amp;", (SELECT id FROM devices WHERE device_name = '"&amp;C3&amp;"'), "&amp;D3&amp;", "&amp;E3&amp;");"</f>
        <v>INSERT INTO used_devices(id, profile_id, device_id, created_at, updated_at) VALUES (DEFAULT,  (SELECT P.id FROM profiles P, users U WHERE U.id = P.user_id AND U.email = 'user2@movie.com'), (SELECT id FROM devices WHERE device_name = 'Laptop'), now(), now());</v>
      </c>
    </row>
    <row r="4" spans="1:6" x14ac:dyDescent="0.25">
      <c r="A4" t="s">
        <v>72</v>
      </c>
      <c r="B4" t="str">
        <f xml:space="preserve"> "(SELECT P.id FROM profiles P, users U WHERE U.id = P.user_id AND U.email = '"&amp;users!B4&amp;"')"</f>
        <v>(SELECT P.id FROM profiles P, users U WHERE U.id = P.user_id AND U.email = 'user3@movie.com')</v>
      </c>
      <c r="C4" t="s">
        <v>75</v>
      </c>
      <c r="D4" t="s">
        <v>79</v>
      </c>
      <c r="E4" t="s">
        <v>79</v>
      </c>
      <c r="F4" s="6" t="str">
        <f t="shared" si="0"/>
        <v>INSERT INTO used_devices(id, profile_id, device_id, created_at, updated_at) VALUES (DEFAULT,  (SELECT P.id FROM profiles P, users U WHERE U.id = P.user_id AND U.email = 'user3@movie.com'), (SELECT id FROM devices WHERE device_name = 'Desktop'), now(), now());</v>
      </c>
    </row>
    <row r="5" spans="1:6" x14ac:dyDescent="0.25">
      <c r="A5" t="s">
        <v>72</v>
      </c>
      <c r="B5" t="str">
        <f xml:space="preserve"> "(SELECT P.id FROM profiles P, users U WHERE U.id = P.user_id AND U.email = '"&amp;users!B5&amp;"')"</f>
        <v>(SELECT P.id FROM profiles P, users U WHERE U.id = P.user_id AND U.email = 'user4@movie.com')</v>
      </c>
      <c r="C5" t="s">
        <v>76</v>
      </c>
      <c r="D5" t="s">
        <v>79</v>
      </c>
      <c r="E5" t="s">
        <v>79</v>
      </c>
      <c r="F5" s="6" t="str">
        <f t="shared" si="0"/>
        <v>INSERT INTO used_devices(id, profile_id, device_id, created_at, updated_at) VALUES (DEFAULT,  (SELECT P.id FROM profiles P, users U WHERE U.id = P.user_id AND U.email = 'user4@movie.com'), (SELECT id FROM devices WHERE device_name = 'Television'), now(), now());</v>
      </c>
    </row>
    <row r="6" spans="1:6" x14ac:dyDescent="0.25">
      <c r="A6" t="s">
        <v>72</v>
      </c>
      <c r="B6" t="str">
        <f xml:space="preserve"> "(SELECT P.id FROM profiles P, users U WHERE U.id = P.user_id AND U.email = '"&amp;users!B6&amp;"')"</f>
        <v>(SELECT P.id FROM profiles P, users U WHERE U.id = P.user_id AND U.email = 'user5@movie.com')</v>
      </c>
      <c r="C6" t="s">
        <v>78</v>
      </c>
      <c r="D6" t="s">
        <v>79</v>
      </c>
      <c r="E6" t="s">
        <v>79</v>
      </c>
      <c r="F6" s="6" t="str">
        <f t="shared" si="0"/>
        <v>INSERT INTO used_devices(id, profile_id, device_id, created_at, updated_at) VALUES (DEFAULT,  (SELECT P.id FROM profiles P, users U WHERE U.id = P.user_id AND U.email = 'user5@movie.com'), (SELECT id FROM devices WHERE device_name = 'Smartphone'), now(), now());</v>
      </c>
    </row>
    <row r="7" spans="1:6" x14ac:dyDescent="0.25">
      <c r="A7" t="s">
        <v>72</v>
      </c>
      <c r="B7" t="str">
        <f xml:space="preserve"> "(SELECT P.id FROM profiles P, users U WHERE U.id = P.user_id AND U.email = '"&amp;users!B7&amp;"')"</f>
        <v>(SELECT P.id FROM profiles P, users U WHERE U.id = P.user_id AND U.email = 'user6@movie.com')</v>
      </c>
      <c r="C7" t="s">
        <v>205</v>
      </c>
      <c r="D7" t="s">
        <v>79</v>
      </c>
      <c r="E7" t="s">
        <v>79</v>
      </c>
      <c r="F7" s="6" t="str">
        <f t="shared" si="0"/>
        <v>INSERT INTO used_devices(id, profile_id, device_id, created_at, updated_at) VALUES (DEFAULT,  (SELECT P.id FROM profiles P, users U WHERE U.id = P.user_id AND U.email = 'user6@movie.com'), (SELECT id FROM devices WHERE device_name = 'Tablet'), now(), now());</v>
      </c>
    </row>
    <row r="8" spans="1:6" x14ac:dyDescent="0.25">
      <c r="A8" t="s">
        <v>72</v>
      </c>
      <c r="B8" t="str">
        <f xml:space="preserve"> "(SELECT P.id FROM profiles P, users U WHERE U.id = P.user_id AND U.email = '"&amp;users!B8&amp;"')"</f>
        <v>(SELECT P.id FROM profiles P, users U WHERE U.id = P.user_id AND U.email = 'user7@movie.com')</v>
      </c>
      <c r="C8" t="s">
        <v>77</v>
      </c>
      <c r="D8" t="s">
        <v>79</v>
      </c>
      <c r="E8" t="s">
        <v>79</v>
      </c>
      <c r="F8" s="6" t="str">
        <f t="shared" si="0"/>
        <v>INSERT INTO used_devices(id, profile_id, device_id, created_at, updated_at) VALUES (DEFAULT,  (SELECT P.id FROM profiles P, users U WHERE U.id = P.user_id AND U.email = 'user7@movie.com'), (SELECT id FROM devices WHERE device_name = 'Theatre'), now(), now());</v>
      </c>
    </row>
    <row r="9" spans="1:6" x14ac:dyDescent="0.25">
      <c r="A9" t="s">
        <v>72</v>
      </c>
      <c r="B9" t="str">
        <f xml:space="preserve"> "(SELECT P.id FROM profiles P, users U WHERE U.id = P.user_id AND U.email = '"&amp;users!B9&amp;"')"</f>
        <v>(SELECT P.id FROM profiles P, users U WHERE U.id = P.user_id AND U.email = 'user8@movie.com')</v>
      </c>
      <c r="C9" t="s">
        <v>74</v>
      </c>
      <c r="D9" t="s">
        <v>79</v>
      </c>
      <c r="E9" t="s">
        <v>79</v>
      </c>
      <c r="F9" s="6" t="str">
        <f t="shared" si="0"/>
        <v>INSERT INTO used_devices(id, profile_id, device_id, created_at, updated_at) VALUES (DEFAULT,  (SELECT P.id FROM profiles P, users U WHERE U.id = P.user_id AND U.email = 'user8@movie.com'), (SELECT id FROM devices WHERE device_name = 'Laptop'), now(), now());</v>
      </c>
    </row>
    <row r="10" spans="1:6" x14ac:dyDescent="0.25">
      <c r="A10" t="s">
        <v>72</v>
      </c>
      <c r="B10" t="str">
        <f xml:space="preserve"> "(SELECT P.id FROM profiles P, users U WHERE U.id = P.user_id AND U.email = '"&amp;users!B10&amp;"')"</f>
        <v>(SELECT P.id FROM profiles P, users U WHERE U.id = P.user_id AND U.email = 'user9@movie.com')</v>
      </c>
      <c r="C10" t="s">
        <v>75</v>
      </c>
      <c r="D10" t="s">
        <v>79</v>
      </c>
      <c r="E10" t="s">
        <v>79</v>
      </c>
      <c r="F10" s="6" t="str">
        <f t="shared" si="0"/>
        <v>INSERT INTO used_devices(id, profile_id, device_id, created_at, updated_at) VALUES (DEFAULT,  (SELECT P.id FROM profiles P, users U WHERE U.id = P.user_id AND U.email = 'user9@movie.com'), (SELECT id FROM devices WHERE device_name = 'Desktop'), now(), now());</v>
      </c>
    </row>
    <row r="11" spans="1:6" x14ac:dyDescent="0.25">
      <c r="A11" t="s">
        <v>72</v>
      </c>
      <c r="B11" t="str">
        <f xml:space="preserve"> "(SELECT P.id FROM profiles P, users U WHERE U.id = P.user_id AND U.email = '"&amp;users!B11&amp;"')"</f>
        <v>(SELECT P.id FROM profiles P, users U WHERE U.id = P.user_id AND U.email = 'user10@movie.com')</v>
      </c>
      <c r="C11" t="s">
        <v>76</v>
      </c>
      <c r="D11" t="s">
        <v>79</v>
      </c>
      <c r="E11" t="s">
        <v>79</v>
      </c>
      <c r="F11" s="6" t="str">
        <f t="shared" si="0"/>
        <v>INSERT INTO used_devices(id, profile_id, device_id, created_at, updated_at) VALUES (DEFAULT,  (SELECT P.id FROM profiles P, users U WHERE U.id = P.user_id AND U.email = 'user10@movie.com'), (SELECT id FROM devices WHERE device_name = 'Television'), now(), now());</v>
      </c>
    </row>
    <row r="12" spans="1:6" x14ac:dyDescent="0.25">
      <c r="A12" t="s">
        <v>72</v>
      </c>
      <c r="B12" t="str">
        <f xml:space="preserve"> "(SELECT P.id FROM profiles P, users U WHERE U.id = P.user_id AND U.email = '"&amp;users!B12&amp;"')"</f>
        <v>(SELECT P.id FROM profiles P, users U WHERE U.id = P.user_id AND U.email = 'user11@movie.com')</v>
      </c>
      <c r="C12" t="s">
        <v>78</v>
      </c>
      <c r="D12" t="s">
        <v>79</v>
      </c>
      <c r="E12" t="s">
        <v>79</v>
      </c>
      <c r="F12" s="6" t="str">
        <f t="shared" si="0"/>
        <v>INSERT INTO used_devices(id, profile_id, device_id, created_at, updated_at) VALUES (DEFAULT,  (SELECT P.id FROM profiles P, users U WHERE U.id = P.user_id AND U.email = 'user11@movie.com'), (SELECT id FROM devices WHERE device_name = 'Smartphone'), now(), now());</v>
      </c>
    </row>
    <row r="13" spans="1:6" x14ac:dyDescent="0.25">
      <c r="A13" t="s">
        <v>72</v>
      </c>
      <c r="B13" t="str">
        <f xml:space="preserve"> "(SELECT P.id FROM profiles P, users U WHERE U.id = P.user_id AND U.email = '"&amp;users!B13&amp;"')"</f>
        <v>(SELECT P.id FROM profiles P, users U WHERE U.id = P.user_id AND U.email = 'user12@movie.com')</v>
      </c>
      <c r="C13" t="s">
        <v>205</v>
      </c>
      <c r="D13" t="s">
        <v>79</v>
      </c>
      <c r="E13" t="s">
        <v>79</v>
      </c>
      <c r="F13" s="6" t="str">
        <f t="shared" si="0"/>
        <v>INSERT INTO used_devices(id, profile_id, device_id, created_at, updated_at) VALUES (DEFAULT,  (SELECT P.id FROM profiles P, users U WHERE U.id = P.user_id AND U.email = 'user12@movie.com'), (SELECT id FROM devices WHERE device_name = 'Tablet'), now(), now());</v>
      </c>
    </row>
    <row r="14" spans="1:6" x14ac:dyDescent="0.25">
      <c r="A14" t="s">
        <v>72</v>
      </c>
      <c r="B14" t="str">
        <f xml:space="preserve"> "(SELECT P.id FROM profiles P, users U WHERE U.id = P.user_id AND U.email = '"&amp;users!B14&amp;"')"</f>
        <v>(SELECT P.id FROM profiles P, users U WHERE U.id = P.user_id AND U.email = 'user13@movie.com')</v>
      </c>
      <c r="C14" t="s">
        <v>77</v>
      </c>
      <c r="D14" t="s">
        <v>79</v>
      </c>
      <c r="E14" t="s">
        <v>79</v>
      </c>
      <c r="F14" s="6" t="str">
        <f t="shared" si="0"/>
        <v>INSERT INTO used_devices(id, profile_id, device_id, created_at, updated_at) VALUES (DEFAULT,  (SELECT P.id FROM profiles P, users U WHERE U.id = P.user_id AND U.email = 'user13@movie.com'), (SELECT id FROM devices WHERE device_name = 'Theatre'), now(), now());</v>
      </c>
    </row>
    <row r="15" spans="1:6" x14ac:dyDescent="0.25">
      <c r="A15" t="s">
        <v>72</v>
      </c>
      <c r="B15" t="str">
        <f xml:space="preserve"> "(SELECT P.id FROM profiles P, users U WHERE U.id = P.user_id AND U.email = '"&amp;users!B15&amp;"')"</f>
        <v>(SELECT P.id FROM profiles P, users U WHERE U.id = P.user_id AND U.email = 'user14@movie.com')</v>
      </c>
      <c r="C15" t="s">
        <v>74</v>
      </c>
      <c r="D15" t="s">
        <v>79</v>
      </c>
      <c r="E15" t="s">
        <v>79</v>
      </c>
      <c r="F15" s="6" t="str">
        <f t="shared" si="0"/>
        <v>INSERT INTO used_devices(id, profile_id, device_id, created_at, updated_at) VALUES (DEFAULT,  (SELECT P.id FROM profiles P, users U WHERE U.id = P.user_id AND U.email = 'user14@movie.com'), (SELECT id FROM devices WHERE device_name = 'Laptop'), now(), now());</v>
      </c>
    </row>
    <row r="16" spans="1:6" x14ac:dyDescent="0.25">
      <c r="A16" t="s">
        <v>72</v>
      </c>
      <c r="B16" t="str">
        <f xml:space="preserve"> "(SELECT P.id FROM profiles P, users U WHERE U.id = P.user_id AND U.email = '"&amp;users!B16&amp;"')"</f>
        <v>(SELECT P.id FROM profiles P, users U WHERE U.id = P.user_id AND U.email = 'user15@movie.com')</v>
      </c>
      <c r="C16" t="s">
        <v>75</v>
      </c>
      <c r="D16" t="s">
        <v>79</v>
      </c>
      <c r="E16" t="s">
        <v>79</v>
      </c>
      <c r="F16" s="6" t="str">
        <f t="shared" si="0"/>
        <v>INSERT INTO used_devices(id, profile_id, device_id, created_at, updated_at) VALUES (DEFAULT,  (SELECT P.id FROM profiles P, users U WHERE U.id = P.user_id AND U.email = 'user15@movie.com'), (SELECT id FROM devices WHERE device_name = 'Desktop'), now(), now());</v>
      </c>
    </row>
    <row r="17" spans="1:6" x14ac:dyDescent="0.25">
      <c r="A17" t="s">
        <v>72</v>
      </c>
      <c r="B17" t="str">
        <f xml:space="preserve"> "(SELECT P.id FROM profiles P, users U WHERE U.id = P.user_id AND U.email = '"&amp;users!B17&amp;"')"</f>
        <v>(SELECT P.id FROM profiles P, users U WHERE U.id = P.user_id AND U.email = 'user16@movie.com')</v>
      </c>
      <c r="C17" t="s">
        <v>76</v>
      </c>
      <c r="D17" t="s">
        <v>79</v>
      </c>
      <c r="E17" t="s">
        <v>79</v>
      </c>
      <c r="F17" s="6" t="str">
        <f t="shared" si="0"/>
        <v>INSERT INTO used_devices(id, profile_id, device_id, created_at, updated_at) VALUES (DEFAULT,  (SELECT P.id FROM profiles P, users U WHERE U.id = P.user_id AND U.email = 'user16@movie.com'), (SELECT id FROM devices WHERE device_name = 'Television'), now(), now());</v>
      </c>
    </row>
    <row r="18" spans="1:6" x14ac:dyDescent="0.25">
      <c r="A18" t="s">
        <v>72</v>
      </c>
      <c r="B18" t="str">
        <f xml:space="preserve"> "(SELECT P.id FROM profiles P, users U WHERE U.id = P.user_id AND U.email = '"&amp;users!B18&amp;"')"</f>
        <v>(SELECT P.id FROM profiles P, users U WHERE U.id = P.user_id AND U.email = 'user17@movie.com')</v>
      </c>
      <c r="C18" t="s">
        <v>78</v>
      </c>
      <c r="D18" t="s">
        <v>79</v>
      </c>
      <c r="E18" t="s">
        <v>79</v>
      </c>
      <c r="F18" s="6" t="str">
        <f t="shared" si="0"/>
        <v>INSERT INTO used_devices(id, profile_id, device_id, created_at, updated_at) VALUES (DEFAULT,  (SELECT P.id FROM profiles P, users U WHERE U.id = P.user_id AND U.email = 'user17@movie.com'), (SELECT id FROM devices WHERE device_name = 'Smartphone'), now(), now());</v>
      </c>
    </row>
    <row r="19" spans="1:6" x14ac:dyDescent="0.25">
      <c r="A19" t="s">
        <v>72</v>
      </c>
      <c r="B19" t="str">
        <f xml:space="preserve"> "(SELECT P.id FROM profiles P, users U WHERE U.id = P.user_id AND U.email = '"&amp;users!B19&amp;"')"</f>
        <v>(SELECT P.id FROM profiles P, users U WHERE U.id = P.user_id AND U.email = 'user18@movie.com')</v>
      </c>
      <c r="C19" t="s">
        <v>205</v>
      </c>
      <c r="D19" t="s">
        <v>79</v>
      </c>
      <c r="E19" t="s">
        <v>79</v>
      </c>
      <c r="F19" s="6" t="str">
        <f t="shared" si="0"/>
        <v>INSERT INTO used_devices(id, profile_id, device_id, created_at, updated_at) VALUES (DEFAULT,  (SELECT P.id FROM profiles P, users U WHERE U.id = P.user_id AND U.email = 'user18@movie.com'), (SELECT id FROM devices WHERE device_name = 'Tablet'), now(), now());</v>
      </c>
    </row>
    <row r="20" spans="1:6" x14ac:dyDescent="0.25">
      <c r="A20" t="s">
        <v>72</v>
      </c>
      <c r="B20" t="str">
        <f xml:space="preserve"> "(SELECT P.id FROM profiles P, users U WHERE U.id = P.user_id AND U.email = '"&amp;users!B20&amp;"')"</f>
        <v>(SELECT P.id FROM profiles P, users U WHERE U.id = P.user_id AND U.email = 'user19@movie.com')</v>
      </c>
      <c r="C20" t="s">
        <v>77</v>
      </c>
      <c r="D20" t="s">
        <v>79</v>
      </c>
      <c r="E20" t="s">
        <v>79</v>
      </c>
      <c r="F20" s="6" t="str">
        <f t="shared" si="0"/>
        <v>INSERT INTO used_devices(id, profile_id, device_id, created_at, updated_at) VALUES (DEFAULT,  (SELECT P.id FROM profiles P, users U WHERE U.id = P.user_id AND U.email = 'user19@movie.com'), (SELECT id FROM devices WHERE device_name = 'Theatre'), now(), now());</v>
      </c>
    </row>
    <row r="21" spans="1:6" x14ac:dyDescent="0.25">
      <c r="A21" t="s">
        <v>72</v>
      </c>
      <c r="B21" t="str">
        <f xml:space="preserve"> "(SELECT P.id FROM profiles P, users U WHERE U.id = P.user_id AND U.email = '"&amp;users!B21&amp;"')"</f>
        <v>(SELECT P.id FROM profiles P, users U WHERE U.id = P.user_id AND U.email = 'user20@movie.com')</v>
      </c>
      <c r="C21" t="s">
        <v>74</v>
      </c>
      <c r="D21" t="s">
        <v>79</v>
      </c>
      <c r="E21" t="s">
        <v>79</v>
      </c>
      <c r="F21" s="6" t="str">
        <f t="shared" si="0"/>
        <v>INSERT INTO used_devices(id, profile_id, device_id, created_at, updated_at) VALUES (DEFAULT,  (SELECT P.id FROM profiles P, users U WHERE U.id = P.user_id AND U.email = 'user20@movie.com'), (SELECT id FROM devices WHERE device_name = 'Laptop'), now(), now());</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64" zoomScale="85" zoomScaleNormal="85" workbookViewId="0">
      <selection activeCell="F2" sqref="F2:F92"/>
    </sheetView>
  </sheetViews>
  <sheetFormatPr defaultRowHeight="15" x14ac:dyDescent="0.25"/>
  <cols>
    <col min="1" max="1" width="11.42578125" customWidth="1"/>
    <col min="2" max="2" width="94.140625" bestFit="1" customWidth="1"/>
    <col min="3" max="5" width="11.42578125" customWidth="1"/>
    <col min="6" max="6" width="52.85546875" style="6" customWidth="1"/>
  </cols>
  <sheetData>
    <row r="1" spans="1:6" x14ac:dyDescent="0.25">
      <c r="A1" s="2" t="s">
        <v>0</v>
      </c>
      <c r="B1" s="3" t="s">
        <v>49</v>
      </c>
      <c r="C1" s="3" t="s">
        <v>336</v>
      </c>
      <c r="D1" s="3" t="s">
        <v>4</v>
      </c>
      <c r="E1" s="3" t="s">
        <v>5</v>
      </c>
      <c r="F1" s="5" t="s">
        <v>6</v>
      </c>
    </row>
    <row r="2" spans="1:6" x14ac:dyDescent="0.25">
      <c r="A2" t="s">
        <v>72</v>
      </c>
      <c r="B2" t="str">
        <f xml:space="preserve"> "(SELECT P.id FROM profiles P, users U WHERE U.id = P.user_id AND U.email = '"&amp;users!B2&amp;"')"</f>
        <v>(SELECT P.id FROM profiles P, users U WHERE U.id = P.user_id AND U.email = 'user1@movie.com')</v>
      </c>
      <c r="C2" s="1" t="s">
        <v>21</v>
      </c>
      <c r="D2" t="s">
        <v>79</v>
      </c>
      <c r="E2" t="s">
        <v>79</v>
      </c>
      <c r="F2" s="6" t="str">
        <f xml:space="preserve"> "INSERT INTO likes_topics("&amp;A$1&amp;", "&amp;B$1&amp;", "&amp;C$1&amp;", "&amp;D$1&amp;", "&amp;E$1&amp;") VALUES ("&amp;A2&amp;", "&amp;B2&amp;", (SELECT id FROM topics WHERE genre_name = '"&amp;C2&amp;"'), "&amp;D2&amp;", "&amp;E2&amp;");"</f>
        <v>INSERT INTO likes_topics(id, profile_id, topic_id, created_at, updated_at) VALUES (DEFAULT, (SELECT P.id FROM profiles P, users U WHERE U.id = P.user_id AND U.email = 'user1@movie.com'), (SELECT id FROM topics WHERE genre_name = 'Action'), now(), now());</v>
      </c>
    </row>
    <row r="3" spans="1:6" x14ac:dyDescent="0.25">
      <c r="A3" t="s">
        <v>72</v>
      </c>
      <c r="B3" t="str">
        <f xml:space="preserve"> "(SELECT P.id FROM profiles P, users U WHERE U.id = P.user_id AND U.email = '"&amp;users!B3&amp;"')"</f>
        <v>(SELECT P.id FROM profiles P, users U WHERE U.id = P.user_id AND U.email = 'user2@movie.com')</v>
      </c>
      <c r="C3" s="1" t="s">
        <v>22</v>
      </c>
      <c r="D3" t="s">
        <v>79</v>
      </c>
      <c r="E3" t="s">
        <v>79</v>
      </c>
      <c r="F3" s="6" t="str">
        <f t="shared" ref="F3:F66" si="0" xml:space="preserve"> "INSERT INTO likes_topics("&amp;A$1&amp;", "&amp;B$1&amp;", "&amp;C$1&amp;", "&amp;D$1&amp;", "&amp;E$1&amp;") VALUES ("&amp;A3&amp;", "&amp;B3&amp;", (SELECT id FROM topics WHERE genre_name = '"&amp;C3&amp;"'), "&amp;D3&amp;", "&amp;E3&amp;");"</f>
        <v>INSERT INTO likes_topics(id, profile_id, topic_id, created_at, updated_at) VALUES (DEFAULT, (SELECT P.id FROM profiles P, users U WHERE U.id = P.user_id AND U.email = 'user2@movie.com'), (SELECT id FROM topics WHERE genre_name = 'Adventure'), now(), now());</v>
      </c>
    </row>
    <row r="4" spans="1:6" x14ac:dyDescent="0.25">
      <c r="A4" t="s">
        <v>72</v>
      </c>
      <c r="B4" t="str">
        <f xml:space="preserve"> "(SELECT P.id FROM profiles P, users U WHERE U.id = P.user_id AND U.email = '"&amp;users!B4&amp;"')"</f>
        <v>(SELECT P.id FROM profiles P, users U WHERE U.id = P.user_id AND U.email = 'user3@movie.com')</v>
      </c>
      <c r="C4" s="1" t="s">
        <v>23</v>
      </c>
      <c r="D4" t="s">
        <v>79</v>
      </c>
      <c r="E4" t="s">
        <v>79</v>
      </c>
      <c r="F4" s="6" t="str">
        <f t="shared" si="0"/>
        <v>INSERT INTO likes_topics(id, profile_id, topic_id, created_at, updated_at) VALUES (DEFAULT, (SELECT P.id FROM profiles P, users U WHERE U.id = P.user_id AND U.email = 'user3@movie.com'), (SELECT id FROM topics WHERE genre_name = 'Animation'), now(), now());</v>
      </c>
    </row>
    <row r="5" spans="1:6" x14ac:dyDescent="0.25">
      <c r="A5" t="s">
        <v>72</v>
      </c>
      <c r="B5" t="str">
        <f xml:space="preserve"> "(SELECT P.id FROM profiles P, users U WHERE U.id = P.user_id AND U.email = '"&amp;users!B5&amp;"')"</f>
        <v>(SELECT P.id FROM profiles P, users U WHERE U.id = P.user_id AND U.email = 'user4@movie.com')</v>
      </c>
      <c r="C5" s="1" t="s">
        <v>24</v>
      </c>
      <c r="D5" t="s">
        <v>79</v>
      </c>
      <c r="E5" t="s">
        <v>79</v>
      </c>
      <c r="F5" s="6" t="str">
        <f t="shared" si="0"/>
        <v>INSERT INTO likes_topics(id, profile_id, topic_id, created_at, updated_at) VALUES (DEFAULT, (SELECT P.id FROM profiles P, users U WHERE U.id = P.user_id AND U.email = 'user4@movie.com'), (SELECT id FROM topics WHERE genre_name = 'Biography'), now(), now());</v>
      </c>
    </row>
    <row r="6" spans="1:6" x14ac:dyDescent="0.25">
      <c r="A6" t="s">
        <v>72</v>
      </c>
      <c r="B6" t="str">
        <f xml:space="preserve"> "(SELECT P.id FROM profiles P, users U WHERE U.id = P.user_id AND U.email = '"&amp;users!B6&amp;"')"</f>
        <v>(SELECT P.id FROM profiles P, users U WHERE U.id = P.user_id AND U.email = 'user5@movie.com')</v>
      </c>
      <c r="C6" s="1" t="s">
        <v>25</v>
      </c>
      <c r="D6" t="s">
        <v>79</v>
      </c>
      <c r="E6" t="s">
        <v>79</v>
      </c>
      <c r="F6" s="6" t="str">
        <f t="shared" si="0"/>
        <v>INSERT INTO likes_topics(id, profile_id, topic_id, created_at, updated_at) VALUES (DEFAULT, (SELECT P.id FROM profiles P, users U WHERE U.id = P.user_id AND U.email = 'user5@movie.com'), (SELECT id FROM topics WHERE genre_name = 'Comedy'), now(), now());</v>
      </c>
    </row>
    <row r="7" spans="1:6" x14ac:dyDescent="0.25">
      <c r="A7" t="s">
        <v>72</v>
      </c>
      <c r="B7" t="str">
        <f xml:space="preserve"> "(SELECT P.id FROM profiles P, users U WHERE U.id = P.user_id AND U.email = '"&amp;users!B7&amp;"')"</f>
        <v>(SELECT P.id FROM profiles P, users U WHERE U.id = P.user_id AND U.email = 'user6@movie.com')</v>
      </c>
      <c r="C7" s="1" t="s">
        <v>26</v>
      </c>
      <c r="D7" t="s">
        <v>79</v>
      </c>
      <c r="E7" t="s">
        <v>79</v>
      </c>
      <c r="F7" s="6" t="str">
        <f t="shared" si="0"/>
        <v>INSERT INTO likes_topics(id, profile_id, topic_id, created_at, updated_at) VALUES (DEFAULT, (SELECT P.id FROM profiles P, users U WHERE U.id = P.user_id AND U.email = 'user6@movie.com'), (SELECT id FROM topics WHERE genre_name = 'Crime'), now(), now());</v>
      </c>
    </row>
    <row r="8" spans="1:6" x14ac:dyDescent="0.25">
      <c r="A8" t="s">
        <v>72</v>
      </c>
      <c r="B8" t="str">
        <f xml:space="preserve"> "(SELECT P.id FROM profiles P, users U WHERE U.id = P.user_id AND U.email = '"&amp;users!B8&amp;"')"</f>
        <v>(SELECT P.id FROM profiles P, users U WHERE U.id = P.user_id AND U.email = 'user7@movie.com')</v>
      </c>
      <c r="C8" s="1" t="s">
        <v>27</v>
      </c>
      <c r="D8" t="s">
        <v>79</v>
      </c>
      <c r="E8" t="s">
        <v>79</v>
      </c>
      <c r="F8" s="6" t="str">
        <f t="shared" si="0"/>
        <v>INSERT INTO likes_topics(id, profile_id, topic_id, created_at, updated_at) VALUES (DEFAULT, (SELECT P.id FROM profiles P, users U WHERE U.id = P.user_id AND U.email = 'user7@movie.com'), (SELECT id FROM topics WHERE genre_name = 'Documentary'), now(), now());</v>
      </c>
    </row>
    <row r="9" spans="1:6" x14ac:dyDescent="0.25">
      <c r="A9" t="s">
        <v>72</v>
      </c>
      <c r="B9" t="str">
        <f xml:space="preserve"> "(SELECT P.id FROM profiles P, users U WHERE U.id = P.user_id AND U.email = '"&amp;users!B9&amp;"')"</f>
        <v>(SELECT P.id FROM profiles P, users U WHERE U.id = P.user_id AND U.email = 'user8@movie.com')</v>
      </c>
      <c r="C9" s="1" t="s">
        <v>28</v>
      </c>
      <c r="D9" t="s">
        <v>79</v>
      </c>
      <c r="E9" t="s">
        <v>79</v>
      </c>
      <c r="F9" s="6" t="str">
        <f t="shared" si="0"/>
        <v>INSERT INTO likes_topics(id, profile_id, topic_id, created_at, updated_at) VALUES (DEFAULT, (SELECT P.id FROM profiles P, users U WHERE U.id = P.user_id AND U.email = 'user8@movie.com'), (SELECT id FROM topics WHERE genre_name = 'Drama'), now(), now());</v>
      </c>
    </row>
    <row r="10" spans="1:6" x14ac:dyDescent="0.25">
      <c r="A10" t="s">
        <v>72</v>
      </c>
      <c r="B10" t="str">
        <f xml:space="preserve"> "(SELECT P.id FROM profiles P, users U WHERE U.id = P.user_id AND U.email = '"&amp;users!B10&amp;"')"</f>
        <v>(SELECT P.id FROM profiles P, users U WHERE U.id = P.user_id AND U.email = 'user9@movie.com')</v>
      </c>
      <c r="C10" s="1" t="s">
        <v>29</v>
      </c>
      <c r="D10" t="s">
        <v>79</v>
      </c>
      <c r="E10" t="s">
        <v>79</v>
      </c>
      <c r="F10" s="6" t="str">
        <f t="shared" si="0"/>
        <v>INSERT INTO likes_topics(id, profile_id, topic_id, created_at, updated_at) VALUES (DEFAULT, (SELECT P.id FROM profiles P, users U WHERE U.id = P.user_id AND U.email = 'user9@movie.com'), (SELECT id FROM topics WHERE genre_name = 'Family'), now(), now());</v>
      </c>
    </row>
    <row r="11" spans="1:6" x14ac:dyDescent="0.25">
      <c r="A11" t="s">
        <v>72</v>
      </c>
      <c r="B11" t="str">
        <f xml:space="preserve"> "(SELECT P.id FROM profiles P, users U WHERE U.id = P.user_id AND U.email = '"&amp;users!B11&amp;"')"</f>
        <v>(SELECT P.id FROM profiles P, users U WHERE U.id = P.user_id AND U.email = 'user10@movie.com')</v>
      </c>
      <c r="C11" s="1" t="s">
        <v>30</v>
      </c>
      <c r="D11" t="s">
        <v>79</v>
      </c>
      <c r="E11" t="s">
        <v>79</v>
      </c>
      <c r="F11" s="6" t="str">
        <f t="shared" si="0"/>
        <v>INSERT INTO likes_topics(id, profile_id, topic_id, created_at, updated_at) VALUES (DEFAULT, (SELECT P.id FROM profiles P, users U WHERE U.id = P.user_id AND U.email = 'user10@movie.com'), (SELECT id FROM topics WHERE genre_name = 'Fantasy'), now(), now());</v>
      </c>
    </row>
    <row r="12" spans="1:6" x14ac:dyDescent="0.25">
      <c r="A12" t="s">
        <v>72</v>
      </c>
      <c r="B12" t="str">
        <f xml:space="preserve"> "(SELECT P.id FROM profiles P, users U WHERE U.id = P.user_id AND U.email = '"&amp;users!B12&amp;"')"</f>
        <v>(SELECT P.id FROM profiles P, users U WHERE U.id = P.user_id AND U.email = 'user11@movie.com')</v>
      </c>
      <c r="C12" s="1" t="s">
        <v>31</v>
      </c>
      <c r="D12" t="s">
        <v>79</v>
      </c>
      <c r="E12" t="s">
        <v>79</v>
      </c>
      <c r="F12" s="6" t="str">
        <f t="shared" si="0"/>
        <v>INSERT INTO likes_topics(id, profile_id, topic_id, created_at, updated_at) VALUES (DEFAULT, (SELECT P.id FROM profiles P, users U WHERE U.id = P.user_id AND U.email = 'user11@movie.com'), (SELECT id FROM topics WHERE genre_name = 'Film-Noir'), now(), now());</v>
      </c>
    </row>
    <row r="13" spans="1:6" x14ac:dyDescent="0.25">
      <c r="A13" t="s">
        <v>72</v>
      </c>
      <c r="B13" t="str">
        <f xml:space="preserve"> "(SELECT P.id FROM profiles P, users U WHERE U.id = P.user_id AND U.email = '"&amp;users!B13&amp;"')"</f>
        <v>(SELECT P.id FROM profiles P, users U WHERE U.id = P.user_id AND U.email = 'user12@movie.com')</v>
      </c>
      <c r="C13" s="1" t="s">
        <v>32</v>
      </c>
      <c r="D13" t="s">
        <v>79</v>
      </c>
      <c r="E13" t="s">
        <v>79</v>
      </c>
      <c r="F13" s="6" t="str">
        <f t="shared" si="0"/>
        <v>INSERT INTO likes_topics(id, profile_id, topic_id, created_at, updated_at) VALUES (DEFAULT, (SELECT P.id FROM profiles P, users U WHERE U.id = P.user_id AND U.email = 'user12@movie.com'), (SELECT id FROM topics WHERE genre_name = 'History'), now(), now());</v>
      </c>
    </row>
    <row r="14" spans="1:6" x14ac:dyDescent="0.25">
      <c r="A14" t="s">
        <v>72</v>
      </c>
      <c r="B14" t="str">
        <f xml:space="preserve"> "(SELECT P.id FROM profiles P, users U WHERE U.id = P.user_id AND U.email = '"&amp;users!B14&amp;"')"</f>
        <v>(SELECT P.id FROM profiles P, users U WHERE U.id = P.user_id AND U.email = 'user13@movie.com')</v>
      </c>
      <c r="C14" s="1" t="s">
        <v>33</v>
      </c>
      <c r="D14" t="s">
        <v>79</v>
      </c>
      <c r="E14" t="s">
        <v>79</v>
      </c>
      <c r="F14" s="6" t="str">
        <f t="shared" si="0"/>
        <v>INSERT INTO likes_topics(id, profile_id, topic_id, created_at, updated_at) VALUES (DEFAULT, (SELECT P.id FROM profiles P, users U WHERE U.id = P.user_id AND U.email = 'user13@movie.com'), (SELECT id FROM topics WHERE genre_name = 'Horror'), now(), now());</v>
      </c>
    </row>
    <row r="15" spans="1:6" x14ac:dyDescent="0.25">
      <c r="A15" t="s">
        <v>72</v>
      </c>
      <c r="B15" t="str">
        <f xml:space="preserve"> "(SELECT P.id FROM profiles P, users U WHERE U.id = P.user_id AND U.email = '"&amp;users!B15&amp;"')"</f>
        <v>(SELECT P.id FROM profiles P, users U WHERE U.id = P.user_id AND U.email = 'user14@movie.com')</v>
      </c>
      <c r="C15" s="1" t="s">
        <v>34</v>
      </c>
      <c r="D15" t="s">
        <v>79</v>
      </c>
      <c r="E15" t="s">
        <v>79</v>
      </c>
      <c r="F15" s="6" t="str">
        <f t="shared" si="0"/>
        <v>INSERT INTO likes_topics(id, profile_id, topic_id, created_at, updated_at) VALUES (DEFAULT, (SELECT P.id FROM profiles P, users U WHERE U.id = P.user_id AND U.email = 'user14@movie.com'), (SELECT id FROM topics WHERE genre_name = 'Romance'), now(), now());</v>
      </c>
    </row>
    <row r="16" spans="1:6" x14ac:dyDescent="0.25">
      <c r="A16" t="s">
        <v>72</v>
      </c>
      <c r="B16" t="str">
        <f xml:space="preserve"> "(SELECT P.id FROM profiles P, users U WHERE U.id = P.user_id AND U.email = '"&amp;users!B16&amp;"')"</f>
        <v>(SELECT P.id FROM profiles P, users U WHERE U.id = P.user_id AND U.email = 'user15@movie.com')</v>
      </c>
      <c r="C16" s="1" t="s">
        <v>35</v>
      </c>
      <c r="D16" t="s">
        <v>79</v>
      </c>
      <c r="E16" t="s">
        <v>79</v>
      </c>
      <c r="F16" s="6" t="str">
        <f t="shared" si="0"/>
        <v>INSERT INTO likes_topics(id, profile_id, topic_id, created_at, updated_at) VALUES (DEFAULT, (SELECT P.id FROM profiles P, users U WHERE U.id = P.user_id AND U.email = 'user15@movie.com'), (SELECT id FROM topics WHERE genre_name = 'Musical'), now(), now());</v>
      </c>
    </row>
    <row r="17" spans="1:6" x14ac:dyDescent="0.25">
      <c r="A17" t="s">
        <v>72</v>
      </c>
      <c r="B17" t="str">
        <f xml:space="preserve"> "(SELECT P.id FROM profiles P, users U WHERE U.id = P.user_id AND U.email = '"&amp;users!B17&amp;"')"</f>
        <v>(SELECT P.id FROM profiles P, users U WHERE U.id = P.user_id AND U.email = 'user16@movie.com')</v>
      </c>
      <c r="C17" s="1" t="s">
        <v>36</v>
      </c>
      <c r="D17" t="s">
        <v>79</v>
      </c>
      <c r="E17" t="s">
        <v>79</v>
      </c>
      <c r="F17" s="6" t="str">
        <f t="shared" si="0"/>
        <v>INSERT INTO likes_topics(id, profile_id, topic_id, created_at, updated_at) VALUES (DEFAULT, (SELECT P.id FROM profiles P, users U WHERE U.id = P.user_id AND U.email = 'user16@movie.com'), (SELECT id FROM topics WHERE genre_name = 'Mystery'), now(), now());</v>
      </c>
    </row>
    <row r="18" spans="1:6" x14ac:dyDescent="0.25">
      <c r="A18" t="s">
        <v>72</v>
      </c>
      <c r="B18" t="str">
        <f xml:space="preserve"> "(SELECT P.id FROM profiles P, users U WHERE U.id = P.user_id AND U.email = '"&amp;users!B18&amp;"')"</f>
        <v>(SELECT P.id FROM profiles P, users U WHERE U.id = P.user_id AND U.email = 'user17@movie.com')</v>
      </c>
      <c r="C18" s="1" t="s">
        <v>338</v>
      </c>
      <c r="D18" t="s">
        <v>79</v>
      </c>
      <c r="E18" t="s">
        <v>79</v>
      </c>
      <c r="F18" s="6" t="str">
        <f t="shared" si="0"/>
        <v>INSERT INTO likes_topics(id, profile_id, topic_id, created_at, updated_at) VALUES (DEFAULT, (SELECT P.id FROM profiles P, users U WHERE U.id = P.user_id AND U.email = 'user17@movie.com'), (SELECT id FROM topics WHERE genre_name = 'Sci-Fi'), now(), now());</v>
      </c>
    </row>
    <row r="19" spans="1:6" x14ac:dyDescent="0.25">
      <c r="A19" t="s">
        <v>72</v>
      </c>
      <c r="B19" t="str">
        <f xml:space="preserve"> "(SELECT P.id FROM profiles P, users U WHERE U.id = P.user_id AND U.email = '"&amp;users!B19&amp;"')"</f>
        <v>(SELECT P.id FROM profiles P, users U WHERE U.id = P.user_id AND U.email = 'user18@movie.com')</v>
      </c>
      <c r="C19" s="1" t="s">
        <v>37</v>
      </c>
      <c r="D19" t="s">
        <v>79</v>
      </c>
      <c r="E19" t="s">
        <v>79</v>
      </c>
      <c r="F19" s="6" t="str">
        <f t="shared" si="0"/>
        <v>INSERT INTO likes_topics(id, profile_id, topic_id, created_at, updated_at) VALUES (DEFAULT, (SELECT P.id FROM profiles P, users U WHERE U.id = P.user_id AND U.email = 'user18@movie.com'), (SELECT id FROM topics WHERE genre_name = 'Sport'), now(), now());</v>
      </c>
    </row>
    <row r="20" spans="1:6" x14ac:dyDescent="0.25">
      <c r="A20" t="s">
        <v>72</v>
      </c>
      <c r="B20" t="str">
        <f xml:space="preserve"> "(SELECT P.id FROM profiles P, users U WHERE U.id = P.user_id AND U.email = '"&amp;users!B20&amp;"')"</f>
        <v>(SELECT P.id FROM profiles P, users U WHERE U.id = P.user_id AND U.email = 'user19@movie.com')</v>
      </c>
      <c r="C20" s="1" t="s">
        <v>38</v>
      </c>
      <c r="D20" t="s">
        <v>79</v>
      </c>
      <c r="E20" t="s">
        <v>79</v>
      </c>
      <c r="F20" s="6" t="str">
        <f t="shared" si="0"/>
        <v>INSERT INTO likes_topics(id, profile_id, topic_id, created_at, updated_at) VALUES (DEFAULT, (SELECT P.id FROM profiles P, users U WHERE U.id = P.user_id AND U.email = 'user19@movie.com'), (SELECT id FROM topics WHERE genre_name = 'Thriller'), now(), now());</v>
      </c>
    </row>
    <row r="21" spans="1:6" x14ac:dyDescent="0.25">
      <c r="A21" t="s">
        <v>72</v>
      </c>
      <c r="B21" t="str">
        <f xml:space="preserve"> "(SELECT P.id FROM profiles P, users U WHERE U.id = P.user_id AND U.email = '"&amp;users!B21&amp;"')"</f>
        <v>(SELECT P.id FROM profiles P, users U WHERE U.id = P.user_id AND U.email = 'user20@movie.com')</v>
      </c>
      <c r="C21" s="1" t="s">
        <v>39</v>
      </c>
      <c r="D21" t="s">
        <v>79</v>
      </c>
      <c r="E21" t="s">
        <v>79</v>
      </c>
      <c r="F21" s="6" t="str">
        <f t="shared" si="0"/>
        <v>INSERT INTO likes_topics(id, profile_id, topic_id, created_at, updated_at) VALUES (DEFAULT, (SELECT P.id FROM profiles P, users U WHERE U.id = P.user_id AND U.email = 'user20@movie.com'), (SELECT id FROM topics WHERE genre_name = 'War'), now(), now());</v>
      </c>
    </row>
    <row r="22" spans="1:6" x14ac:dyDescent="0.25">
      <c r="A22" t="s">
        <v>72</v>
      </c>
      <c r="B22" t="str">
        <f xml:space="preserve"> "(SELECT P.id FROM profiles P, users U WHERE U.id = P.user_id AND U.email = '"&amp;users!B2&amp;"')"</f>
        <v>(SELECT P.id FROM profiles P, users U WHERE U.id = P.user_id AND U.email = 'user1@movie.com')</v>
      </c>
      <c r="C22" s="1" t="s">
        <v>40</v>
      </c>
      <c r="D22" t="s">
        <v>79</v>
      </c>
      <c r="E22" t="s">
        <v>79</v>
      </c>
      <c r="F22" s="6" t="str">
        <f t="shared" si="0"/>
        <v>INSERT INTO likes_topics(id, profile_id, topic_id, created_at, updated_at) VALUES (DEFAULT, (SELECT P.id FROM profiles P, users U WHERE U.id = P.user_id AND U.email = 'user1@movie.com'), (SELECT id FROM topics WHERE genre_name = 'Western'), now(), now());</v>
      </c>
    </row>
    <row r="23" spans="1:6" x14ac:dyDescent="0.25">
      <c r="A23" t="s">
        <v>72</v>
      </c>
      <c r="B23" t="str">
        <f xml:space="preserve"> "(SELECT P.id FROM profiles P, users U WHERE U.id = P.user_id AND U.email = '"&amp;users!B3&amp;"')"</f>
        <v>(SELECT P.id FROM profiles P, users U WHERE U.id = P.user_id AND U.email = 'user2@movie.com')</v>
      </c>
      <c r="C23" s="1" t="s">
        <v>41</v>
      </c>
      <c r="D23" t="s">
        <v>79</v>
      </c>
      <c r="E23" t="s">
        <v>79</v>
      </c>
      <c r="F23" s="6" t="str">
        <f t="shared" si="0"/>
        <v>INSERT INTO likes_topics(id, profile_id, topic_id, created_at, updated_at) VALUES (DEFAULT, (SELECT P.id FROM profiles P, users U WHERE U.id = P.user_id AND U.email = 'user2@movie.com'), (SELECT id FROM topics WHERE genre_name = 'Anime'), now(), now());</v>
      </c>
    </row>
    <row r="24" spans="1:6" x14ac:dyDescent="0.25">
      <c r="A24" t="s">
        <v>72</v>
      </c>
      <c r="B24" t="str">
        <f xml:space="preserve"> "(SELECT P.id FROM profiles P, users U WHERE U.id = P.user_id AND U.email = '"&amp;users!B4&amp;"')"</f>
        <v>(SELECT P.id FROM profiles P, users U WHERE U.id = P.user_id AND U.email = 'user3@movie.com')</v>
      </c>
      <c r="C24" s="1" t="s">
        <v>42</v>
      </c>
      <c r="D24" t="s">
        <v>79</v>
      </c>
      <c r="E24" t="s">
        <v>79</v>
      </c>
      <c r="F24" s="6" t="str">
        <f t="shared" si="0"/>
        <v>INSERT INTO likes_topics(id, profile_id, topic_id, created_at, updated_at) VALUES (DEFAULT, (SELECT P.id FROM profiles P, users U WHERE U.id = P.user_id AND U.email = 'user3@movie.com'), (SELECT id FROM topics WHERE genre_name = 'Adult'), now(), now());</v>
      </c>
    </row>
    <row r="25" spans="1:6" x14ac:dyDescent="0.25">
      <c r="A25" t="s">
        <v>72</v>
      </c>
      <c r="B25" t="str">
        <f xml:space="preserve"> "(SELECT P.id FROM profiles P, users U WHERE U.id = P.user_id AND U.email = '"&amp;users!B5&amp;"')"</f>
        <v>(SELECT P.id FROM profiles P, users U WHERE U.id = P.user_id AND U.email = 'user4@movie.com')</v>
      </c>
      <c r="C25" s="1" t="s">
        <v>43</v>
      </c>
      <c r="D25" t="s">
        <v>79</v>
      </c>
      <c r="E25" t="s">
        <v>79</v>
      </c>
      <c r="F25" s="6" t="str">
        <f t="shared" si="0"/>
        <v>INSERT INTO likes_topics(id, profile_id, topic_id, created_at, updated_at) VALUES (DEFAULT, (SELECT P.id FROM profiles P, users U WHERE U.id = P.user_id AND U.email = 'user4@movie.com'), (SELECT id FROM topics WHERE genre_name = 'Space'), now(), now());</v>
      </c>
    </row>
    <row r="26" spans="1:6" x14ac:dyDescent="0.25">
      <c r="A26" t="s">
        <v>72</v>
      </c>
      <c r="B26" t="str">
        <f xml:space="preserve"> "(SELECT P.id FROM profiles P, users U WHERE U.id = P.user_id AND U.email = '"&amp;users!B6&amp;"')"</f>
        <v>(SELECT P.id FROM profiles P, users U WHERE U.id = P.user_id AND U.email = 'user5@movie.com')</v>
      </c>
      <c r="C26" s="1" t="s">
        <v>44</v>
      </c>
      <c r="D26" t="s">
        <v>79</v>
      </c>
      <c r="E26" t="s">
        <v>79</v>
      </c>
      <c r="F26" s="6" t="str">
        <f t="shared" si="0"/>
        <v>INSERT INTO likes_topics(id, profile_id, topic_id, created_at, updated_at) VALUES (DEFAULT, (SELECT P.id FROM profiles P, users U WHERE U.id = P.user_id AND U.email = 'user5@movie.com'), (SELECT id FROM topics WHERE genre_name = 'Political'), now(), now());</v>
      </c>
    </row>
    <row r="27" spans="1:6" x14ac:dyDescent="0.25">
      <c r="A27" t="s">
        <v>72</v>
      </c>
      <c r="B27" t="str">
        <f xml:space="preserve"> "(SELECT P.id FROM profiles P, users U WHERE U.id = P.user_id AND U.email = '"&amp;users!B7&amp;"')"</f>
        <v>(SELECT P.id FROM profiles P, users U WHERE U.id = P.user_id AND U.email = 'user6@movie.com')</v>
      </c>
      <c r="C27" s="1" t="s">
        <v>45</v>
      </c>
      <c r="D27" t="s">
        <v>79</v>
      </c>
      <c r="E27" t="s">
        <v>79</v>
      </c>
      <c r="F27" s="6" t="str">
        <f t="shared" si="0"/>
        <v>INSERT INTO likes_topics(id, profile_id, topic_id, created_at, updated_at) VALUES (DEFAULT, (SELECT P.id FROM profiles P, users U WHERE U.id = P.user_id AND U.email = 'user6@movie.com'), (SELECT id FROM topics WHERE genre_name = 'Faith'), now(), now());</v>
      </c>
    </row>
    <row r="28" spans="1:6" x14ac:dyDescent="0.25">
      <c r="A28" t="s">
        <v>72</v>
      </c>
      <c r="B28" t="str">
        <f xml:space="preserve"> "(SELECT P.id FROM profiles P, users U WHERE U.id = P.user_id AND U.email = '"&amp;users!B8&amp;"')"</f>
        <v>(SELECT P.id FROM profiles P, users U WHERE U.id = P.user_id AND U.email = 'user7@movie.com')</v>
      </c>
      <c r="C28" s="1" t="s">
        <v>46</v>
      </c>
      <c r="D28" t="s">
        <v>79</v>
      </c>
      <c r="E28" t="s">
        <v>79</v>
      </c>
      <c r="F28" s="6" t="str">
        <f t="shared" si="0"/>
        <v>INSERT INTO likes_topics(id, profile_id, topic_id, created_at, updated_at) VALUES (DEFAULT, (SELECT P.id FROM profiles P, users U WHERE U.id = P.user_id AND U.email = 'user7@movie.com'), (SELECT id FROM topics WHERE genre_name = 'Independent'), now(), now());</v>
      </c>
    </row>
    <row r="29" spans="1:6" x14ac:dyDescent="0.25">
      <c r="A29" t="s">
        <v>72</v>
      </c>
      <c r="B29" t="str">
        <f xml:space="preserve"> "(SELECT P.id FROM profiles P, users U WHERE U.id = P.user_id AND U.email = '"&amp;users!B9&amp;"')"</f>
        <v>(SELECT P.id FROM profiles P, users U WHERE U.id = P.user_id AND U.email = 'user8@movie.com')</v>
      </c>
      <c r="C29" s="1" t="s">
        <v>47</v>
      </c>
      <c r="D29" t="s">
        <v>79</v>
      </c>
      <c r="E29" t="s">
        <v>79</v>
      </c>
      <c r="F29" s="6" t="str">
        <f t="shared" si="0"/>
        <v>INSERT INTO likes_topics(id, profile_id, topic_id, created_at, updated_at) VALUES (DEFAULT, (SELECT P.id FROM profiles P, users U WHERE U.id = P.user_id AND U.email = 'user8@movie.com'), (SELECT id FROM topics WHERE genre_name = 'Video Game'), now(), now());</v>
      </c>
    </row>
    <row r="30" spans="1:6" x14ac:dyDescent="0.25">
      <c r="A30" t="s">
        <v>72</v>
      </c>
      <c r="B30" t="str">
        <f xml:space="preserve"> "(SELECT P.id FROM profiles P, users U WHERE U.id = P.user_id AND U.email = '"&amp;users!B10&amp;"')"</f>
        <v>(SELECT P.id FROM profiles P, users U WHERE U.id = P.user_id AND U.email = 'user9@movie.com')</v>
      </c>
      <c r="C30" s="1" t="s">
        <v>48</v>
      </c>
      <c r="D30" t="s">
        <v>79</v>
      </c>
      <c r="E30" t="s">
        <v>79</v>
      </c>
      <c r="F30" s="6" t="str">
        <f t="shared" si="0"/>
        <v>INSERT INTO likes_topics(id, profile_id, topic_id, created_at, updated_at) VALUES (DEFAULT, (SELECT P.id FROM profiles P, users U WHERE U.id = P.user_id AND U.email = 'user9@movie.com'), (SELECT id FROM topics WHERE genre_name = 'Novel'), now(), now());</v>
      </c>
    </row>
    <row r="31" spans="1:6" x14ac:dyDescent="0.25">
      <c r="A31" t="s">
        <v>72</v>
      </c>
      <c r="B31" t="str">
        <f xml:space="preserve"> "(SELECT P.id FROM profiles P, users U WHERE U.id = P.user_id AND U.email = '"&amp;users!B11&amp;"')"</f>
        <v>(SELECT P.id FROM profiles P, users U WHERE U.id = P.user_id AND U.email = 'user10@movie.com')</v>
      </c>
      <c r="C31" s="1" t="s">
        <v>21</v>
      </c>
      <c r="D31" t="s">
        <v>79</v>
      </c>
      <c r="E31" t="s">
        <v>79</v>
      </c>
      <c r="F31" s="6" t="str">
        <f t="shared" si="0"/>
        <v>INSERT INTO likes_topics(id, profile_id, topic_id, created_at, updated_at) VALUES (DEFAULT, (SELECT P.id FROM profiles P, users U WHERE U.id = P.user_id AND U.email = 'user10@movie.com'), (SELECT id FROM topics WHERE genre_name = 'Action'), now(), now());</v>
      </c>
    </row>
    <row r="32" spans="1:6" x14ac:dyDescent="0.25">
      <c r="A32" t="s">
        <v>72</v>
      </c>
      <c r="B32" t="str">
        <f xml:space="preserve"> "(SELECT P.id FROM profiles P, users U WHERE U.id = P.user_id AND U.email = '"&amp;users!B12&amp;"')"</f>
        <v>(SELECT P.id FROM profiles P, users U WHERE U.id = P.user_id AND U.email = 'user11@movie.com')</v>
      </c>
      <c r="C32" s="1" t="s">
        <v>22</v>
      </c>
      <c r="D32" t="s">
        <v>79</v>
      </c>
      <c r="E32" t="s">
        <v>79</v>
      </c>
      <c r="F32" s="6" t="str">
        <f t="shared" si="0"/>
        <v>INSERT INTO likes_topics(id, profile_id, topic_id, created_at, updated_at) VALUES (DEFAULT, (SELECT P.id FROM profiles P, users U WHERE U.id = P.user_id AND U.email = 'user11@movie.com'), (SELECT id FROM topics WHERE genre_name = 'Adventure'), now(), now());</v>
      </c>
    </row>
    <row r="33" spans="1:6" x14ac:dyDescent="0.25">
      <c r="A33" t="s">
        <v>72</v>
      </c>
      <c r="B33" t="str">
        <f xml:space="preserve"> "(SELECT P.id FROM profiles P, users U WHERE U.id = P.user_id AND U.email = '"&amp;users!B13&amp;"')"</f>
        <v>(SELECT P.id FROM profiles P, users U WHERE U.id = P.user_id AND U.email = 'user12@movie.com')</v>
      </c>
      <c r="C33" s="1" t="s">
        <v>23</v>
      </c>
      <c r="D33" t="s">
        <v>79</v>
      </c>
      <c r="E33" t="s">
        <v>79</v>
      </c>
      <c r="F33" s="6" t="str">
        <f t="shared" si="0"/>
        <v>INSERT INTO likes_topics(id, profile_id, topic_id, created_at, updated_at) VALUES (DEFAULT, (SELECT P.id FROM profiles P, users U WHERE U.id = P.user_id AND U.email = 'user12@movie.com'), (SELECT id FROM topics WHERE genre_name = 'Animation'), now(), now());</v>
      </c>
    </row>
    <row r="34" spans="1:6" x14ac:dyDescent="0.25">
      <c r="A34" t="s">
        <v>72</v>
      </c>
      <c r="B34" t="str">
        <f xml:space="preserve"> "(SELECT P.id FROM profiles P, users U WHERE U.id = P.user_id AND U.email = '"&amp;users!B14&amp;"')"</f>
        <v>(SELECT P.id FROM profiles P, users U WHERE U.id = P.user_id AND U.email = 'user13@movie.com')</v>
      </c>
      <c r="C34" s="1" t="s">
        <v>24</v>
      </c>
      <c r="D34" t="s">
        <v>79</v>
      </c>
      <c r="E34" t="s">
        <v>79</v>
      </c>
      <c r="F34" s="6" t="str">
        <f t="shared" si="0"/>
        <v>INSERT INTO likes_topics(id, profile_id, topic_id, created_at, updated_at) VALUES (DEFAULT, (SELECT P.id FROM profiles P, users U WHERE U.id = P.user_id AND U.email = 'user13@movie.com'), (SELECT id FROM topics WHERE genre_name = 'Biography'), now(), now());</v>
      </c>
    </row>
    <row r="35" spans="1:6" x14ac:dyDescent="0.25">
      <c r="A35" t="s">
        <v>72</v>
      </c>
      <c r="B35" t="str">
        <f xml:space="preserve"> "(SELECT P.id FROM profiles P, users U WHERE U.id = P.user_id AND U.email = '"&amp;users!B15&amp;"')"</f>
        <v>(SELECT P.id FROM profiles P, users U WHERE U.id = P.user_id AND U.email = 'user14@movie.com')</v>
      </c>
      <c r="C35" s="1" t="s">
        <v>25</v>
      </c>
      <c r="D35" t="s">
        <v>79</v>
      </c>
      <c r="E35" t="s">
        <v>79</v>
      </c>
      <c r="F35" s="6" t="str">
        <f t="shared" si="0"/>
        <v>INSERT INTO likes_topics(id, profile_id, topic_id, created_at, updated_at) VALUES (DEFAULT, (SELECT P.id FROM profiles P, users U WHERE U.id = P.user_id AND U.email = 'user14@movie.com'), (SELECT id FROM topics WHERE genre_name = 'Comedy'), now(), now());</v>
      </c>
    </row>
    <row r="36" spans="1:6" x14ac:dyDescent="0.25">
      <c r="A36" t="s">
        <v>72</v>
      </c>
      <c r="B36" t="str">
        <f xml:space="preserve"> "(SELECT P.id FROM profiles P, users U WHERE U.id = P.user_id AND U.email = '"&amp;users!B16&amp;"')"</f>
        <v>(SELECT P.id FROM profiles P, users U WHERE U.id = P.user_id AND U.email = 'user15@movie.com')</v>
      </c>
      <c r="C36" s="1" t="s">
        <v>26</v>
      </c>
      <c r="D36" t="s">
        <v>79</v>
      </c>
      <c r="E36" t="s">
        <v>79</v>
      </c>
      <c r="F36" s="6" t="str">
        <f t="shared" si="0"/>
        <v>INSERT INTO likes_topics(id, profile_id, topic_id, created_at, updated_at) VALUES (DEFAULT, (SELECT P.id FROM profiles P, users U WHERE U.id = P.user_id AND U.email = 'user15@movie.com'), (SELECT id FROM topics WHERE genre_name = 'Crime'), now(), now());</v>
      </c>
    </row>
    <row r="37" spans="1:6" x14ac:dyDescent="0.25">
      <c r="A37" t="s">
        <v>72</v>
      </c>
      <c r="B37" t="str">
        <f xml:space="preserve"> "(SELECT P.id FROM profiles P, users U WHERE U.id = P.user_id AND U.email = '"&amp;users!B17&amp;"')"</f>
        <v>(SELECT P.id FROM profiles P, users U WHERE U.id = P.user_id AND U.email = 'user16@movie.com')</v>
      </c>
      <c r="C37" s="1" t="s">
        <v>27</v>
      </c>
      <c r="D37" t="s">
        <v>79</v>
      </c>
      <c r="E37" t="s">
        <v>79</v>
      </c>
      <c r="F37" s="6" t="str">
        <f t="shared" si="0"/>
        <v>INSERT INTO likes_topics(id, profile_id, topic_id, created_at, updated_at) VALUES (DEFAULT, (SELECT P.id FROM profiles P, users U WHERE U.id = P.user_id AND U.email = 'user16@movie.com'), (SELECT id FROM topics WHERE genre_name = 'Documentary'), now(), now());</v>
      </c>
    </row>
    <row r="38" spans="1:6" x14ac:dyDescent="0.25">
      <c r="A38" t="s">
        <v>72</v>
      </c>
      <c r="B38" t="str">
        <f xml:space="preserve"> "(SELECT P.id FROM profiles P, users U WHERE U.id = P.user_id AND U.email = '"&amp;users!B18&amp;"')"</f>
        <v>(SELECT P.id FROM profiles P, users U WHERE U.id = P.user_id AND U.email = 'user17@movie.com')</v>
      </c>
      <c r="C38" s="1" t="s">
        <v>28</v>
      </c>
      <c r="D38" t="s">
        <v>79</v>
      </c>
      <c r="E38" t="s">
        <v>79</v>
      </c>
      <c r="F38" s="6" t="str">
        <f t="shared" si="0"/>
        <v>INSERT INTO likes_topics(id, profile_id, topic_id, created_at, updated_at) VALUES (DEFAULT, (SELECT P.id FROM profiles P, users U WHERE U.id = P.user_id AND U.email = 'user17@movie.com'), (SELECT id FROM topics WHERE genre_name = 'Drama'), now(), now());</v>
      </c>
    </row>
    <row r="39" spans="1:6" x14ac:dyDescent="0.25">
      <c r="A39" t="s">
        <v>72</v>
      </c>
      <c r="B39" t="str">
        <f xml:space="preserve"> "(SELECT P.id FROM profiles P, users U WHERE U.id = P.user_id AND U.email = '"&amp;users!B19&amp;"')"</f>
        <v>(SELECT P.id FROM profiles P, users U WHERE U.id = P.user_id AND U.email = 'user18@movie.com')</v>
      </c>
      <c r="C39" s="1" t="s">
        <v>29</v>
      </c>
      <c r="D39" t="s">
        <v>79</v>
      </c>
      <c r="E39" t="s">
        <v>79</v>
      </c>
      <c r="F39" s="6" t="str">
        <f t="shared" si="0"/>
        <v>INSERT INTO likes_topics(id, profile_id, topic_id, created_at, updated_at) VALUES (DEFAULT, (SELECT P.id FROM profiles P, users U WHERE U.id = P.user_id AND U.email = 'user18@movie.com'), (SELECT id FROM topics WHERE genre_name = 'Family'), now(), now());</v>
      </c>
    </row>
    <row r="40" spans="1:6" x14ac:dyDescent="0.25">
      <c r="A40" t="s">
        <v>72</v>
      </c>
      <c r="B40" t="str">
        <f xml:space="preserve"> "(SELECT P.id FROM profiles P, users U WHERE U.id = P.user_id AND U.email = '"&amp;users!B20&amp;"')"</f>
        <v>(SELECT P.id FROM profiles P, users U WHERE U.id = P.user_id AND U.email = 'user19@movie.com')</v>
      </c>
      <c r="C40" s="1" t="s">
        <v>30</v>
      </c>
      <c r="D40" t="s">
        <v>79</v>
      </c>
      <c r="E40" t="s">
        <v>79</v>
      </c>
      <c r="F40" s="6" t="str">
        <f t="shared" si="0"/>
        <v>INSERT INTO likes_topics(id, profile_id, topic_id, created_at, updated_at) VALUES (DEFAULT, (SELECT P.id FROM profiles P, users U WHERE U.id = P.user_id AND U.email = 'user19@movie.com'), (SELECT id FROM topics WHERE genre_name = 'Fantasy'), now(), now());</v>
      </c>
    </row>
    <row r="41" spans="1:6" x14ac:dyDescent="0.25">
      <c r="A41" t="s">
        <v>72</v>
      </c>
      <c r="B41" t="str">
        <f xml:space="preserve"> "(SELECT P.id FROM profiles P, users U WHERE U.id = P.user_id AND U.email = '"&amp;users!B21&amp;"')"</f>
        <v>(SELECT P.id FROM profiles P, users U WHERE U.id = P.user_id AND U.email = 'user20@movie.com')</v>
      </c>
      <c r="C41" s="1" t="s">
        <v>31</v>
      </c>
      <c r="D41" t="s">
        <v>79</v>
      </c>
      <c r="E41" t="s">
        <v>79</v>
      </c>
      <c r="F41" s="6" t="str">
        <f t="shared" si="0"/>
        <v>INSERT INTO likes_topics(id, profile_id, topic_id, created_at, updated_at) VALUES (DEFAULT, (SELECT P.id FROM profiles P, users U WHERE U.id = P.user_id AND U.email = 'user20@movie.com'), (SELECT id FROM topics WHERE genre_name = 'Film-Noir'), now(), now());</v>
      </c>
    </row>
    <row r="42" spans="1:6" x14ac:dyDescent="0.25">
      <c r="A42" t="s">
        <v>72</v>
      </c>
      <c r="B42" t="str">
        <f xml:space="preserve"> "(SELECT P.id FROM profiles P, users U WHERE U.id = P.user_id AND U.email = '"&amp;users!B2&amp;"')"</f>
        <v>(SELECT P.id FROM profiles P, users U WHERE U.id = P.user_id AND U.email = 'user1@movie.com')</v>
      </c>
      <c r="C42" s="1" t="s">
        <v>32</v>
      </c>
      <c r="D42" t="s">
        <v>79</v>
      </c>
      <c r="E42" t="s">
        <v>79</v>
      </c>
      <c r="F42" s="6" t="str">
        <f t="shared" si="0"/>
        <v>INSERT INTO likes_topics(id, profile_id, topic_id, created_at, updated_at) VALUES (DEFAULT, (SELECT P.id FROM profiles P, users U WHERE U.id = P.user_id AND U.email = 'user1@movie.com'), (SELECT id FROM topics WHERE genre_name = 'History'), now(), now());</v>
      </c>
    </row>
    <row r="43" spans="1:6" x14ac:dyDescent="0.25">
      <c r="A43" t="s">
        <v>72</v>
      </c>
      <c r="B43" t="str">
        <f xml:space="preserve"> "(SELECT P.id FROM profiles P, users U WHERE U.id = P.user_id AND U.email = '"&amp;users!B3&amp;"')"</f>
        <v>(SELECT P.id FROM profiles P, users U WHERE U.id = P.user_id AND U.email = 'user2@movie.com')</v>
      </c>
      <c r="C43" s="1" t="s">
        <v>33</v>
      </c>
      <c r="D43" t="s">
        <v>79</v>
      </c>
      <c r="E43" t="s">
        <v>79</v>
      </c>
      <c r="F43" s="6" t="str">
        <f t="shared" si="0"/>
        <v>INSERT INTO likes_topics(id, profile_id, topic_id, created_at, updated_at) VALUES (DEFAULT, (SELECT P.id FROM profiles P, users U WHERE U.id = P.user_id AND U.email = 'user2@movie.com'), (SELECT id FROM topics WHERE genre_name = 'Horror'), now(), now());</v>
      </c>
    </row>
    <row r="44" spans="1:6" x14ac:dyDescent="0.25">
      <c r="A44" t="s">
        <v>72</v>
      </c>
      <c r="B44" t="str">
        <f xml:space="preserve"> "(SELECT P.id FROM profiles P, users U WHERE U.id = P.user_id AND U.email = '"&amp;users!B4&amp;"')"</f>
        <v>(SELECT P.id FROM profiles P, users U WHERE U.id = P.user_id AND U.email = 'user3@movie.com')</v>
      </c>
      <c r="C44" s="1" t="s">
        <v>34</v>
      </c>
      <c r="D44" t="s">
        <v>79</v>
      </c>
      <c r="E44" t="s">
        <v>79</v>
      </c>
      <c r="F44" s="6" t="str">
        <f t="shared" si="0"/>
        <v>INSERT INTO likes_topics(id, profile_id, topic_id, created_at, updated_at) VALUES (DEFAULT, (SELECT P.id FROM profiles P, users U WHERE U.id = P.user_id AND U.email = 'user3@movie.com'), (SELECT id FROM topics WHERE genre_name = 'Romance'), now(), now());</v>
      </c>
    </row>
    <row r="45" spans="1:6" x14ac:dyDescent="0.25">
      <c r="A45" t="s">
        <v>72</v>
      </c>
      <c r="B45" t="str">
        <f xml:space="preserve"> "(SELECT P.id FROM profiles P, users U WHERE U.id = P.user_id AND U.email = '"&amp;users!B5&amp;"')"</f>
        <v>(SELECT P.id FROM profiles P, users U WHERE U.id = P.user_id AND U.email = 'user4@movie.com')</v>
      </c>
      <c r="C45" s="1" t="s">
        <v>35</v>
      </c>
      <c r="D45" t="s">
        <v>79</v>
      </c>
      <c r="E45" t="s">
        <v>79</v>
      </c>
      <c r="F45" s="6" t="str">
        <f t="shared" si="0"/>
        <v>INSERT INTO likes_topics(id, profile_id, topic_id, created_at, updated_at) VALUES (DEFAULT, (SELECT P.id FROM profiles P, users U WHERE U.id = P.user_id AND U.email = 'user4@movie.com'), (SELECT id FROM topics WHERE genre_name = 'Musical'), now(), now());</v>
      </c>
    </row>
    <row r="46" spans="1:6" x14ac:dyDescent="0.25">
      <c r="A46" t="s">
        <v>72</v>
      </c>
      <c r="B46" t="str">
        <f xml:space="preserve"> "(SELECT P.id FROM profiles P, users U WHERE U.id = P.user_id AND U.email = '"&amp;users!B6&amp;"')"</f>
        <v>(SELECT P.id FROM profiles P, users U WHERE U.id = P.user_id AND U.email = 'user5@movie.com')</v>
      </c>
      <c r="C46" s="1" t="s">
        <v>36</v>
      </c>
      <c r="D46" t="s">
        <v>79</v>
      </c>
      <c r="E46" t="s">
        <v>79</v>
      </c>
      <c r="F46" s="6" t="str">
        <f t="shared" si="0"/>
        <v>INSERT INTO likes_topics(id, profile_id, topic_id, created_at, updated_at) VALUES (DEFAULT, (SELECT P.id FROM profiles P, users U WHERE U.id = P.user_id AND U.email = 'user5@movie.com'), (SELECT id FROM topics WHERE genre_name = 'Mystery'), now(), now());</v>
      </c>
    </row>
    <row r="47" spans="1:6" x14ac:dyDescent="0.25">
      <c r="A47" t="s">
        <v>72</v>
      </c>
      <c r="B47" t="str">
        <f xml:space="preserve"> "(SELECT P.id FROM profiles P, users U WHERE U.id = P.user_id AND U.email = '"&amp;users!B7&amp;"')"</f>
        <v>(SELECT P.id FROM profiles P, users U WHERE U.id = P.user_id AND U.email = 'user6@movie.com')</v>
      </c>
      <c r="C47" s="1" t="s">
        <v>338</v>
      </c>
      <c r="D47" t="s">
        <v>79</v>
      </c>
      <c r="E47" t="s">
        <v>79</v>
      </c>
      <c r="F47" s="6" t="str">
        <f t="shared" si="0"/>
        <v>INSERT INTO likes_topics(id, profile_id, topic_id, created_at, updated_at) VALUES (DEFAULT, (SELECT P.id FROM profiles P, users U WHERE U.id = P.user_id AND U.email = 'user6@movie.com'), (SELECT id FROM topics WHERE genre_name = 'Sci-Fi'), now(), now());</v>
      </c>
    </row>
    <row r="48" spans="1:6" x14ac:dyDescent="0.25">
      <c r="A48" t="s">
        <v>72</v>
      </c>
      <c r="B48" t="str">
        <f xml:space="preserve"> "(SELECT P.id FROM profiles P, users U WHERE U.id = P.user_id AND U.email = '"&amp;users!B8&amp;"')"</f>
        <v>(SELECT P.id FROM profiles P, users U WHERE U.id = P.user_id AND U.email = 'user7@movie.com')</v>
      </c>
      <c r="C48" s="1" t="s">
        <v>37</v>
      </c>
      <c r="D48" t="s">
        <v>79</v>
      </c>
      <c r="E48" t="s">
        <v>79</v>
      </c>
      <c r="F48" s="6" t="str">
        <f t="shared" si="0"/>
        <v>INSERT INTO likes_topics(id, profile_id, topic_id, created_at, updated_at) VALUES (DEFAULT, (SELECT P.id FROM profiles P, users U WHERE U.id = P.user_id AND U.email = 'user7@movie.com'), (SELECT id FROM topics WHERE genre_name = 'Sport'), now(), now());</v>
      </c>
    </row>
    <row r="49" spans="1:6" x14ac:dyDescent="0.25">
      <c r="A49" t="s">
        <v>72</v>
      </c>
      <c r="B49" t="str">
        <f xml:space="preserve"> "(SELECT P.id FROM profiles P, users U WHERE U.id = P.user_id AND U.email = '"&amp;users!B9&amp;"')"</f>
        <v>(SELECT P.id FROM profiles P, users U WHERE U.id = P.user_id AND U.email = 'user8@movie.com')</v>
      </c>
      <c r="C49" s="1" t="s">
        <v>38</v>
      </c>
      <c r="D49" t="s">
        <v>79</v>
      </c>
      <c r="E49" t="s">
        <v>79</v>
      </c>
      <c r="F49" s="6" t="str">
        <f t="shared" si="0"/>
        <v>INSERT INTO likes_topics(id, profile_id, topic_id, created_at, updated_at) VALUES (DEFAULT, (SELECT P.id FROM profiles P, users U WHERE U.id = P.user_id AND U.email = 'user8@movie.com'), (SELECT id FROM topics WHERE genre_name = 'Thriller'), now(), now());</v>
      </c>
    </row>
    <row r="50" spans="1:6" x14ac:dyDescent="0.25">
      <c r="A50" t="s">
        <v>72</v>
      </c>
      <c r="B50" t="str">
        <f xml:space="preserve"> "(SELECT P.id FROM profiles P, users U WHERE U.id = P.user_id AND U.email = '"&amp;users!B10&amp;"')"</f>
        <v>(SELECT P.id FROM profiles P, users U WHERE U.id = P.user_id AND U.email = 'user9@movie.com')</v>
      </c>
      <c r="C50" s="1" t="s">
        <v>39</v>
      </c>
      <c r="D50" t="s">
        <v>79</v>
      </c>
      <c r="E50" t="s">
        <v>79</v>
      </c>
      <c r="F50" s="6" t="str">
        <f t="shared" si="0"/>
        <v>INSERT INTO likes_topics(id, profile_id, topic_id, created_at, updated_at) VALUES (DEFAULT, (SELECT P.id FROM profiles P, users U WHERE U.id = P.user_id AND U.email = 'user9@movie.com'), (SELECT id FROM topics WHERE genre_name = 'War'), now(), now());</v>
      </c>
    </row>
    <row r="51" spans="1:6" x14ac:dyDescent="0.25">
      <c r="A51" t="s">
        <v>72</v>
      </c>
      <c r="B51" t="str">
        <f xml:space="preserve"> "(SELECT P.id FROM profiles P, users U WHERE U.id = P.user_id AND U.email = '"&amp;users!B11&amp;"')"</f>
        <v>(SELECT P.id FROM profiles P, users U WHERE U.id = P.user_id AND U.email = 'user10@movie.com')</v>
      </c>
      <c r="C51" s="1" t="s">
        <v>40</v>
      </c>
      <c r="D51" t="s">
        <v>79</v>
      </c>
      <c r="E51" t="s">
        <v>79</v>
      </c>
      <c r="F51" s="6" t="str">
        <f t="shared" si="0"/>
        <v>INSERT INTO likes_topics(id, profile_id, topic_id, created_at, updated_at) VALUES (DEFAULT, (SELECT P.id FROM profiles P, users U WHERE U.id = P.user_id AND U.email = 'user10@movie.com'), (SELECT id FROM topics WHERE genre_name = 'Western'), now(), now());</v>
      </c>
    </row>
    <row r="52" spans="1:6" x14ac:dyDescent="0.25">
      <c r="A52" t="s">
        <v>72</v>
      </c>
      <c r="B52" t="str">
        <f xml:space="preserve"> "(SELECT P.id FROM profiles P, users U WHERE U.id = P.user_id AND U.email = '"&amp;users!B12&amp;"')"</f>
        <v>(SELECT P.id FROM profiles P, users U WHERE U.id = P.user_id AND U.email = 'user11@movie.com')</v>
      </c>
      <c r="C52" s="1" t="s">
        <v>41</v>
      </c>
      <c r="D52" t="s">
        <v>79</v>
      </c>
      <c r="E52" t="s">
        <v>79</v>
      </c>
      <c r="F52" s="6" t="str">
        <f t="shared" si="0"/>
        <v>INSERT INTO likes_topics(id, profile_id, topic_id, created_at, updated_at) VALUES (DEFAULT, (SELECT P.id FROM profiles P, users U WHERE U.id = P.user_id AND U.email = 'user11@movie.com'), (SELECT id FROM topics WHERE genre_name = 'Anime'), now(), now());</v>
      </c>
    </row>
    <row r="53" spans="1:6" x14ac:dyDescent="0.25">
      <c r="A53" t="s">
        <v>72</v>
      </c>
      <c r="B53" t="str">
        <f xml:space="preserve"> "(SELECT P.id FROM profiles P, users U WHERE U.id = P.user_id AND U.email = '"&amp;users!B13&amp;"')"</f>
        <v>(SELECT P.id FROM profiles P, users U WHERE U.id = P.user_id AND U.email = 'user12@movie.com')</v>
      </c>
      <c r="C53" s="1" t="s">
        <v>42</v>
      </c>
      <c r="D53" t="s">
        <v>79</v>
      </c>
      <c r="E53" t="s">
        <v>79</v>
      </c>
      <c r="F53" s="6" t="str">
        <f t="shared" si="0"/>
        <v>INSERT INTO likes_topics(id, profile_id, topic_id, created_at, updated_at) VALUES (DEFAULT, (SELECT P.id FROM profiles P, users U WHERE U.id = P.user_id AND U.email = 'user12@movie.com'), (SELECT id FROM topics WHERE genre_name = 'Adult'), now(), now());</v>
      </c>
    </row>
    <row r="54" spans="1:6" x14ac:dyDescent="0.25">
      <c r="A54" t="s">
        <v>72</v>
      </c>
      <c r="B54" t="str">
        <f xml:space="preserve"> "(SELECT P.id FROM profiles P, users U WHERE U.id = P.user_id AND U.email = '"&amp;users!B14&amp;"')"</f>
        <v>(SELECT P.id FROM profiles P, users U WHERE U.id = P.user_id AND U.email = 'user13@movie.com')</v>
      </c>
      <c r="C54" s="1" t="s">
        <v>43</v>
      </c>
      <c r="D54" t="s">
        <v>79</v>
      </c>
      <c r="E54" t="s">
        <v>79</v>
      </c>
      <c r="F54" s="6" t="str">
        <f t="shared" si="0"/>
        <v>INSERT INTO likes_topics(id, profile_id, topic_id, created_at, updated_at) VALUES (DEFAULT, (SELECT P.id FROM profiles P, users U WHERE U.id = P.user_id AND U.email = 'user13@movie.com'), (SELECT id FROM topics WHERE genre_name = 'Space'), now(), now());</v>
      </c>
    </row>
    <row r="55" spans="1:6" x14ac:dyDescent="0.25">
      <c r="A55" t="s">
        <v>72</v>
      </c>
      <c r="B55" t="str">
        <f xml:space="preserve"> "(SELECT P.id FROM profiles P, users U WHERE U.id = P.user_id AND U.email = '"&amp;users!B15&amp;"')"</f>
        <v>(SELECT P.id FROM profiles P, users U WHERE U.id = P.user_id AND U.email = 'user14@movie.com')</v>
      </c>
      <c r="C55" s="1" t="s">
        <v>44</v>
      </c>
      <c r="D55" t="s">
        <v>79</v>
      </c>
      <c r="E55" t="s">
        <v>79</v>
      </c>
      <c r="F55" s="6" t="str">
        <f t="shared" si="0"/>
        <v>INSERT INTO likes_topics(id, profile_id, topic_id, created_at, updated_at) VALUES (DEFAULT, (SELECT P.id FROM profiles P, users U WHERE U.id = P.user_id AND U.email = 'user14@movie.com'), (SELECT id FROM topics WHERE genre_name = 'Political'), now(), now());</v>
      </c>
    </row>
    <row r="56" spans="1:6" x14ac:dyDescent="0.25">
      <c r="A56" t="s">
        <v>72</v>
      </c>
      <c r="B56" t="str">
        <f xml:space="preserve"> "(SELECT P.id FROM profiles P, users U WHERE U.id = P.user_id AND U.email = '"&amp;users!B16&amp;"')"</f>
        <v>(SELECT P.id FROM profiles P, users U WHERE U.id = P.user_id AND U.email = 'user15@movie.com')</v>
      </c>
      <c r="C56" s="1" t="s">
        <v>45</v>
      </c>
      <c r="D56" t="s">
        <v>79</v>
      </c>
      <c r="E56" t="s">
        <v>79</v>
      </c>
      <c r="F56" s="6" t="str">
        <f t="shared" si="0"/>
        <v>INSERT INTO likes_topics(id, profile_id, topic_id, created_at, updated_at) VALUES (DEFAULT, (SELECT P.id FROM profiles P, users U WHERE U.id = P.user_id AND U.email = 'user15@movie.com'), (SELECT id FROM topics WHERE genre_name = 'Faith'), now(), now());</v>
      </c>
    </row>
    <row r="57" spans="1:6" x14ac:dyDescent="0.25">
      <c r="A57" t="s">
        <v>72</v>
      </c>
      <c r="B57" t="str">
        <f xml:space="preserve"> "(SELECT P.id FROM profiles P, users U WHERE U.id = P.user_id AND U.email = '"&amp;users!B17&amp;"')"</f>
        <v>(SELECT P.id FROM profiles P, users U WHERE U.id = P.user_id AND U.email = 'user16@movie.com')</v>
      </c>
      <c r="C57" s="1" t="s">
        <v>46</v>
      </c>
      <c r="D57" t="s">
        <v>79</v>
      </c>
      <c r="E57" t="s">
        <v>79</v>
      </c>
      <c r="F57" s="6" t="str">
        <f t="shared" si="0"/>
        <v>INSERT INTO likes_topics(id, profile_id, topic_id, created_at, updated_at) VALUES (DEFAULT, (SELECT P.id FROM profiles P, users U WHERE U.id = P.user_id AND U.email = 'user16@movie.com'), (SELECT id FROM topics WHERE genre_name = 'Independent'), now(), now());</v>
      </c>
    </row>
    <row r="58" spans="1:6" x14ac:dyDescent="0.25">
      <c r="A58" t="s">
        <v>72</v>
      </c>
      <c r="B58" t="str">
        <f xml:space="preserve"> "(SELECT P.id FROM profiles P, users U WHERE U.id = P.user_id AND U.email = '"&amp;users!B18&amp;"')"</f>
        <v>(SELECT P.id FROM profiles P, users U WHERE U.id = P.user_id AND U.email = 'user17@movie.com')</v>
      </c>
      <c r="C58" s="1" t="s">
        <v>47</v>
      </c>
      <c r="D58" t="s">
        <v>79</v>
      </c>
      <c r="E58" t="s">
        <v>79</v>
      </c>
      <c r="F58" s="6" t="str">
        <f t="shared" si="0"/>
        <v>INSERT INTO likes_topics(id, profile_id, topic_id, created_at, updated_at) VALUES (DEFAULT, (SELECT P.id FROM profiles P, users U WHERE U.id = P.user_id AND U.email = 'user17@movie.com'), (SELECT id FROM topics WHERE genre_name = 'Video Game'), now(), now());</v>
      </c>
    </row>
    <row r="59" spans="1:6" x14ac:dyDescent="0.25">
      <c r="A59" t="s">
        <v>72</v>
      </c>
      <c r="B59" t="str">
        <f xml:space="preserve"> "(SELECT P.id FROM profiles P, users U WHERE U.id = P.user_id AND U.email = '"&amp;users!B19&amp;"')"</f>
        <v>(SELECT P.id FROM profiles P, users U WHERE U.id = P.user_id AND U.email = 'user18@movie.com')</v>
      </c>
      <c r="C59" s="1" t="s">
        <v>48</v>
      </c>
      <c r="D59" t="s">
        <v>79</v>
      </c>
      <c r="E59" t="s">
        <v>79</v>
      </c>
      <c r="F59" s="6" t="str">
        <f t="shared" si="0"/>
        <v>INSERT INTO likes_topics(id, profile_id, topic_id, created_at, updated_at) VALUES (DEFAULT, (SELECT P.id FROM profiles P, users U WHERE U.id = P.user_id AND U.email = 'user18@movie.com'), (SELECT id FROM topics WHERE genre_name = 'Novel'), now(), now());</v>
      </c>
    </row>
    <row r="60" spans="1:6" x14ac:dyDescent="0.25">
      <c r="A60" t="s">
        <v>72</v>
      </c>
      <c r="B60" t="str">
        <f xml:space="preserve"> "(SELECT P.id FROM profiles P, users U WHERE U.id = P.user_id AND U.email = '"&amp;users!B20&amp;"')"</f>
        <v>(SELECT P.id FROM profiles P, users U WHERE U.id = P.user_id AND U.email = 'user19@movie.com')</v>
      </c>
      <c r="C60" s="1" t="s">
        <v>21</v>
      </c>
      <c r="D60" t="s">
        <v>79</v>
      </c>
      <c r="E60" t="s">
        <v>79</v>
      </c>
      <c r="F60" s="6" t="str">
        <f t="shared" si="0"/>
        <v>INSERT INTO likes_topics(id, profile_id, topic_id, created_at, updated_at) VALUES (DEFAULT, (SELECT P.id FROM profiles P, users U WHERE U.id = P.user_id AND U.email = 'user19@movie.com'), (SELECT id FROM topics WHERE genre_name = 'Action'), now(), now());</v>
      </c>
    </row>
    <row r="61" spans="1:6" x14ac:dyDescent="0.25">
      <c r="A61" t="s">
        <v>72</v>
      </c>
      <c r="B61" t="str">
        <f xml:space="preserve"> "(SELECT P.id FROM profiles P, users U WHERE U.id = P.user_id AND U.email = '"&amp;users!B21&amp;"')"</f>
        <v>(SELECT P.id FROM profiles P, users U WHERE U.id = P.user_id AND U.email = 'user20@movie.com')</v>
      </c>
      <c r="C61" s="1" t="s">
        <v>22</v>
      </c>
      <c r="D61" t="s">
        <v>79</v>
      </c>
      <c r="E61" t="s">
        <v>79</v>
      </c>
      <c r="F61" s="6" t="str">
        <f t="shared" si="0"/>
        <v>INSERT INTO likes_topics(id, profile_id, topic_id, created_at, updated_at) VALUES (DEFAULT, (SELECT P.id FROM profiles P, users U WHERE U.id = P.user_id AND U.email = 'user20@movie.com'), (SELECT id FROM topics WHERE genre_name = 'Adventure'), now(), now());</v>
      </c>
    </row>
    <row r="62" spans="1:6" x14ac:dyDescent="0.25">
      <c r="A62" t="s">
        <v>72</v>
      </c>
      <c r="B62" t="str">
        <f xml:space="preserve"> "(SELECT P.id FROM profiles P, users U WHERE U.id = P.user_id AND U.email = '"&amp;users!B2&amp;"')"</f>
        <v>(SELECT P.id FROM profiles P, users U WHERE U.id = P.user_id AND U.email = 'user1@movie.com')</v>
      </c>
      <c r="C62" s="1" t="s">
        <v>23</v>
      </c>
      <c r="D62" t="s">
        <v>79</v>
      </c>
      <c r="E62" t="s">
        <v>79</v>
      </c>
      <c r="F62" s="6" t="str">
        <f t="shared" si="0"/>
        <v>INSERT INTO likes_topics(id, profile_id, topic_id, created_at, updated_at) VALUES (DEFAULT, (SELECT P.id FROM profiles P, users U WHERE U.id = P.user_id AND U.email = 'user1@movie.com'), (SELECT id FROM topics WHERE genre_name = 'Animation'), now(), now());</v>
      </c>
    </row>
    <row r="63" spans="1:6" x14ac:dyDescent="0.25">
      <c r="A63" t="s">
        <v>72</v>
      </c>
      <c r="B63" t="str">
        <f xml:space="preserve"> "(SELECT P.id FROM profiles P, users U WHERE U.id = P.user_id AND U.email = '"&amp;users!B3&amp;"')"</f>
        <v>(SELECT P.id FROM profiles P, users U WHERE U.id = P.user_id AND U.email = 'user2@movie.com')</v>
      </c>
      <c r="C63" s="1" t="s">
        <v>24</v>
      </c>
      <c r="D63" t="s">
        <v>79</v>
      </c>
      <c r="E63" t="s">
        <v>79</v>
      </c>
      <c r="F63" s="6" t="str">
        <f t="shared" si="0"/>
        <v>INSERT INTO likes_topics(id, profile_id, topic_id, created_at, updated_at) VALUES (DEFAULT, (SELECT P.id FROM profiles P, users U WHERE U.id = P.user_id AND U.email = 'user2@movie.com'), (SELECT id FROM topics WHERE genre_name = 'Biography'), now(), now());</v>
      </c>
    </row>
    <row r="64" spans="1:6" x14ac:dyDescent="0.25">
      <c r="A64" t="s">
        <v>72</v>
      </c>
      <c r="B64" t="str">
        <f xml:space="preserve"> "(SELECT P.id FROM profiles P, users U WHERE U.id = P.user_id AND U.email = '"&amp;users!B4&amp;"')"</f>
        <v>(SELECT P.id FROM profiles P, users U WHERE U.id = P.user_id AND U.email = 'user3@movie.com')</v>
      </c>
      <c r="C64" s="1" t="s">
        <v>25</v>
      </c>
      <c r="D64" t="s">
        <v>79</v>
      </c>
      <c r="E64" t="s">
        <v>79</v>
      </c>
      <c r="F64" s="6" t="str">
        <f t="shared" si="0"/>
        <v>INSERT INTO likes_topics(id, profile_id, topic_id, created_at, updated_at) VALUES (DEFAULT, (SELECT P.id FROM profiles P, users U WHERE U.id = P.user_id AND U.email = 'user3@movie.com'), (SELECT id FROM topics WHERE genre_name = 'Comedy'), now(), now());</v>
      </c>
    </row>
    <row r="65" spans="1:6" x14ac:dyDescent="0.25">
      <c r="A65" t="s">
        <v>72</v>
      </c>
      <c r="B65" t="str">
        <f xml:space="preserve"> "(SELECT P.id FROM profiles P, users U WHERE U.id = P.user_id AND U.email = '"&amp;users!B5&amp;"')"</f>
        <v>(SELECT P.id FROM profiles P, users U WHERE U.id = P.user_id AND U.email = 'user4@movie.com')</v>
      </c>
      <c r="C65" s="1" t="s">
        <v>26</v>
      </c>
      <c r="D65" t="s">
        <v>79</v>
      </c>
      <c r="E65" t="s">
        <v>79</v>
      </c>
      <c r="F65" s="6" t="str">
        <f t="shared" si="0"/>
        <v>INSERT INTO likes_topics(id, profile_id, topic_id, created_at, updated_at) VALUES (DEFAULT, (SELECT P.id FROM profiles P, users U WHERE U.id = P.user_id AND U.email = 'user4@movie.com'), (SELECT id FROM topics WHERE genre_name = 'Crime'), now(), now());</v>
      </c>
    </row>
    <row r="66" spans="1:6" x14ac:dyDescent="0.25">
      <c r="A66" t="s">
        <v>72</v>
      </c>
      <c r="B66" t="str">
        <f xml:space="preserve"> "(SELECT P.id FROM profiles P, users U WHERE U.id = P.user_id AND U.email = '"&amp;users!B6&amp;"')"</f>
        <v>(SELECT P.id FROM profiles P, users U WHERE U.id = P.user_id AND U.email = 'user5@movie.com')</v>
      </c>
      <c r="C66" s="1" t="s">
        <v>27</v>
      </c>
      <c r="D66" t="s">
        <v>79</v>
      </c>
      <c r="E66" t="s">
        <v>79</v>
      </c>
      <c r="F66" s="6" t="str">
        <f t="shared" si="0"/>
        <v>INSERT INTO likes_topics(id, profile_id, topic_id, created_at, updated_at) VALUES (DEFAULT, (SELECT P.id FROM profiles P, users U WHERE U.id = P.user_id AND U.email = 'user5@movie.com'), (SELECT id FROM topics WHERE genre_name = 'Documentary'), now(), now());</v>
      </c>
    </row>
    <row r="67" spans="1:6" x14ac:dyDescent="0.25">
      <c r="A67" t="s">
        <v>72</v>
      </c>
      <c r="B67" t="str">
        <f xml:space="preserve"> "(SELECT P.id FROM profiles P, users U WHERE U.id = P.user_id AND U.email = '"&amp;users!B7&amp;"')"</f>
        <v>(SELECT P.id FROM profiles P, users U WHERE U.id = P.user_id AND U.email = 'user6@movie.com')</v>
      </c>
      <c r="C67" s="1" t="s">
        <v>28</v>
      </c>
      <c r="D67" t="s">
        <v>79</v>
      </c>
      <c r="E67" t="s">
        <v>79</v>
      </c>
      <c r="F67" s="6" t="str">
        <f t="shared" ref="F67:F92" si="1" xml:space="preserve"> "INSERT INTO likes_topics("&amp;A$1&amp;", "&amp;B$1&amp;", "&amp;C$1&amp;", "&amp;D$1&amp;", "&amp;E$1&amp;") VALUES ("&amp;A67&amp;", "&amp;B67&amp;", (SELECT id FROM topics WHERE genre_name = '"&amp;C67&amp;"'), "&amp;D67&amp;", "&amp;E67&amp;");"</f>
        <v>INSERT INTO likes_topics(id, profile_id, topic_id, created_at, updated_at) VALUES (DEFAULT, (SELECT P.id FROM profiles P, users U WHERE U.id = P.user_id AND U.email = 'user6@movie.com'), (SELECT id FROM topics WHERE genre_name = 'Drama'), now(), now());</v>
      </c>
    </row>
    <row r="68" spans="1:6" x14ac:dyDescent="0.25">
      <c r="A68" t="s">
        <v>72</v>
      </c>
      <c r="B68" t="str">
        <f xml:space="preserve"> "(SELECT P.id FROM profiles P, users U WHERE U.id = P.user_id AND U.email = '"&amp;users!B8&amp;"')"</f>
        <v>(SELECT P.id FROM profiles P, users U WHERE U.id = P.user_id AND U.email = 'user7@movie.com')</v>
      </c>
      <c r="C68" s="1" t="s">
        <v>29</v>
      </c>
      <c r="D68" t="s">
        <v>79</v>
      </c>
      <c r="E68" t="s">
        <v>79</v>
      </c>
      <c r="F68" s="6" t="str">
        <f t="shared" si="1"/>
        <v>INSERT INTO likes_topics(id, profile_id, topic_id, created_at, updated_at) VALUES (DEFAULT, (SELECT P.id FROM profiles P, users U WHERE U.id = P.user_id AND U.email = 'user7@movie.com'), (SELECT id FROM topics WHERE genre_name = 'Family'), now(), now());</v>
      </c>
    </row>
    <row r="69" spans="1:6" x14ac:dyDescent="0.25">
      <c r="A69" t="s">
        <v>72</v>
      </c>
      <c r="B69" t="str">
        <f xml:space="preserve"> "(SELECT P.id FROM profiles P, users U WHERE U.id = P.user_id AND U.email = '"&amp;users!B9&amp;"')"</f>
        <v>(SELECT P.id FROM profiles P, users U WHERE U.id = P.user_id AND U.email = 'user8@movie.com')</v>
      </c>
      <c r="C69" s="1" t="s">
        <v>30</v>
      </c>
      <c r="D69" t="s">
        <v>79</v>
      </c>
      <c r="E69" t="s">
        <v>79</v>
      </c>
      <c r="F69" s="6" t="str">
        <f t="shared" si="1"/>
        <v>INSERT INTO likes_topics(id, profile_id, topic_id, created_at, updated_at) VALUES (DEFAULT, (SELECT P.id FROM profiles P, users U WHERE U.id = P.user_id AND U.email = 'user8@movie.com'), (SELECT id FROM topics WHERE genre_name = 'Fantasy'), now(), now());</v>
      </c>
    </row>
    <row r="70" spans="1:6" x14ac:dyDescent="0.25">
      <c r="A70" t="s">
        <v>72</v>
      </c>
      <c r="B70" t="str">
        <f xml:space="preserve"> "(SELECT P.id FROM profiles P, users U WHERE U.id = P.user_id AND U.email = '"&amp;users!B10&amp;"')"</f>
        <v>(SELECT P.id FROM profiles P, users U WHERE U.id = P.user_id AND U.email = 'user9@movie.com')</v>
      </c>
      <c r="C70" s="1" t="s">
        <v>31</v>
      </c>
      <c r="D70" t="s">
        <v>79</v>
      </c>
      <c r="E70" t="s">
        <v>79</v>
      </c>
      <c r="F70" s="6" t="str">
        <f t="shared" si="1"/>
        <v>INSERT INTO likes_topics(id, profile_id, topic_id, created_at, updated_at) VALUES (DEFAULT, (SELECT P.id FROM profiles P, users U WHERE U.id = P.user_id AND U.email = 'user9@movie.com'), (SELECT id FROM topics WHERE genre_name = 'Film-Noir'), now(), now());</v>
      </c>
    </row>
    <row r="71" spans="1:6" x14ac:dyDescent="0.25">
      <c r="A71" t="s">
        <v>72</v>
      </c>
      <c r="B71" t="str">
        <f xml:space="preserve"> "(SELECT P.id FROM profiles P, users U WHERE U.id = P.user_id AND U.email = '"&amp;users!B11&amp;"')"</f>
        <v>(SELECT P.id FROM profiles P, users U WHERE U.id = P.user_id AND U.email = 'user10@movie.com')</v>
      </c>
      <c r="C71" s="1" t="s">
        <v>32</v>
      </c>
      <c r="D71" t="s">
        <v>79</v>
      </c>
      <c r="E71" t="s">
        <v>79</v>
      </c>
      <c r="F71" s="6" t="str">
        <f t="shared" si="1"/>
        <v>INSERT INTO likes_topics(id, profile_id, topic_id, created_at, updated_at) VALUES (DEFAULT, (SELECT P.id FROM profiles P, users U WHERE U.id = P.user_id AND U.email = 'user10@movie.com'), (SELECT id FROM topics WHERE genre_name = 'History'), now(), now());</v>
      </c>
    </row>
    <row r="72" spans="1:6" x14ac:dyDescent="0.25">
      <c r="A72" t="s">
        <v>72</v>
      </c>
      <c r="B72" t="str">
        <f xml:space="preserve"> "(SELECT P.id FROM profiles P, users U WHERE U.id = P.user_id AND U.email = '"&amp;users!B12&amp;"')"</f>
        <v>(SELECT P.id FROM profiles P, users U WHERE U.id = P.user_id AND U.email = 'user11@movie.com')</v>
      </c>
      <c r="C72" s="1" t="s">
        <v>33</v>
      </c>
      <c r="D72" t="s">
        <v>79</v>
      </c>
      <c r="E72" t="s">
        <v>79</v>
      </c>
      <c r="F72" s="6" t="str">
        <f t="shared" si="1"/>
        <v>INSERT INTO likes_topics(id, profile_id, topic_id, created_at, updated_at) VALUES (DEFAULT, (SELECT P.id FROM profiles P, users U WHERE U.id = P.user_id AND U.email = 'user11@movie.com'), (SELECT id FROM topics WHERE genre_name = 'Horror'), now(), now());</v>
      </c>
    </row>
    <row r="73" spans="1:6" x14ac:dyDescent="0.25">
      <c r="A73" t="s">
        <v>72</v>
      </c>
      <c r="B73" t="str">
        <f xml:space="preserve"> "(SELECT P.id FROM profiles P, users U WHERE U.id = P.user_id AND U.email = '"&amp;users!B13&amp;"')"</f>
        <v>(SELECT P.id FROM profiles P, users U WHERE U.id = P.user_id AND U.email = 'user12@movie.com')</v>
      </c>
      <c r="C73" s="1" t="s">
        <v>34</v>
      </c>
      <c r="D73" t="s">
        <v>79</v>
      </c>
      <c r="E73" t="s">
        <v>79</v>
      </c>
      <c r="F73" s="6" t="str">
        <f t="shared" si="1"/>
        <v>INSERT INTO likes_topics(id, profile_id, topic_id, created_at, updated_at) VALUES (DEFAULT, (SELECT P.id FROM profiles P, users U WHERE U.id = P.user_id AND U.email = 'user12@movie.com'), (SELECT id FROM topics WHERE genre_name = 'Romance'), now(), now());</v>
      </c>
    </row>
    <row r="74" spans="1:6" x14ac:dyDescent="0.25">
      <c r="A74" t="s">
        <v>72</v>
      </c>
      <c r="B74" t="str">
        <f xml:space="preserve"> "(SELECT P.id FROM profiles P, users U WHERE U.id = P.user_id AND U.email = '"&amp;users!B14&amp;"')"</f>
        <v>(SELECT P.id FROM profiles P, users U WHERE U.id = P.user_id AND U.email = 'user13@movie.com')</v>
      </c>
      <c r="C74" s="1" t="s">
        <v>35</v>
      </c>
      <c r="D74" t="s">
        <v>79</v>
      </c>
      <c r="E74" t="s">
        <v>79</v>
      </c>
      <c r="F74" s="6" t="str">
        <f t="shared" si="1"/>
        <v>INSERT INTO likes_topics(id, profile_id, topic_id, created_at, updated_at) VALUES (DEFAULT, (SELECT P.id FROM profiles P, users U WHERE U.id = P.user_id AND U.email = 'user13@movie.com'), (SELECT id FROM topics WHERE genre_name = 'Musical'), now(), now());</v>
      </c>
    </row>
    <row r="75" spans="1:6" x14ac:dyDescent="0.25">
      <c r="A75" t="s">
        <v>72</v>
      </c>
      <c r="B75" t="str">
        <f xml:space="preserve"> "(SELECT P.id FROM profiles P, users U WHERE U.id = P.user_id AND U.email = '"&amp;users!B15&amp;"')"</f>
        <v>(SELECT P.id FROM profiles P, users U WHERE U.id = P.user_id AND U.email = 'user14@movie.com')</v>
      </c>
      <c r="C75" s="1" t="s">
        <v>36</v>
      </c>
      <c r="D75" t="s">
        <v>79</v>
      </c>
      <c r="E75" t="s">
        <v>79</v>
      </c>
      <c r="F75" s="6" t="str">
        <f t="shared" si="1"/>
        <v>INSERT INTO likes_topics(id, profile_id, topic_id, created_at, updated_at) VALUES (DEFAULT, (SELECT P.id FROM profiles P, users U WHERE U.id = P.user_id AND U.email = 'user14@movie.com'), (SELECT id FROM topics WHERE genre_name = 'Mystery'), now(), now());</v>
      </c>
    </row>
    <row r="76" spans="1:6" x14ac:dyDescent="0.25">
      <c r="A76" t="s">
        <v>72</v>
      </c>
      <c r="B76" t="str">
        <f xml:space="preserve"> "(SELECT P.id FROM profiles P, users U WHERE U.id = P.user_id AND U.email = '"&amp;users!B16&amp;"')"</f>
        <v>(SELECT P.id FROM profiles P, users U WHERE U.id = P.user_id AND U.email = 'user15@movie.com')</v>
      </c>
      <c r="C76" s="1" t="s">
        <v>338</v>
      </c>
      <c r="D76" t="s">
        <v>79</v>
      </c>
      <c r="E76" t="s">
        <v>79</v>
      </c>
      <c r="F76" s="6" t="str">
        <f t="shared" si="1"/>
        <v>INSERT INTO likes_topics(id, profile_id, topic_id, created_at, updated_at) VALUES (DEFAULT, (SELECT P.id FROM profiles P, users U WHERE U.id = P.user_id AND U.email = 'user15@movie.com'), (SELECT id FROM topics WHERE genre_name = 'Sci-Fi'), now(), now());</v>
      </c>
    </row>
    <row r="77" spans="1:6" x14ac:dyDescent="0.25">
      <c r="A77" t="s">
        <v>72</v>
      </c>
      <c r="B77" t="str">
        <f xml:space="preserve"> "(SELECT P.id FROM profiles P, users U WHERE U.id = P.user_id AND U.email = '"&amp;users!B17&amp;"')"</f>
        <v>(SELECT P.id FROM profiles P, users U WHERE U.id = P.user_id AND U.email = 'user16@movie.com')</v>
      </c>
      <c r="C77" s="1" t="s">
        <v>37</v>
      </c>
      <c r="D77" t="s">
        <v>79</v>
      </c>
      <c r="E77" t="s">
        <v>79</v>
      </c>
      <c r="F77" s="6" t="str">
        <f t="shared" si="1"/>
        <v>INSERT INTO likes_topics(id, profile_id, topic_id, created_at, updated_at) VALUES (DEFAULT, (SELECT P.id FROM profiles P, users U WHERE U.id = P.user_id AND U.email = 'user16@movie.com'), (SELECT id FROM topics WHERE genre_name = 'Sport'), now(), now());</v>
      </c>
    </row>
    <row r="78" spans="1:6" x14ac:dyDescent="0.25">
      <c r="A78" t="s">
        <v>72</v>
      </c>
      <c r="B78" t="str">
        <f xml:space="preserve"> "(SELECT P.id FROM profiles P, users U WHERE U.id = P.user_id AND U.email = '"&amp;users!B18&amp;"')"</f>
        <v>(SELECT P.id FROM profiles P, users U WHERE U.id = P.user_id AND U.email = 'user17@movie.com')</v>
      </c>
      <c r="C78" s="1" t="s">
        <v>38</v>
      </c>
      <c r="D78" t="s">
        <v>79</v>
      </c>
      <c r="E78" t="s">
        <v>79</v>
      </c>
      <c r="F78" s="6" t="str">
        <f t="shared" si="1"/>
        <v>INSERT INTO likes_topics(id, profile_id, topic_id, created_at, updated_at) VALUES (DEFAULT, (SELECT P.id FROM profiles P, users U WHERE U.id = P.user_id AND U.email = 'user17@movie.com'), (SELECT id FROM topics WHERE genre_name = 'Thriller'), now(), now());</v>
      </c>
    </row>
    <row r="79" spans="1:6" x14ac:dyDescent="0.25">
      <c r="A79" t="s">
        <v>72</v>
      </c>
      <c r="B79" t="str">
        <f xml:space="preserve"> "(SELECT P.id FROM profiles P, users U WHERE U.id = P.user_id AND U.email = '"&amp;users!B19&amp;"')"</f>
        <v>(SELECT P.id FROM profiles P, users U WHERE U.id = P.user_id AND U.email = 'user18@movie.com')</v>
      </c>
      <c r="C79" s="1" t="s">
        <v>39</v>
      </c>
      <c r="D79" t="s">
        <v>79</v>
      </c>
      <c r="E79" t="s">
        <v>79</v>
      </c>
      <c r="F79" s="6" t="str">
        <f t="shared" si="1"/>
        <v>INSERT INTO likes_topics(id, profile_id, topic_id, created_at, updated_at) VALUES (DEFAULT, (SELECT P.id FROM profiles P, users U WHERE U.id = P.user_id AND U.email = 'user18@movie.com'), (SELECT id FROM topics WHERE genre_name = 'War'), now(), now());</v>
      </c>
    </row>
    <row r="80" spans="1:6" x14ac:dyDescent="0.25">
      <c r="A80" t="s">
        <v>72</v>
      </c>
      <c r="B80" t="str">
        <f xml:space="preserve"> "(SELECT P.id FROM profiles P, users U WHERE U.id = P.user_id AND U.email = '"&amp;users!B20&amp;"')"</f>
        <v>(SELECT P.id FROM profiles P, users U WHERE U.id = P.user_id AND U.email = 'user19@movie.com')</v>
      </c>
      <c r="C80" s="1" t="s">
        <v>40</v>
      </c>
      <c r="D80" t="s">
        <v>79</v>
      </c>
      <c r="E80" t="s">
        <v>79</v>
      </c>
      <c r="F80" s="6" t="str">
        <f t="shared" si="1"/>
        <v>INSERT INTO likes_topics(id, profile_id, topic_id, created_at, updated_at) VALUES (DEFAULT, (SELECT P.id FROM profiles P, users U WHERE U.id = P.user_id AND U.email = 'user19@movie.com'), (SELECT id FROM topics WHERE genre_name = 'Western'), now(), now());</v>
      </c>
    </row>
    <row r="81" spans="1:6" x14ac:dyDescent="0.25">
      <c r="A81" t="s">
        <v>72</v>
      </c>
      <c r="B81" t="str">
        <f xml:space="preserve"> "(SELECT P.id FROM profiles P, users U WHERE U.id = P.user_id AND U.email = '"&amp;users!B21&amp;"')"</f>
        <v>(SELECT P.id FROM profiles P, users U WHERE U.id = P.user_id AND U.email = 'user20@movie.com')</v>
      </c>
      <c r="C81" s="1" t="s">
        <v>41</v>
      </c>
      <c r="D81" t="s">
        <v>79</v>
      </c>
      <c r="E81" t="s">
        <v>79</v>
      </c>
      <c r="F81" s="6" t="str">
        <f t="shared" si="1"/>
        <v>INSERT INTO likes_topics(id, profile_id, topic_id, created_at, updated_at) VALUES (DEFAULT, (SELECT P.id FROM profiles P, users U WHERE U.id = P.user_id AND U.email = 'user20@movie.com'), (SELECT id FROM topics WHERE genre_name = 'Anime'), now(), now());</v>
      </c>
    </row>
    <row r="82" spans="1:6" x14ac:dyDescent="0.25">
      <c r="A82" t="s">
        <v>72</v>
      </c>
      <c r="B82" t="str">
        <f xml:space="preserve"> "(SELECT P.id FROM profiles P, users U WHERE U.id = P.user_id AND U.email = '"&amp;users!B2&amp;"')"</f>
        <v>(SELECT P.id FROM profiles P, users U WHERE U.id = P.user_id AND U.email = 'user1@movie.com')</v>
      </c>
      <c r="C82" s="1" t="s">
        <v>42</v>
      </c>
      <c r="D82" t="s">
        <v>79</v>
      </c>
      <c r="E82" t="s">
        <v>79</v>
      </c>
      <c r="F82" s="6" t="str">
        <f t="shared" si="1"/>
        <v>INSERT INTO likes_topics(id, profile_id, topic_id, created_at, updated_at) VALUES (DEFAULT, (SELECT P.id FROM profiles P, users U WHERE U.id = P.user_id AND U.email = 'user1@movie.com'), (SELECT id FROM topics WHERE genre_name = 'Adult'), now(), now());</v>
      </c>
    </row>
    <row r="83" spans="1:6" x14ac:dyDescent="0.25">
      <c r="A83" t="s">
        <v>72</v>
      </c>
      <c r="B83" t="str">
        <f xml:space="preserve"> "(SELECT P.id FROM profiles P, users U WHERE U.id = P.user_id AND U.email = '"&amp;users!B3&amp;"')"</f>
        <v>(SELECT P.id FROM profiles P, users U WHERE U.id = P.user_id AND U.email = 'user2@movie.com')</v>
      </c>
      <c r="C83" s="1" t="s">
        <v>43</v>
      </c>
      <c r="D83" t="s">
        <v>79</v>
      </c>
      <c r="E83" t="s">
        <v>79</v>
      </c>
      <c r="F83" s="6" t="str">
        <f t="shared" si="1"/>
        <v>INSERT INTO likes_topics(id, profile_id, topic_id, created_at, updated_at) VALUES (DEFAULT, (SELECT P.id FROM profiles P, users U WHERE U.id = P.user_id AND U.email = 'user2@movie.com'), (SELECT id FROM topics WHERE genre_name = 'Space'), now(), now());</v>
      </c>
    </row>
    <row r="84" spans="1:6" x14ac:dyDescent="0.25">
      <c r="A84" t="s">
        <v>72</v>
      </c>
      <c r="B84" t="str">
        <f xml:space="preserve"> "(SELECT P.id FROM profiles P, users U WHERE U.id = P.user_id AND U.email = '"&amp;users!B4&amp;"')"</f>
        <v>(SELECT P.id FROM profiles P, users U WHERE U.id = P.user_id AND U.email = 'user3@movie.com')</v>
      </c>
      <c r="C84" s="1" t="s">
        <v>44</v>
      </c>
      <c r="D84" t="s">
        <v>79</v>
      </c>
      <c r="E84" t="s">
        <v>79</v>
      </c>
      <c r="F84" s="6" t="str">
        <f t="shared" si="1"/>
        <v>INSERT INTO likes_topics(id, profile_id, topic_id, created_at, updated_at) VALUES (DEFAULT, (SELECT P.id FROM profiles P, users U WHERE U.id = P.user_id AND U.email = 'user3@movie.com'), (SELECT id FROM topics WHERE genre_name = 'Political'), now(), now());</v>
      </c>
    </row>
    <row r="85" spans="1:6" x14ac:dyDescent="0.25">
      <c r="A85" t="s">
        <v>72</v>
      </c>
      <c r="B85" t="str">
        <f xml:space="preserve"> "(SELECT P.id FROM profiles P, users U WHERE U.id = P.user_id AND U.email = '"&amp;users!B5&amp;"')"</f>
        <v>(SELECT P.id FROM profiles P, users U WHERE U.id = P.user_id AND U.email = 'user4@movie.com')</v>
      </c>
      <c r="C85" s="1" t="s">
        <v>45</v>
      </c>
      <c r="D85" t="s">
        <v>79</v>
      </c>
      <c r="E85" t="s">
        <v>79</v>
      </c>
      <c r="F85" s="6" t="str">
        <f t="shared" si="1"/>
        <v>INSERT INTO likes_topics(id, profile_id, topic_id, created_at, updated_at) VALUES (DEFAULT, (SELECT P.id FROM profiles P, users U WHERE U.id = P.user_id AND U.email = 'user4@movie.com'), (SELECT id FROM topics WHERE genre_name = 'Faith'), now(), now());</v>
      </c>
    </row>
    <row r="86" spans="1:6" x14ac:dyDescent="0.25">
      <c r="A86" t="s">
        <v>72</v>
      </c>
      <c r="B86" t="str">
        <f xml:space="preserve"> "(SELECT P.id FROM profiles P, users U WHERE U.id = P.user_id AND U.email = '"&amp;users!B6&amp;"')"</f>
        <v>(SELECT P.id FROM profiles P, users U WHERE U.id = P.user_id AND U.email = 'user5@movie.com')</v>
      </c>
      <c r="C86" s="1" t="s">
        <v>46</v>
      </c>
      <c r="D86" t="s">
        <v>79</v>
      </c>
      <c r="E86" t="s">
        <v>79</v>
      </c>
      <c r="F86" s="6" t="str">
        <f t="shared" si="1"/>
        <v>INSERT INTO likes_topics(id, profile_id, topic_id, created_at, updated_at) VALUES (DEFAULT, (SELECT P.id FROM profiles P, users U WHERE U.id = P.user_id AND U.email = 'user5@movie.com'), (SELECT id FROM topics WHERE genre_name = 'Independent'), now(), now());</v>
      </c>
    </row>
    <row r="87" spans="1:6" x14ac:dyDescent="0.25">
      <c r="A87" t="s">
        <v>72</v>
      </c>
      <c r="B87" t="str">
        <f xml:space="preserve"> "(SELECT P.id FROM profiles P, users U WHERE U.id = P.user_id AND U.email = '"&amp;users!B7&amp;"')"</f>
        <v>(SELECT P.id FROM profiles P, users U WHERE U.id = P.user_id AND U.email = 'user6@movie.com')</v>
      </c>
      <c r="C87" s="1" t="s">
        <v>47</v>
      </c>
      <c r="D87" t="s">
        <v>79</v>
      </c>
      <c r="E87" t="s">
        <v>79</v>
      </c>
      <c r="F87" s="6" t="str">
        <f t="shared" si="1"/>
        <v>INSERT INTO likes_topics(id, profile_id, topic_id, created_at, updated_at) VALUES (DEFAULT, (SELECT P.id FROM profiles P, users U WHERE U.id = P.user_id AND U.email = 'user6@movie.com'), (SELECT id FROM topics WHERE genre_name = 'Video Game'), now(), now());</v>
      </c>
    </row>
    <row r="88" spans="1:6" x14ac:dyDescent="0.25">
      <c r="A88" t="s">
        <v>72</v>
      </c>
      <c r="B88" t="str">
        <f xml:space="preserve"> "(SELECT P.id FROM profiles P, users U WHERE U.id = P.user_id AND U.email = '"&amp;users!B8&amp;"')"</f>
        <v>(SELECT P.id FROM profiles P, users U WHERE U.id = P.user_id AND U.email = 'user7@movie.com')</v>
      </c>
      <c r="C88" s="1" t="s">
        <v>48</v>
      </c>
      <c r="D88" t="s">
        <v>79</v>
      </c>
      <c r="E88" t="s">
        <v>79</v>
      </c>
      <c r="F88" s="6" t="str">
        <f t="shared" si="1"/>
        <v>INSERT INTO likes_topics(id, profile_id, topic_id, created_at, updated_at) VALUES (DEFAULT, (SELECT P.id FROM profiles P, users U WHERE U.id = P.user_id AND U.email = 'user7@movie.com'), (SELECT id FROM topics WHERE genre_name = 'Novel'), now(), now());</v>
      </c>
    </row>
    <row r="89" spans="1:6" x14ac:dyDescent="0.25">
      <c r="A89" t="s">
        <v>72</v>
      </c>
      <c r="B89" t="str">
        <f xml:space="preserve"> "(SELECT P.id FROM profiles P, users U WHERE U.id = P.user_id AND U.email = '"&amp;users!B9&amp;"')"</f>
        <v>(SELECT P.id FROM profiles P, users U WHERE U.id = P.user_id AND U.email = 'user8@movie.com')</v>
      </c>
      <c r="C89" s="1" t="s">
        <v>21</v>
      </c>
      <c r="D89" t="s">
        <v>79</v>
      </c>
      <c r="E89" t="s">
        <v>79</v>
      </c>
      <c r="F89" s="6" t="str">
        <f t="shared" si="1"/>
        <v>INSERT INTO likes_topics(id, profile_id, topic_id, created_at, updated_at) VALUES (DEFAULT, (SELECT P.id FROM profiles P, users U WHERE U.id = P.user_id AND U.email = 'user8@movie.com'), (SELECT id FROM topics WHERE genre_name = 'Action'), now(), now());</v>
      </c>
    </row>
    <row r="90" spans="1:6" x14ac:dyDescent="0.25">
      <c r="A90" t="s">
        <v>72</v>
      </c>
      <c r="B90" t="str">
        <f xml:space="preserve"> "(SELECT P.id FROM profiles P, users U WHERE U.id = P.user_id AND U.email = '"&amp;users!B10&amp;"')"</f>
        <v>(SELECT P.id FROM profiles P, users U WHERE U.id = P.user_id AND U.email = 'user9@movie.com')</v>
      </c>
      <c r="C90" s="1" t="s">
        <v>22</v>
      </c>
      <c r="D90" t="s">
        <v>79</v>
      </c>
      <c r="E90" t="s">
        <v>79</v>
      </c>
      <c r="F90" s="6" t="str">
        <f t="shared" si="1"/>
        <v>INSERT INTO likes_topics(id, profile_id, topic_id, created_at, updated_at) VALUES (DEFAULT, (SELECT P.id FROM profiles P, users U WHERE U.id = P.user_id AND U.email = 'user9@movie.com'), (SELECT id FROM topics WHERE genre_name = 'Adventure'), now(), now());</v>
      </c>
    </row>
    <row r="91" spans="1:6" x14ac:dyDescent="0.25">
      <c r="A91" t="s">
        <v>72</v>
      </c>
      <c r="B91" t="str">
        <f xml:space="preserve"> "(SELECT P.id FROM profiles P, users U WHERE U.id = P.user_id AND U.email = '"&amp;users!B11&amp;"')"</f>
        <v>(SELECT P.id FROM profiles P, users U WHERE U.id = P.user_id AND U.email = 'user10@movie.com')</v>
      </c>
      <c r="C91" s="1" t="s">
        <v>23</v>
      </c>
      <c r="D91" t="s">
        <v>79</v>
      </c>
      <c r="E91" t="s">
        <v>79</v>
      </c>
      <c r="F91" s="6" t="str">
        <f t="shared" si="1"/>
        <v>INSERT INTO likes_topics(id, profile_id, topic_id, created_at, updated_at) VALUES (DEFAULT, (SELECT P.id FROM profiles P, users U WHERE U.id = P.user_id AND U.email = 'user10@movie.com'), (SELECT id FROM topics WHERE genre_name = 'Animation'), now(), now());</v>
      </c>
    </row>
    <row r="92" spans="1:6" x14ac:dyDescent="0.25">
      <c r="A92" t="s">
        <v>72</v>
      </c>
      <c r="B92" t="str">
        <f xml:space="preserve"> "(SELECT P.id FROM profiles P, users U WHERE U.id = P.user_id AND U.email = '"&amp;users!B12&amp;"')"</f>
        <v>(SELECT P.id FROM profiles P, users U WHERE U.id = P.user_id AND U.email = 'user11@movie.com')</v>
      </c>
      <c r="C92" s="1" t="s">
        <v>44</v>
      </c>
      <c r="D92" t="s">
        <v>79</v>
      </c>
      <c r="E92" t="s">
        <v>79</v>
      </c>
      <c r="F92" s="6" t="str">
        <f t="shared" si="1"/>
        <v>INSERT INTO likes_topics(id, profile_id, topic_id, created_at, updated_at) VALUES (DEFAULT, (SELECT P.id FROM profiles P, users U WHERE U.id = P.user_id AND U.email = 'user11@movie.com'), (SELECT id FROM topics WHERE genre_name = 'Political'), now(), now());</v>
      </c>
    </row>
    <row r="93" spans="1:6" x14ac:dyDescent="0.25">
      <c r="C93" s="1"/>
    </row>
    <row r="94" spans="1:6" x14ac:dyDescent="0.25">
      <c r="C94" s="1"/>
    </row>
    <row r="95" spans="1:6" x14ac:dyDescent="0.25">
      <c r="C95" s="1"/>
    </row>
    <row r="96" spans="1:6" x14ac:dyDescent="0.25">
      <c r="C96" s="1"/>
    </row>
    <row r="97" spans="3:3" x14ac:dyDescent="0.25">
      <c r="C97" s="1"/>
    </row>
    <row r="98" spans="3:3" x14ac:dyDescent="0.25">
      <c r="C98" s="1"/>
    </row>
    <row r="99" spans="3:3" x14ac:dyDescent="0.25">
      <c r="C99" s="1"/>
    </row>
    <row r="100" spans="3:3" x14ac:dyDescent="0.25">
      <c r="C100" s="1"/>
    </row>
    <row r="101" spans="3:3" x14ac:dyDescent="0.25">
      <c r="C101" s="1"/>
    </row>
    <row r="102" spans="3:3" x14ac:dyDescent="0.25">
      <c r="C102" s="1"/>
    </row>
    <row r="103" spans="3:3" x14ac:dyDescent="0.25">
      <c r="C103" s="1"/>
    </row>
    <row r="104" spans="3:3" x14ac:dyDescent="0.25">
      <c r="C104" s="1"/>
    </row>
    <row r="105" spans="3:3" x14ac:dyDescent="0.25">
      <c r="C105" s="1"/>
    </row>
    <row r="106" spans="3:3" x14ac:dyDescent="0.25">
      <c r="C106" s="1"/>
    </row>
    <row r="107" spans="3:3" x14ac:dyDescent="0.25">
      <c r="C107" s="1"/>
    </row>
    <row r="108" spans="3:3" x14ac:dyDescent="0.25">
      <c r="C108" s="1"/>
    </row>
    <row r="109" spans="3:3" x14ac:dyDescent="0.25">
      <c r="C109" s="1"/>
    </row>
    <row r="110" spans="3:3" x14ac:dyDescent="0.25">
      <c r="C110" s="1"/>
    </row>
    <row r="111" spans="3:3" x14ac:dyDescent="0.25">
      <c r="C111" s="1"/>
    </row>
    <row r="112" spans="3:3" x14ac:dyDescent="0.25">
      <c r="C112" s="1"/>
    </row>
    <row r="113" spans="3:3" x14ac:dyDescent="0.25">
      <c r="C113" s="1"/>
    </row>
    <row r="114" spans="3:3" x14ac:dyDescent="0.25">
      <c r="C114" s="1"/>
    </row>
    <row r="115" spans="3:3" x14ac:dyDescent="0.25">
      <c r="C115" s="1"/>
    </row>
    <row r="116" spans="3:3" x14ac:dyDescent="0.25">
      <c r="C116" s="1"/>
    </row>
    <row r="117" spans="3:3" x14ac:dyDescent="0.25">
      <c r="C117"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7"/>
  <sheetViews>
    <sheetView topLeftCell="A7" zoomScaleNormal="100" workbookViewId="0">
      <selection activeCell="F17" sqref="F17"/>
    </sheetView>
  </sheetViews>
  <sheetFormatPr defaultRowHeight="15" x14ac:dyDescent="0.25"/>
  <cols>
    <col min="1" max="1" width="11.42578125" customWidth="1"/>
    <col min="2" max="2" width="25.28515625" customWidth="1"/>
    <col min="3" max="3" width="57.140625" customWidth="1"/>
    <col min="4" max="5" width="11.42578125" customWidth="1"/>
    <col min="6" max="6" width="31.28515625" customWidth="1"/>
    <col min="7" max="8" width="11.42578125" customWidth="1"/>
    <col min="9" max="9" width="56.42578125" style="6" customWidth="1"/>
  </cols>
  <sheetData>
    <row r="1" spans="1:9" x14ac:dyDescent="0.25">
      <c r="A1" s="2" t="s">
        <v>0</v>
      </c>
      <c r="B1" s="3" t="s">
        <v>49</v>
      </c>
      <c r="C1" s="3" t="s">
        <v>60</v>
      </c>
      <c r="D1" s="3" t="s">
        <v>61</v>
      </c>
      <c r="E1" s="3" t="s">
        <v>62</v>
      </c>
      <c r="F1" s="3" t="s">
        <v>63</v>
      </c>
      <c r="G1" s="3" t="s">
        <v>4</v>
      </c>
      <c r="H1" s="3" t="s">
        <v>5</v>
      </c>
      <c r="I1" s="5" t="s">
        <v>6</v>
      </c>
    </row>
    <row r="2" spans="1:9" x14ac:dyDescent="0.25">
      <c r="A2" t="s">
        <v>72</v>
      </c>
      <c r="B2" t="str">
        <f xml:space="preserve"> "(SELECT P.id FROM profiles P, users U WHERE U.id = P.user_id AND U.email = '"&amp;users!B2&amp;"')"</f>
        <v>(SELECT P.id FROM profiles P, users U WHERE U.id = P.user_id AND U.email = 'user1@movie.com')</v>
      </c>
      <c r="C2" t="str">
        <f xml:space="preserve"> "(SELECT id FROM movies WHERE movie_name = '"&amp;movies!B2&amp;"' AND duration = '"&amp;movies!E2&amp;"')"</f>
        <v>(SELECT id FROM movies WHERE movie_name = 'The Lord of the Rings: The Fellowship of the Ring' AND duration = '2:58')</v>
      </c>
      <c r="D2" s="11" t="s">
        <v>1159</v>
      </c>
      <c r="E2">
        <v>10</v>
      </c>
      <c r="F2" t="s">
        <v>1143</v>
      </c>
      <c r="G2" t="s">
        <v>79</v>
      </c>
      <c r="H2" t="s">
        <v>79</v>
      </c>
      <c r="I2" s="6" t="str">
        <f xml:space="preserve"> "INSERT INTO movie_ratings("&amp;A$1&amp;", "&amp;B$1&amp;", "&amp;C$1&amp;", "&amp;D$1&amp;", "&amp;E$1&amp;", "&amp;F$1&amp;", "&amp;G$1&amp;", "&amp;H$1&amp;") VALUES ("&amp;A2&amp;", "&amp;B2&amp;", "&amp;C2&amp;", '"&amp;D2&amp;"', "&amp;E2&amp;", '"&amp;F2&amp;"', "&amp;G2&amp;", "&amp;H2&amp;");"</f>
        <v>INSERT INTO movie_ratings(id, profile_id, movie_id, date_watched, user_rating, review, created_at, updated_at) VALUES (DEFAULT, (SELECT P.id FROM profiles P, users U WHERE U.id = P.user_id AND U.email = 'user1@movie.com'), (SELECT id FROM movies WHERE movie_name = 'The Lord of the Rings: The Fellowship of the Ring' AND duration = '2:58'), '2/2/2016', 10, 'Amazing!', now(), now());</v>
      </c>
    </row>
    <row r="3" spans="1:9" x14ac:dyDescent="0.25">
      <c r="A3" t="s">
        <v>72</v>
      </c>
      <c r="B3" t="str">
        <f xml:space="preserve"> "(SELECT P.id FROM profiles P, users U WHERE U.id = P.user_id AND U.email = '"&amp;users!B3&amp;"')"</f>
        <v>(SELECT P.id FROM profiles P, users U WHERE U.id = P.user_id AND U.email = 'user2@movie.com')</v>
      </c>
      <c r="C3" t="str">
        <f xml:space="preserve"> "(SELECT id FROM movies WHERE movie_name = '"&amp;movies!B3&amp;"' AND duration = '"&amp;movies!E3&amp;"')"</f>
        <v>(SELECT id FROM movies WHERE movie_name = 'The Lord of the Rings: The Two Towers' AND duration = '2:59')</v>
      </c>
      <c r="D3" s="11" t="s">
        <v>1160</v>
      </c>
      <c r="E3">
        <v>9</v>
      </c>
      <c r="F3" t="s">
        <v>1144</v>
      </c>
      <c r="G3" t="s">
        <v>79</v>
      </c>
      <c r="H3" t="s">
        <v>79</v>
      </c>
      <c r="I3" s="6" t="str">
        <f t="shared" ref="I3:I66" si="0" xml:space="preserve"> "INSERT INTO movie_ratings("&amp;A$1&amp;", "&amp;B$1&amp;", "&amp;C$1&amp;", "&amp;D$1&amp;", "&amp;E$1&amp;", "&amp;F$1&amp;", "&amp;G$1&amp;", "&amp;H$1&amp;") VALUES ("&amp;A3&amp;", "&amp;B3&amp;", "&amp;C3&amp;", '"&amp;D3&amp;"', "&amp;E3&amp;", '"&amp;F3&amp;"', "&amp;G3&amp;", "&amp;H3&amp;");"</f>
        <v>INSERT INTO movie_ratings(id, profile_id, movie_id, date_watched, user_rating, review, created_at, updated_at) VALUES (DEFAULT, (SELECT P.id FROM profiles P, users U WHERE U.id = P.user_id AND U.email = 'user2@movie.com'), (SELECT id FROM movies WHERE movie_name = 'The Lord of the Rings: The Two Towers' AND duration = '2:59'), '2/3/2016', 9, 'Good movie.', now(), now());</v>
      </c>
    </row>
    <row r="4" spans="1:9" x14ac:dyDescent="0.25">
      <c r="A4" t="s">
        <v>72</v>
      </c>
      <c r="B4" t="str">
        <f xml:space="preserve"> "(SELECT P.id FROM profiles P, users U WHERE U.id = P.user_id AND U.email = '"&amp;users!B4&amp;"')"</f>
        <v>(SELECT P.id FROM profiles P, users U WHERE U.id = P.user_id AND U.email = 'user3@movie.com')</v>
      </c>
      <c r="C4" t="str">
        <f xml:space="preserve"> "(SELECT id FROM movies WHERE movie_name = '"&amp;movies!B4&amp;"' AND duration = '"&amp;movies!E4&amp;"')"</f>
        <v>(SELECT id FROM movies WHERE movie_name = 'The Lord of the Rings: The Return of the King' AND duration = '3:21')</v>
      </c>
      <c r="D4" s="11" t="s">
        <v>1161</v>
      </c>
      <c r="E4">
        <v>10</v>
      </c>
      <c r="F4" t="s">
        <v>1145</v>
      </c>
      <c r="G4" t="s">
        <v>79</v>
      </c>
      <c r="H4" t="s">
        <v>79</v>
      </c>
      <c r="I4" s="6" t="str">
        <f t="shared" si="0"/>
        <v>INSERT INTO movie_ratings(id, profile_id, movie_id, date_watched, user_rating, review, created_at, updated_at) VALUES (DEFAULT, (SELECT P.id FROM profiles P, users U WHERE U.id = P.user_id AND U.email = 'user3@movie.com'), (SELECT id FROM movies WHERE movie_name = 'The Lord of the Rings: The Return of the King' AND duration = '3:21'), '2/4/2016', 10, 'Piece of art!', now(), now());</v>
      </c>
    </row>
    <row r="5" spans="1:9" x14ac:dyDescent="0.25">
      <c r="A5" t="s">
        <v>72</v>
      </c>
      <c r="B5" t="str">
        <f xml:space="preserve"> "(SELECT P.id FROM profiles P, users U WHERE U.id = P.user_id AND U.email = '"&amp;users!B5&amp;"')"</f>
        <v>(SELECT P.id FROM profiles P, users U WHERE U.id = P.user_id AND U.email = 'user4@movie.com')</v>
      </c>
      <c r="C5" t="str">
        <f xml:space="preserve"> "(SELECT id FROM movies WHERE movie_name = '"&amp;movies!B5&amp;"' AND duration = '"&amp;movies!E5&amp;"')"</f>
        <v>(SELECT id FROM movies WHERE movie_name = 'Howl''s Moving Castle' AND duration = '1:59')</v>
      </c>
      <c r="D5" s="11" t="s">
        <v>1162</v>
      </c>
      <c r="E5">
        <v>5</v>
      </c>
      <c r="F5" t="s">
        <v>1146</v>
      </c>
      <c r="G5" t="s">
        <v>79</v>
      </c>
      <c r="H5" t="s">
        <v>79</v>
      </c>
      <c r="I5" s="6" t="str">
        <f t="shared" si="0"/>
        <v>INSERT INTO movie_ratings(id, profile_id, movie_id, date_watched, user_rating, review, created_at, updated_at) VALUES (DEFAULT, (SELECT P.id FROM profiles P, users U WHERE U.id = P.user_id AND U.email = 'user4@movie.com'), (SELECT id FROM movies WHERE movie_name = 'Howl''s Moving Castle' AND duration = '1:59'), '2/5/2016', 5, 'Not a fan. Could have been better.', now(), now());</v>
      </c>
    </row>
    <row r="6" spans="1:9" x14ac:dyDescent="0.25">
      <c r="A6" t="s">
        <v>72</v>
      </c>
      <c r="B6" t="str">
        <f xml:space="preserve"> "(SELECT P.id FROM profiles P, users U WHERE U.id = P.user_id AND U.email = '"&amp;users!B6&amp;"')"</f>
        <v>(SELECT P.id FROM profiles P, users U WHERE U.id = P.user_id AND U.email = 'user5@movie.com')</v>
      </c>
      <c r="C6" t="str">
        <f xml:space="preserve"> "(SELECT id FROM movies WHERE movie_name = '"&amp;movies!B6&amp;"' AND duration = '"&amp;movies!E6&amp;"')"</f>
        <v>(SELECT id FROM movies WHERE movie_name = 'Ghost' AND duration = '2:07')</v>
      </c>
      <c r="D6" s="11" t="s">
        <v>1163</v>
      </c>
      <c r="E6">
        <v>2</v>
      </c>
      <c r="F6" t="s">
        <v>1147</v>
      </c>
      <c r="G6" t="s">
        <v>79</v>
      </c>
      <c r="H6" t="s">
        <v>79</v>
      </c>
      <c r="I6" s="6" t="str">
        <f t="shared" si="0"/>
        <v>INSERT INTO movie_ratings(id, profile_id, movie_id, date_watched, user_rating, review, created_at, updated_at) VALUES (DEFAULT, (SELECT P.id FROM profiles P, users U WHERE U.id = P.user_id AND U.email = 'user5@movie.com'), (SELECT id FROM movies WHERE movie_name = 'Ghost' AND duration = '2:07'), '2/6/2016', 2, 'Not for me. Would not watch again.', now(), now());</v>
      </c>
    </row>
    <row r="7" spans="1:9" x14ac:dyDescent="0.25">
      <c r="A7" t="s">
        <v>72</v>
      </c>
      <c r="B7" t="str">
        <f xml:space="preserve"> "(SELECT P.id FROM profiles P, users U WHERE U.id = P.user_id AND U.email = '"&amp;users!B7&amp;"')"</f>
        <v>(SELECT P.id FROM profiles P, users U WHERE U.id = P.user_id AND U.email = 'user6@movie.com')</v>
      </c>
      <c r="C7" t="str">
        <f xml:space="preserve"> "(SELECT id FROM movies WHERE movie_name = '"&amp;movies!B7&amp;"' AND duration = '"&amp;movies!E7&amp;"')"</f>
        <v>(SELECT id FROM movies WHERE movie_name = 'The Notebook' AND duration = '2:03')</v>
      </c>
      <c r="D7" s="11" t="s">
        <v>1164</v>
      </c>
      <c r="E7">
        <v>6</v>
      </c>
      <c r="F7" t="s">
        <v>1148</v>
      </c>
      <c r="G7" t="s">
        <v>79</v>
      </c>
      <c r="H7" t="s">
        <v>79</v>
      </c>
      <c r="I7" s="6" t="str">
        <f t="shared" si="0"/>
        <v>INSERT INTO movie_ratings(id, profile_id, movie_id, date_watched, user_rating, review, created_at, updated_at) VALUES (DEFAULT, (SELECT P.id FROM profiles P, users U WHERE U.id = P.user_id AND U.email = 'user6@movie.com'), (SELECT id FROM movies WHERE movie_name = 'The Notebook' AND duration = '2:03'), '2/7/2016', 6, 'Good.', now(), now());</v>
      </c>
    </row>
    <row r="8" spans="1:9" x14ac:dyDescent="0.25">
      <c r="A8" t="s">
        <v>72</v>
      </c>
      <c r="B8" t="str">
        <f xml:space="preserve"> "(SELECT P.id FROM profiles P, users U WHERE U.id = P.user_id AND U.email = '"&amp;users!B8&amp;"')"</f>
        <v>(SELECT P.id FROM profiles P, users U WHERE U.id = P.user_id AND U.email = 'user7@movie.com')</v>
      </c>
      <c r="C8" t="str">
        <f xml:space="preserve"> "(SELECT id FROM movies WHERE movie_name = '"&amp;movies!B8&amp;"' AND duration = '"&amp;movies!E8&amp;"')"</f>
        <v>(SELECT id FROM movies WHERE movie_name = 'A Walk to Remember' AND duration = '1:41')</v>
      </c>
      <c r="D8" s="11" t="s">
        <v>1165</v>
      </c>
      <c r="E8">
        <v>7</v>
      </c>
      <c r="F8" t="s">
        <v>1149</v>
      </c>
      <c r="G8" t="s">
        <v>79</v>
      </c>
      <c r="H8" t="s">
        <v>79</v>
      </c>
      <c r="I8" s="6" t="str">
        <f t="shared" si="0"/>
        <v>INSERT INTO movie_ratings(id, profile_id, movie_id, date_watched, user_rating, review, created_at, updated_at) VALUES (DEFAULT, (SELECT P.id FROM profiles P, users U WHERE U.id = P.user_id AND U.email = 'user7@movie.com'), (SELECT id FROM movies WHERE movie_name = 'A Walk to Remember' AND duration = '1:41'), '2/8/2016', 7, 'Enjoyed. Would watch again.', now(), now());</v>
      </c>
    </row>
    <row r="9" spans="1:9" x14ac:dyDescent="0.25">
      <c r="A9" t="s">
        <v>72</v>
      </c>
      <c r="B9" t="str">
        <f xml:space="preserve"> "(SELECT P.id FROM profiles P, users U WHERE U.id = P.user_id AND U.email = '"&amp;users!B9&amp;"')"</f>
        <v>(SELECT P.id FROM profiles P, users U WHERE U.id = P.user_id AND U.email = 'user8@movie.com')</v>
      </c>
      <c r="C9" t="str">
        <f xml:space="preserve"> "(SELECT id FROM movies WHERE movie_name = '"&amp;movies!B9&amp;"' AND duration = '"&amp;movies!E9&amp;"')"</f>
        <v>(SELECT id FROM movies WHERE movie_name = 'Dirty Dancing' AND duration = '1:40')</v>
      </c>
      <c r="D9" s="11" t="s">
        <v>1166</v>
      </c>
      <c r="E9">
        <v>1</v>
      </c>
      <c r="F9" t="s">
        <v>1150</v>
      </c>
      <c r="G9" t="s">
        <v>79</v>
      </c>
      <c r="H9" t="s">
        <v>79</v>
      </c>
      <c r="I9" s="6" t="str">
        <f t="shared" si="0"/>
        <v>INSERT INTO movie_ratings(id, profile_id, movie_id, date_watched, user_rating, review, created_at, updated_at) VALUES (DEFAULT, (SELECT P.id FROM profiles P, users U WHERE U.id = P.user_id AND U.email = 'user8@movie.com'), (SELECT id FROM movies WHERE movie_name = 'Dirty Dancing' AND duration = '1:40'), '2/9/2016', 1, 'WORST MOVIE EVER!', now(), now());</v>
      </c>
    </row>
    <row r="10" spans="1:9" x14ac:dyDescent="0.25">
      <c r="A10" t="s">
        <v>72</v>
      </c>
      <c r="B10" t="str">
        <f xml:space="preserve"> "(SELECT P.id FROM profiles P, users U WHERE U.id = P.user_id AND U.email = '"&amp;users!B10&amp;"')"</f>
        <v>(SELECT P.id FROM profiles P, users U WHERE U.id = P.user_id AND U.email = 'user9@movie.com')</v>
      </c>
      <c r="C10" t="str">
        <f xml:space="preserve"> "(SELECT id FROM movies WHERE movie_name = '"&amp;movies!B10&amp;"' AND duration = '"&amp;movies!E10&amp;"')"</f>
        <v>(SELECT id FROM movies WHERE movie_name = 'Notting Hill' AND duration = '2:04')</v>
      </c>
      <c r="D10" s="11" t="s">
        <v>1167</v>
      </c>
      <c r="E10">
        <v>4</v>
      </c>
      <c r="F10" t="s">
        <v>1151</v>
      </c>
      <c r="G10" t="s">
        <v>79</v>
      </c>
      <c r="H10" t="s">
        <v>79</v>
      </c>
      <c r="I10" s="6" t="str">
        <f t="shared" si="0"/>
        <v>INSERT INTO movie_ratings(id, profile_id, movie_id, date_watched, user_rating, review, created_at, updated_at) VALUES (DEFAULT, (SELECT P.id FROM profiles P, users U WHERE U.id = P.user_id AND U.email = 'user9@movie.com'), (SELECT id FROM movies WHERE movie_name = 'Notting Hill' AND duration = '2:04'), '2/10/2016', 4, 'Under average…', now(), now());</v>
      </c>
    </row>
    <row r="11" spans="1:9" x14ac:dyDescent="0.25">
      <c r="A11" t="s">
        <v>72</v>
      </c>
      <c r="B11" t="str">
        <f xml:space="preserve"> "(SELECT P.id FROM profiles P, users U WHERE U.id = P.user_id AND U.email = '"&amp;users!B11&amp;"')"</f>
        <v>(SELECT P.id FROM profiles P, users U WHERE U.id = P.user_id AND U.email = 'user10@movie.com')</v>
      </c>
      <c r="C11" t="str">
        <f xml:space="preserve"> "(SELECT id FROM movies WHERE movie_name = '"&amp;movies!B11&amp;"' AND duration = '"&amp;movies!E11&amp;"')"</f>
        <v>(SELECT id FROM movies WHERE movie_name = 'Pretty Woman' AND duration = '1:59')</v>
      </c>
      <c r="D11" s="11" t="s">
        <v>1168</v>
      </c>
      <c r="E11">
        <v>8</v>
      </c>
      <c r="F11" t="s">
        <v>1152</v>
      </c>
      <c r="G11" t="s">
        <v>79</v>
      </c>
      <c r="H11" t="s">
        <v>79</v>
      </c>
      <c r="I11" s="6" t="str">
        <f t="shared" si="0"/>
        <v>INSERT INTO movie_ratings(id, profile_id, movie_id, date_watched, user_rating, review, created_at, updated_at) VALUES (DEFAULT, (SELECT P.id FROM profiles P, users U WHERE U.id = P.user_id AND U.email = 'user10@movie.com'), (SELECT id FROM movies WHERE movie_name = 'Pretty Woman' AND duration = '1:59'), '2/11/2016', 8, 'Awesome film!', now(), now());</v>
      </c>
    </row>
    <row r="12" spans="1:9" x14ac:dyDescent="0.25">
      <c r="A12" t="s">
        <v>72</v>
      </c>
      <c r="B12" t="str">
        <f xml:space="preserve"> "(SELECT P.id FROM profiles P, users U WHERE U.id = P.user_id AND U.email = '"&amp;users!B12&amp;"')"</f>
        <v>(SELECT P.id FROM profiles P, users U WHERE U.id = P.user_id AND U.email = 'user11@movie.com')</v>
      </c>
      <c r="C12" t="str">
        <f xml:space="preserve"> "(SELECT id FROM movies WHERE movie_name = '"&amp;movies!B12&amp;"' AND duration = '"&amp;movies!E12&amp;"')"</f>
        <v>(SELECT id FROM movies WHERE movie_name = 'Say Anything' AND duration = '1:40')</v>
      </c>
      <c r="D12" s="11" t="s">
        <v>423</v>
      </c>
      <c r="E12">
        <v>5</v>
      </c>
      <c r="F12" t="s">
        <v>1153</v>
      </c>
      <c r="G12" t="s">
        <v>79</v>
      </c>
      <c r="H12" t="s">
        <v>79</v>
      </c>
      <c r="I12" s="6" t="str">
        <f t="shared" si="0"/>
        <v>INSERT INTO movie_ratings(id, profile_id, movie_id, date_watched, user_rating, review, created_at, updated_at) VALUES (DEFAULT, (SELECT P.id FROM profiles P, users U WHERE U.id = P.user_id AND U.email = 'user11@movie.com'), (SELECT id FROM movies WHERE movie_name = 'Say Anything' AND duration = '1:40'), '2/12/2016', 5, 'Not bad. Not good.', now(), now());</v>
      </c>
    </row>
    <row r="13" spans="1:9" x14ac:dyDescent="0.25">
      <c r="A13" t="s">
        <v>72</v>
      </c>
      <c r="B13" t="str">
        <f xml:space="preserve"> "(SELECT P.id FROM profiles P, users U WHERE U.id = P.user_id AND U.email = '"&amp;users!B13&amp;"')"</f>
        <v>(SELECT P.id FROM profiles P, users U WHERE U.id = P.user_id AND U.email = 'user12@movie.com')</v>
      </c>
      <c r="C13" t="str">
        <f xml:space="preserve"> "(SELECT id FROM movies WHERE movie_name = '"&amp;movies!B13&amp;"' AND duration = '"&amp;movies!E13&amp;"')"</f>
        <v>(SELECT id FROM movies WHERE movie_name = 'Titanic' AND duration = '3:14')</v>
      </c>
      <c r="D13" s="11" t="s">
        <v>1169</v>
      </c>
      <c r="E13">
        <v>10</v>
      </c>
      <c r="F13" t="s">
        <v>1154</v>
      </c>
      <c r="G13" t="s">
        <v>79</v>
      </c>
      <c r="H13" t="s">
        <v>79</v>
      </c>
      <c r="I13" s="6" t="str">
        <f t="shared" si="0"/>
        <v>INSERT INTO movie_ratings(id, profile_id, movie_id, date_watched, user_rating, review, created_at, updated_at) VALUES (DEFAULT, (SELECT P.id FROM profiles P, users U WHERE U.id = P.user_id AND U.email = 'user12@movie.com'), (SELECT id FROM movies WHERE movie_name = 'Titanic' AND duration = '3:14'), '2/13/2016', 10, 'What a masterpiece!', now(), now());</v>
      </c>
    </row>
    <row r="14" spans="1:9" x14ac:dyDescent="0.25">
      <c r="A14" t="s">
        <v>72</v>
      </c>
      <c r="B14" t="str">
        <f xml:space="preserve"> "(SELECT P.id FROM profiles P, users U WHERE U.id = P.user_id AND U.email = '"&amp;users!B14&amp;"')"</f>
        <v>(SELECT P.id FROM profiles P, users U WHERE U.id = P.user_id AND U.email = 'user13@movie.com')</v>
      </c>
      <c r="C14" t="str">
        <f xml:space="preserve"> "(SELECT id FROM movies WHERE movie_name = '"&amp;movies!B14&amp;"' AND duration = '"&amp;movies!E14&amp;"')"</f>
        <v>(SELECT id FROM movies WHERE movie_name = 'P.S. I Love You' AND duration = '2:06')</v>
      </c>
      <c r="D14" s="11" t="s">
        <v>1170</v>
      </c>
      <c r="E14">
        <v>2</v>
      </c>
      <c r="F14" t="s">
        <v>1176</v>
      </c>
      <c r="G14" t="s">
        <v>79</v>
      </c>
      <c r="H14" t="s">
        <v>79</v>
      </c>
      <c r="I14" s="6" t="str">
        <f t="shared" si="0"/>
        <v>INSERT INTO movie_ratings(id, profile_id, movie_id, date_watched, user_rating, review, created_at, updated_at) VALUES (DEFAULT, (SELECT P.id FROM profiles P, users U WHERE U.id = P.user_id AND U.email = 'user13@movie.com'), (SELECT id FROM movies WHERE movie_name = 'P.S. I Love You' AND duration = '2:06'), '2/14/2016', 2, 'I don''t know what I watched…', now(), now());</v>
      </c>
    </row>
    <row r="15" spans="1:9" x14ac:dyDescent="0.25">
      <c r="A15" t="s">
        <v>72</v>
      </c>
      <c r="B15" t="str">
        <f xml:space="preserve"> "(SELECT P.id FROM profiles P, users U WHERE U.id = P.user_id AND U.email = '"&amp;users!B15&amp;"')"</f>
        <v>(SELECT P.id FROM profiles P, users U WHERE U.id = P.user_id AND U.email = 'user14@movie.com')</v>
      </c>
      <c r="C15" t="str">
        <f xml:space="preserve"> "(SELECT id FROM movies WHERE movie_name = '"&amp;movies!B15&amp;"' AND duration = '"&amp;movies!E15&amp;"')"</f>
        <v>(SELECT id FROM movies WHERE movie_name = 'Legends of the Fall' AND duration = '2:13')</v>
      </c>
      <c r="D15" s="11" t="s">
        <v>1171</v>
      </c>
      <c r="E15">
        <v>9</v>
      </c>
      <c r="F15" t="s">
        <v>1155</v>
      </c>
      <c r="G15" t="s">
        <v>79</v>
      </c>
      <c r="H15" t="s">
        <v>79</v>
      </c>
      <c r="I15" s="6" t="str">
        <f t="shared" si="0"/>
        <v>INSERT INTO movie_ratings(id, profile_id, movie_id, date_watched, user_rating, review, created_at, updated_at) VALUES (DEFAULT, (SELECT P.id FROM profiles P, users U WHERE U.id = P.user_id AND U.email = 'user14@movie.com'), (SELECT id FROM movies WHERE movie_name = 'Legends of the Fall' AND duration = '2:13'), '2/15/2016', 9, 'Great film! Super fun!', now(), now());</v>
      </c>
    </row>
    <row r="16" spans="1:9" x14ac:dyDescent="0.25">
      <c r="A16" t="s">
        <v>72</v>
      </c>
      <c r="B16" t="str">
        <f xml:space="preserve"> "(SELECT P.id FROM profiles P, users U WHERE U.id = P.user_id AND U.email = '"&amp;users!B16&amp;"')"</f>
        <v>(SELECT P.id FROM profiles P, users U WHERE U.id = P.user_id AND U.email = 'user15@movie.com')</v>
      </c>
      <c r="C16" t="str">
        <f xml:space="preserve"> "(SELECT id FROM movies WHERE movie_name = '"&amp;movies!B16&amp;"' AND duration = '"&amp;movies!E16&amp;"')"</f>
        <v>(SELECT id FROM movies WHERE movie_name = 'Troy' AND duration = '2:43')</v>
      </c>
      <c r="D16" s="11" t="s">
        <v>1172</v>
      </c>
      <c r="E16">
        <v>10</v>
      </c>
      <c r="F16" t="s">
        <v>1156</v>
      </c>
      <c r="G16" t="s">
        <v>79</v>
      </c>
      <c r="H16" t="s">
        <v>79</v>
      </c>
      <c r="I16" s="6" t="str">
        <f t="shared" si="0"/>
        <v>INSERT INTO movie_ratings(id, profile_id, movie_id, date_watched, user_rating, review, created_at, updated_at) VALUES (DEFAULT, (SELECT P.id FROM profiles P, users U WHERE U.id = P.user_id AND U.email = 'user15@movie.com'), (SELECT id FROM movies WHERE movie_name = 'Troy' AND duration = '2:43'), '2/16/2016', 10, 'I love the actors in this movie &lt;3', now(), now());</v>
      </c>
    </row>
    <row r="17" spans="1:9" x14ac:dyDescent="0.25">
      <c r="A17" t="s">
        <v>72</v>
      </c>
      <c r="B17" t="str">
        <f xml:space="preserve"> "(SELECT P.id FROM profiles P, users U WHERE U.id = P.user_id AND U.email = '"&amp;users!B17&amp;"')"</f>
        <v>(SELECT P.id FROM profiles P, users U WHERE U.id = P.user_id AND U.email = 'user16@movie.com')</v>
      </c>
      <c r="C17" t="str">
        <f xml:space="preserve"> "(SELECT id FROM movies WHERE movie_name = '"&amp;movies!B17&amp;"' AND duration = '"&amp;movies!E17&amp;"')"</f>
        <v>(SELECT id FROM movies WHERE movie_name = 'Se7en' AND duration = '2:07')</v>
      </c>
      <c r="D17" s="11" t="s">
        <v>1173</v>
      </c>
      <c r="E17">
        <v>3</v>
      </c>
      <c r="F17" t="s">
        <v>1157</v>
      </c>
      <c r="G17" t="s">
        <v>79</v>
      </c>
      <c r="H17" t="s">
        <v>79</v>
      </c>
      <c r="I17" s="6" t="str">
        <f t="shared" si="0"/>
        <v>INSERT INTO movie_ratings(id, profile_id, movie_id, date_watched, user_rating, review, created_at, updated_at) VALUES (DEFAULT, (SELECT P.id FROM profiles P, users U WHERE U.id = P.user_id AND U.email = 'user16@movie.com'), (SELECT id FROM movies WHERE movie_name = 'Se7en' AND duration = '2:07'), '2/17/2016', 3, 'Mediocre…', now(), now());</v>
      </c>
    </row>
    <row r="18" spans="1:9" x14ac:dyDescent="0.25">
      <c r="A18" t="s">
        <v>72</v>
      </c>
      <c r="B18" t="str">
        <f xml:space="preserve"> "(SELECT P.id FROM profiles P, users U WHERE U.id = P.user_id AND U.email = '"&amp;users!B18&amp;"')"</f>
        <v>(SELECT P.id FROM profiles P, users U WHERE U.id = P.user_id AND U.email = 'user17@movie.com')</v>
      </c>
      <c r="C18" t="str">
        <f xml:space="preserve"> "(SELECT id FROM movies WHERE movie_name = '"&amp;movies!B18&amp;"' AND duration = '"&amp;movies!E18&amp;"')"</f>
        <v>(SELECT id FROM movies WHERE movie_name = 'House of Flying Daggers' AND duration = '1:59')</v>
      </c>
      <c r="D18" s="11" t="s">
        <v>1174</v>
      </c>
      <c r="E18">
        <v>8</v>
      </c>
      <c r="F18" t="s">
        <v>1158</v>
      </c>
      <c r="G18" t="s">
        <v>79</v>
      </c>
      <c r="H18" t="s">
        <v>79</v>
      </c>
      <c r="I18" s="6" t="str">
        <f t="shared" si="0"/>
        <v>INSERT INTO movie_ratings(id, profile_id, movie_id, date_watched, user_rating, review, created_at, updated_at) VALUES (DEFAULT, (SELECT P.id FROM profiles P, users U WHERE U.id = P.user_id AND U.email = 'user17@movie.com'), (SELECT id FROM movies WHERE movie_name = 'House of Flying Daggers' AND duration = '1:59'), '2/18/2016', 8, 'I respect this film director. What great imagery!', now(), now());</v>
      </c>
    </row>
    <row r="19" spans="1:9" x14ac:dyDescent="0.25">
      <c r="A19" t="s">
        <v>72</v>
      </c>
      <c r="B19" t="str">
        <f xml:space="preserve"> "(SELECT P.id FROM profiles P, users U WHERE U.id = P.user_id AND U.email = '"&amp;users!B19&amp;"')"</f>
        <v>(SELECT P.id FROM profiles P, users U WHERE U.id = P.user_id AND U.email = 'user18@movie.com')</v>
      </c>
      <c r="C19" t="str">
        <f xml:space="preserve"> "(SELECT id FROM movies WHERE movie_name = '"&amp;movies!B19&amp;"' AND duration = '"&amp;movies!E19&amp;"')"</f>
        <v>(SELECT id FROM movies WHERE movie_name = 'Hero' AND duration = '1:39')</v>
      </c>
      <c r="D19" s="11" t="s">
        <v>1175</v>
      </c>
      <c r="E19">
        <v>4</v>
      </c>
      <c r="F19" t="s">
        <v>1177</v>
      </c>
      <c r="G19" t="s">
        <v>79</v>
      </c>
      <c r="H19" t="s">
        <v>79</v>
      </c>
      <c r="I19" s="6" t="str">
        <f t="shared" si="0"/>
        <v>INSERT INTO movie_ratings(id, profile_id, movie_id, date_watched, user_rating, review, created_at, updated_at) VALUES (DEFAULT, (SELECT P.id FROM profiles P, users U WHERE U.id = P.user_id AND U.email = 'user18@movie.com'), (SELECT id FROM movies WHERE movie_name = 'Hero' AND duration = '1:39'), '2/19/2016', 4, 'This really isn''t for children….', now(), now());</v>
      </c>
    </row>
    <row r="20" spans="1:9" x14ac:dyDescent="0.25">
      <c r="A20" t="s">
        <v>72</v>
      </c>
      <c r="B20" t="str">
        <f xml:space="preserve"> "(SELECT P.id FROM profiles P, users U WHERE U.id = P.user_id AND U.email = '"&amp;users!B20&amp;"')"</f>
        <v>(SELECT P.id FROM profiles P, users U WHERE U.id = P.user_id AND U.email = 'user19@movie.com')</v>
      </c>
      <c r="C20" t="str">
        <f xml:space="preserve"> "(SELECT id FROM movies WHERE movie_name = '"&amp;movies!B20&amp;"' AND duration = '"&amp;movies!E20&amp;"')"</f>
        <v>(SELECT id FROM movies WHERE movie_name = 'Red Cliff' AND duration = '1:28')</v>
      </c>
      <c r="D20" s="11" t="s">
        <v>1159</v>
      </c>
      <c r="E20">
        <v>10</v>
      </c>
      <c r="F20" t="s">
        <v>1143</v>
      </c>
      <c r="G20" t="s">
        <v>79</v>
      </c>
      <c r="H20" t="s">
        <v>79</v>
      </c>
      <c r="I20" s="6" t="str">
        <f t="shared" si="0"/>
        <v>INSERT INTO movie_ratings(id, profile_id, movie_id, date_watched, user_rating, review, created_at, updated_at) VALUES (DEFAULT, (SELECT P.id FROM profiles P, users U WHERE U.id = P.user_id AND U.email = 'user19@movie.com'), (SELECT id FROM movies WHERE movie_name = 'Red Cliff' AND duration = '1:28'), '2/2/2016', 10, 'Amazing!', now(), now());</v>
      </c>
    </row>
    <row r="21" spans="1:9" x14ac:dyDescent="0.25">
      <c r="A21" t="s">
        <v>72</v>
      </c>
      <c r="B21" t="str">
        <f xml:space="preserve"> "(SELECT P.id FROM profiles P, users U WHERE U.id = P.user_id AND U.email = '"&amp;users!B21&amp;"')"</f>
        <v>(SELECT P.id FROM profiles P, users U WHERE U.id = P.user_id AND U.email = 'user20@movie.com')</v>
      </c>
      <c r="C21" t="str">
        <f xml:space="preserve"> "(SELECT id FROM movies WHERE movie_name = '"&amp;movies!B21&amp;"' AND duration = '"&amp;movies!E21&amp;"')"</f>
        <v>(SELECT id FROM movies WHERE movie_name = 'Red Cliff II' AND duration = '1:39')</v>
      </c>
      <c r="D21" s="11" t="s">
        <v>1160</v>
      </c>
      <c r="E21">
        <v>9</v>
      </c>
      <c r="F21" t="s">
        <v>1144</v>
      </c>
      <c r="G21" t="s">
        <v>79</v>
      </c>
      <c r="H21" t="s">
        <v>79</v>
      </c>
      <c r="I21" s="6" t="str">
        <f t="shared" si="0"/>
        <v>INSERT INTO movie_ratings(id, profile_id, movie_id, date_watched, user_rating, review, created_at, updated_at) VALUES (DEFAULT, (SELECT P.id FROM profiles P, users U WHERE U.id = P.user_id AND U.email = 'user20@movie.com'), (SELECT id FROM movies WHERE movie_name = 'Red Cliff II' AND duration = '1:39'), '2/3/2016', 9, 'Good movie.', now(), now());</v>
      </c>
    </row>
    <row r="22" spans="1:9" x14ac:dyDescent="0.25">
      <c r="A22" t="s">
        <v>72</v>
      </c>
      <c r="B22" t="str">
        <f xml:space="preserve"> "(SELECT P.id FROM profiles P, users U WHERE U.id = P.user_id AND U.email = '"&amp;users!B2&amp;"')"</f>
        <v>(SELECT P.id FROM profiles P, users U WHERE U.id = P.user_id AND U.email = 'user1@movie.com')</v>
      </c>
      <c r="C22" t="str">
        <f xml:space="preserve"> "(SELECT id FROM movies WHERE movie_name = '"&amp;movies!B22&amp;"' AND duration = '"&amp;movies!E22&amp;"')"</f>
        <v>(SELECT id FROM movies WHERE movie_name = 'The Terminator' AND duration = '1:47')</v>
      </c>
      <c r="D22" s="11" t="s">
        <v>1161</v>
      </c>
      <c r="E22">
        <v>10</v>
      </c>
      <c r="F22" t="s">
        <v>1145</v>
      </c>
      <c r="G22" t="s">
        <v>79</v>
      </c>
      <c r="H22" t="s">
        <v>79</v>
      </c>
      <c r="I22" s="6" t="str">
        <f t="shared" si="0"/>
        <v>INSERT INTO movie_ratings(id, profile_id, movie_id, date_watched, user_rating, review, created_at, updated_at) VALUES (DEFAULT, (SELECT P.id FROM profiles P, users U WHERE U.id = P.user_id AND U.email = 'user1@movie.com'), (SELECT id FROM movies WHERE movie_name = 'The Terminator' AND duration = '1:47'), '2/4/2016', 10, 'Piece of art!', now(), now());</v>
      </c>
    </row>
    <row r="23" spans="1:9" x14ac:dyDescent="0.25">
      <c r="A23" t="s">
        <v>72</v>
      </c>
      <c r="B23" t="str">
        <f xml:space="preserve"> "(SELECT P.id FROM profiles P, users U WHERE U.id = P.user_id AND U.email = '"&amp;users!B3&amp;"')"</f>
        <v>(SELECT P.id FROM profiles P, users U WHERE U.id = P.user_id AND U.email = 'user2@movie.com')</v>
      </c>
      <c r="C23" t="str">
        <f xml:space="preserve"> "(SELECT id FROM movies WHERE movie_name = '"&amp;movies!B23&amp;"' AND duration = '"&amp;movies!E23&amp;"')"</f>
        <v>(SELECT id FROM movies WHERE movie_name = 'Alien' AND duration = '1:57')</v>
      </c>
      <c r="D23" s="11" t="s">
        <v>1162</v>
      </c>
      <c r="E23">
        <v>5</v>
      </c>
      <c r="F23" t="s">
        <v>1146</v>
      </c>
      <c r="G23" t="s">
        <v>79</v>
      </c>
      <c r="H23" t="s">
        <v>79</v>
      </c>
      <c r="I23" s="6" t="str">
        <f t="shared" si="0"/>
        <v>INSERT INTO movie_ratings(id, profile_id, movie_id, date_watched, user_rating, review, created_at, updated_at) VALUES (DEFAULT, (SELECT P.id FROM profiles P, users U WHERE U.id = P.user_id AND U.email = 'user2@movie.com'), (SELECT id FROM movies WHERE movie_name = 'Alien' AND duration = '1:57'), '2/5/2016', 5, 'Not a fan. Could have been better.', now(), now());</v>
      </c>
    </row>
    <row r="24" spans="1:9" x14ac:dyDescent="0.25">
      <c r="A24" t="s">
        <v>72</v>
      </c>
      <c r="B24" t="str">
        <f xml:space="preserve"> "(SELECT P.id FROM profiles P, users U WHERE U.id = P.user_id AND U.email = '"&amp;users!B4&amp;"')"</f>
        <v>(SELECT P.id FROM profiles P, users U WHERE U.id = P.user_id AND U.email = 'user3@movie.com')</v>
      </c>
      <c r="C24" t="str">
        <f xml:space="preserve"> "(SELECT id FROM movies WHERE movie_name = '"&amp;movies!B24&amp;"' AND duration = '"&amp;movies!E24&amp;"')"</f>
        <v>(SELECT id FROM movies WHERE movie_name = 'Prometheus' AND duration = '2:04')</v>
      </c>
      <c r="D24" s="11" t="s">
        <v>1163</v>
      </c>
      <c r="E24">
        <v>2</v>
      </c>
      <c r="F24" t="s">
        <v>1147</v>
      </c>
      <c r="G24" t="s">
        <v>79</v>
      </c>
      <c r="H24" t="s">
        <v>79</v>
      </c>
      <c r="I24" s="6" t="str">
        <f t="shared" si="0"/>
        <v>INSERT INTO movie_ratings(id, profile_id, movie_id, date_watched, user_rating, review, created_at, updated_at) VALUES (DEFAULT, (SELECT P.id FROM profiles P, users U WHERE U.id = P.user_id AND U.email = 'user3@movie.com'), (SELECT id FROM movies WHERE movie_name = 'Prometheus' AND duration = '2:04'), '2/6/2016', 2, 'Not for me. Would not watch again.', now(), now());</v>
      </c>
    </row>
    <row r="25" spans="1:9" x14ac:dyDescent="0.25">
      <c r="A25" t="s">
        <v>72</v>
      </c>
      <c r="B25" t="str">
        <f xml:space="preserve"> "(SELECT P.id FROM profiles P, users U WHERE U.id = P.user_id AND U.email = '"&amp;users!B5&amp;"')"</f>
        <v>(SELECT P.id FROM profiles P, users U WHERE U.id = P.user_id AND U.email = 'user4@movie.com')</v>
      </c>
      <c r="C25" t="str">
        <f xml:space="preserve"> "(SELECT id FROM movies WHERE movie_name = '"&amp;movies!B25&amp;"' AND duration = '"&amp;movies!E25&amp;"')"</f>
        <v>(SELECT id FROM movies WHERE movie_name = 'Sphere' AND duration = '2:14')</v>
      </c>
      <c r="D25" s="11" t="s">
        <v>1164</v>
      </c>
      <c r="E25">
        <v>6</v>
      </c>
      <c r="F25" t="s">
        <v>1148</v>
      </c>
      <c r="G25" t="s">
        <v>79</v>
      </c>
      <c r="H25" t="s">
        <v>79</v>
      </c>
      <c r="I25" s="6" t="str">
        <f t="shared" si="0"/>
        <v>INSERT INTO movie_ratings(id, profile_id, movie_id, date_watched, user_rating, review, created_at, updated_at) VALUES (DEFAULT, (SELECT P.id FROM profiles P, users U WHERE U.id = P.user_id AND U.email = 'user4@movie.com'), (SELECT id FROM movies WHERE movie_name = 'Sphere' AND duration = '2:14'), '2/7/2016', 6, 'Good.', now(), now());</v>
      </c>
    </row>
    <row r="26" spans="1:9" x14ac:dyDescent="0.25">
      <c r="A26" t="s">
        <v>72</v>
      </c>
      <c r="B26" t="str">
        <f xml:space="preserve"> "(SELECT P.id FROM profiles P, users U WHERE U.id = P.user_id AND U.email = '"&amp;users!B6&amp;"')"</f>
        <v>(SELECT P.id FROM profiles P, users U WHERE U.id = P.user_id AND U.email = 'user5@movie.com')</v>
      </c>
      <c r="C26" t="str">
        <f xml:space="preserve"> "(SELECT id FROM movies WHERE movie_name = '"&amp;movies!B26&amp;"' AND duration = '"&amp;movies!E26&amp;"')"</f>
        <v>(SELECT id FROM movies WHERE movie_name = 'Star Wars: Episode IV – A New Hope' AND duration = '2:01')</v>
      </c>
      <c r="D26" s="11" t="s">
        <v>1165</v>
      </c>
      <c r="E26">
        <v>7</v>
      </c>
      <c r="F26" t="s">
        <v>1149</v>
      </c>
      <c r="G26" t="s">
        <v>79</v>
      </c>
      <c r="H26" t="s">
        <v>79</v>
      </c>
      <c r="I26" s="6" t="str">
        <f t="shared" si="0"/>
        <v>INSERT INTO movie_ratings(id, profile_id, movie_id, date_watched, user_rating, review, created_at, updated_at) VALUES (DEFAULT, (SELECT P.id FROM profiles P, users U WHERE U.id = P.user_id AND U.email = 'user5@movie.com'), (SELECT id FROM movies WHERE movie_name = 'Star Wars: Episode IV – A New Hope' AND duration = '2:01'), '2/8/2016', 7, 'Enjoyed. Would watch again.', now(), now());</v>
      </c>
    </row>
    <row r="27" spans="1:9" x14ac:dyDescent="0.25">
      <c r="A27" t="s">
        <v>72</v>
      </c>
      <c r="B27" t="str">
        <f xml:space="preserve"> "(SELECT P.id FROM profiles P, users U WHERE U.id = P.user_id AND U.email = '"&amp;users!B7&amp;"')"</f>
        <v>(SELECT P.id FROM profiles P, users U WHERE U.id = P.user_id AND U.email = 'user6@movie.com')</v>
      </c>
      <c r="C27" t="str">
        <f xml:space="preserve"> "(SELECT id FROM movies WHERE movie_name = '"&amp;movies!B27&amp;"' AND duration = '"&amp;movies!E27&amp;"')"</f>
        <v>(SELECT id FROM movies WHERE movie_name = 'The Big Short' AND duration = '2:10')</v>
      </c>
      <c r="D27" s="11" t="s">
        <v>1166</v>
      </c>
      <c r="E27">
        <v>1</v>
      </c>
      <c r="F27" t="s">
        <v>1150</v>
      </c>
      <c r="G27" t="s">
        <v>79</v>
      </c>
      <c r="H27" t="s">
        <v>79</v>
      </c>
      <c r="I27" s="6" t="str">
        <f t="shared" si="0"/>
        <v>INSERT INTO movie_ratings(id, profile_id, movie_id, date_watched, user_rating, review, created_at, updated_at) VALUES (DEFAULT, (SELECT P.id FROM profiles P, users U WHERE U.id = P.user_id AND U.email = 'user6@movie.com'), (SELECT id FROM movies WHERE movie_name = 'The Big Short' AND duration = '2:10'), '2/9/2016', 1, 'WORST MOVIE EVER!', now(), now());</v>
      </c>
    </row>
    <row r="28" spans="1:9" x14ac:dyDescent="0.25">
      <c r="A28" t="s">
        <v>72</v>
      </c>
      <c r="B28" t="str">
        <f xml:space="preserve"> "(SELECT P.id FROM profiles P, users U WHERE U.id = P.user_id AND U.email = '"&amp;users!B8&amp;"')"</f>
        <v>(SELECT P.id FROM profiles P, users U WHERE U.id = P.user_id AND U.email = 'user7@movie.com')</v>
      </c>
      <c r="C28" t="str">
        <f xml:space="preserve"> "(SELECT id FROM movies WHERE movie_name = '"&amp;movies!B28&amp;"' AND duration = '"&amp;movies!E28&amp;"')"</f>
        <v>(SELECT id FROM movies WHERE movie_name = 'Shall We Dance?' AND duration = '2:16')</v>
      </c>
      <c r="D28" s="11" t="s">
        <v>1167</v>
      </c>
      <c r="E28">
        <v>4</v>
      </c>
      <c r="F28" t="s">
        <v>1151</v>
      </c>
      <c r="G28" t="s">
        <v>79</v>
      </c>
      <c r="H28" t="s">
        <v>79</v>
      </c>
      <c r="I28" s="6" t="str">
        <f t="shared" si="0"/>
        <v>INSERT INTO movie_ratings(id, profile_id, movie_id, date_watched, user_rating, review, created_at, updated_at) VALUES (DEFAULT, (SELECT P.id FROM profiles P, users U WHERE U.id = P.user_id AND U.email = 'user7@movie.com'), (SELECT id FROM movies WHERE movie_name = 'Shall We Dance?' AND duration = '2:16'), '2/10/2016', 4, 'Under average…', now(), now());</v>
      </c>
    </row>
    <row r="29" spans="1:9" x14ac:dyDescent="0.25">
      <c r="A29" t="s">
        <v>72</v>
      </c>
      <c r="B29" t="str">
        <f xml:space="preserve"> "(SELECT P.id FROM profiles P, users U WHERE U.id = P.user_id AND U.email = '"&amp;users!B9&amp;"')"</f>
        <v>(SELECT P.id FROM profiles P, users U WHERE U.id = P.user_id AND U.email = 'user8@movie.com')</v>
      </c>
      <c r="C29" t="str">
        <f xml:space="preserve"> "(SELECT id FROM movies WHERE movie_name = '"&amp;movies!B29&amp;"' AND duration = '"&amp;movies!E29&amp;"')"</f>
        <v>(SELECT id FROM movies WHERE movie_name = 'Shall We Dance?' AND duration = '1:44')</v>
      </c>
      <c r="D29" s="11" t="s">
        <v>1168</v>
      </c>
      <c r="E29">
        <v>8</v>
      </c>
      <c r="F29" t="s">
        <v>1152</v>
      </c>
      <c r="G29" t="s">
        <v>79</v>
      </c>
      <c r="H29" t="s">
        <v>79</v>
      </c>
      <c r="I29" s="6" t="str">
        <f t="shared" si="0"/>
        <v>INSERT INTO movie_ratings(id, profile_id, movie_id, date_watched, user_rating, review, created_at, updated_at) VALUES (DEFAULT, (SELECT P.id FROM profiles P, users U WHERE U.id = P.user_id AND U.email = 'user8@movie.com'), (SELECT id FROM movies WHERE movie_name = 'Shall We Dance?' AND duration = '1:44'), '2/11/2016', 8, 'Awesome film!', now(), now());</v>
      </c>
    </row>
    <row r="30" spans="1:9" x14ac:dyDescent="0.25">
      <c r="A30" t="s">
        <v>72</v>
      </c>
      <c r="B30" t="str">
        <f xml:space="preserve"> "(SELECT P.id FROM profiles P, users U WHERE U.id = P.user_id AND U.email = '"&amp;users!B10&amp;"')"</f>
        <v>(SELECT P.id FROM profiles P, users U WHERE U.id = P.user_id AND U.email = 'user9@movie.com')</v>
      </c>
      <c r="C30" t="str">
        <f xml:space="preserve"> "(SELECT id FROM movies WHERE movie_name = '"&amp;movies!B30&amp;"' AND duration = '"&amp;movies!E30&amp;"')"</f>
        <v>(SELECT id FROM movies WHERE movie_name = 'Forrest Gump' AND duration = '2:22')</v>
      </c>
      <c r="D30" s="11" t="s">
        <v>423</v>
      </c>
      <c r="E30">
        <v>5</v>
      </c>
      <c r="F30" t="s">
        <v>1153</v>
      </c>
      <c r="G30" t="s">
        <v>79</v>
      </c>
      <c r="H30" t="s">
        <v>79</v>
      </c>
      <c r="I30" s="6" t="str">
        <f t="shared" si="0"/>
        <v>INSERT INTO movie_ratings(id, profile_id, movie_id, date_watched, user_rating, review, created_at, updated_at) VALUES (DEFAULT, (SELECT P.id FROM profiles P, users U WHERE U.id = P.user_id AND U.email = 'user9@movie.com'), (SELECT id FROM movies WHERE movie_name = 'Forrest Gump' AND duration = '2:22'), '2/12/2016', 5, 'Not bad. Not good.', now(), now());</v>
      </c>
    </row>
    <row r="31" spans="1:9" x14ac:dyDescent="0.25">
      <c r="A31" t="s">
        <v>72</v>
      </c>
      <c r="B31" t="str">
        <f xml:space="preserve"> "(SELECT P.id FROM profiles P, users U WHERE U.id = P.user_id AND U.email = '"&amp;users!B11&amp;"')"</f>
        <v>(SELECT P.id FROM profiles P, users U WHERE U.id = P.user_id AND U.email = 'user10@movie.com')</v>
      </c>
      <c r="C31" t="str">
        <f xml:space="preserve"> "(SELECT id FROM movies WHERE movie_name = '"&amp;movies!B31&amp;"' AND duration = '"&amp;movies!E31&amp;"')"</f>
        <v>(SELECT id FROM movies WHERE movie_name = 'Les Miserables' AND duration = '2:38')</v>
      </c>
      <c r="D31" s="11" t="s">
        <v>1169</v>
      </c>
      <c r="E31">
        <v>10</v>
      </c>
      <c r="F31" t="s">
        <v>1154</v>
      </c>
      <c r="G31" t="s">
        <v>79</v>
      </c>
      <c r="H31" t="s">
        <v>79</v>
      </c>
      <c r="I31" s="6" t="str">
        <f t="shared" si="0"/>
        <v>INSERT INTO movie_ratings(id, profile_id, movie_id, date_watched, user_rating, review, created_at, updated_at) VALUES (DEFAULT, (SELECT P.id FROM profiles P, users U WHERE U.id = P.user_id AND U.email = 'user10@movie.com'), (SELECT id FROM movies WHERE movie_name = 'Les Miserables' AND duration = '2:38'), '2/13/2016', 10, 'What a masterpiece!', now(), now());</v>
      </c>
    </row>
    <row r="32" spans="1:9" x14ac:dyDescent="0.25">
      <c r="A32" t="s">
        <v>72</v>
      </c>
      <c r="B32" t="str">
        <f xml:space="preserve"> "(SELECT P.id FROM profiles P, users U WHERE U.id = P.user_id AND U.email = '"&amp;users!B12&amp;"')"</f>
        <v>(SELECT P.id FROM profiles P, users U WHERE U.id = P.user_id AND U.email = 'user11@movie.com')</v>
      </c>
      <c r="C32" t="str">
        <f xml:space="preserve"> "(SELECT id FROM movies WHERE movie_name = '"&amp;movies!B32&amp;"' AND duration = '"&amp;movies!E32&amp;"')"</f>
        <v>(SELECT id FROM movies WHERE movie_name = 'Gattaca' AND duration = '1:46')</v>
      </c>
      <c r="D32" s="11" t="s">
        <v>1170</v>
      </c>
      <c r="E32">
        <v>2</v>
      </c>
      <c r="F32" t="s">
        <v>1176</v>
      </c>
      <c r="G32" t="s">
        <v>79</v>
      </c>
      <c r="H32" t="s">
        <v>79</v>
      </c>
      <c r="I32" s="6" t="str">
        <f t="shared" si="0"/>
        <v>INSERT INTO movie_ratings(id, profile_id, movie_id, date_watched, user_rating, review, created_at, updated_at) VALUES (DEFAULT, (SELECT P.id FROM profiles P, users U WHERE U.id = P.user_id AND U.email = 'user11@movie.com'), (SELECT id FROM movies WHERE movie_name = 'Gattaca' AND duration = '1:46'), '2/14/2016', 2, 'I don''t know what I watched…', now(), now());</v>
      </c>
    </row>
    <row r="33" spans="1:9" x14ac:dyDescent="0.25">
      <c r="A33" t="s">
        <v>72</v>
      </c>
      <c r="B33" t="str">
        <f xml:space="preserve"> "(SELECT P.id FROM profiles P, users U WHERE U.id = P.user_id AND U.email = '"&amp;users!B13&amp;"')"</f>
        <v>(SELECT P.id FROM profiles P, users U WHERE U.id = P.user_id AND U.email = 'user12@movie.com')</v>
      </c>
      <c r="C33" t="str">
        <f xml:space="preserve"> "(SELECT id FROM movies WHERE movie_name = '"&amp;movies!B33&amp;"' AND duration = '"&amp;movies!E33&amp;"')"</f>
        <v>(SELECT id FROM movies WHERE movie_name = 'Larry Crowne' AND duration = '1:38')</v>
      </c>
      <c r="D33" s="11" t="s">
        <v>1171</v>
      </c>
      <c r="E33">
        <v>9</v>
      </c>
      <c r="F33" t="s">
        <v>1155</v>
      </c>
      <c r="G33" t="s">
        <v>79</v>
      </c>
      <c r="H33" t="s">
        <v>79</v>
      </c>
      <c r="I33" s="6" t="str">
        <f t="shared" si="0"/>
        <v>INSERT INTO movie_ratings(id, profile_id, movie_id, date_watched, user_rating, review, created_at, updated_at) VALUES (DEFAULT, (SELECT P.id FROM profiles P, users U WHERE U.id = P.user_id AND U.email = 'user12@movie.com'), (SELECT id FROM movies WHERE movie_name = 'Larry Crowne' AND duration = '1:38'), '2/15/2016', 9, 'Great film! Super fun!', now(), now());</v>
      </c>
    </row>
    <row r="34" spans="1:9" x14ac:dyDescent="0.25">
      <c r="A34" t="s">
        <v>72</v>
      </c>
      <c r="B34" t="str">
        <f xml:space="preserve"> "(SELECT P.id FROM profiles P, users U WHERE U.id = P.user_id AND U.email = '"&amp;users!B14&amp;"')"</f>
        <v>(SELECT P.id FROM profiles P, users U WHERE U.id = P.user_id AND U.email = 'user13@movie.com')</v>
      </c>
      <c r="C34" t="str">
        <f xml:space="preserve"> "(SELECT id FROM movies WHERE movie_name = '"&amp;movies!B34&amp;"' AND duration = '"&amp;movies!E34&amp;"')"</f>
        <v>(SELECT id FROM movies WHERE movie_name = 'Up' AND duration = '1:36')</v>
      </c>
      <c r="D34" s="11" t="s">
        <v>1172</v>
      </c>
      <c r="E34">
        <v>10</v>
      </c>
      <c r="F34" t="s">
        <v>1156</v>
      </c>
      <c r="G34" t="s">
        <v>79</v>
      </c>
      <c r="H34" t="s">
        <v>79</v>
      </c>
      <c r="I34" s="6" t="str">
        <f t="shared" si="0"/>
        <v>INSERT INTO movie_ratings(id, profile_id, movie_id, date_watched, user_rating, review, created_at, updated_at) VALUES (DEFAULT, (SELECT P.id FROM profiles P, users U WHERE U.id = P.user_id AND U.email = 'user13@movie.com'), (SELECT id FROM movies WHERE movie_name = 'Up' AND duration = '1:36'), '2/16/2016', 10, 'I love the actors in this movie &lt;3', now(), now());</v>
      </c>
    </row>
    <row r="35" spans="1:9" x14ac:dyDescent="0.25">
      <c r="A35" t="s">
        <v>72</v>
      </c>
      <c r="B35" t="str">
        <f xml:space="preserve"> "(SELECT P.id FROM profiles P, users U WHERE U.id = P.user_id AND U.email = '"&amp;users!B15&amp;"')"</f>
        <v>(SELECT P.id FROM profiles P, users U WHERE U.id = P.user_id AND U.email = 'user14@movie.com')</v>
      </c>
      <c r="C35" t="str">
        <f xml:space="preserve"> "(SELECT id FROM movies WHERE movie_name = '"&amp;movies!B35&amp;"' AND duration = '"&amp;movies!E35&amp;"')"</f>
        <v>(SELECT id FROM movies WHERE movie_name = 'Toy Story' AND duration = '1:21')</v>
      </c>
      <c r="D35" s="11" t="s">
        <v>1173</v>
      </c>
      <c r="E35">
        <v>3</v>
      </c>
      <c r="F35" t="s">
        <v>1157</v>
      </c>
      <c r="G35" t="s">
        <v>79</v>
      </c>
      <c r="H35" t="s">
        <v>79</v>
      </c>
      <c r="I35" s="6" t="str">
        <f t="shared" si="0"/>
        <v>INSERT INTO movie_ratings(id, profile_id, movie_id, date_watched, user_rating, review, created_at, updated_at) VALUES (DEFAULT, (SELECT P.id FROM profiles P, users U WHERE U.id = P.user_id AND U.email = 'user14@movie.com'), (SELECT id FROM movies WHERE movie_name = 'Toy Story' AND duration = '1:21'), '2/17/2016', 3, 'Mediocre…', now(), now());</v>
      </c>
    </row>
    <row r="36" spans="1:9" x14ac:dyDescent="0.25">
      <c r="A36" t="s">
        <v>72</v>
      </c>
      <c r="B36" t="str">
        <f xml:space="preserve"> "(SELECT P.id FROM profiles P, users U WHERE U.id = P.user_id AND U.email = '"&amp;users!B16&amp;"')"</f>
        <v>(SELECT P.id FROM profiles P, users U WHERE U.id = P.user_id AND U.email = 'user15@movie.com')</v>
      </c>
      <c r="C36" t="str">
        <f xml:space="preserve"> "(SELECT id FROM movies WHERE movie_name = '"&amp;movies!B36&amp;"' AND duration = '"&amp;movies!E36&amp;"')"</f>
        <v>(SELECT id FROM movies WHERE movie_name = 'Star Trek: Into Darkness' AND duration = '2:12')</v>
      </c>
      <c r="D36" s="11" t="s">
        <v>1174</v>
      </c>
      <c r="E36">
        <v>8</v>
      </c>
      <c r="F36" t="s">
        <v>1158</v>
      </c>
      <c r="G36" t="s">
        <v>79</v>
      </c>
      <c r="H36" t="s">
        <v>79</v>
      </c>
      <c r="I36" s="6" t="str">
        <f t="shared" si="0"/>
        <v>INSERT INTO movie_ratings(id, profile_id, movie_id, date_watched, user_rating, review, created_at, updated_at) VALUES (DEFAULT, (SELECT P.id FROM profiles P, users U WHERE U.id = P.user_id AND U.email = 'user15@movie.com'), (SELECT id FROM movies WHERE movie_name = 'Star Trek: Into Darkness' AND duration = '2:12'), '2/18/2016', 8, 'I respect this film director. What great imagery!', now(), now());</v>
      </c>
    </row>
    <row r="37" spans="1:9" x14ac:dyDescent="0.25">
      <c r="A37" t="s">
        <v>72</v>
      </c>
      <c r="B37" t="str">
        <f xml:space="preserve"> "(SELECT P.id FROM profiles P, users U WHERE U.id = P.user_id AND U.email = '"&amp;users!B17&amp;"')"</f>
        <v>(SELECT P.id FROM profiles P, users U WHERE U.id = P.user_id AND U.email = 'user16@movie.com')</v>
      </c>
      <c r="C37" t="str">
        <f xml:space="preserve"> "(SELECT id FROM movies WHERE movie_name = '"&amp;movies!B37&amp;"' AND duration = '"&amp;movies!E37&amp;"')"</f>
        <v>(SELECT id FROM movies WHERE movie_name = 'Batman Begins' AND duration = '2:20')</v>
      </c>
      <c r="D37" s="11" t="s">
        <v>1175</v>
      </c>
      <c r="E37">
        <v>4</v>
      </c>
      <c r="F37" t="s">
        <v>1177</v>
      </c>
      <c r="G37" t="s">
        <v>79</v>
      </c>
      <c r="H37" t="s">
        <v>79</v>
      </c>
      <c r="I37" s="6" t="str">
        <f t="shared" si="0"/>
        <v>INSERT INTO movie_ratings(id, profile_id, movie_id, date_watched, user_rating, review, created_at, updated_at) VALUES (DEFAULT, (SELECT P.id FROM profiles P, users U WHERE U.id = P.user_id AND U.email = 'user16@movie.com'), (SELECT id FROM movies WHERE movie_name = 'Batman Begins' AND duration = '2:20'), '2/19/2016', 4, 'This really isn''t for children….', now(), now());</v>
      </c>
    </row>
    <row r="38" spans="1:9" x14ac:dyDescent="0.25">
      <c r="A38" t="s">
        <v>72</v>
      </c>
      <c r="B38" t="str">
        <f xml:space="preserve"> "(SELECT P.id FROM profiles P, users U WHERE U.id = P.user_id AND U.email = '"&amp;users!B18&amp;"')"</f>
        <v>(SELECT P.id FROM profiles P, users U WHERE U.id = P.user_id AND U.email = 'user17@movie.com')</v>
      </c>
      <c r="C38" t="str">
        <f xml:space="preserve"> "(SELECT id FROM movies WHERE movie_name = '"&amp;movies!B38&amp;"' AND duration = '"&amp;movies!E38&amp;"')"</f>
        <v>(SELECT id FROM movies WHERE movie_name = 'Bridge of Spies' AND duration = '2:22')</v>
      </c>
      <c r="D38" s="11" t="s">
        <v>1159</v>
      </c>
      <c r="E38">
        <v>10</v>
      </c>
      <c r="F38" t="s">
        <v>1143</v>
      </c>
      <c r="G38" t="s">
        <v>79</v>
      </c>
      <c r="H38" t="s">
        <v>79</v>
      </c>
      <c r="I38" s="6" t="str">
        <f t="shared" si="0"/>
        <v>INSERT INTO movie_ratings(id, profile_id, movie_id, date_watched, user_rating, review, created_at, updated_at) VALUES (DEFAULT, (SELECT P.id FROM profiles P, users U WHERE U.id = P.user_id AND U.email = 'user17@movie.com'), (SELECT id FROM movies WHERE movie_name = 'Bridge of Spies' AND duration = '2:22'), '2/2/2016', 10, 'Amazing!', now(), now());</v>
      </c>
    </row>
    <row r="39" spans="1:9" x14ac:dyDescent="0.25">
      <c r="A39" t="s">
        <v>72</v>
      </c>
      <c r="B39" t="str">
        <f xml:space="preserve"> "(SELECT P.id FROM profiles P, users U WHERE U.id = P.user_id AND U.email = '"&amp;users!B19&amp;"')"</f>
        <v>(SELECT P.id FROM profiles P, users U WHERE U.id = P.user_id AND U.email = 'user18@movie.com')</v>
      </c>
      <c r="C39" t="str">
        <f xml:space="preserve"> "(SELECT id FROM movies WHERE movie_name = '"&amp;movies!B39&amp;"' AND duration = '"&amp;movies!E39&amp;"')"</f>
        <v>(SELECT id FROM movies WHERE movie_name = 'Avatar' AND duration = '2:42')</v>
      </c>
      <c r="D39" s="11" t="s">
        <v>1160</v>
      </c>
      <c r="E39">
        <v>9</v>
      </c>
      <c r="F39" t="s">
        <v>1144</v>
      </c>
      <c r="G39" t="s">
        <v>79</v>
      </c>
      <c r="H39" t="s">
        <v>79</v>
      </c>
      <c r="I39" s="6" t="str">
        <f t="shared" si="0"/>
        <v>INSERT INTO movie_ratings(id, profile_id, movie_id, date_watched, user_rating, review, created_at, updated_at) VALUES (DEFAULT, (SELECT P.id FROM profiles P, users U WHERE U.id = P.user_id AND U.email = 'user18@movie.com'), (SELECT id FROM movies WHERE movie_name = 'Avatar' AND duration = '2:42'), '2/3/2016', 9, 'Good movie.', now(), now());</v>
      </c>
    </row>
    <row r="40" spans="1:9" x14ac:dyDescent="0.25">
      <c r="A40" t="s">
        <v>72</v>
      </c>
      <c r="B40" t="str">
        <f xml:space="preserve"> "(SELECT P.id FROM profiles P, users U WHERE U.id = P.user_id AND U.email = '"&amp;users!B20&amp;"')"</f>
        <v>(SELECT P.id FROM profiles P, users U WHERE U.id = P.user_id AND U.email = 'user19@movie.com')</v>
      </c>
      <c r="C40" t="str">
        <f xml:space="preserve"> "(SELECT id FROM movies WHERE movie_name = '"&amp;movies!B40&amp;"' AND duration = '"&amp;movies!E40&amp;"')"</f>
        <v>(SELECT id FROM movies WHERE movie_name = 'Deadpool' AND duration = '1:48')</v>
      </c>
      <c r="D40" s="11" t="s">
        <v>1161</v>
      </c>
      <c r="E40">
        <v>10</v>
      </c>
      <c r="F40" t="s">
        <v>1145</v>
      </c>
      <c r="G40" t="s">
        <v>79</v>
      </c>
      <c r="H40" t="s">
        <v>79</v>
      </c>
      <c r="I40" s="6" t="str">
        <f t="shared" si="0"/>
        <v>INSERT INTO movie_ratings(id, profile_id, movie_id, date_watched, user_rating, review, created_at, updated_at) VALUES (DEFAULT, (SELECT P.id FROM profiles P, users U WHERE U.id = P.user_id AND U.email = 'user19@movie.com'), (SELECT id FROM movies WHERE movie_name = 'Deadpool' AND duration = '1:48'), '2/4/2016', 10, 'Piece of art!', now(), now());</v>
      </c>
    </row>
    <row r="41" spans="1:9" x14ac:dyDescent="0.25">
      <c r="A41" t="s">
        <v>72</v>
      </c>
      <c r="B41" t="str">
        <f xml:space="preserve"> "(SELECT P.id FROM profiles P, users U WHERE U.id = P.user_id AND U.email = '"&amp;users!B21&amp;"')"</f>
        <v>(SELECT P.id FROM profiles P, users U WHERE U.id = P.user_id AND U.email = 'user20@movie.com')</v>
      </c>
      <c r="C41" t="str">
        <f xml:space="preserve"> "(SELECT id FROM movies WHERE movie_name = '"&amp;movies!B41&amp;"' AND duration = '"&amp;movies!E41&amp;"')"</f>
        <v>(SELECT id FROM movies WHERE movie_name = 'Amelie' AND duration = '2:02')</v>
      </c>
      <c r="D41" s="11" t="s">
        <v>1162</v>
      </c>
      <c r="E41">
        <v>5</v>
      </c>
      <c r="F41" t="s">
        <v>1146</v>
      </c>
      <c r="G41" t="s">
        <v>79</v>
      </c>
      <c r="H41" t="s">
        <v>79</v>
      </c>
      <c r="I41" s="6" t="str">
        <f t="shared" si="0"/>
        <v>INSERT INTO movie_ratings(id, profile_id, movie_id, date_watched, user_rating, review, created_at, updated_at) VALUES (DEFAULT, (SELECT P.id FROM profiles P, users U WHERE U.id = P.user_id AND U.email = 'user20@movie.com'), (SELECT id FROM movies WHERE movie_name = 'Amelie' AND duration = '2:02'), '2/5/2016', 5, 'Not a fan. Could have been better.', now(), now());</v>
      </c>
    </row>
    <row r="42" spans="1:9" x14ac:dyDescent="0.25">
      <c r="A42" t="s">
        <v>72</v>
      </c>
      <c r="B42" t="str">
        <f xml:space="preserve"> "(SELECT P.id FROM profiles P, users U WHERE U.id = P.user_id AND U.email = '"&amp;users!B2&amp;"')"</f>
        <v>(SELECT P.id FROM profiles P, users U WHERE U.id = P.user_id AND U.email = 'user1@movie.com')</v>
      </c>
      <c r="C42" t="str">
        <f xml:space="preserve"> "(SELECT id FROM movies WHERE movie_name = '"&amp;movies!B42&amp;"' AND duration = '"&amp;movies!E42&amp;"')"</f>
        <v>(SELECT id FROM movies WHERE movie_name = 'Catch Me If You Can' AND duration = '2:21')</v>
      </c>
      <c r="D42" s="11" t="s">
        <v>1163</v>
      </c>
      <c r="E42">
        <v>2</v>
      </c>
      <c r="F42" t="s">
        <v>1147</v>
      </c>
      <c r="G42" t="s">
        <v>79</v>
      </c>
      <c r="H42" t="s">
        <v>79</v>
      </c>
      <c r="I42" s="6" t="str">
        <f t="shared" si="0"/>
        <v>INSERT INTO movie_ratings(id, profile_id, movie_id, date_watched, user_rating, review, created_at, updated_at) VALUES (DEFAULT, (SELECT P.id FROM profiles P, users U WHERE U.id = P.user_id AND U.email = 'user1@movie.com'), (SELECT id FROM movies WHERE movie_name = 'Catch Me If You Can' AND duration = '2:21'), '2/6/2016', 2, 'Not for me. Would not watch again.', now(), now());</v>
      </c>
    </row>
    <row r="43" spans="1:9" x14ac:dyDescent="0.25">
      <c r="A43" t="s">
        <v>72</v>
      </c>
      <c r="B43" t="str">
        <f xml:space="preserve"> "(SELECT P.id FROM profiles P, users U WHERE U.id = P.user_id AND U.email = '"&amp;users!B3&amp;"')"</f>
        <v>(SELECT P.id FROM profiles P, users U WHERE U.id = P.user_id AND U.email = 'user2@movie.com')</v>
      </c>
      <c r="C43" t="str">
        <f xml:space="preserve"> "(SELECT id FROM movies WHERE movie_name = '"&amp;movies!B2&amp;"' AND duration = '"&amp;movies!E2&amp;"')"</f>
        <v>(SELECT id FROM movies WHERE movie_name = 'The Lord of the Rings: The Fellowship of the Ring' AND duration = '2:58')</v>
      </c>
      <c r="D43" s="11" t="s">
        <v>1164</v>
      </c>
      <c r="E43">
        <v>6</v>
      </c>
      <c r="F43" t="s">
        <v>1148</v>
      </c>
      <c r="G43" t="s">
        <v>79</v>
      </c>
      <c r="H43" t="s">
        <v>79</v>
      </c>
      <c r="I43" s="6" t="str">
        <f t="shared" si="0"/>
        <v>INSERT INTO movie_ratings(id, profile_id, movie_id, date_watched, user_rating, review, created_at, updated_at) VALUES (DEFAULT, (SELECT P.id FROM profiles P, users U WHERE U.id = P.user_id AND U.email = 'user2@movie.com'), (SELECT id FROM movies WHERE movie_name = 'The Lord of the Rings: The Fellowship of the Ring' AND duration = '2:58'), '2/7/2016', 6, 'Good.', now(), now());</v>
      </c>
    </row>
    <row r="44" spans="1:9" x14ac:dyDescent="0.25">
      <c r="A44" t="s">
        <v>72</v>
      </c>
      <c r="B44" t="str">
        <f xml:space="preserve"> "(SELECT P.id FROM profiles P, users U WHERE U.id = P.user_id AND U.email = '"&amp;users!B4&amp;"')"</f>
        <v>(SELECT P.id FROM profiles P, users U WHERE U.id = P.user_id AND U.email = 'user3@movie.com')</v>
      </c>
      <c r="C44" t="str">
        <f xml:space="preserve"> "(SELECT id FROM movies WHERE movie_name = '"&amp;movies!B3&amp;"' AND duration = '"&amp;movies!E3&amp;"')"</f>
        <v>(SELECT id FROM movies WHERE movie_name = 'The Lord of the Rings: The Two Towers' AND duration = '2:59')</v>
      </c>
      <c r="D44" s="11" t="s">
        <v>1165</v>
      </c>
      <c r="E44">
        <v>7</v>
      </c>
      <c r="F44" t="s">
        <v>1149</v>
      </c>
      <c r="G44" t="s">
        <v>79</v>
      </c>
      <c r="H44" t="s">
        <v>79</v>
      </c>
      <c r="I44" s="6" t="str">
        <f t="shared" si="0"/>
        <v>INSERT INTO movie_ratings(id, profile_id, movie_id, date_watched, user_rating, review, created_at, updated_at) VALUES (DEFAULT, (SELECT P.id FROM profiles P, users U WHERE U.id = P.user_id AND U.email = 'user3@movie.com'), (SELECT id FROM movies WHERE movie_name = 'The Lord of the Rings: The Two Towers' AND duration = '2:59'), '2/8/2016', 7, 'Enjoyed. Would watch again.', now(), now());</v>
      </c>
    </row>
    <row r="45" spans="1:9" x14ac:dyDescent="0.25">
      <c r="A45" t="s">
        <v>72</v>
      </c>
      <c r="B45" t="str">
        <f xml:space="preserve"> "(SELECT P.id FROM profiles P, users U WHERE U.id = P.user_id AND U.email = '"&amp;users!B5&amp;"')"</f>
        <v>(SELECT P.id FROM profiles P, users U WHERE U.id = P.user_id AND U.email = 'user4@movie.com')</v>
      </c>
      <c r="C45" t="str">
        <f xml:space="preserve"> "(SELECT id FROM movies WHERE movie_name = '"&amp;movies!B4&amp;"' AND duration = '"&amp;movies!E4&amp;"')"</f>
        <v>(SELECT id FROM movies WHERE movie_name = 'The Lord of the Rings: The Return of the King' AND duration = '3:21')</v>
      </c>
      <c r="D45" s="11" t="s">
        <v>1166</v>
      </c>
      <c r="E45">
        <v>1</v>
      </c>
      <c r="F45" t="s">
        <v>1150</v>
      </c>
      <c r="G45" t="s">
        <v>79</v>
      </c>
      <c r="H45" t="s">
        <v>79</v>
      </c>
      <c r="I45" s="6" t="str">
        <f t="shared" si="0"/>
        <v>INSERT INTO movie_ratings(id, profile_id, movie_id, date_watched, user_rating, review, created_at, updated_at) VALUES (DEFAULT, (SELECT P.id FROM profiles P, users U WHERE U.id = P.user_id AND U.email = 'user4@movie.com'), (SELECT id FROM movies WHERE movie_name = 'The Lord of the Rings: The Return of the King' AND duration = '3:21'), '2/9/2016', 1, 'WORST MOVIE EVER!', now(), now());</v>
      </c>
    </row>
    <row r="46" spans="1:9" x14ac:dyDescent="0.25">
      <c r="A46" t="s">
        <v>72</v>
      </c>
      <c r="B46" t="str">
        <f xml:space="preserve"> "(SELECT P.id FROM profiles P, users U WHERE U.id = P.user_id AND U.email = '"&amp;users!B6&amp;"')"</f>
        <v>(SELECT P.id FROM profiles P, users U WHERE U.id = P.user_id AND U.email = 'user5@movie.com')</v>
      </c>
      <c r="C46" t="str">
        <f xml:space="preserve"> "(SELECT id FROM movies WHERE movie_name = '"&amp;movies!B5&amp;"' AND duration = '"&amp;movies!E5&amp;"')"</f>
        <v>(SELECT id FROM movies WHERE movie_name = 'Howl''s Moving Castle' AND duration = '1:59')</v>
      </c>
      <c r="D46" s="11" t="s">
        <v>1167</v>
      </c>
      <c r="E46">
        <v>4</v>
      </c>
      <c r="F46" t="s">
        <v>1151</v>
      </c>
      <c r="G46" t="s">
        <v>79</v>
      </c>
      <c r="H46" t="s">
        <v>79</v>
      </c>
      <c r="I46" s="6" t="str">
        <f t="shared" si="0"/>
        <v>INSERT INTO movie_ratings(id, profile_id, movie_id, date_watched, user_rating, review, created_at, updated_at) VALUES (DEFAULT, (SELECT P.id FROM profiles P, users U WHERE U.id = P.user_id AND U.email = 'user5@movie.com'), (SELECT id FROM movies WHERE movie_name = 'Howl''s Moving Castle' AND duration = '1:59'), '2/10/2016', 4, 'Under average…', now(), now());</v>
      </c>
    </row>
    <row r="47" spans="1:9" x14ac:dyDescent="0.25">
      <c r="A47" t="s">
        <v>72</v>
      </c>
      <c r="B47" t="str">
        <f xml:space="preserve"> "(SELECT P.id FROM profiles P, users U WHERE U.id = P.user_id AND U.email = '"&amp;users!B7&amp;"')"</f>
        <v>(SELECT P.id FROM profiles P, users U WHERE U.id = P.user_id AND U.email = 'user6@movie.com')</v>
      </c>
      <c r="C47" t="str">
        <f xml:space="preserve"> "(SELECT id FROM movies WHERE movie_name = '"&amp;movies!B6&amp;"' AND duration = '"&amp;movies!E6&amp;"')"</f>
        <v>(SELECT id FROM movies WHERE movie_name = 'Ghost' AND duration = '2:07')</v>
      </c>
      <c r="D47" s="11" t="s">
        <v>1168</v>
      </c>
      <c r="E47">
        <v>8</v>
      </c>
      <c r="F47" t="s">
        <v>1152</v>
      </c>
      <c r="G47" t="s">
        <v>79</v>
      </c>
      <c r="H47" t="s">
        <v>79</v>
      </c>
      <c r="I47" s="6" t="str">
        <f t="shared" si="0"/>
        <v>INSERT INTO movie_ratings(id, profile_id, movie_id, date_watched, user_rating, review, created_at, updated_at) VALUES (DEFAULT, (SELECT P.id FROM profiles P, users U WHERE U.id = P.user_id AND U.email = 'user6@movie.com'), (SELECT id FROM movies WHERE movie_name = 'Ghost' AND duration = '2:07'), '2/11/2016', 8, 'Awesome film!', now(), now());</v>
      </c>
    </row>
    <row r="48" spans="1:9" x14ac:dyDescent="0.25">
      <c r="A48" t="s">
        <v>72</v>
      </c>
      <c r="B48" t="str">
        <f xml:space="preserve"> "(SELECT P.id FROM profiles P, users U WHERE U.id = P.user_id AND U.email = '"&amp;users!B8&amp;"')"</f>
        <v>(SELECT P.id FROM profiles P, users U WHERE U.id = P.user_id AND U.email = 'user7@movie.com')</v>
      </c>
      <c r="C48" t="str">
        <f xml:space="preserve"> "(SELECT id FROM movies WHERE movie_name = '"&amp;movies!B7&amp;"' AND duration = '"&amp;movies!E7&amp;"')"</f>
        <v>(SELECT id FROM movies WHERE movie_name = 'The Notebook' AND duration = '2:03')</v>
      </c>
      <c r="D48" s="11" t="s">
        <v>423</v>
      </c>
      <c r="E48">
        <v>5</v>
      </c>
      <c r="F48" t="s">
        <v>1153</v>
      </c>
      <c r="G48" t="s">
        <v>79</v>
      </c>
      <c r="H48" t="s">
        <v>79</v>
      </c>
      <c r="I48" s="6" t="str">
        <f t="shared" si="0"/>
        <v>INSERT INTO movie_ratings(id, profile_id, movie_id, date_watched, user_rating, review, created_at, updated_at) VALUES (DEFAULT, (SELECT P.id FROM profiles P, users U WHERE U.id = P.user_id AND U.email = 'user7@movie.com'), (SELECT id FROM movies WHERE movie_name = 'The Notebook' AND duration = '2:03'), '2/12/2016', 5, 'Not bad. Not good.', now(), now());</v>
      </c>
    </row>
    <row r="49" spans="1:9" x14ac:dyDescent="0.25">
      <c r="A49" t="s">
        <v>72</v>
      </c>
      <c r="B49" t="str">
        <f xml:space="preserve"> "(SELECT P.id FROM profiles P, users U WHERE U.id = P.user_id AND U.email = '"&amp;users!B9&amp;"')"</f>
        <v>(SELECT P.id FROM profiles P, users U WHERE U.id = P.user_id AND U.email = 'user8@movie.com')</v>
      </c>
      <c r="C49" t="str">
        <f xml:space="preserve"> "(SELECT id FROM movies WHERE movie_name = '"&amp;movies!B8&amp;"' AND duration = '"&amp;movies!E8&amp;"')"</f>
        <v>(SELECT id FROM movies WHERE movie_name = 'A Walk to Remember' AND duration = '1:41')</v>
      </c>
      <c r="D49" s="11" t="s">
        <v>1169</v>
      </c>
      <c r="E49">
        <v>10</v>
      </c>
      <c r="F49" t="s">
        <v>1154</v>
      </c>
      <c r="G49" t="s">
        <v>79</v>
      </c>
      <c r="H49" t="s">
        <v>79</v>
      </c>
      <c r="I49" s="6" t="str">
        <f t="shared" si="0"/>
        <v>INSERT INTO movie_ratings(id, profile_id, movie_id, date_watched, user_rating, review, created_at, updated_at) VALUES (DEFAULT, (SELECT P.id FROM profiles P, users U WHERE U.id = P.user_id AND U.email = 'user8@movie.com'), (SELECT id FROM movies WHERE movie_name = 'A Walk to Remember' AND duration = '1:41'), '2/13/2016', 10, 'What a masterpiece!', now(), now());</v>
      </c>
    </row>
    <row r="50" spans="1:9" x14ac:dyDescent="0.25">
      <c r="A50" t="s">
        <v>72</v>
      </c>
      <c r="B50" t="str">
        <f xml:space="preserve"> "(SELECT P.id FROM profiles P, users U WHERE U.id = P.user_id AND U.email = '"&amp;users!B10&amp;"')"</f>
        <v>(SELECT P.id FROM profiles P, users U WHERE U.id = P.user_id AND U.email = 'user9@movie.com')</v>
      </c>
      <c r="C50" t="str">
        <f xml:space="preserve"> "(SELECT id FROM movies WHERE movie_name = '"&amp;movies!B9&amp;"' AND duration = '"&amp;movies!E9&amp;"')"</f>
        <v>(SELECT id FROM movies WHERE movie_name = 'Dirty Dancing' AND duration = '1:40')</v>
      </c>
      <c r="D50" s="11" t="s">
        <v>1170</v>
      </c>
      <c r="E50">
        <v>2</v>
      </c>
      <c r="F50" t="s">
        <v>1176</v>
      </c>
      <c r="G50" t="s">
        <v>79</v>
      </c>
      <c r="H50" t="s">
        <v>79</v>
      </c>
      <c r="I50" s="6" t="str">
        <f t="shared" si="0"/>
        <v>INSERT INTO movie_ratings(id, profile_id, movie_id, date_watched, user_rating, review, created_at, updated_at) VALUES (DEFAULT, (SELECT P.id FROM profiles P, users U WHERE U.id = P.user_id AND U.email = 'user9@movie.com'), (SELECT id FROM movies WHERE movie_name = 'Dirty Dancing' AND duration = '1:40'), '2/14/2016', 2, 'I don''t know what I watched…', now(), now());</v>
      </c>
    </row>
    <row r="51" spans="1:9" x14ac:dyDescent="0.25">
      <c r="A51" t="s">
        <v>72</v>
      </c>
      <c r="B51" t="str">
        <f xml:space="preserve"> "(SELECT P.id FROM profiles P, users U WHERE U.id = P.user_id AND U.email = '"&amp;users!B11&amp;"')"</f>
        <v>(SELECT P.id FROM profiles P, users U WHERE U.id = P.user_id AND U.email = 'user10@movie.com')</v>
      </c>
      <c r="C51" t="str">
        <f xml:space="preserve"> "(SELECT id FROM movies WHERE movie_name = '"&amp;movies!B10&amp;"' AND duration = '"&amp;movies!E10&amp;"')"</f>
        <v>(SELECT id FROM movies WHERE movie_name = 'Notting Hill' AND duration = '2:04')</v>
      </c>
      <c r="D51" s="11" t="s">
        <v>1171</v>
      </c>
      <c r="E51">
        <v>9</v>
      </c>
      <c r="F51" t="s">
        <v>1155</v>
      </c>
      <c r="G51" t="s">
        <v>79</v>
      </c>
      <c r="H51" t="s">
        <v>79</v>
      </c>
      <c r="I51" s="6" t="str">
        <f t="shared" si="0"/>
        <v>INSERT INTO movie_ratings(id, profile_id, movie_id, date_watched, user_rating, review, created_at, updated_at) VALUES (DEFAULT, (SELECT P.id FROM profiles P, users U WHERE U.id = P.user_id AND U.email = 'user10@movie.com'), (SELECT id FROM movies WHERE movie_name = 'Notting Hill' AND duration = '2:04'), '2/15/2016', 9, 'Great film! Super fun!', now(), now());</v>
      </c>
    </row>
    <row r="52" spans="1:9" x14ac:dyDescent="0.25">
      <c r="A52" t="s">
        <v>72</v>
      </c>
      <c r="B52" t="str">
        <f xml:space="preserve"> "(SELECT P.id FROM profiles P, users U WHERE U.id = P.user_id AND U.email = '"&amp;users!B12&amp;"')"</f>
        <v>(SELECT P.id FROM profiles P, users U WHERE U.id = P.user_id AND U.email = 'user11@movie.com')</v>
      </c>
      <c r="C52" t="str">
        <f xml:space="preserve"> "(SELECT id FROM movies WHERE movie_name = '"&amp;movies!B11&amp;"' AND duration = '"&amp;movies!E11&amp;"')"</f>
        <v>(SELECT id FROM movies WHERE movie_name = 'Pretty Woman' AND duration = '1:59')</v>
      </c>
      <c r="D52" s="11" t="s">
        <v>1172</v>
      </c>
      <c r="E52">
        <v>10</v>
      </c>
      <c r="F52" t="s">
        <v>1156</v>
      </c>
      <c r="G52" t="s">
        <v>79</v>
      </c>
      <c r="H52" t="s">
        <v>79</v>
      </c>
      <c r="I52" s="6" t="str">
        <f t="shared" si="0"/>
        <v>INSERT INTO movie_ratings(id, profile_id, movie_id, date_watched, user_rating, review, created_at, updated_at) VALUES (DEFAULT, (SELECT P.id FROM profiles P, users U WHERE U.id = P.user_id AND U.email = 'user11@movie.com'), (SELECT id FROM movies WHERE movie_name = 'Pretty Woman' AND duration = '1:59'), '2/16/2016', 10, 'I love the actors in this movie &lt;3', now(), now());</v>
      </c>
    </row>
    <row r="53" spans="1:9" x14ac:dyDescent="0.25">
      <c r="A53" t="s">
        <v>72</v>
      </c>
      <c r="B53" t="str">
        <f xml:space="preserve"> "(SELECT P.id FROM profiles P, users U WHERE U.id = P.user_id AND U.email = '"&amp;users!B13&amp;"')"</f>
        <v>(SELECT P.id FROM profiles P, users U WHERE U.id = P.user_id AND U.email = 'user12@movie.com')</v>
      </c>
      <c r="C53" t="str">
        <f xml:space="preserve"> "(SELECT id FROM movies WHERE movie_name = '"&amp;movies!B12&amp;"' AND duration = '"&amp;movies!E12&amp;"')"</f>
        <v>(SELECT id FROM movies WHERE movie_name = 'Say Anything' AND duration = '1:40')</v>
      </c>
      <c r="D53" s="11" t="s">
        <v>1173</v>
      </c>
      <c r="E53">
        <v>3</v>
      </c>
      <c r="F53" t="s">
        <v>1157</v>
      </c>
      <c r="G53" t="s">
        <v>79</v>
      </c>
      <c r="H53" t="s">
        <v>79</v>
      </c>
      <c r="I53" s="6" t="str">
        <f t="shared" si="0"/>
        <v>INSERT INTO movie_ratings(id, profile_id, movie_id, date_watched, user_rating, review, created_at, updated_at) VALUES (DEFAULT, (SELECT P.id FROM profiles P, users U WHERE U.id = P.user_id AND U.email = 'user12@movie.com'), (SELECT id FROM movies WHERE movie_name = 'Say Anything' AND duration = '1:40'), '2/17/2016', 3, 'Mediocre…', now(), now());</v>
      </c>
    </row>
    <row r="54" spans="1:9" x14ac:dyDescent="0.25">
      <c r="A54" t="s">
        <v>72</v>
      </c>
      <c r="B54" t="str">
        <f xml:space="preserve"> "(SELECT P.id FROM profiles P, users U WHERE U.id = P.user_id AND U.email = '"&amp;users!B14&amp;"')"</f>
        <v>(SELECT P.id FROM profiles P, users U WHERE U.id = P.user_id AND U.email = 'user13@movie.com')</v>
      </c>
      <c r="C54" t="str">
        <f xml:space="preserve"> "(SELECT id FROM movies WHERE movie_name = '"&amp;movies!B13&amp;"' AND duration = '"&amp;movies!E13&amp;"')"</f>
        <v>(SELECT id FROM movies WHERE movie_name = 'Titanic' AND duration = '3:14')</v>
      </c>
      <c r="D54" s="11" t="s">
        <v>1174</v>
      </c>
      <c r="E54">
        <v>8</v>
      </c>
      <c r="F54" t="s">
        <v>1158</v>
      </c>
      <c r="G54" t="s">
        <v>79</v>
      </c>
      <c r="H54" t="s">
        <v>79</v>
      </c>
      <c r="I54" s="6" t="str">
        <f t="shared" si="0"/>
        <v>INSERT INTO movie_ratings(id, profile_id, movie_id, date_watched, user_rating, review, created_at, updated_at) VALUES (DEFAULT, (SELECT P.id FROM profiles P, users U WHERE U.id = P.user_id AND U.email = 'user13@movie.com'), (SELECT id FROM movies WHERE movie_name = 'Titanic' AND duration = '3:14'), '2/18/2016', 8, 'I respect this film director. What great imagery!', now(), now());</v>
      </c>
    </row>
    <row r="55" spans="1:9" x14ac:dyDescent="0.25">
      <c r="A55" t="s">
        <v>72</v>
      </c>
      <c r="B55" t="str">
        <f xml:space="preserve"> "(SELECT P.id FROM profiles P, users U WHERE U.id = P.user_id AND U.email = '"&amp;users!B15&amp;"')"</f>
        <v>(SELECT P.id FROM profiles P, users U WHERE U.id = P.user_id AND U.email = 'user14@movie.com')</v>
      </c>
      <c r="C55" t="str">
        <f xml:space="preserve"> "(SELECT id FROM movies WHERE movie_name = '"&amp;movies!B14&amp;"' AND duration = '"&amp;movies!E14&amp;"')"</f>
        <v>(SELECT id FROM movies WHERE movie_name = 'P.S. I Love You' AND duration = '2:06')</v>
      </c>
      <c r="D55" s="11" t="s">
        <v>1175</v>
      </c>
      <c r="E55">
        <v>4</v>
      </c>
      <c r="F55" t="s">
        <v>1177</v>
      </c>
      <c r="G55" t="s">
        <v>79</v>
      </c>
      <c r="H55" t="s">
        <v>79</v>
      </c>
      <c r="I55" s="6" t="str">
        <f t="shared" si="0"/>
        <v>INSERT INTO movie_ratings(id, profile_id, movie_id, date_watched, user_rating, review, created_at, updated_at) VALUES (DEFAULT, (SELECT P.id FROM profiles P, users U WHERE U.id = P.user_id AND U.email = 'user14@movie.com'), (SELECT id FROM movies WHERE movie_name = 'P.S. I Love You' AND duration = '2:06'), '2/19/2016', 4, 'This really isn''t for children….', now(), now());</v>
      </c>
    </row>
    <row r="56" spans="1:9" x14ac:dyDescent="0.25">
      <c r="A56" t="s">
        <v>72</v>
      </c>
      <c r="B56" t="str">
        <f xml:space="preserve"> "(SELECT P.id FROM profiles P, users U WHERE U.id = P.user_id AND U.email = '"&amp;users!B16&amp;"')"</f>
        <v>(SELECT P.id FROM profiles P, users U WHERE U.id = P.user_id AND U.email = 'user15@movie.com')</v>
      </c>
      <c r="C56" t="str">
        <f xml:space="preserve"> "(SELECT id FROM movies WHERE movie_name = '"&amp;movies!B15&amp;"' AND duration = '"&amp;movies!E15&amp;"')"</f>
        <v>(SELECT id FROM movies WHERE movie_name = 'Legends of the Fall' AND duration = '2:13')</v>
      </c>
      <c r="D56" s="11" t="s">
        <v>1159</v>
      </c>
      <c r="E56">
        <v>10</v>
      </c>
      <c r="F56" t="s">
        <v>1143</v>
      </c>
      <c r="G56" t="s">
        <v>79</v>
      </c>
      <c r="H56" t="s">
        <v>79</v>
      </c>
      <c r="I56" s="6" t="str">
        <f t="shared" si="0"/>
        <v>INSERT INTO movie_ratings(id, profile_id, movie_id, date_watched, user_rating, review, created_at, updated_at) VALUES (DEFAULT, (SELECT P.id FROM profiles P, users U WHERE U.id = P.user_id AND U.email = 'user15@movie.com'), (SELECT id FROM movies WHERE movie_name = 'Legends of the Fall' AND duration = '2:13'), '2/2/2016', 10, 'Amazing!', now(), now());</v>
      </c>
    </row>
    <row r="57" spans="1:9" x14ac:dyDescent="0.25">
      <c r="A57" t="s">
        <v>72</v>
      </c>
      <c r="B57" t="str">
        <f xml:space="preserve"> "(SELECT P.id FROM profiles P, users U WHERE U.id = P.user_id AND U.email = '"&amp;users!B17&amp;"')"</f>
        <v>(SELECT P.id FROM profiles P, users U WHERE U.id = P.user_id AND U.email = 'user16@movie.com')</v>
      </c>
      <c r="C57" t="str">
        <f xml:space="preserve"> "(SELECT id FROM movies WHERE movie_name = '"&amp;movies!B16&amp;"' AND duration = '"&amp;movies!E16&amp;"')"</f>
        <v>(SELECT id FROM movies WHERE movie_name = 'Troy' AND duration = '2:43')</v>
      </c>
      <c r="D57" s="11" t="s">
        <v>1160</v>
      </c>
      <c r="E57">
        <v>9</v>
      </c>
      <c r="F57" t="s">
        <v>1144</v>
      </c>
      <c r="G57" t="s">
        <v>79</v>
      </c>
      <c r="H57" t="s">
        <v>79</v>
      </c>
      <c r="I57" s="6" t="str">
        <f t="shared" si="0"/>
        <v>INSERT INTO movie_ratings(id, profile_id, movie_id, date_watched, user_rating, review, created_at, updated_at) VALUES (DEFAULT, (SELECT P.id FROM profiles P, users U WHERE U.id = P.user_id AND U.email = 'user16@movie.com'), (SELECT id FROM movies WHERE movie_name = 'Troy' AND duration = '2:43'), '2/3/2016', 9, 'Good movie.', now(), now());</v>
      </c>
    </row>
    <row r="58" spans="1:9" x14ac:dyDescent="0.25">
      <c r="A58" t="s">
        <v>72</v>
      </c>
      <c r="B58" t="str">
        <f xml:space="preserve"> "(SELECT P.id FROM profiles P, users U WHERE U.id = P.user_id AND U.email = '"&amp;users!B18&amp;"')"</f>
        <v>(SELECT P.id FROM profiles P, users U WHERE U.id = P.user_id AND U.email = 'user17@movie.com')</v>
      </c>
      <c r="C58" t="str">
        <f xml:space="preserve"> "(SELECT id FROM movies WHERE movie_name = '"&amp;movies!B17&amp;"' AND duration = '"&amp;movies!E17&amp;"')"</f>
        <v>(SELECT id FROM movies WHERE movie_name = 'Se7en' AND duration = '2:07')</v>
      </c>
      <c r="D58" s="11" t="s">
        <v>1161</v>
      </c>
      <c r="E58">
        <v>10</v>
      </c>
      <c r="F58" t="s">
        <v>1145</v>
      </c>
      <c r="G58" t="s">
        <v>79</v>
      </c>
      <c r="H58" t="s">
        <v>79</v>
      </c>
      <c r="I58" s="6" t="str">
        <f t="shared" si="0"/>
        <v>INSERT INTO movie_ratings(id, profile_id, movie_id, date_watched, user_rating, review, created_at, updated_at) VALUES (DEFAULT, (SELECT P.id FROM profiles P, users U WHERE U.id = P.user_id AND U.email = 'user17@movie.com'), (SELECT id FROM movies WHERE movie_name = 'Se7en' AND duration = '2:07'), '2/4/2016', 10, 'Piece of art!', now(), now());</v>
      </c>
    </row>
    <row r="59" spans="1:9" x14ac:dyDescent="0.25">
      <c r="A59" t="s">
        <v>72</v>
      </c>
      <c r="B59" t="str">
        <f xml:space="preserve"> "(SELECT P.id FROM profiles P, users U WHERE U.id = P.user_id AND U.email = '"&amp;users!B19&amp;"')"</f>
        <v>(SELECT P.id FROM profiles P, users U WHERE U.id = P.user_id AND U.email = 'user18@movie.com')</v>
      </c>
      <c r="C59" t="str">
        <f xml:space="preserve"> "(SELECT id FROM movies WHERE movie_name = '"&amp;movies!B18&amp;"' AND duration = '"&amp;movies!E18&amp;"')"</f>
        <v>(SELECT id FROM movies WHERE movie_name = 'House of Flying Daggers' AND duration = '1:59')</v>
      </c>
      <c r="D59" s="11" t="s">
        <v>1162</v>
      </c>
      <c r="E59">
        <v>5</v>
      </c>
      <c r="F59" t="s">
        <v>1146</v>
      </c>
      <c r="G59" t="s">
        <v>79</v>
      </c>
      <c r="H59" t="s">
        <v>79</v>
      </c>
      <c r="I59" s="6" t="str">
        <f t="shared" si="0"/>
        <v>INSERT INTO movie_ratings(id, profile_id, movie_id, date_watched, user_rating, review, created_at, updated_at) VALUES (DEFAULT, (SELECT P.id FROM profiles P, users U WHERE U.id = P.user_id AND U.email = 'user18@movie.com'), (SELECT id FROM movies WHERE movie_name = 'House of Flying Daggers' AND duration = '1:59'), '2/5/2016', 5, 'Not a fan. Could have been better.', now(), now());</v>
      </c>
    </row>
    <row r="60" spans="1:9" x14ac:dyDescent="0.25">
      <c r="A60" t="s">
        <v>72</v>
      </c>
      <c r="B60" t="str">
        <f xml:space="preserve"> "(SELECT P.id FROM profiles P, users U WHERE U.id = P.user_id AND U.email = '"&amp;users!B20&amp;"')"</f>
        <v>(SELECT P.id FROM profiles P, users U WHERE U.id = P.user_id AND U.email = 'user19@movie.com')</v>
      </c>
      <c r="C60" t="str">
        <f xml:space="preserve"> "(SELECT id FROM movies WHERE movie_name = '"&amp;movies!B19&amp;"' AND duration = '"&amp;movies!E19&amp;"')"</f>
        <v>(SELECT id FROM movies WHERE movie_name = 'Hero' AND duration = '1:39')</v>
      </c>
      <c r="D60" s="11" t="s">
        <v>1163</v>
      </c>
      <c r="E60">
        <v>2</v>
      </c>
      <c r="F60" t="s">
        <v>1147</v>
      </c>
      <c r="G60" t="s">
        <v>79</v>
      </c>
      <c r="H60" t="s">
        <v>79</v>
      </c>
      <c r="I60" s="6" t="str">
        <f t="shared" si="0"/>
        <v>INSERT INTO movie_ratings(id, profile_id, movie_id, date_watched, user_rating, review, created_at, updated_at) VALUES (DEFAULT, (SELECT P.id FROM profiles P, users U WHERE U.id = P.user_id AND U.email = 'user19@movie.com'), (SELECT id FROM movies WHERE movie_name = 'Hero' AND duration = '1:39'), '2/6/2016', 2, 'Not for me. Would not watch again.', now(), now());</v>
      </c>
    </row>
    <row r="61" spans="1:9" x14ac:dyDescent="0.25">
      <c r="A61" t="s">
        <v>72</v>
      </c>
      <c r="B61" t="str">
        <f xml:space="preserve"> "(SELECT P.id FROM profiles P, users U WHERE U.id = P.user_id AND U.email = '"&amp;users!B21&amp;"')"</f>
        <v>(SELECT P.id FROM profiles P, users U WHERE U.id = P.user_id AND U.email = 'user20@movie.com')</v>
      </c>
      <c r="C61" t="str">
        <f xml:space="preserve"> "(SELECT id FROM movies WHERE movie_name = '"&amp;movies!B20&amp;"' AND duration = '"&amp;movies!E20&amp;"')"</f>
        <v>(SELECT id FROM movies WHERE movie_name = 'Red Cliff' AND duration = '1:28')</v>
      </c>
      <c r="D61" s="11" t="s">
        <v>1164</v>
      </c>
      <c r="E61">
        <v>6</v>
      </c>
      <c r="F61" t="s">
        <v>1148</v>
      </c>
      <c r="G61" t="s">
        <v>79</v>
      </c>
      <c r="H61" t="s">
        <v>79</v>
      </c>
      <c r="I61" s="6" t="str">
        <f t="shared" si="0"/>
        <v>INSERT INTO movie_ratings(id, profile_id, movie_id, date_watched, user_rating, review, created_at, updated_at) VALUES (DEFAULT, (SELECT P.id FROM profiles P, users U WHERE U.id = P.user_id AND U.email = 'user20@movie.com'), (SELECT id FROM movies WHERE movie_name = 'Red Cliff' AND duration = '1:28'), '2/7/2016', 6, 'Good.', now(), now());</v>
      </c>
    </row>
    <row r="62" spans="1:9" x14ac:dyDescent="0.25">
      <c r="A62" t="s">
        <v>72</v>
      </c>
      <c r="B62" t="str">
        <f xml:space="preserve"> "(SELECT P.id FROM profiles P, users U WHERE U.id = P.user_id AND U.email = '"&amp;users!B2&amp;"')"</f>
        <v>(SELECT P.id FROM profiles P, users U WHERE U.id = P.user_id AND U.email = 'user1@movie.com')</v>
      </c>
      <c r="C62" t="str">
        <f xml:space="preserve"> "(SELECT id FROM movies WHERE movie_name = '"&amp;movies!B21&amp;"' AND duration = '"&amp;movies!E21&amp;"')"</f>
        <v>(SELECT id FROM movies WHERE movie_name = 'Red Cliff II' AND duration = '1:39')</v>
      </c>
      <c r="D62" s="11" t="s">
        <v>1165</v>
      </c>
      <c r="E62">
        <v>7</v>
      </c>
      <c r="F62" t="s">
        <v>1149</v>
      </c>
      <c r="G62" t="s">
        <v>79</v>
      </c>
      <c r="H62" t="s">
        <v>79</v>
      </c>
      <c r="I62" s="6" t="str">
        <f t="shared" si="0"/>
        <v>INSERT INTO movie_ratings(id, profile_id, movie_id, date_watched, user_rating, review, created_at, updated_at) VALUES (DEFAULT, (SELECT P.id FROM profiles P, users U WHERE U.id = P.user_id AND U.email = 'user1@movie.com'), (SELECT id FROM movies WHERE movie_name = 'Red Cliff II' AND duration = '1:39'), '2/8/2016', 7, 'Enjoyed. Would watch again.', now(), now());</v>
      </c>
    </row>
    <row r="63" spans="1:9" x14ac:dyDescent="0.25">
      <c r="A63" t="s">
        <v>72</v>
      </c>
      <c r="B63" t="str">
        <f xml:space="preserve"> "(SELECT P.id FROM profiles P, users U WHERE U.id = P.user_id AND U.email = '"&amp;users!B3&amp;"')"</f>
        <v>(SELECT P.id FROM profiles P, users U WHERE U.id = P.user_id AND U.email = 'user2@movie.com')</v>
      </c>
      <c r="C63" t="str">
        <f xml:space="preserve"> "(SELECT id FROM movies WHERE movie_name = '"&amp;movies!B22&amp;"' AND duration = '"&amp;movies!E22&amp;"')"</f>
        <v>(SELECT id FROM movies WHERE movie_name = 'The Terminator' AND duration = '1:47')</v>
      </c>
      <c r="D63" s="11" t="s">
        <v>1166</v>
      </c>
      <c r="E63">
        <v>1</v>
      </c>
      <c r="F63" t="s">
        <v>1150</v>
      </c>
      <c r="G63" t="s">
        <v>79</v>
      </c>
      <c r="H63" t="s">
        <v>79</v>
      </c>
      <c r="I63" s="6" t="str">
        <f t="shared" si="0"/>
        <v>INSERT INTO movie_ratings(id, profile_id, movie_id, date_watched, user_rating, review, created_at, updated_at) VALUES (DEFAULT, (SELECT P.id FROM profiles P, users U WHERE U.id = P.user_id AND U.email = 'user2@movie.com'), (SELECT id FROM movies WHERE movie_name = 'The Terminator' AND duration = '1:47'), '2/9/2016', 1, 'WORST MOVIE EVER!', now(), now());</v>
      </c>
    </row>
    <row r="64" spans="1:9" x14ac:dyDescent="0.25">
      <c r="A64" t="s">
        <v>72</v>
      </c>
      <c r="B64" t="str">
        <f xml:space="preserve"> "(SELECT P.id FROM profiles P, users U WHERE U.id = P.user_id AND U.email = '"&amp;users!B4&amp;"')"</f>
        <v>(SELECT P.id FROM profiles P, users U WHERE U.id = P.user_id AND U.email = 'user3@movie.com')</v>
      </c>
      <c r="C64" t="str">
        <f xml:space="preserve"> "(SELECT id FROM movies WHERE movie_name = '"&amp;movies!B23&amp;"' AND duration = '"&amp;movies!E23&amp;"')"</f>
        <v>(SELECT id FROM movies WHERE movie_name = 'Alien' AND duration = '1:57')</v>
      </c>
      <c r="D64" s="11" t="s">
        <v>1167</v>
      </c>
      <c r="E64">
        <v>4</v>
      </c>
      <c r="F64" t="s">
        <v>1151</v>
      </c>
      <c r="G64" t="s">
        <v>79</v>
      </c>
      <c r="H64" t="s">
        <v>79</v>
      </c>
      <c r="I64" s="6" t="str">
        <f t="shared" si="0"/>
        <v>INSERT INTO movie_ratings(id, profile_id, movie_id, date_watched, user_rating, review, created_at, updated_at) VALUES (DEFAULT, (SELECT P.id FROM profiles P, users U WHERE U.id = P.user_id AND U.email = 'user3@movie.com'), (SELECT id FROM movies WHERE movie_name = 'Alien' AND duration = '1:57'), '2/10/2016', 4, 'Under average…', now(), now());</v>
      </c>
    </row>
    <row r="65" spans="1:9" x14ac:dyDescent="0.25">
      <c r="A65" t="s">
        <v>72</v>
      </c>
      <c r="B65" t="str">
        <f xml:space="preserve"> "(SELECT P.id FROM profiles P, users U WHERE U.id = P.user_id AND U.email = '"&amp;users!B5&amp;"')"</f>
        <v>(SELECT P.id FROM profiles P, users U WHERE U.id = P.user_id AND U.email = 'user4@movie.com')</v>
      </c>
      <c r="C65" t="str">
        <f xml:space="preserve"> "(SELECT id FROM movies WHERE movie_name = '"&amp;movies!B24&amp;"' AND duration = '"&amp;movies!E24&amp;"')"</f>
        <v>(SELECT id FROM movies WHERE movie_name = 'Prometheus' AND duration = '2:04')</v>
      </c>
      <c r="D65" s="11" t="s">
        <v>1168</v>
      </c>
      <c r="E65">
        <v>8</v>
      </c>
      <c r="F65" t="s">
        <v>1152</v>
      </c>
      <c r="G65" t="s">
        <v>79</v>
      </c>
      <c r="H65" t="s">
        <v>79</v>
      </c>
      <c r="I65" s="6" t="str">
        <f t="shared" si="0"/>
        <v>INSERT INTO movie_ratings(id, profile_id, movie_id, date_watched, user_rating, review, created_at, updated_at) VALUES (DEFAULT, (SELECT P.id FROM profiles P, users U WHERE U.id = P.user_id AND U.email = 'user4@movie.com'), (SELECT id FROM movies WHERE movie_name = 'Prometheus' AND duration = '2:04'), '2/11/2016', 8, 'Awesome film!', now(), now());</v>
      </c>
    </row>
    <row r="66" spans="1:9" x14ac:dyDescent="0.25">
      <c r="A66" t="s">
        <v>72</v>
      </c>
      <c r="B66" t="str">
        <f xml:space="preserve"> "(SELECT P.id FROM profiles P, users U WHERE U.id = P.user_id AND U.email = '"&amp;users!B6&amp;"')"</f>
        <v>(SELECT P.id FROM profiles P, users U WHERE U.id = P.user_id AND U.email = 'user5@movie.com')</v>
      </c>
      <c r="C66" t="str">
        <f xml:space="preserve"> "(SELECT id FROM movies WHERE movie_name = '"&amp;movies!B25&amp;"' AND duration = '"&amp;movies!E25&amp;"')"</f>
        <v>(SELECT id FROM movies WHERE movie_name = 'Sphere' AND duration = '2:14')</v>
      </c>
      <c r="D66" s="11" t="s">
        <v>423</v>
      </c>
      <c r="E66">
        <v>5</v>
      </c>
      <c r="F66" t="s">
        <v>1153</v>
      </c>
      <c r="G66" t="s">
        <v>79</v>
      </c>
      <c r="H66" t="s">
        <v>79</v>
      </c>
      <c r="I66" s="6" t="str">
        <f t="shared" si="0"/>
        <v>INSERT INTO movie_ratings(id, profile_id, movie_id, date_watched, user_rating, review, created_at, updated_at) VALUES (DEFAULT, (SELECT P.id FROM profiles P, users U WHERE U.id = P.user_id AND U.email = 'user5@movie.com'), (SELECT id FROM movies WHERE movie_name = 'Sphere' AND duration = '2:14'), '2/12/2016', 5, 'Not bad. Not good.', now(), now());</v>
      </c>
    </row>
    <row r="67" spans="1:9" x14ac:dyDescent="0.25">
      <c r="A67" t="s">
        <v>72</v>
      </c>
      <c r="B67" t="str">
        <f xml:space="preserve"> "(SELECT P.id FROM profiles P, users U WHERE U.id = P.user_id AND U.email = '"&amp;users!B7&amp;"')"</f>
        <v>(SELECT P.id FROM profiles P, users U WHERE U.id = P.user_id AND U.email = 'user6@movie.com')</v>
      </c>
      <c r="C67" t="str">
        <f xml:space="preserve"> "(SELECT id FROM movies WHERE movie_name = '"&amp;movies!B26&amp;"' AND duration = '"&amp;movies!E26&amp;"')"</f>
        <v>(SELECT id FROM movies WHERE movie_name = 'Star Wars: Episode IV – A New Hope' AND duration = '2:01')</v>
      </c>
      <c r="D67" s="11" t="s">
        <v>1169</v>
      </c>
      <c r="E67">
        <v>10</v>
      </c>
      <c r="F67" t="s">
        <v>1154</v>
      </c>
      <c r="G67" t="s">
        <v>79</v>
      </c>
      <c r="H67" t="s">
        <v>79</v>
      </c>
      <c r="I67" s="6" t="str">
        <f t="shared" ref="I67:I130" si="1" xml:space="preserve"> "INSERT INTO movie_ratings("&amp;A$1&amp;", "&amp;B$1&amp;", "&amp;C$1&amp;", "&amp;D$1&amp;", "&amp;E$1&amp;", "&amp;F$1&amp;", "&amp;G$1&amp;", "&amp;H$1&amp;") VALUES ("&amp;A67&amp;", "&amp;B67&amp;", "&amp;C67&amp;", '"&amp;D67&amp;"', "&amp;E67&amp;", '"&amp;F67&amp;"', "&amp;G67&amp;", "&amp;H67&amp;");"</f>
        <v>INSERT INTO movie_ratings(id, profile_id, movie_id, date_watched, user_rating, review, created_at, updated_at) VALUES (DEFAULT, (SELECT P.id FROM profiles P, users U WHERE U.id = P.user_id AND U.email = 'user6@movie.com'), (SELECT id FROM movies WHERE movie_name = 'Star Wars: Episode IV – A New Hope' AND duration = '2:01'), '2/13/2016', 10, 'What a masterpiece!', now(), now());</v>
      </c>
    </row>
    <row r="68" spans="1:9" x14ac:dyDescent="0.25">
      <c r="A68" t="s">
        <v>72</v>
      </c>
      <c r="B68" t="str">
        <f xml:space="preserve"> "(SELECT P.id FROM profiles P, users U WHERE U.id = P.user_id AND U.email = '"&amp;users!B8&amp;"')"</f>
        <v>(SELECT P.id FROM profiles P, users U WHERE U.id = P.user_id AND U.email = 'user7@movie.com')</v>
      </c>
      <c r="C68" t="str">
        <f xml:space="preserve"> "(SELECT id FROM movies WHERE movie_name = '"&amp;movies!B27&amp;"' AND duration = '"&amp;movies!E27&amp;"')"</f>
        <v>(SELECT id FROM movies WHERE movie_name = 'The Big Short' AND duration = '2:10')</v>
      </c>
      <c r="D68" s="11" t="s">
        <v>1170</v>
      </c>
      <c r="E68">
        <v>2</v>
      </c>
      <c r="F68" t="s">
        <v>1176</v>
      </c>
      <c r="G68" t="s">
        <v>79</v>
      </c>
      <c r="H68" t="s">
        <v>79</v>
      </c>
      <c r="I68" s="6" t="str">
        <f t="shared" si="1"/>
        <v>INSERT INTO movie_ratings(id, profile_id, movie_id, date_watched, user_rating, review, created_at, updated_at) VALUES (DEFAULT, (SELECT P.id FROM profiles P, users U WHERE U.id = P.user_id AND U.email = 'user7@movie.com'), (SELECT id FROM movies WHERE movie_name = 'The Big Short' AND duration = '2:10'), '2/14/2016', 2, 'I don''t know what I watched…', now(), now());</v>
      </c>
    </row>
    <row r="69" spans="1:9" x14ac:dyDescent="0.25">
      <c r="A69" t="s">
        <v>72</v>
      </c>
      <c r="B69" t="str">
        <f xml:space="preserve"> "(SELECT P.id FROM profiles P, users U WHERE U.id = P.user_id AND U.email = '"&amp;users!B9&amp;"')"</f>
        <v>(SELECT P.id FROM profiles P, users U WHERE U.id = P.user_id AND U.email = 'user8@movie.com')</v>
      </c>
      <c r="C69" t="str">
        <f xml:space="preserve"> "(SELECT id FROM movies WHERE movie_name = '"&amp;movies!B28&amp;"' AND duration = '"&amp;movies!E28&amp;"')"</f>
        <v>(SELECT id FROM movies WHERE movie_name = 'Shall We Dance?' AND duration = '2:16')</v>
      </c>
      <c r="D69" s="11" t="s">
        <v>1171</v>
      </c>
      <c r="E69">
        <v>9</v>
      </c>
      <c r="F69" t="s">
        <v>1155</v>
      </c>
      <c r="G69" t="s">
        <v>79</v>
      </c>
      <c r="H69" t="s">
        <v>79</v>
      </c>
      <c r="I69" s="6" t="str">
        <f t="shared" si="1"/>
        <v>INSERT INTO movie_ratings(id, profile_id, movie_id, date_watched, user_rating, review, created_at, updated_at) VALUES (DEFAULT, (SELECT P.id FROM profiles P, users U WHERE U.id = P.user_id AND U.email = 'user8@movie.com'), (SELECT id FROM movies WHERE movie_name = 'Shall We Dance?' AND duration = '2:16'), '2/15/2016', 9, 'Great film! Super fun!', now(), now());</v>
      </c>
    </row>
    <row r="70" spans="1:9" x14ac:dyDescent="0.25">
      <c r="A70" t="s">
        <v>72</v>
      </c>
      <c r="B70" t="str">
        <f xml:space="preserve"> "(SELECT P.id FROM profiles P, users U WHERE U.id = P.user_id AND U.email = '"&amp;users!B10&amp;"')"</f>
        <v>(SELECT P.id FROM profiles P, users U WHERE U.id = P.user_id AND U.email = 'user9@movie.com')</v>
      </c>
      <c r="C70" t="str">
        <f xml:space="preserve"> "(SELECT id FROM movies WHERE movie_name = '"&amp;movies!B29&amp;"' AND duration = '"&amp;movies!E29&amp;"')"</f>
        <v>(SELECT id FROM movies WHERE movie_name = 'Shall We Dance?' AND duration = '1:44')</v>
      </c>
      <c r="D70" s="11" t="s">
        <v>1172</v>
      </c>
      <c r="E70">
        <v>10</v>
      </c>
      <c r="F70" t="s">
        <v>1156</v>
      </c>
      <c r="G70" t="s">
        <v>79</v>
      </c>
      <c r="H70" t="s">
        <v>79</v>
      </c>
      <c r="I70" s="6" t="str">
        <f t="shared" si="1"/>
        <v>INSERT INTO movie_ratings(id, profile_id, movie_id, date_watched, user_rating, review, created_at, updated_at) VALUES (DEFAULT, (SELECT P.id FROM profiles P, users U WHERE U.id = P.user_id AND U.email = 'user9@movie.com'), (SELECT id FROM movies WHERE movie_name = 'Shall We Dance?' AND duration = '1:44'), '2/16/2016', 10, 'I love the actors in this movie &lt;3', now(), now());</v>
      </c>
    </row>
    <row r="71" spans="1:9" x14ac:dyDescent="0.25">
      <c r="A71" t="s">
        <v>72</v>
      </c>
      <c r="B71" t="str">
        <f xml:space="preserve"> "(SELECT P.id FROM profiles P, users U WHERE U.id = P.user_id AND U.email = '"&amp;users!B11&amp;"')"</f>
        <v>(SELECT P.id FROM profiles P, users U WHERE U.id = P.user_id AND U.email = 'user10@movie.com')</v>
      </c>
      <c r="C71" t="str">
        <f xml:space="preserve"> "(SELECT id FROM movies WHERE movie_name = '"&amp;movies!B30&amp;"' AND duration = '"&amp;movies!E30&amp;"')"</f>
        <v>(SELECT id FROM movies WHERE movie_name = 'Forrest Gump' AND duration = '2:22')</v>
      </c>
      <c r="D71" s="11" t="s">
        <v>1173</v>
      </c>
      <c r="E71">
        <v>3</v>
      </c>
      <c r="F71" t="s">
        <v>1157</v>
      </c>
      <c r="G71" t="s">
        <v>79</v>
      </c>
      <c r="H71" t="s">
        <v>79</v>
      </c>
      <c r="I71" s="6" t="str">
        <f t="shared" si="1"/>
        <v>INSERT INTO movie_ratings(id, profile_id, movie_id, date_watched, user_rating, review, created_at, updated_at) VALUES (DEFAULT, (SELECT P.id FROM profiles P, users U WHERE U.id = P.user_id AND U.email = 'user10@movie.com'), (SELECT id FROM movies WHERE movie_name = 'Forrest Gump' AND duration = '2:22'), '2/17/2016', 3, 'Mediocre…', now(), now());</v>
      </c>
    </row>
    <row r="72" spans="1:9" x14ac:dyDescent="0.25">
      <c r="A72" t="s">
        <v>72</v>
      </c>
      <c r="B72" t="str">
        <f xml:space="preserve"> "(SELECT P.id FROM profiles P, users U WHERE U.id = P.user_id AND U.email = '"&amp;users!B12&amp;"')"</f>
        <v>(SELECT P.id FROM profiles P, users U WHERE U.id = P.user_id AND U.email = 'user11@movie.com')</v>
      </c>
      <c r="C72" t="str">
        <f xml:space="preserve"> "(SELECT id FROM movies WHERE movie_name = '"&amp;movies!B31&amp;"' AND duration = '"&amp;movies!E31&amp;"')"</f>
        <v>(SELECT id FROM movies WHERE movie_name = 'Les Miserables' AND duration = '2:38')</v>
      </c>
      <c r="D72" s="11" t="s">
        <v>1174</v>
      </c>
      <c r="E72">
        <v>8</v>
      </c>
      <c r="F72" t="s">
        <v>1158</v>
      </c>
      <c r="G72" t="s">
        <v>79</v>
      </c>
      <c r="H72" t="s">
        <v>79</v>
      </c>
      <c r="I72" s="6" t="str">
        <f t="shared" si="1"/>
        <v>INSERT INTO movie_ratings(id, profile_id, movie_id, date_watched, user_rating, review, created_at, updated_at) VALUES (DEFAULT, (SELECT P.id FROM profiles P, users U WHERE U.id = P.user_id AND U.email = 'user11@movie.com'), (SELECT id FROM movies WHERE movie_name = 'Les Miserables' AND duration = '2:38'), '2/18/2016', 8, 'I respect this film director. What great imagery!', now(), now());</v>
      </c>
    </row>
    <row r="73" spans="1:9" x14ac:dyDescent="0.25">
      <c r="A73" t="s">
        <v>72</v>
      </c>
      <c r="B73" t="str">
        <f xml:space="preserve"> "(SELECT P.id FROM profiles P, users U WHERE U.id = P.user_id AND U.email = '"&amp;users!B13&amp;"')"</f>
        <v>(SELECT P.id FROM profiles P, users U WHERE U.id = P.user_id AND U.email = 'user12@movie.com')</v>
      </c>
      <c r="C73" t="str">
        <f xml:space="preserve"> "(SELECT id FROM movies WHERE movie_name = '"&amp;movies!B32&amp;"' AND duration = '"&amp;movies!E32&amp;"')"</f>
        <v>(SELECT id FROM movies WHERE movie_name = 'Gattaca' AND duration = '1:46')</v>
      </c>
      <c r="D73" s="11" t="s">
        <v>1175</v>
      </c>
      <c r="E73">
        <v>4</v>
      </c>
      <c r="F73" t="s">
        <v>1177</v>
      </c>
      <c r="G73" t="s">
        <v>79</v>
      </c>
      <c r="H73" t="s">
        <v>79</v>
      </c>
      <c r="I73" s="6" t="str">
        <f t="shared" si="1"/>
        <v>INSERT INTO movie_ratings(id, profile_id, movie_id, date_watched, user_rating, review, created_at, updated_at) VALUES (DEFAULT, (SELECT P.id FROM profiles P, users U WHERE U.id = P.user_id AND U.email = 'user12@movie.com'), (SELECT id FROM movies WHERE movie_name = 'Gattaca' AND duration = '1:46'), '2/19/2016', 4, 'This really isn''t for children….', now(), now());</v>
      </c>
    </row>
    <row r="74" spans="1:9" x14ac:dyDescent="0.25">
      <c r="A74" t="s">
        <v>72</v>
      </c>
      <c r="B74" t="str">
        <f xml:space="preserve"> "(SELECT P.id FROM profiles P, users U WHERE U.id = P.user_id AND U.email = '"&amp;users!B14&amp;"')"</f>
        <v>(SELECT P.id FROM profiles P, users U WHERE U.id = P.user_id AND U.email = 'user13@movie.com')</v>
      </c>
      <c r="C74" t="str">
        <f xml:space="preserve"> "(SELECT id FROM movies WHERE movie_name = '"&amp;movies!B33&amp;"' AND duration = '"&amp;movies!E33&amp;"')"</f>
        <v>(SELECT id FROM movies WHERE movie_name = 'Larry Crowne' AND duration = '1:38')</v>
      </c>
      <c r="D74" s="11" t="s">
        <v>1159</v>
      </c>
      <c r="E74">
        <v>10</v>
      </c>
      <c r="F74" t="s">
        <v>1143</v>
      </c>
      <c r="G74" t="s">
        <v>79</v>
      </c>
      <c r="H74" t="s">
        <v>79</v>
      </c>
      <c r="I74" s="6" t="str">
        <f t="shared" si="1"/>
        <v>INSERT INTO movie_ratings(id, profile_id, movie_id, date_watched, user_rating, review, created_at, updated_at) VALUES (DEFAULT, (SELECT P.id FROM profiles P, users U WHERE U.id = P.user_id AND U.email = 'user13@movie.com'), (SELECT id FROM movies WHERE movie_name = 'Larry Crowne' AND duration = '1:38'), '2/2/2016', 10, 'Amazing!', now(), now());</v>
      </c>
    </row>
    <row r="75" spans="1:9" x14ac:dyDescent="0.25">
      <c r="A75" t="s">
        <v>72</v>
      </c>
      <c r="B75" t="str">
        <f xml:space="preserve"> "(SELECT P.id FROM profiles P, users U WHERE U.id = P.user_id AND U.email = '"&amp;users!B15&amp;"')"</f>
        <v>(SELECT P.id FROM profiles P, users U WHERE U.id = P.user_id AND U.email = 'user14@movie.com')</v>
      </c>
      <c r="C75" t="str">
        <f xml:space="preserve"> "(SELECT id FROM movies WHERE movie_name = '"&amp;movies!B34&amp;"' AND duration = '"&amp;movies!E34&amp;"')"</f>
        <v>(SELECT id FROM movies WHERE movie_name = 'Up' AND duration = '1:36')</v>
      </c>
      <c r="D75" s="11" t="s">
        <v>1160</v>
      </c>
      <c r="E75">
        <v>9</v>
      </c>
      <c r="F75" t="s">
        <v>1144</v>
      </c>
      <c r="G75" t="s">
        <v>79</v>
      </c>
      <c r="H75" t="s">
        <v>79</v>
      </c>
      <c r="I75" s="6" t="str">
        <f t="shared" si="1"/>
        <v>INSERT INTO movie_ratings(id, profile_id, movie_id, date_watched, user_rating, review, created_at, updated_at) VALUES (DEFAULT, (SELECT P.id FROM profiles P, users U WHERE U.id = P.user_id AND U.email = 'user14@movie.com'), (SELECT id FROM movies WHERE movie_name = 'Up' AND duration = '1:36'), '2/3/2016', 9, 'Good movie.', now(), now());</v>
      </c>
    </row>
    <row r="76" spans="1:9" x14ac:dyDescent="0.25">
      <c r="A76" t="s">
        <v>72</v>
      </c>
      <c r="B76" t="str">
        <f xml:space="preserve"> "(SELECT P.id FROM profiles P, users U WHERE U.id = P.user_id AND U.email = '"&amp;users!B16&amp;"')"</f>
        <v>(SELECT P.id FROM profiles P, users U WHERE U.id = P.user_id AND U.email = 'user15@movie.com')</v>
      </c>
      <c r="C76" t="str">
        <f xml:space="preserve"> "(SELECT id FROM movies WHERE movie_name = '"&amp;movies!B35&amp;"' AND duration = '"&amp;movies!E35&amp;"')"</f>
        <v>(SELECT id FROM movies WHERE movie_name = 'Toy Story' AND duration = '1:21')</v>
      </c>
      <c r="D76" s="11" t="s">
        <v>1161</v>
      </c>
      <c r="E76">
        <v>10</v>
      </c>
      <c r="F76" t="s">
        <v>1145</v>
      </c>
      <c r="G76" t="s">
        <v>79</v>
      </c>
      <c r="H76" t="s">
        <v>79</v>
      </c>
      <c r="I76" s="6" t="str">
        <f t="shared" si="1"/>
        <v>INSERT INTO movie_ratings(id, profile_id, movie_id, date_watched, user_rating, review, created_at, updated_at) VALUES (DEFAULT, (SELECT P.id FROM profiles P, users U WHERE U.id = P.user_id AND U.email = 'user15@movie.com'), (SELECT id FROM movies WHERE movie_name = 'Toy Story' AND duration = '1:21'), '2/4/2016', 10, 'Piece of art!', now(), now());</v>
      </c>
    </row>
    <row r="77" spans="1:9" x14ac:dyDescent="0.25">
      <c r="A77" t="s">
        <v>72</v>
      </c>
      <c r="B77" t="str">
        <f xml:space="preserve"> "(SELECT P.id FROM profiles P, users U WHERE U.id = P.user_id AND U.email = '"&amp;users!B17&amp;"')"</f>
        <v>(SELECT P.id FROM profiles P, users U WHERE U.id = P.user_id AND U.email = 'user16@movie.com')</v>
      </c>
      <c r="C77" t="str">
        <f xml:space="preserve"> "(SELECT id FROM movies WHERE movie_name = '"&amp;movies!B36&amp;"' AND duration = '"&amp;movies!E36&amp;"')"</f>
        <v>(SELECT id FROM movies WHERE movie_name = 'Star Trek: Into Darkness' AND duration = '2:12')</v>
      </c>
      <c r="D77" s="11" t="s">
        <v>1162</v>
      </c>
      <c r="E77">
        <v>5</v>
      </c>
      <c r="F77" t="s">
        <v>1146</v>
      </c>
      <c r="G77" t="s">
        <v>79</v>
      </c>
      <c r="H77" t="s">
        <v>79</v>
      </c>
      <c r="I77" s="6" t="str">
        <f t="shared" si="1"/>
        <v>INSERT INTO movie_ratings(id, profile_id, movie_id, date_watched, user_rating, review, created_at, updated_at) VALUES (DEFAULT, (SELECT P.id FROM profiles P, users U WHERE U.id = P.user_id AND U.email = 'user16@movie.com'), (SELECT id FROM movies WHERE movie_name = 'Star Trek: Into Darkness' AND duration = '2:12'), '2/5/2016', 5, 'Not a fan. Could have been better.', now(), now());</v>
      </c>
    </row>
    <row r="78" spans="1:9" x14ac:dyDescent="0.25">
      <c r="A78" t="s">
        <v>72</v>
      </c>
      <c r="B78" t="str">
        <f xml:space="preserve"> "(SELECT P.id FROM profiles P, users U WHERE U.id = P.user_id AND U.email = '"&amp;users!B18&amp;"')"</f>
        <v>(SELECT P.id FROM profiles P, users U WHERE U.id = P.user_id AND U.email = 'user17@movie.com')</v>
      </c>
      <c r="C78" t="str">
        <f xml:space="preserve"> "(SELECT id FROM movies WHERE movie_name = '"&amp;movies!B37&amp;"' AND duration = '"&amp;movies!E37&amp;"')"</f>
        <v>(SELECT id FROM movies WHERE movie_name = 'Batman Begins' AND duration = '2:20')</v>
      </c>
      <c r="D78" s="11" t="s">
        <v>1163</v>
      </c>
      <c r="E78">
        <v>2</v>
      </c>
      <c r="F78" t="s">
        <v>1147</v>
      </c>
      <c r="G78" t="s">
        <v>79</v>
      </c>
      <c r="H78" t="s">
        <v>79</v>
      </c>
      <c r="I78" s="6" t="str">
        <f t="shared" si="1"/>
        <v>INSERT INTO movie_ratings(id, profile_id, movie_id, date_watched, user_rating, review, created_at, updated_at) VALUES (DEFAULT, (SELECT P.id FROM profiles P, users U WHERE U.id = P.user_id AND U.email = 'user17@movie.com'), (SELECT id FROM movies WHERE movie_name = 'Batman Begins' AND duration = '2:20'), '2/6/2016', 2, 'Not for me. Would not watch again.', now(), now());</v>
      </c>
    </row>
    <row r="79" spans="1:9" x14ac:dyDescent="0.25">
      <c r="A79" t="s">
        <v>72</v>
      </c>
      <c r="B79" t="str">
        <f xml:space="preserve"> "(SELECT P.id FROM profiles P, users U WHERE U.id = P.user_id AND U.email = '"&amp;users!B19&amp;"')"</f>
        <v>(SELECT P.id FROM profiles P, users U WHERE U.id = P.user_id AND U.email = 'user18@movie.com')</v>
      </c>
      <c r="C79" t="str">
        <f xml:space="preserve"> "(SELECT id FROM movies WHERE movie_name = '"&amp;movies!B38&amp;"' AND duration = '"&amp;movies!E38&amp;"')"</f>
        <v>(SELECT id FROM movies WHERE movie_name = 'Bridge of Spies' AND duration = '2:22')</v>
      </c>
      <c r="D79" s="11" t="s">
        <v>1164</v>
      </c>
      <c r="E79">
        <v>6</v>
      </c>
      <c r="F79" t="s">
        <v>1148</v>
      </c>
      <c r="G79" t="s">
        <v>79</v>
      </c>
      <c r="H79" t="s">
        <v>79</v>
      </c>
      <c r="I79" s="6" t="str">
        <f t="shared" si="1"/>
        <v>INSERT INTO movie_ratings(id, profile_id, movie_id, date_watched, user_rating, review, created_at, updated_at) VALUES (DEFAULT, (SELECT P.id FROM profiles P, users U WHERE U.id = P.user_id AND U.email = 'user18@movie.com'), (SELECT id FROM movies WHERE movie_name = 'Bridge of Spies' AND duration = '2:22'), '2/7/2016', 6, 'Good.', now(), now());</v>
      </c>
    </row>
    <row r="80" spans="1:9" x14ac:dyDescent="0.25">
      <c r="A80" t="s">
        <v>72</v>
      </c>
      <c r="B80" t="str">
        <f xml:space="preserve"> "(SELECT P.id FROM profiles P, users U WHERE U.id = P.user_id AND U.email = '"&amp;users!B20&amp;"')"</f>
        <v>(SELECT P.id FROM profiles P, users U WHERE U.id = P.user_id AND U.email = 'user19@movie.com')</v>
      </c>
      <c r="C80" t="str">
        <f xml:space="preserve"> "(SELECT id FROM movies WHERE movie_name = '"&amp;movies!B39&amp;"' AND duration = '"&amp;movies!E39&amp;"')"</f>
        <v>(SELECT id FROM movies WHERE movie_name = 'Avatar' AND duration = '2:42')</v>
      </c>
      <c r="D80" s="11" t="s">
        <v>1165</v>
      </c>
      <c r="E80">
        <v>7</v>
      </c>
      <c r="F80" t="s">
        <v>1149</v>
      </c>
      <c r="G80" t="s">
        <v>79</v>
      </c>
      <c r="H80" t="s">
        <v>79</v>
      </c>
      <c r="I80" s="6" t="str">
        <f t="shared" si="1"/>
        <v>INSERT INTO movie_ratings(id, profile_id, movie_id, date_watched, user_rating, review, created_at, updated_at) VALUES (DEFAULT, (SELECT P.id FROM profiles P, users U WHERE U.id = P.user_id AND U.email = 'user19@movie.com'), (SELECT id FROM movies WHERE movie_name = 'Avatar' AND duration = '2:42'), '2/8/2016', 7, 'Enjoyed. Would watch again.', now(), now());</v>
      </c>
    </row>
    <row r="81" spans="1:9" x14ac:dyDescent="0.25">
      <c r="A81" t="s">
        <v>72</v>
      </c>
      <c r="B81" t="str">
        <f xml:space="preserve"> "(SELECT P.id FROM profiles P, users U WHERE U.id = P.user_id AND U.email = '"&amp;users!B21&amp;"')"</f>
        <v>(SELECT P.id FROM profiles P, users U WHERE U.id = P.user_id AND U.email = 'user20@movie.com')</v>
      </c>
      <c r="C81" t="str">
        <f xml:space="preserve"> "(SELECT id FROM movies WHERE movie_name = '"&amp;movies!B40&amp;"' AND duration = '"&amp;movies!E40&amp;"')"</f>
        <v>(SELECT id FROM movies WHERE movie_name = 'Deadpool' AND duration = '1:48')</v>
      </c>
      <c r="D81" s="11" t="s">
        <v>1166</v>
      </c>
      <c r="E81">
        <v>1</v>
      </c>
      <c r="F81" t="s">
        <v>1150</v>
      </c>
      <c r="G81" t="s">
        <v>79</v>
      </c>
      <c r="H81" t="s">
        <v>79</v>
      </c>
      <c r="I81" s="6" t="str">
        <f t="shared" si="1"/>
        <v>INSERT INTO movie_ratings(id, profile_id, movie_id, date_watched, user_rating, review, created_at, updated_at) VALUES (DEFAULT, (SELECT P.id FROM profiles P, users U WHERE U.id = P.user_id AND U.email = 'user20@movie.com'), (SELECT id FROM movies WHERE movie_name = 'Deadpool' AND duration = '1:48'), '2/9/2016', 1, 'WORST MOVIE EVER!', now(), now());</v>
      </c>
    </row>
    <row r="82" spans="1:9" x14ac:dyDescent="0.25">
      <c r="A82" t="s">
        <v>72</v>
      </c>
      <c r="B82" t="str">
        <f xml:space="preserve"> "(SELECT P.id FROM profiles P, users U WHERE U.id = P.user_id AND U.email = '"&amp;users!B2&amp;"')"</f>
        <v>(SELECT P.id FROM profiles P, users U WHERE U.id = P.user_id AND U.email = 'user1@movie.com')</v>
      </c>
      <c r="C82" t="str">
        <f xml:space="preserve"> "(SELECT id FROM movies WHERE movie_name = '"&amp;movies!B41&amp;"' AND duration = '"&amp;movies!E41&amp;"')"</f>
        <v>(SELECT id FROM movies WHERE movie_name = 'Amelie' AND duration = '2:02')</v>
      </c>
      <c r="D82" s="11" t="s">
        <v>1167</v>
      </c>
      <c r="E82">
        <v>4</v>
      </c>
      <c r="F82" t="s">
        <v>1151</v>
      </c>
      <c r="G82" t="s">
        <v>79</v>
      </c>
      <c r="H82" t="s">
        <v>79</v>
      </c>
      <c r="I82" s="6" t="str">
        <f t="shared" si="1"/>
        <v>INSERT INTO movie_ratings(id, profile_id, movie_id, date_watched, user_rating, review, created_at, updated_at) VALUES (DEFAULT, (SELECT P.id FROM profiles P, users U WHERE U.id = P.user_id AND U.email = 'user1@movie.com'), (SELECT id FROM movies WHERE movie_name = 'Amelie' AND duration = '2:02'), '2/10/2016', 4, 'Under average…', now(), now());</v>
      </c>
    </row>
    <row r="83" spans="1:9" x14ac:dyDescent="0.25">
      <c r="A83" t="s">
        <v>72</v>
      </c>
      <c r="B83" t="str">
        <f xml:space="preserve"> "(SELECT P.id FROM profiles P, users U WHERE U.id = P.user_id AND U.email = '"&amp;users!B3&amp;"')"</f>
        <v>(SELECT P.id FROM profiles P, users U WHERE U.id = P.user_id AND U.email = 'user2@movie.com')</v>
      </c>
      <c r="C83" t="str">
        <f xml:space="preserve"> "(SELECT id FROM movies WHERE movie_name = '"&amp;movies!B42&amp;"' AND duration = '"&amp;movies!E42&amp;"')"</f>
        <v>(SELECT id FROM movies WHERE movie_name = 'Catch Me If You Can' AND duration = '2:21')</v>
      </c>
      <c r="D83" s="11" t="s">
        <v>1168</v>
      </c>
      <c r="E83">
        <v>8</v>
      </c>
      <c r="F83" t="s">
        <v>1152</v>
      </c>
      <c r="G83" t="s">
        <v>79</v>
      </c>
      <c r="H83" t="s">
        <v>79</v>
      </c>
      <c r="I83" s="6" t="str">
        <f t="shared" si="1"/>
        <v>INSERT INTO movie_ratings(id, profile_id, movie_id, date_watched, user_rating, review, created_at, updated_at) VALUES (DEFAULT, (SELECT P.id FROM profiles P, users U WHERE U.id = P.user_id AND U.email = 'user2@movie.com'), (SELECT id FROM movies WHERE movie_name = 'Catch Me If You Can' AND duration = '2:21'), '2/11/2016', 8, 'Awesome film!', now(), now());</v>
      </c>
    </row>
    <row r="84" spans="1:9" x14ac:dyDescent="0.25">
      <c r="A84" t="s">
        <v>72</v>
      </c>
      <c r="B84" t="str">
        <f xml:space="preserve"> "(SELECT P.id FROM profiles P, users U WHERE U.id = P.user_id AND U.email = '"&amp;users!B4&amp;"')"</f>
        <v>(SELECT P.id FROM profiles P, users U WHERE U.id = P.user_id AND U.email = 'user3@movie.com')</v>
      </c>
      <c r="C84" t="str">
        <f xml:space="preserve"> "(SELECT id FROM movies WHERE movie_name = '"&amp;movies!B2&amp;"' AND duration = '"&amp;movies!E2&amp;"')"</f>
        <v>(SELECT id FROM movies WHERE movie_name = 'The Lord of the Rings: The Fellowship of the Ring' AND duration = '2:58')</v>
      </c>
      <c r="D84" s="11" t="s">
        <v>423</v>
      </c>
      <c r="E84">
        <v>5</v>
      </c>
      <c r="F84" t="s">
        <v>1153</v>
      </c>
      <c r="G84" t="s">
        <v>79</v>
      </c>
      <c r="H84" t="s">
        <v>79</v>
      </c>
      <c r="I84" s="6" t="str">
        <f t="shared" si="1"/>
        <v>INSERT INTO movie_ratings(id, profile_id, movie_id, date_watched, user_rating, review, created_at, updated_at) VALUES (DEFAULT, (SELECT P.id FROM profiles P, users U WHERE U.id = P.user_id AND U.email = 'user3@movie.com'), (SELECT id FROM movies WHERE movie_name = 'The Lord of the Rings: The Fellowship of the Ring' AND duration = '2:58'), '2/12/2016', 5, 'Not bad. Not good.', now(), now());</v>
      </c>
    </row>
    <row r="85" spans="1:9" x14ac:dyDescent="0.25">
      <c r="A85" t="s">
        <v>72</v>
      </c>
      <c r="B85" t="str">
        <f xml:space="preserve"> "(SELECT P.id FROM profiles P, users U WHERE U.id = P.user_id AND U.email = '"&amp;users!B5&amp;"')"</f>
        <v>(SELECT P.id FROM profiles P, users U WHERE U.id = P.user_id AND U.email = 'user4@movie.com')</v>
      </c>
      <c r="C85" t="str">
        <f xml:space="preserve"> "(SELECT id FROM movies WHERE movie_name = '"&amp;movies!B3&amp;"' AND duration = '"&amp;movies!E3&amp;"')"</f>
        <v>(SELECT id FROM movies WHERE movie_name = 'The Lord of the Rings: The Two Towers' AND duration = '2:59')</v>
      </c>
      <c r="D85" s="11" t="s">
        <v>1169</v>
      </c>
      <c r="E85">
        <v>10</v>
      </c>
      <c r="F85" t="s">
        <v>1154</v>
      </c>
      <c r="G85" t="s">
        <v>79</v>
      </c>
      <c r="H85" t="s">
        <v>79</v>
      </c>
      <c r="I85" s="6" t="str">
        <f t="shared" si="1"/>
        <v>INSERT INTO movie_ratings(id, profile_id, movie_id, date_watched, user_rating, review, created_at, updated_at) VALUES (DEFAULT, (SELECT P.id FROM profiles P, users U WHERE U.id = P.user_id AND U.email = 'user4@movie.com'), (SELECT id FROM movies WHERE movie_name = 'The Lord of the Rings: The Two Towers' AND duration = '2:59'), '2/13/2016', 10, 'What a masterpiece!', now(), now());</v>
      </c>
    </row>
    <row r="86" spans="1:9" x14ac:dyDescent="0.25">
      <c r="A86" t="s">
        <v>72</v>
      </c>
      <c r="B86" t="str">
        <f xml:space="preserve"> "(SELECT P.id FROM profiles P, users U WHERE U.id = P.user_id AND U.email = '"&amp;users!B6&amp;"')"</f>
        <v>(SELECT P.id FROM profiles P, users U WHERE U.id = P.user_id AND U.email = 'user5@movie.com')</v>
      </c>
      <c r="C86" t="str">
        <f xml:space="preserve"> "(SELECT id FROM movies WHERE movie_name = '"&amp;movies!B4&amp;"' AND duration = '"&amp;movies!E4&amp;"')"</f>
        <v>(SELECT id FROM movies WHERE movie_name = 'The Lord of the Rings: The Return of the King' AND duration = '3:21')</v>
      </c>
      <c r="D86" s="11" t="s">
        <v>1170</v>
      </c>
      <c r="E86">
        <v>2</v>
      </c>
      <c r="F86" t="s">
        <v>1176</v>
      </c>
      <c r="G86" t="s">
        <v>79</v>
      </c>
      <c r="H86" t="s">
        <v>79</v>
      </c>
      <c r="I86" s="6" t="str">
        <f t="shared" si="1"/>
        <v>INSERT INTO movie_ratings(id, profile_id, movie_id, date_watched, user_rating, review, created_at, updated_at) VALUES (DEFAULT, (SELECT P.id FROM profiles P, users U WHERE U.id = P.user_id AND U.email = 'user5@movie.com'), (SELECT id FROM movies WHERE movie_name = 'The Lord of the Rings: The Return of the King' AND duration = '3:21'), '2/14/2016', 2, 'I don''t know what I watched…', now(), now());</v>
      </c>
    </row>
    <row r="87" spans="1:9" x14ac:dyDescent="0.25">
      <c r="A87" t="s">
        <v>72</v>
      </c>
      <c r="B87" t="str">
        <f xml:space="preserve"> "(SELECT P.id FROM profiles P, users U WHERE U.id = P.user_id AND U.email = '"&amp;users!B7&amp;"')"</f>
        <v>(SELECT P.id FROM profiles P, users U WHERE U.id = P.user_id AND U.email = 'user6@movie.com')</v>
      </c>
      <c r="C87" t="str">
        <f xml:space="preserve"> "(SELECT id FROM movies WHERE movie_name = '"&amp;movies!B5&amp;"' AND duration = '"&amp;movies!E5&amp;"')"</f>
        <v>(SELECT id FROM movies WHERE movie_name = 'Howl''s Moving Castle' AND duration = '1:59')</v>
      </c>
      <c r="D87" s="11" t="s">
        <v>1171</v>
      </c>
      <c r="E87">
        <v>9</v>
      </c>
      <c r="F87" t="s">
        <v>1155</v>
      </c>
      <c r="G87" t="s">
        <v>79</v>
      </c>
      <c r="H87" t="s">
        <v>79</v>
      </c>
      <c r="I87" s="6" t="str">
        <f t="shared" si="1"/>
        <v>INSERT INTO movie_ratings(id, profile_id, movie_id, date_watched, user_rating, review, created_at, updated_at) VALUES (DEFAULT, (SELECT P.id FROM profiles P, users U WHERE U.id = P.user_id AND U.email = 'user6@movie.com'), (SELECT id FROM movies WHERE movie_name = 'Howl''s Moving Castle' AND duration = '1:59'), '2/15/2016', 9, 'Great film! Super fun!', now(), now());</v>
      </c>
    </row>
    <row r="88" spans="1:9" x14ac:dyDescent="0.25">
      <c r="A88" t="s">
        <v>72</v>
      </c>
      <c r="B88" t="str">
        <f xml:space="preserve"> "(SELECT P.id FROM profiles P, users U WHERE U.id = P.user_id AND U.email = '"&amp;users!B8&amp;"')"</f>
        <v>(SELECT P.id FROM profiles P, users U WHERE U.id = P.user_id AND U.email = 'user7@movie.com')</v>
      </c>
      <c r="C88" t="str">
        <f xml:space="preserve"> "(SELECT id FROM movies WHERE movie_name = '"&amp;movies!B6&amp;"' AND duration = '"&amp;movies!E6&amp;"')"</f>
        <v>(SELECT id FROM movies WHERE movie_name = 'Ghost' AND duration = '2:07')</v>
      </c>
      <c r="D88" s="11" t="s">
        <v>1172</v>
      </c>
      <c r="E88">
        <v>10</v>
      </c>
      <c r="F88" t="s">
        <v>1156</v>
      </c>
      <c r="G88" t="s">
        <v>79</v>
      </c>
      <c r="H88" t="s">
        <v>79</v>
      </c>
      <c r="I88" s="6" t="str">
        <f t="shared" si="1"/>
        <v>INSERT INTO movie_ratings(id, profile_id, movie_id, date_watched, user_rating, review, created_at, updated_at) VALUES (DEFAULT, (SELECT P.id FROM profiles P, users U WHERE U.id = P.user_id AND U.email = 'user7@movie.com'), (SELECT id FROM movies WHERE movie_name = 'Ghost' AND duration = '2:07'), '2/16/2016', 10, 'I love the actors in this movie &lt;3', now(), now());</v>
      </c>
    </row>
    <row r="89" spans="1:9" x14ac:dyDescent="0.25">
      <c r="A89" t="s">
        <v>72</v>
      </c>
      <c r="B89" t="str">
        <f xml:space="preserve"> "(SELECT P.id FROM profiles P, users U WHERE U.id = P.user_id AND U.email = '"&amp;users!B9&amp;"')"</f>
        <v>(SELECT P.id FROM profiles P, users U WHERE U.id = P.user_id AND U.email = 'user8@movie.com')</v>
      </c>
      <c r="C89" t="str">
        <f xml:space="preserve"> "(SELECT id FROM movies WHERE movie_name = '"&amp;movies!B7&amp;"' AND duration = '"&amp;movies!E7&amp;"')"</f>
        <v>(SELECT id FROM movies WHERE movie_name = 'The Notebook' AND duration = '2:03')</v>
      </c>
      <c r="D89" s="11" t="s">
        <v>1173</v>
      </c>
      <c r="E89">
        <v>3</v>
      </c>
      <c r="F89" t="s">
        <v>1157</v>
      </c>
      <c r="G89" t="s">
        <v>79</v>
      </c>
      <c r="H89" t="s">
        <v>79</v>
      </c>
      <c r="I89" s="6" t="str">
        <f t="shared" si="1"/>
        <v>INSERT INTO movie_ratings(id, profile_id, movie_id, date_watched, user_rating, review, created_at, updated_at) VALUES (DEFAULT, (SELECT P.id FROM profiles P, users U WHERE U.id = P.user_id AND U.email = 'user8@movie.com'), (SELECT id FROM movies WHERE movie_name = 'The Notebook' AND duration = '2:03'), '2/17/2016', 3, 'Mediocre…', now(), now());</v>
      </c>
    </row>
    <row r="90" spans="1:9" x14ac:dyDescent="0.25">
      <c r="A90" t="s">
        <v>72</v>
      </c>
      <c r="B90" t="str">
        <f xml:space="preserve"> "(SELECT P.id FROM profiles P, users U WHERE U.id = P.user_id AND U.email = '"&amp;users!B10&amp;"')"</f>
        <v>(SELECT P.id FROM profiles P, users U WHERE U.id = P.user_id AND U.email = 'user9@movie.com')</v>
      </c>
      <c r="C90" t="str">
        <f xml:space="preserve"> "(SELECT id FROM movies WHERE movie_name = '"&amp;movies!B8&amp;"' AND duration = '"&amp;movies!E8&amp;"')"</f>
        <v>(SELECT id FROM movies WHERE movie_name = 'A Walk to Remember' AND duration = '1:41')</v>
      </c>
      <c r="D90" s="11" t="s">
        <v>1174</v>
      </c>
      <c r="E90">
        <v>8</v>
      </c>
      <c r="F90" t="s">
        <v>1158</v>
      </c>
      <c r="G90" t="s">
        <v>79</v>
      </c>
      <c r="H90" t="s">
        <v>79</v>
      </c>
      <c r="I90" s="6" t="str">
        <f t="shared" si="1"/>
        <v>INSERT INTO movie_ratings(id, profile_id, movie_id, date_watched, user_rating, review, created_at, updated_at) VALUES (DEFAULT, (SELECT P.id FROM profiles P, users U WHERE U.id = P.user_id AND U.email = 'user9@movie.com'), (SELECT id FROM movies WHERE movie_name = 'A Walk to Remember' AND duration = '1:41'), '2/18/2016', 8, 'I respect this film director. What great imagery!', now(), now());</v>
      </c>
    </row>
    <row r="91" spans="1:9" x14ac:dyDescent="0.25">
      <c r="A91" t="s">
        <v>72</v>
      </c>
      <c r="B91" t="str">
        <f xml:space="preserve"> "(SELECT P.id FROM profiles P, users U WHERE U.id = P.user_id AND U.email = '"&amp;users!B11&amp;"')"</f>
        <v>(SELECT P.id FROM profiles P, users U WHERE U.id = P.user_id AND U.email = 'user10@movie.com')</v>
      </c>
      <c r="C91" t="str">
        <f xml:space="preserve"> "(SELECT id FROM movies WHERE movie_name = '"&amp;movies!B9&amp;"' AND duration = '"&amp;movies!E9&amp;"')"</f>
        <v>(SELECT id FROM movies WHERE movie_name = 'Dirty Dancing' AND duration = '1:40')</v>
      </c>
      <c r="D91" s="11" t="s">
        <v>1175</v>
      </c>
      <c r="E91">
        <v>4</v>
      </c>
      <c r="F91" t="s">
        <v>1177</v>
      </c>
      <c r="G91" t="s">
        <v>79</v>
      </c>
      <c r="H91" t="s">
        <v>79</v>
      </c>
      <c r="I91" s="6" t="str">
        <f t="shared" si="1"/>
        <v>INSERT INTO movie_ratings(id, profile_id, movie_id, date_watched, user_rating, review, created_at, updated_at) VALUES (DEFAULT, (SELECT P.id FROM profiles P, users U WHERE U.id = P.user_id AND U.email = 'user10@movie.com'), (SELECT id FROM movies WHERE movie_name = 'Dirty Dancing' AND duration = '1:40'), '2/19/2016', 4, 'This really isn''t for children….', now(), now());</v>
      </c>
    </row>
    <row r="92" spans="1:9" x14ac:dyDescent="0.25">
      <c r="A92" t="s">
        <v>72</v>
      </c>
      <c r="B92" t="str">
        <f xml:space="preserve"> "(SELECT P.id FROM profiles P, users U WHERE U.id = P.user_id AND U.email = '"&amp;users!B12&amp;"')"</f>
        <v>(SELECT P.id FROM profiles P, users U WHERE U.id = P.user_id AND U.email = 'user11@movie.com')</v>
      </c>
      <c r="C92" t="str">
        <f xml:space="preserve"> "(SELECT id FROM movies WHERE movie_name = '"&amp;movies!B10&amp;"' AND duration = '"&amp;movies!E10&amp;"')"</f>
        <v>(SELECT id FROM movies WHERE movie_name = 'Notting Hill' AND duration = '2:04')</v>
      </c>
      <c r="D92" s="11" t="s">
        <v>1159</v>
      </c>
      <c r="E92">
        <v>10</v>
      </c>
      <c r="F92" t="s">
        <v>1143</v>
      </c>
      <c r="G92" t="s">
        <v>79</v>
      </c>
      <c r="H92" t="s">
        <v>79</v>
      </c>
      <c r="I92" s="6" t="str">
        <f t="shared" si="1"/>
        <v>INSERT INTO movie_ratings(id, profile_id, movie_id, date_watched, user_rating, review, created_at, updated_at) VALUES (DEFAULT, (SELECT P.id FROM profiles P, users U WHERE U.id = P.user_id AND U.email = 'user11@movie.com'), (SELECT id FROM movies WHERE movie_name = 'Notting Hill' AND duration = '2:04'), '2/2/2016', 10, 'Amazing!', now(), now());</v>
      </c>
    </row>
    <row r="93" spans="1:9" x14ac:dyDescent="0.25">
      <c r="A93" t="s">
        <v>72</v>
      </c>
      <c r="B93" t="str">
        <f xml:space="preserve"> "(SELECT P.id FROM profiles P, users U WHERE U.id = P.user_id AND U.email = '"&amp;users!B13&amp;"')"</f>
        <v>(SELECT P.id FROM profiles P, users U WHERE U.id = P.user_id AND U.email = 'user12@movie.com')</v>
      </c>
      <c r="C93" t="str">
        <f xml:space="preserve"> "(SELECT id FROM movies WHERE movie_name = '"&amp;movies!B11&amp;"' AND duration = '"&amp;movies!E11&amp;"')"</f>
        <v>(SELECT id FROM movies WHERE movie_name = 'Pretty Woman' AND duration = '1:59')</v>
      </c>
      <c r="D93" s="11" t="s">
        <v>1160</v>
      </c>
      <c r="E93">
        <v>9</v>
      </c>
      <c r="F93" t="s">
        <v>1144</v>
      </c>
      <c r="G93" t="s">
        <v>79</v>
      </c>
      <c r="H93" t="s">
        <v>79</v>
      </c>
      <c r="I93" s="6" t="str">
        <f t="shared" si="1"/>
        <v>INSERT INTO movie_ratings(id, profile_id, movie_id, date_watched, user_rating, review, created_at, updated_at) VALUES (DEFAULT, (SELECT P.id FROM profiles P, users U WHERE U.id = P.user_id AND U.email = 'user12@movie.com'), (SELECT id FROM movies WHERE movie_name = 'Pretty Woman' AND duration = '1:59'), '2/3/2016', 9, 'Good movie.', now(), now());</v>
      </c>
    </row>
    <row r="94" spans="1:9" x14ac:dyDescent="0.25">
      <c r="A94" t="s">
        <v>72</v>
      </c>
      <c r="B94" t="str">
        <f xml:space="preserve"> "(SELECT P.id FROM profiles P, users U WHERE U.id = P.user_id AND U.email = '"&amp;users!B14&amp;"')"</f>
        <v>(SELECT P.id FROM profiles P, users U WHERE U.id = P.user_id AND U.email = 'user13@movie.com')</v>
      </c>
      <c r="C94" t="str">
        <f xml:space="preserve"> "(SELECT id FROM movies WHERE movie_name = '"&amp;movies!B12&amp;"' AND duration = '"&amp;movies!E12&amp;"')"</f>
        <v>(SELECT id FROM movies WHERE movie_name = 'Say Anything' AND duration = '1:40')</v>
      </c>
      <c r="D94" s="11" t="s">
        <v>1161</v>
      </c>
      <c r="E94">
        <v>10</v>
      </c>
      <c r="F94" t="s">
        <v>1145</v>
      </c>
      <c r="G94" t="s">
        <v>79</v>
      </c>
      <c r="H94" t="s">
        <v>79</v>
      </c>
      <c r="I94" s="6" t="str">
        <f t="shared" si="1"/>
        <v>INSERT INTO movie_ratings(id, profile_id, movie_id, date_watched, user_rating, review, created_at, updated_at) VALUES (DEFAULT, (SELECT P.id FROM profiles P, users U WHERE U.id = P.user_id AND U.email = 'user13@movie.com'), (SELECT id FROM movies WHERE movie_name = 'Say Anything' AND duration = '1:40'), '2/4/2016', 10, 'Piece of art!', now(), now());</v>
      </c>
    </row>
    <row r="95" spans="1:9" x14ac:dyDescent="0.25">
      <c r="A95" t="s">
        <v>72</v>
      </c>
      <c r="B95" t="str">
        <f xml:space="preserve"> "(SELECT P.id FROM profiles P, users U WHERE U.id = P.user_id AND U.email = '"&amp;users!B15&amp;"')"</f>
        <v>(SELECT P.id FROM profiles P, users U WHERE U.id = P.user_id AND U.email = 'user14@movie.com')</v>
      </c>
      <c r="C95" t="str">
        <f xml:space="preserve"> "(SELECT id FROM movies WHERE movie_name = '"&amp;movies!B13&amp;"' AND duration = '"&amp;movies!E13&amp;"')"</f>
        <v>(SELECT id FROM movies WHERE movie_name = 'Titanic' AND duration = '3:14')</v>
      </c>
      <c r="D95" s="11" t="s">
        <v>1162</v>
      </c>
      <c r="E95">
        <v>5</v>
      </c>
      <c r="F95" t="s">
        <v>1146</v>
      </c>
      <c r="G95" t="s">
        <v>79</v>
      </c>
      <c r="H95" t="s">
        <v>79</v>
      </c>
      <c r="I95" s="6" t="str">
        <f t="shared" si="1"/>
        <v>INSERT INTO movie_ratings(id, profile_id, movie_id, date_watched, user_rating, review, created_at, updated_at) VALUES (DEFAULT, (SELECT P.id FROM profiles P, users U WHERE U.id = P.user_id AND U.email = 'user14@movie.com'), (SELECT id FROM movies WHERE movie_name = 'Titanic' AND duration = '3:14'), '2/5/2016', 5, 'Not a fan. Could have been better.', now(), now());</v>
      </c>
    </row>
    <row r="96" spans="1:9" x14ac:dyDescent="0.25">
      <c r="A96" t="s">
        <v>72</v>
      </c>
      <c r="B96" t="str">
        <f xml:space="preserve"> "(SELECT P.id FROM profiles P, users U WHERE U.id = P.user_id AND U.email = '"&amp;users!B16&amp;"')"</f>
        <v>(SELECT P.id FROM profiles P, users U WHERE U.id = P.user_id AND U.email = 'user15@movie.com')</v>
      </c>
      <c r="C96" t="str">
        <f xml:space="preserve"> "(SELECT id FROM movies WHERE movie_name = '"&amp;movies!B14&amp;"' AND duration = '"&amp;movies!E14&amp;"')"</f>
        <v>(SELECT id FROM movies WHERE movie_name = 'P.S. I Love You' AND duration = '2:06')</v>
      </c>
      <c r="D96" s="11" t="s">
        <v>1163</v>
      </c>
      <c r="E96">
        <v>2</v>
      </c>
      <c r="F96" t="s">
        <v>1147</v>
      </c>
      <c r="G96" t="s">
        <v>79</v>
      </c>
      <c r="H96" t="s">
        <v>79</v>
      </c>
      <c r="I96" s="6" t="str">
        <f t="shared" si="1"/>
        <v>INSERT INTO movie_ratings(id, profile_id, movie_id, date_watched, user_rating, review, created_at, updated_at) VALUES (DEFAULT, (SELECT P.id FROM profiles P, users U WHERE U.id = P.user_id AND U.email = 'user15@movie.com'), (SELECT id FROM movies WHERE movie_name = 'P.S. I Love You' AND duration = '2:06'), '2/6/2016', 2, 'Not for me. Would not watch again.', now(), now());</v>
      </c>
    </row>
    <row r="97" spans="1:9" x14ac:dyDescent="0.25">
      <c r="A97" t="s">
        <v>72</v>
      </c>
      <c r="B97" t="str">
        <f xml:space="preserve"> "(SELECT P.id FROM profiles P, users U WHERE U.id = P.user_id AND U.email = '"&amp;users!B17&amp;"')"</f>
        <v>(SELECT P.id FROM profiles P, users U WHERE U.id = P.user_id AND U.email = 'user16@movie.com')</v>
      </c>
      <c r="C97" t="str">
        <f xml:space="preserve"> "(SELECT id FROM movies WHERE movie_name = '"&amp;movies!B15&amp;"' AND duration = '"&amp;movies!E15&amp;"')"</f>
        <v>(SELECT id FROM movies WHERE movie_name = 'Legends of the Fall' AND duration = '2:13')</v>
      </c>
      <c r="D97" s="11" t="s">
        <v>1164</v>
      </c>
      <c r="E97">
        <v>6</v>
      </c>
      <c r="F97" t="s">
        <v>1148</v>
      </c>
      <c r="G97" t="s">
        <v>79</v>
      </c>
      <c r="H97" t="s">
        <v>79</v>
      </c>
      <c r="I97" s="6" t="str">
        <f t="shared" si="1"/>
        <v>INSERT INTO movie_ratings(id, profile_id, movie_id, date_watched, user_rating, review, created_at, updated_at) VALUES (DEFAULT, (SELECT P.id FROM profiles P, users U WHERE U.id = P.user_id AND U.email = 'user16@movie.com'), (SELECT id FROM movies WHERE movie_name = 'Legends of the Fall' AND duration = '2:13'), '2/7/2016', 6, 'Good.', now(), now());</v>
      </c>
    </row>
    <row r="98" spans="1:9" x14ac:dyDescent="0.25">
      <c r="A98" t="s">
        <v>72</v>
      </c>
      <c r="B98" t="str">
        <f xml:space="preserve"> "(SELECT P.id FROM profiles P, users U WHERE U.id = P.user_id AND U.email = '"&amp;users!B18&amp;"')"</f>
        <v>(SELECT P.id FROM profiles P, users U WHERE U.id = P.user_id AND U.email = 'user17@movie.com')</v>
      </c>
      <c r="C98" t="str">
        <f xml:space="preserve"> "(SELECT id FROM movies WHERE movie_name = '"&amp;movies!B16&amp;"' AND duration = '"&amp;movies!E16&amp;"')"</f>
        <v>(SELECT id FROM movies WHERE movie_name = 'Troy' AND duration = '2:43')</v>
      </c>
      <c r="D98" s="11" t="s">
        <v>1165</v>
      </c>
      <c r="E98">
        <v>7</v>
      </c>
      <c r="F98" t="s">
        <v>1149</v>
      </c>
      <c r="G98" t="s">
        <v>79</v>
      </c>
      <c r="H98" t="s">
        <v>79</v>
      </c>
      <c r="I98" s="6" t="str">
        <f t="shared" si="1"/>
        <v>INSERT INTO movie_ratings(id, profile_id, movie_id, date_watched, user_rating, review, created_at, updated_at) VALUES (DEFAULT, (SELECT P.id FROM profiles P, users U WHERE U.id = P.user_id AND U.email = 'user17@movie.com'), (SELECT id FROM movies WHERE movie_name = 'Troy' AND duration = '2:43'), '2/8/2016', 7, 'Enjoyed. Would watch again.', now(), now());</v>
      </c>
    </row>
    <row r="99" spans="1:9" x14ac:dyDescent="0.25">
      <c r="A99" t="s">
        <v>72</v>
      </c>
      <c r="B99" t="str">
        <f xml:space="preserve"> "(SELECT P.id FROM profiles P, users U WHERE U.id = P.user_id AND U.email = '"&amp;users!B19&amp;"')"</f>
        <v>(SELECT P.id FROM profiles P, users U WHERE U.id = P.user_id AND U.email = 'user18@movie.com')</v>
      </c>
      <c r="C99" t="str">
        <f xml:space="preserve"> "(SELECT id FROM movies WHERE movie_name = '"&amp;movies!B17&amp;"' AND duration = '"&amp;movies!E17&amp;"')"</f>
        <v>(SELECT id FROM movies WHERE movie_name = 'Se7en' AND duration = '2:07')</v>
      </c>
      <c r="D99" s="11" t="s">
        <v>1166</v>
      </c>
      <c r="E99">
        <v>1</v>
      </c>
      <c r="F99" t="s">
        <v>1150</v>
      </c>
      <c r="G99" t="s">
        <v>79</v>
      </c>
      <c r="H99" t="s">
        <v>79</v>
      </c>
      <c r="I99" s="6" t="str">
        <f t="shared" si="1"/>
        <v>INSERT INTO movie_ratings(id, profile_id, movie_id, date_watched, user_rating, review, created_at, updated_at) VALUES (DEFAULT, (SELECT P.id FROM profiles P, users U WHERE U.id = P.user_id AND U.email = 'user18@movie.com'), (SELECT id FROM movies WHERE movie_name = 'Se7en' AND duration = '2:07'), '2/9/2016', 1, 'WORST MOVIE EVER!', now(), now());</v>
      </c>
    </row>
    <row r="100" spans="1:9" x14ac:dyDescent="0.25">
      <c r="A100" t="s">
        <v>72</v>
      </c>
      <c r="B100" t="str">
        <f xml:space="preserve"> "(SELECT P.id FROM profiles P, users U WHERE U.id = P.user_id AND U.email = '"&amp;users!B20&amp;"')"</f>
        <v>(SELECT P.id FROM profiles P, users U WHERE U.id = P.user_id AND U.email = 'user19@movie.com')</v>
      </c>
      <c r="C100" t="str">
        <f xml:space="preserve"> "(SELECT id FROM movies WHERE movie_name = '"&amp;movies!B18&amp;"' AND duration = '"&amp;movies!E18&amp;"')"</f>
        <v>(SELECT id FROM movies WHERE movie_name = 'House of Flying Daggers' AND duration = '1:59')</v>
      </c>
      <c r="D100" s="11" t="s">
        <v>1167</v>
      </c>
      <c r="E100">
        <v>4</v>
      </c>
      <c r="F100" t="s">
        <v>1151</v>
      </c>
      <c r="G100" t="s">
        <v>79</v>
      </c>
      <c r="H100" t="s">
        <v>79</v>
      </c>
      <c r="I100" s="6" t="str">
        <f t="shared" si="1"/>
        <v>INSERT INTO movie_ratings(id, profile_id, movie_id, date_watched, user_rating, review, created_at, updated_at) VALUES (DEFAULT, (SELECT P.id FROM profiles P, users U WHERE U.id = P.user_id AND U.email = 'user19@movie.com'), (SELECT id FROM movies WHERE movie_name = 'House of Flying Daggers' AND duration = '1:59'), '2/10/2016', 4, 'Under average…', now(), now());</v>
      </c>
    </row>
    <row r="101" spans="1:9" x14ac:dyDescent="0.25">
      <c r="A101" t="s">
        <v>72</v>
      </c>
      <c r="B101" t="str">
        <f xml:space="preserve"> "(SELECT P.id FROM profiles P, users U WHERE U.id = P.user_id AND U.email = '"&amp;users!B21&amp;"')"</f>
        <v>(SELECT P.id FROM profiles P, users U WHERE U.id = P.user_id AND U.email = 'user20@movie.com')</v>
      </c>
      <c r="C101" t="str">
        <f xml:space="preserve"> "(SELECT id FROM movies WHERE movie_name = '"&amp;movies!B19&amp;"' AND duration = '"&amp;movies!E19&amp;"')"</f>
        <v>(SELECT id FROM movies WHERE movie_name = 'Hero' AND duration = '1:39')</v>
      </c>
      <c r="D101" s="11" t="s">
        <v>1168</v>
      </c>
      <c r="E101">
        <v>8</v>
      </c>
      <c r="F101" t="s">
        <v>1152</v>
      </c>
      <c r="G101" t="s">
        <v>79</v>
      </c>
      <c r="H101" t="s">
        <v>79</v>
      </c>
      <c r="I101" s="6" t="str">
        <f t="shared" si="1"/>
        <v>INSERT INTO movie_ratings(id, profile_id, movie_id, date_watched, user_rating, review, created_at, updated_at) VALUES (DEFAULT, (SELECT P.id FROM profiles P, users U WHERE U.id = P.user_id AND U.email = 'user20@movie.com'), (SELECT id FROM movies WHERE movie_name = 'Hero' AND duration = '1:39'), '2/11/2016', 8, 'Awesome film!', now(), now());</v>
      </c>
    </row>
    <row r="102" spans="1:9" x14ac:dyDescent="0.25">
      <c r="A102" t="s">
        <v>72</v>
      </c>
      <c r="B102" t="str">
        <f xml:space="preserve"> "(SELECT P.id FROM profiles P, users U WHERE U.id = P.user_id AND U.email = '"&amp;users!B2&amp;"')"</f>
        <v>(SELECT P.id FROM profiles P, users U WHERE U.id = P.user_id AND U.email = 'user1@movie.com')</v>
      </c>
      <c r="C102" t="str">
        <f xml:space="preserve"> "(SELECT id FROM movies WHERE movie_name = '"&amp;movies!B20&amp;"' AND duration = '"&amp;movies!E20&amp;"')"</f>
        <v>(SELECT id FROM movies WHERE movie_name = 'Red Cliff' AND duration = '1:28')</v>
      </c>
      <c r="D102" s="11" t="s">
        <v>423</v>
      </c>
      <c r="E102">
        <v>5</v>
      </c>
      <c r="F102" t="s">
        <v>1153</v>
      </c>
      <c r="G102" t="s">
        <v>79</v>
      </c>
      <c r="H102" t="s">
        <v>79</v>
      </c>
      <c r="I102" s="6" t="str">
        <f t="shared" si="1"/>
        <v>INSERT INTO movie_ratings(id, profile_id, movie_id, date_watched, user_rating, review, created_at, updated_at) VALUES (DEFAULT, (SELECT P.id FROM profiles P, users U WHERE U.id = P.user_id AND U.email = 'user1@movie.com'), (SELECT id FROM movies WHERE movie_name = 'Red Cliff' AND duration = '1:28'), '2/12/2016', 5, 'Not bad. Not good.', now(), now());</v>
      </c>
    </row>
    <row r="103" spans="1:9" x14ac:dyDescent="0.25">
      <c r="A103" t="s">
        <v>72</v>
      </c>
      <c r="B103" t="str">
        <f xml:space="preserve"> "(SELECT P.id FROM profiles P, users U WHERE U.id = P.user_id AND U.email = '"&amp;users!B3&amp;"')"</f>
        <v>(SELECT P.id FROM profiles P, users U WHERE U.id = P.user_id AND U.email = 'user2@movie.com')</v>
      </c>
      <c r="C103" t="str">
        <f xml:space="preserve"> "(SELECT id FROM movies WHERE movie_name = '"&amp;movies!B21&amp;"' AND duration = '"&amp;movies!E21&amp;"')"</f>
        <v>(SELECT id FROM movies WHERE movie_name = 'Red Cliff II' AND duration = '1:39')</v>
      </c>
      <c r="D103" s="11" t="s">
        <v>1169</v>
      </c>
      <c r="E103">
        <v>10</v>
      </c>
      <c r="F103" t="s">
        <v>1154</v>
      </c>
      <c r="G103" t="s">
        <v>79</v>
      </c>
      <c r="H103" t="s">
        <v>79</v>
      </c>
      <c r="I103" s="6" t="str">
        <f t="shared" si="1"/>
        <v>INSERT INTO movie_ratings(id, profile_id, movie_id, date_watched, user_rating, review, created_at, updated_at) VALUES (DEFAULT, (SELECT P.id FROM profiles P, users U WHERE U.id = P.user_id AND U.email = 'user2@movie.com'), (SELECT id FROM movies WHERE movie_name = 'Red Cliff II' AND duration = '1:39'), '2/13/2016', 10, 'What a masterpiece!', now(), now());</v>
      </c>
    </row>
    <row r="104" spans="1:9" x14ac:dyDescent="0.25">
      <c r="A104" t="s">
        <v>72</v>
      </c>
      <c r="B104" t="str">
        <f xml:space="preserve"> "(SELECT P.id FROM profiles P, users U WHERE U.id = P.user_id AND U.email = '"&amp;users!B4&amp;"')"</f>
        <v>(SELECT P.id FROM profiles P, users U WHERE U.id = P.user_id AND U.email = 'user3@movie.com')</v>
      </c>
      <c r="C104" t="str">
        <f xml:space="preserve"> "(SELECT id FROM movies WHERE movie_name = '"&amp;movies!B22&amp;"' AND duration = '"&amp;movies!E22&amp;"')"</f>
        <v>(SELECT id FROM movies WHERE movie_name = 'The Terminator' AND duration = '1:47')</v>
      </c>
      <c r="D104" s="11" t="s">
        <v>1170</v>
      </c>
      <c r="E104">
        <v>2</v>
      </c>
      <c r="F104" t="s">
        <v>1176</v>
      </c>
      <c r="G104" t="s">
        <v>79</v>
      </c>
      <c r="H104" t="s">
        <v>79</v>
      </c>
      <c r="I104" s="6" t="str">
        <f t="shared" si="1"/>
        <v>INSERT INTO movie_ratings(id, profile_id, movie_id, date_watched, user_rating, review, created_at, updated_at) VALUES (DEFAULT, (SELECT P.id FROM profiles P, users U WHERE U.id = P.user_id AND U.email = 'user3@movie.com'), (SELECT id FROM movies WHERE movie_name = 'The Terminator' AND duration = '1:47'), '2/14/2016', 2, 'I don''t know what I watched…', now(), now());</v>
      </c>
    </row>
    <row r="105" spans="1:9" x14ac:dyDescent="0.25">
      <c r="A105" t="s">
        <v>72</v>
      </c>
      <c r="B105" t="str">
        <f xml:space="preserve"> "(SELECT P.id FROM profiles P, users U WHERE U.id = P.user_id AND U.email = '"&amp;users!B5&amp;"')"</f>
        <v>(SELECT P.id FROM profiles P, users U WHERE U.id = P.user_id AND U.email = 'user4@movie.com')</v>
      </c>
      <c r="C105" t="str">
        <f xml:space="preserve"> "(SELECT id FROM movies WHERE movie_name = '"&amp;movies!B23&amp;"' AND duration = '"&amp;movies!E23&amp;"')"</f>
        <v>(SELECT id FROM movies WHERE movie_name = 'Alien' AND duration = '1:57')</v>
      </c>
      <c r="D105" s="11" t="s">
        <v>1171</v>
      </c>
      <c r="E105">
        <v>9</v>
      </c>
      <c r="F105" t="s">
        <v>1155</v>
      </c>
      <c r="G105" t="s">
        <v>79</v>
      </c>
      <c r="H105" t="s">
        <v>79</v>
      </c>
      <c r="I105" s="6" t="str">
        <f t="shared" si="1"/>
        <v>INSERT INTO movie_ratings(id, profile_id, movie_id, date_watched, user_rating, review, created_at, updated_at) VALUES (DEFAULT, (SELECT P.id FROM profiles P, users U WHERE U.id = P.user_id AND U.email = 'user4@movie.com'), (SELECT id FROM movies WHERE movie_name = 'Alien' AND duration = '1:57'), '2/15/2016', 9, 'Great film! Super fun!', now(), now());</v>
      </c>
    </row>
    <row r="106" spans="1:9" x14ac:dyDescent="0.25">
      <c r="A106" t="s">
        <v>72</v>
      </c>
      <c r="B106" t="str">
        <f xml:space="preserve"> "(SELECT P.id FROM profiles P, users U WHERE U.id = P.user_id AND U.email = '"&amp;users!B6&amp;"')"</f>
        <v>(SELECT P.id FROM profiles P, users U WHERE U.id = P.user_id AND U.email = 'user5@movie.com')</v>
      </c>
      <c r="C106" t="str">
        <f xml:space="preserve"> "(SELECT id FROM movies WHERE movie_name = '"&amp;movies!B24&amp;"' AND duration = '"&amp;movies!E24&amp;"')"</f>
        <v>(SELECT id FROM movies WHERE movie_name = 'Prometheus' AND duration = '2:04')</v>
      </c>
      <c r="D106" s="11" t="s">
        <v>1172</v>
      </c>
      <c r="E106">
        <v>10</v>
      </c>
      <c r="F106" t="s">
        <v>1156</v>
      </c>
      <c r="G106" t="s">
        <v>79</v>
      </c>
      <c r="H106" t="s">
        <v>79</v>
      </c>
      <c r="I106" s="6" t="str">
        <f t="shared" si="1"/>
        <v>INSERT INTO movie_ratings(id, profile_id, movie_id, date_watched, user_rating, review, created_at, updated_at) VALUES (DEFAULT, (SELECT P.id FROM profiles P, users U WHERE U.id = P.user_id AND U.email = 'user5@movie.com'), (SELECT id FROM movies WHERE movie_name = 'Prometheus' AND duration = '2:04'), '2/16/2016', 10, 'I love the actors in this movie &lt;3', now(), now());</v>
      </c>
    </row>
    <row r="107" spans="1:9" x14ac:dyDescent="0.25">
      <c r="A107" t="s">
        <v>72</v>
      </c>
      <c r="B107" t="str">
        <f xml:space="preserve"> "(SELECT P.id FROM profiles P, users U WHERE U.id = P.user_id AND U.email = '"&amp;users!B7&amp;"')"</f>
        <v>(SELECT P.id FROM profiles P, users U WHERE U.id = P.user_id AND U.email = 'user6@movie.com')</v>
      </c>
      <c r="C107" t="str">
        <f xml:space="preserve"> "(SELECT id FROM movies WHERE movie_name = '"&amp;movies!B25&amp;"' AND duration = '"&amp;movies!E25&amp;"')"</f>
        <v>(SELECT id FROM movies WHERE movie_name = 'Sphere' AND duration = '2:14')</v>
      </c>
      <c r="D107" s="11" t="s">
        <v>1173</v>
      </c>
      <c r="E107">
        <v>3</v>
      </c>
      <c r="F107" t="s">
        <v>1157</v>
      </c>
      <c r="G107" t="s">
        <v>79</v>
      </c>
      <c r="H107" t="s">
        <v>79</v>
      </c>
      <c r="I107" s="6" t="str">
        <f t="shared" si="1"/>
        <v>INSERT INTO movie_ratings(id, profile_id, movie_id, date_watched, user_rating, review, created_at, updated_at) VALUES (DEFAULT, (SELECT P.id FROM profiles P, users U WHERE U.id = P.user_id AND U.email = 'user6@movie.com'), (SELECT id FROM movies WHERE movie_name = 'Sphere' AND duration = '2:14'), '2/17/2016', 3, 'Mediocre…', now(), now());</v>
      </c>
    </row>
    <row r="108" spans="1:9" x14ac:dyDescent="0.25">
      <c r="A108" t="s">
        <v>72</v>
      </c>
      <c r="B108" t="str">
        <f xml:space="preserve"> "(SELECT P.id FROM profiles P, users U WHERE U.id = P.user_id AND U.email = '"&amp;users!B8&amp;"')"</f>
        <v>(SELECT P.id FROM profiles P, users U WHERE U.id = P.user_id AND U.email = 'user7@movie.com')</v>
      </c>
      <c r="C108" t="str">
        <f xml:space="preserve"> "(SELECT id FROM movies WHERE movie_name = '"&amp;movies!B26&amp;"' AND duration = '"&amp;movies!E26&amp;"')"</f>
        <v>(SELECT id FROM movies WHERE movie_name = 'Star Wars: Episode IV – A New Hope' AND duration = '2:01')</v>
      </c>
      <c r="D108" s="11" t="s">
        <v>1174</v>
      </c>
      <c r="E108">
        <v>8</v>
      </c>
      <c r="F108" t="s">
        <v>1158</v>
      </c>
      <c r="G108" t="s">
        <v>79</v>
      </c>
      <c r="H108" t="s">
        <v>79</v>
      </c>
      <c r="I108" s="6" t="str">
        <f t="shared" si="1"/>
        <v>INSERT INTO movie_ratings(id, profile_id, movie_id, date_watched, user_rating, review, created_at, updated_at) VALUES (DEFAULT, (SELECT P.id FROM profiles P, users U WHERE U.id = P.user_id AND U.email = 'user7@movie.com'), (SELECT id FROM movies WHERE movie_name = 'Star Wars: Episode IV – A New Hope' AND duration = '2:01'), '2/18/2016', 8, 'I respect this film director. What great imagery!', now(), now());</v>
      </c>
    </row>
    <row r="109" spans="1:9" x14ac:dyDescent="0.25">
      <c r="A109" t="s">
        <v>72</v>
      </c>
      <c r="B109" t="str">
        <f xml:space="preserve"> "(SELECT P.id FROM profiles P, users U WHERE U.id = P.user_id AND U.email = '"&amp;users!B9&amp;"')"</f>
        <v>(SELECT P.id FROM profiles P, users U WHERE U.id = P.user_id AND U.email = 'user8@movie.com')</v>
      </c>
      <c r="C109" t="str">
        <f xml:space="preserve"> "(SELECT id FROM movies WHERE movie_name = '"&amp;movies!B27&amp;"' AND duration = '"&amp;movies!E27&amp;"')"</f>
        <v>(SELECT id FROM movies WHERE movie_name = 'The Big Short' AND duration = '2:10')</v>
      </c>
      <c r="D109" s="11" t="s">
        <v>1175</v>
      </c>
      <c r="E109">
        <v>4</v>
      </c>
      <c r="F109" t="s">
        <v>1177</v>
      </c>
      <c r="G109" t="s">
        <v>79</v>
      </c>
      <c r="H109" t="s">
        <v>79</v>
      </c>
      <c r="I109" s="6" t="str">
        <f t="shared" si="1"/>
        <v>INSERT INTO movie_ratings(id, profile_id, movie_id, date_watched, user_rating, review, created_at, updated_at) VALUES (DEFAULT, (SELECT P.id FROM profiles P, users U WHERE U.id = P.user_id AND U.email = 'user8@movie.com'), (SELECT id FROM movies WHERE movie_name = 'The Big Short' AND duration = '2:10'), '2/19/2016', 4, 'This really isn''t for children….', now(), now());</v>
      </c>
    </row>
    <row r="110" spans="1:9" x14ac:dyDescent="0.25">
      <c r="A110" t="s">
        <v>72</v>
      </c>
      <c r="B110" t="str">
        <f xml:space="preserve"> "(SELECT P.id FROM profiles P, users U WHERE U.id = P.user_id AND U.email = '"&amp;users!B10&amp;"')"</f>
        <v>(SELECT P.id FROM profiles P, users U WHERE U.id = P.user_id AND U.email = 'user9@movie.com')</v>
      </c>
      <c r="C110" t="str">
        <f xml:space="preserve"> "(SELECT id FROM movies WHERE movie_name = '"&amp;movies!B28&amp;"' AND duration = '"&amp;movies!E28&amp;"')"</f>
        <v>(SELECT id FROM movies WHERE movie_name = 'Shall We Dance?' AND duration = '2:16')</v>
      </c>
      <c r="D110" s="11" t="s">
        <v>1159</v>
      </c>
      <c r="E110">
        <v>10</v>
      </c>
      <c r="F110" t="s">
        <v>1143</v>
      </c>
      <c r="G110" t="s">
        <v>79</v>
      </c>
      <c r="H110" t="s">
        <v>79</v>
      </c>
      <c r="I110" s="6" t="str">
        <f t="shared" si="1"/>
        <v>INSERT INTO movie_ratings(id, profile_id, movie_id, date_watched, user_rating, review, created_at, updated_at) VALUES (DEFAULT, (SELECT P.id FROM profiles P, users U WHERE U.id = P.user_id AND U.email = 'user9@movie.com'), (SELECT id FROM movies WHERE movie_name = 'Shall We Dance?' AND duration = '2:16'), '2/2/2016', 10, 'Amazing!', now(), now());</v>
      </c>
    </row>
    <row r="111" spans="1:9" x14ac:dyDescent="0.25">
      <c r="A111" t="s">
        <v>72</v>
      </c>
      <c r="B111" t="str">
        <f xml:space="preserve"> "(SELECT P.id FROM profiles P, users U WHERE U.id = P.user_id AND U.email = '"&amp;users!B11&amp;"')"</f>
        <v>(SELECT P.id FROM profiles P, users U WHERE U.id = P.user_id AND U.email = 'user10@movie.com')</v>
      </c>
      <c r="C111" t="str">
        <f xml:space="preserve"> "(SELECT id FROM movies WHERE movie_name = '"&amp;movies!B29&amp;"' AND duration = '"&amp;movies!E29&amp;"')"</f>
        <v>(SELECT id FROM movies WHERE movie_name = 'Shall We Dance?' AND duration = '1:44')</v>
      </c>
      <c r="D111" s="11" t="s">
        <v>1160</v>
      </c>
      <c r="E111">
        <v>9</v>
      </c>
      <c r="F111" t="s">
        <v>1144</v>
      </c>
      <c r="G111" t="s">
        <v>79</v>
      </c>
      <c r="H111" t="s">
        <v>79</v>
      </c>
      <c r="I111" s="6" t="str">
        <f t="shared" si="1"/>
        <v>INSERT INTO movie_ratings(id, profile_id, movie_id, date_watched, user_rating, review, created_at, updated_at) VALUES (DEFAULT, (SELECT P.id FROM profiles P, users U WHERE U.id = P.user_id AND U.email = 'user10@movie.com'), (SELECT id FROM movies WHERE movie_name = 'Shall We Dance?' AND duration = '1:44'), '2/3/2016', 9, 'Good movie.', now(), now());</v>
      </c>
    </row>
    <row r="112" spans="1:9" x14ac:dyDescent="0.25">
      <c r="A112" t="s">
        <v>72</v>
      </c>
      <c r="B112" t="str">
        <f xml:space="preserve"> "(SELECT P.id FROM profiles P, users U WHERE U.id = P.user_id AND U.email = '"&amp;users!B12&amp;"')"</f>
        <v>(SELECT P.id FROM profiles P, users U WHERE U.id = P.user_id AND U.email = 'user11@movie.com')</v>
      </c>
      <c r="C112" t="str">
        <f xml:space="preserve"> "(SELECT id FROM movies WHERE movie_name = '"&amp;movies!B30&amp;"' AND duration = '"&amp;movies!E30&amp;"')"</f>
        <v>(SELECT id FROM movies WHERE movie_name = 'Forrest Gump' AND duration = '2:22')</v>
      </c>
      <c r="D112" s="11" t="s">
        <v>1161</v>
      </c>
      <c r="E112">
        <v>10</v>
      </c>
      <c r="F112" t="s">
        <v>1145</v>
      </c>
      <c r="G112" t="s">
        <v>79</v>
      </c>
      <c r="H112" t="s">
        <v>79</v>
      </c>
      <c r="I112" s="6" t="str">
        <f t="shared" si="1"/>
        <v>INSERT INTO movie_ratings(id, profile_id, movie_id, date_watched, user_rating, review, created_at, updated_at) VALUES (DEFAULT, (SELECT P.id FROM profiles P, users U WHERE U.id = P.user_id AND U.email = 'user11@movie.com'), (SELECT id FROM movies WHERE movie_name = 'Forrest Gump' AND duration = '2:22'), '2/4/2016', 10, 'Piece of art!', now(), now());</v>
      </c>
    </row>
    <row r="113" spans="1:9" x14ac:dyDescent="0.25">
      <c r="A113" t="s">
        <v>72</v>
      </c>
      <c r="B113" t="str">
        <f xml:space="preserve"> "(SELECT P.id FROM profiles P, users U WHERE U.id = P.user_id AND U.email = '"&amp;users!B13&amp;"')"</f>
        <v>(SELECT P.id FROM profiles P, users U WHERE U.id = P.user_id AND U.email = 'user12@movie.com')</v>
      </c>
      <c r="C113" t="str">
        <f xml:space="preserve"> "(SELECT id FROM movies WHERE movie_name = '"&amp;movies!B31&amp;"' AND duration = '"&amp;movies!E31&amp;"')"</f>
        <v>(SELECT id FROM movies WHERE movie_name = 'Les Miserables' AND duration = '2:38')</v>
      </c>
      <c r="D113" s="11" t="s">
        <v>1162</v>
      </c>
      <c r="E113">
        <v>5</v>
      </c>
      <c r="F113" t="s">
        <v>1146</v>
      </c>
      <c r="G113" t="s">
        <v>79</v>
      </c>
      <c r="H113" t="s">
        <v>79</v>
      </c>
      <c r="I113" s="6" t="str">
        <f t="shared" si="1"/>
        <v>INSERT INTO movie_ratings(id, profile_id, movie_id, date_watched, user_rating, review, created_at, updated_at) VALUES (DEFAULT, (SELECT P.id FROM profiles P, users U WHERE U.id = P.user_id AND U.email = 'user12@movie.com'), (SELECT id FROM movies WHERE movie_name = 'Les Miserables' AND duration = '2:38'), '2/5/2016', 5, 'Not a fan. Could have been better.', now(), now());</v>
      </c>
    </row>
    <row r="114" spans="1:9" x14ac:dyDescent="0.25">
      <c r="A114" t="s">
        <v>72</v>
      </c>
      <c r="B114" t="str">
        <f xml:space="preserve"> "(SELECT P.id FROM profiles P, users U WHERE U.id = P.user_id AND U.email = '"&amp;users!B14&amp;"')"</f>
        <v>(SELECT P.id FROM profiles P, users U WHERE U.id = P.user_id AND U.email = 'user13@movie.com')</v>
      </c>
      <c r="C114" t="str">
        <f xml:space="preserve"> "(SELECT id FROM movies WHERE movie_name = '"&amp;movies!B32&amp;"' AND duration = '"&amp;movies!E32&amp;"')"</f>
        <v>(SELECT id FROM movies WHERE movie_name = 'Gattaca' AND duration = '1:46')</v>
      </c>
      <c r="D114" s="11" t="s">
        <v>1163</v>
      </c>
      <c r="E114">
        <v>2</v>
      </c>
      <c r="F114" t="s">
        <v>1147</v>
      </c>
      <c r="G114" t="s">
        <v>79</v>
      </c>
      <c r="H114" t="s">
        <v>79</v>
      </c>
      <c r="I114" s="6" t="str">
        <f t="shared" si="1"/>
        <v>INSERT INTO movie_ratings(id, profile_id, movie_id, date_watched, user_rating, review, created_at, updated_at) VALUES (DEFAULT, (SELECT P.id FROM profiles P, users U WHERE U.id = P.user_id AND U.email = 'user13@movie.com'), (SELECT id FROM movies WHERE movie_name = 'Gattaca' AND duration = '1:46'), '2/6/2016', 2, 'Not for me. Would not watch again.', now(), now());</v>
      </c>
    </row>
    <row r="115" spans="1:9" x14ac:dyDescent="0.25">
      <c r="A115" t="s">
        <v>72</v>
      </c>
      <c r="B115" t="str">
        <f xml:space="preserve"> "(SELECT P.id FROM profiles P, users U WHERE U.id = P.user_id AND U.email = '"&amp;users!B15&amp;"')"</f>
        <v>(SELECT P.id FROM profiles P, users U WHERE U.id = P.user_id AND U.email = 'user14@movie.com')</v>
      </c>
      <c r="C115" t="str">
        <f xml:space="preserve"> "(SELECT id FROM movies WHERE movie_name = '"&amp;movies!B33&amp;"' AND duration = '"&amp;movies!E33&amp;"')"</f>
        <v>(SELECT id FROM movies WHERE movie_name = 'Larry Crowne' AND duration = '1:38')</v>
      </c>
      <c r="D115" s="11" t="s">
        <v>1164</v>
      </c>
      <c r="E115">
        <v>6</v>
      </c>
      <c r="F115" t="s">
        <v>1148</v>
      </c>
      <c r="G115" t="s">
        <v>79</v>
      </c>
      <c r="H115" t="s">
        <v>79</v>
      </c>
      <c r="I115" s="6" t="str">
        <f t="shared" si="1"/>
        <v>INSERT INTO movie_ratings(id, profile_id, movie_id, date_watched, user_rating, review, created_at, updated_at) VALUES (DEFAULT, (SELECT P.id FROM profiles P, users U WHERE U.id = P.user_id AND U.email = 'user14@movie.com'), (SELECT id FROM movies WHERE movie_name = 'Larry Crowne' AND duration = '1:38'), '2/7/2016', 6, 'Good.', now(), now());</v>
      </c>
    </row>
    <row r="116" spans="1:9" x14ac:dyDescent="0.25">
      <c r="A116" t="s">
        <v>72</v>
      </c>
      <c r="B116" t="str">
        <f xml:space="preserve"> "(SELECT P.id FROM profiles P, users U WHERE U.id = P.user_id AND U.email = '"&amp;users!B16&amp;"')"</f>
        <v>(SELECT P.id FROM profiles P, users U WHERE U.id = P.user_id AND U.email = 'user15@movie.com')</v>
      </c>
      <c r="C116" t="str">
        <f xml:space="preserve"> "(SELECT id FROM movies WHERE movie_name = '"&amp;movies!B34&amp;"' AND duration = '"&amp;movies!E34&amp;"')"</f>
        <v>(SELECT id FROM movies WHERE movie_name = 'Up' AND duration = '1:36')</v>
      </c>
      <c r="D116" s="11" t="s">
        <v>1165</v>
      </c>
      <c r="E116">
        <v>7</v>
      </c>
      <c r="F116" t="s">
        <v>1149</v>
      </c>
      <c r="G116" t="s">
        <v>79</v>
      </c>
      <c r="H116" t="s">
        <v>79</v>
      </c>
      <c r="I116" s="6" t="str">
        <f t="shared" si="1"/>
        <v>INSERT INTO movie_ratings(id, profile_id, movie_id, date_watched, user_rating, review, created_at, updated_at) VALUES (DEFAULT, (SELECT P.id FROM profiles P, users U WHERE U.id = P.user_id AND U.email = 'user15@movie.com'), (SELECT id FROM movies WHERE movie_name = 'Up' AND duration = '1:36'), '2/8/2016', 7, 'Enjoyed. Would watch again.', now(), now());</v>
      </c>
    </row>
    <row r="117" spans="1:9" x14ac:dyDescent="0.25">
      <c r="A117" t="s">
        <v>72</v>
      </c>
      <c r="B117" t="str">
        <f xml:space="preserve"> "(SELECT P.id FROM profiles P, users U WHERE U.id = P.user_id AND U.email = '"&amp;users!B17&amp;"')"</f>
        <v>(SELECT P.id FROM profiles P, users U WHERE U.id = P.user_id AND U.email = 'user16@movie.com')</v>
      </c>
      <c r="C117" t="str">
        <f xml:space="preserve"> "(SELECT id FROM movies WHERE movie_name = '"&amp;movies!B35&amp;"' AND duration = '"&amp;movies!E35&amp;"')"</f>
        <v>(SELECT id FROM movies WHERE movie_name = 'Toy Story' AND duration = '1:21')</v>
      </c>
      <c r="D117" s="11" t="s">
        <v>1166</v>
      </c>
      <c r="E117">
        <v>1</v>
      </c>
      <c r="F117" t="s">
        <v>1150</v>
      </c>
      <c r="G117" t="s">
        <v>79</v>
      </c>
      <c r="H117" t="s">
        <v>79</v>
      </c>
      <c r="I117" s="6" t="str">
        <f t="shared" si="1"/>
        <v>INSERT INTO movie_ratings(id, profile_id, movie_id, date_watched, user_rating, review, created_at, updated_at) VALUES (DEFAULT, (SELECT P.id FROM profiles P, users U WHERE U.id = P.user_id AND U.email = 'user16@movie.com'), (SELECT id FROM movies WHERE movie_name = 'Toy Story' AND duration = '1:21'), '2/9/2016', 1, 'WORST MOVIE EVER!', now(), now());</v>
      </c>
    </row>
    <row r="118" spans="1:9" x14ac:dyDescent="0.25">
      <c r="A118" t="s">
        <v>72</v>
      </c>
      <c r="B118" t="str">
        <f xml:space="preserve"> "(SELECT P.id FROM profiles P, users U WHERE U.id = P.user_id AND U.email = '"&amp;users!B18&amp;"')"</f>
        <v>(SELECT P.id FROM profiles P, users U WHERE U.id = P.user_id AND U.email = 'user17@movie.com')</v>
      </c>
      <c r="C118" t="str">
        <f xml:space="preserve"> "(SELECT id FROM movies WHERE movie_name = '"&amp;movies!B36&amp;"' AND duration = '"&amp;movies!E36&amp;"')"</f>
        <v>(SELECT id FROM movies WHERE movie_name = 'Star Trek: Into Darkness' AND duration = '2:12')</v>
      </c>
      <c r="D118" s="11" t="s">
        <v>1167</v>
      </c>
      <c r="E118">
        <v>4</v>
      </c>
      <c r="F118" t="s">
        <v>1151</v>
      </c>
      <c r="G118" t="s">
        <v>79</v>
      </c>
      <c r="H118" t="s">
        <v>79</v>
      </c>
      <c r="I118" s="6" t="str">
        <f t="shared" si="1"/>
        <v>INSERT INTO movie_ratings(id, profile_id, movie_id, date_watched, user_rating, review, created_at, updated_at) VALUES (DEFAULT, (SELECT P.id FROM profiles P, users U WHERE U.id = P.user_id AND U.email = 'user17@movie.com'), (SELECT id FROM movies WHERE movie_name = 'Star Trek: Into Darkness' AND duration = '2:12'), '2/10/2016', 4, 'Under average…', now(), now());</v>
      </c>
    </row>
    <row r="119" spans="1:9" x14ac:dyDescent="0.25">
      <c r="A119" t="s">
        <v>72</v>
      </c>
      <c r="B119" t="str">
        <f xml:space="preserve"> "(SELECT P.id FROM profiles P, users U WHERE U.id = P.user_id AND U.email = '"&amp;users!B19&amp;"')"</f>
        <v>(SELECT P.id FROM profiles P, users U WHERE U.id = P.user_id AND U.email = 'user18@movie.com')</v>
      </c>
      <c r="C119" t="str">
        <f xml:space="preserve"> "(SELECT id FROM movies WHERE movie_name = '"&amp;movies!B37&amp;"' AND duration = '"&amp;movies!E37&amp;"')"</f>
        <v>(SELECT id FROM movies WHERE movie_name = 'Batman Begins' AND duration = '2:20')</v>
      </c>
      <c r="D119" s="11" t="s">
        <v>1168</v>
      </c>
      <c r="E119">
        <v>8</v>
      </c>
      <c r="F119" t="s">
        <v>1152</v>
      </c>
      <c r="G119" t="s">
        <v>79</v>
      </c>
      <c r="H119" t="s">
        <v>79</v>
      </c>
      <c r="I119" s="6" t="str">
        <f t="shared" si="1"/>
        <v>INSERT INTO movie_ratings(id, profile_id, movie_id, date_watched, user_rating, review, created_at, updated_at) VALUES (DEFAULT, (SELECT P.id FROM profiles P, users U WHERE U.id = P.user_id AND U.email = 'user18@movie.com'), (SELECT id FROM movies WHERE movie_name = 'Batman Begins' AND duration = '2:20'), '2/11/2016', 8, 'Awesome film!', now(), now());</v>
      </c>
    </row>
    <row r="120" spans="1:9" x14ac:dyDescent="0.25">
      <c r="A120" t="s">
        <v>72</v>
      </c>
      <c r="B120" t="str">
        <f xml:space="preserve"> "(SELECT P.id FROM profiles P, users U WHERE U.id = P.user_id AND U.email = '"&amp;users!B20&amp;"')"</f>
        <v>(SELECT P.id FROM profiles P, users U WHERE U.id = P.user_id AND U.email = 'user19@movie.com')</v>
      </c>
      <c r="C120" t="str">
        <f xml:space="preserve"> "(SELECT id FROM movies WHERE movie_name = '"&amp;movies!B38&amp;"' AND duration = '"&amp;movies!E38&amp;"')"</f>
        <v>(SELECT id FROM movies WHERE movie_name = 'Bridge of Spies' AND duration = '2:22')</v>
      </c>
      <c r="D120" s="11" t="s">
        <v>423</v>
      </c>
      <c r="E120">
        <v>5</v>
      </c>
      <c r="F120" t="s">
        <v>1153</v>
      </c>
      <c r="G120" t="s">
        <v>79</v>
      </c>
      <c r="H120" t="s">
        <v>79</v>
      </c>
      <c r="I120" s="6" t="str">
        <f t="shared" si="1"/>
        <v>INSERT INTO movie_ratings(id, profile_id, movie_id, date_watched, user_rating, review, created_at, updated_at) VALUES (DEFAULT, (SELECT P.id FROM profiles P, users U WHERE U.id = P.user_id AND U.email = 'user19@movie.com'), (SELECT id FROM movies WHERE movie_name = 'Bridge of Spies' AND duration = '2:22'), '2/12/2016', 5, 'Not bad. Not good.', now(), now());</v>
      </c>
    </row>
    <row r="121" spans="1:9" x14ac:dyDescent="0.25">
      <c r="A121" t="s">
        <v>72</v>
      </c>
      <c r="B121" t="str">
        <f xml:space="preserve"> "(SELECT P.id FROM profiles P, users U WHERE U.id = P.user_id AND U.email = '"&amp;users!B21&amp;"')"</f>
        <v>(SELECT P.id FROM profiles P, users U WHERE U.id = P.user_id AND U.email = 'user20@movie.com')</v>
      </c>
      <c r="C121" t="str">
        <f xml:space="preserve"> "(SELECT id FROM movies WHERE movie_name = '"&amp;movies!B39&amp;"' AND duration = '"&amp;movies!E39&amp;"')"</f>
        <v>(SELECT id FROM movies WHERE movie_name = 'Avatar' AND duration = '2:42')</v>
      </c>
      <c r="D121" s="11" t="s">
        <v>1169</v>
      </c>
      <c r="E121">
        <v>10</v>
      </c>
      <c r="F121" t="s">
        <v>1154</v>
      </c>
      <c r="G121" t="s">
        <v>79</v>
      </c>
      <c r="H121" t="s">
        <v>79</v>
      </c>
      <c r="I121" s="6" t="str">
        <f t="shared" si="1"/>
        <v>INSERT INTO movie_ratings(id, profile_id, movie_id, date_watched, user_rating, review, created_at, updated_at) VALUES (DEFAULT, (SELECT P.id FROM profiles P, users U WHERE U.id = P.user_id AND U.email = 'user20@movie.com'), (SELECT id FROM movies WHERE movie_name = 'Avatar' AND duration = '2:42'), '2/13/2016', 10, 'What a masterpiece!', now(), now());</v>
      </c>
    </row>
    <row r="122" spans="1:9" x14ac:dyDescent="0.25">
      <c r="A122" t="s">
        <v>72</v>
      </c>
      <c r="B122" t="str">
        <f xml:space="preserve"> "(SELECT P.id FROM profiles P, users U WHERE U.id = P.user_id AND U.email = '"&amp;users!B2&amp;"')"</f>
        <v>(SELECT P.id FROM profiles P, users U WHERE U.id = P.user_id AND U.email = 'user1@movie.com')</v>
      </c>
      <c r="C122" t="str">
        <f xml:space="preserve"> "(SELECT id FROM movies WHERE movie_name = '"&amp;movies!B40&amp;"' AND duration = '"&amp;movies!E40&amp;"')"</f>
        <v>(SELECT id FROM movies WHERE movie_name = 'Deadpool' AND duration = '1:48')</v>
      </c>
      <c r="D122" s="11" t="s">
        <v>1170</v>
      </c>
      <c r="E122">
        <v>2</v>
      </c>
      <c r="F122" t="s">
        <v>1176</v>
      </c>
      <c r="G122" t="s">
        <v>79</v>
      </c>
      <c r="H122" t="s">
        <v>79</v>
      </c>
      <c r="I122" s="6" t="str">
        <f t="shared" si="1"/>
        <v>INSERT INTO movie_ratings(id, profile_id, movie_id, date_watched, user_rating, review, created_at, updated_at) VALUES (DEFAULT, (SELECT P.id FROM profiles P, users U WHERE U.id = P.user_id AND U.email = 'user1@movie.com'), (SELECT id FROM movies WHERE movie_name = 'Deadpool' AND duration = '1:48'), '2/14/2016', 2, 'I don''t know what I watched…', now(), now());</v>
      </c>
    </row>
    <row r="123" spans="1:9" x14ac:dyDescent="0.25">
      <c r="A123" t="s">
        <v>72</v>
      </c>
      <c r="B123" t="str">
        <f xml:space="preserve"> "(SELECT P.id FROM profiles P, users U WHERE U.id = P.user_id AND U.email = '"&amp;users!B3&amp;"')"</f>
        <v>(SELECT P.id FROM profiles P, users U WHERE U.id = P.user_id AND U.email = 'user2@movie.com')</v>
      </c>
      <c r="C123" t="str">
        <f xml:space="preserve"> "(SELECT id FROM movies WHERE movie_name = '"&amp;movies!B41&amp;"' AND duration = '"&amp;movies!E41&amp;"')"</f>
        <v>(SELECT id FROM movies WHERE movie_name = 'Amelie' AND duration = '2:02')</v>
      </c>
      <c r="D123" s="11" t="s">
        <v>1171</v>
      </c>
      <c r="E123">
        <v>9</v>
      </c>
      <c r="F123" t="s">
        <v>1155</v>
      </c>
      <c r="G123" t="s">
        <v>79</v>
      </c>
      <c r="H123" t="s">
        <v>79</v>
      </c>
      <c r="I123" s="6" t="str">
        <f t="shared" si="1"/>
        <v>INSERT INTO movie_ratings(id, profile_id, movie_id, date_watched, user_rating, review, created_at, updated_at) VALUES (DEFAULT, (SELECT P.id FROM profiles P, users U WHERE U.id = P.user_id AND U.email = 'user2@movie.com'), (SELECT id FROM movies WHERE movie_name = 'Amelie' AND duration = '2:02'), '2/15/2016', 9, 'Great film! Super fun!', now(), now());</v>
      </c>
    </row>
    <row r="124" spans="1:9" x14ac:dyDescent="0.25">
      <c r="A124" t="s">
        <v>72</v>
      </c>
      <c r="B124" t="str">
        <f xml:space="preserve"> "(SELECT P.id FROM profiles P, users U WHERE U.id = P.user_id AND U.email = '"&amp;users!B4&amp;"')"</f>
        <v>(SELECT P.id FROM profiles P, users U WHERE U.id = P.user_id AND U.email = 'user3@movie.com')</v>
      </c>
      <c r="C124" t="str">
        <f xml:space="preserve"> "(SELECT id FROM movies WHERE movie_name = '"&amp;movies!B42&amp;"' AND duration = '"&amp;movies!E42&amp;"')"</f>
        <v>(SELECT id FROM movies WHERE movie_name = 'Catch Me If You Can' AND duration = '2:21')</v>
      </c>
      <c r="D124" s="11" t="s">
        <v>1172</v>
      </c>
      <c r="E124">
        <v>10</v>
      </c>
      <c r="F124" t="s">
        <v>1156</v>
      </c>
      <c r="G124" t="s">
        <v>79</v>
      </c>
      <c r="H124" t="s">
        <v>79</v>
      </c>
      <c r="I124" s="6" t="str">
        <f t="shared" si="1"/>
        <v>INSERT INTO movie_ratings(id, profile_id, movie_id, date_watched, user_rating, review, created_at, updated_at) VALUES (DEFAULT, (SELECT P.id FROM profiles P, users U WHERE U.id = P.user_id AND U.email = 'user3@movie.com'), (SELECT id FROM movies WHERE movie_name = 'Catch Me If You Can' AND duration = '2:21'), '2/16/2016', 10, 'I love the actors in this movie &lt;3', now(), now());</v>
      </c>
    </row>
    <row r="125" spans="1:9" x14ac:dyDescent="0.25">
      <c r="A125" t="s">
        <v>72</v>
      </c>
      <c r="B125" t="str">
        <f xml:space="preserve"> "(SELECT P.id FROM profiles P, users U WHERE U.id = P.user_id AND U.email = '"&amp;users!B5&amp;"')"</f>
        <v>(SELECT P.id FROM profiles P, users U WHERE U.id = P.user_id AND U.email = 'user4@movie.com')</v>
      </c>
      <c r="C125" t="str">
        <f xml:space="preserve"> "(SELECT id FROM movies WHERE movie_name = '"&amp;movies!B2&amp;"' AND duration = '"&amp;movies!E2&amp;"')"</f>
        <v>(SELECT id FROM movies WHERE movie_name = 'The Lord of the Rings: The Fellowship of the Ring' AND duration = '2:58')</v>
      </c>
      <c r="D125" s="11" t="s">
        <v>1173</v>
      </c>
      <c r="E125">
        <v>3</v>
      </c>
      <c r="F125" t="s">
        <v>1157</v>
      </c>
      <c r="G125" t="s">
        <v>79</v>
      </c>
      <c r="H125" t="s">
        <v>79</v>
      </c>
      <c r="I125" s="6" t="str">
        <f t="shared" si="1"/>
        <v>INSERT INTO movie_ratings(id, profile_id, movie_id, date_watched, user_rating, review, created_at, updated_at) VALUES (DEFAULT, (SELECT P.id FROM profiles P, users U WHERE U.id = P.user_id AND U.email = 'user4@movie.com'), (SELECT id FROM movies WHERE movie_name = 'The Lord of the Rings: The Fellowship of the Ring' AND duration = '2:58'), '2/17/2016', 3, 'Mediocre…', now(), now());</v>
      </c>
    </row>
    <row r="126" spans="1:9" x14ac:dyDescent="0.25">
      <c r="A126" t="s">
        <v>72</v>
      </c>
      <c r="B126" t="str">
        <f xml:space="preserve"> "(SELECT P.id FROM profiles P, users U WHERE U.id = P.user_id AND U.email = '"&amp;users!B6&amp;"')"</f>
        <v>(SELECT P.id FROM profiles P, users U WHERE U.id = P.user_id AND U.email = 'user5@movie.com')</v>
      </c>
      <c r="C126" t="str">
        <f xml:space="preserve"> "(SELECT id FROM movies WHERE movie_name = '"&amp;movies!B3&amp;"' AND duration = '"&amp;movies!E3&amp;"')"</f>
        <v>(SELECT id FROM movies WHERE movie_name = 'The Lord of the Rings: The Two Towers' AND duration = '2:59')</v>
      </c>
      <c r="D126" s="11" t="s">
        <v>1174</v>
      </c>
      <c r="E126">
        <v>8</v>
      </c>
      <c r="F126" t="s">
        <v>1158</v>
      </c>
      <c r="G126" t="s">
        <v>79</v>
      </c>
      <c r="H126" t="s">
        <v>79</v>
      </c>
      <c r="I126" s="6" t="str">
        <f t="shared" si="1"/>
        <v>INSERT INTO movie_ratings(id, profile_id, movie_id, date_watched, user_rating, review, created_at, updated_at) VALUES (DEFAULT, (SELECT P.id FROM profiles P, users U WHERE U.id = P.user_id AND U.email = 'user5@movie.com'), (SELECT id FROM movies WHERE movie_name = 'The Lord of the Rings: The Two Towers' AND duration = '2:59'), '2/18/2016', 8, 'I respect this film director. What great imagery!', now(), now());</v>
      </c>
    </row>
    <row r="127" spans="1:9" x14ac:dyDescent="0.25">
      <c r="A127" t="s">
        <v>72</v>
      </c>
      <c r="B127" t="str">
        <f xml:space="preserve"> "(SELECT P.id FROM profiles P, users U WHERE U.id = P.user_id AND U.email = '"&amp;users!B7&amp;"')"</f>
        <v>(SELECT P.id FROM profiles P, users U WHERE U.id = P.user_id AND U.email = 'user6@movie.com')</v>
      </c>
      <c r="C127" t="str">
        <f xml:space="preserve"> "(SELECT id FROM movies WHERE movie_name = '"&amp;movies!B4&amp;"' AND duration = '"&amp;movies!E4&amp;"')"</f>
        <v>(SELECT id FROM movies WHERE movie_name = 'The Lord of the Rings: The Return of the King' AND duration = '3:21')</v>
      </c>
      <c r="D127" s="11" t="s">
        <v>1175</v>
      </c>
      <c r="E127">
        <v>4</v>
      </c>
      <c r="F127" t="s">
        <v>1177</v>
      </c>
      <c r="G127" t="s">
        <v>79</v>
      </c>
      <c r="H127" t="s">
        <v>79</v>
      </c>
      <c r="I127" s="6" t="str">
        <f t="shared" si="1"/>
        <v>INSERT INTO movie_ratings(id, profile_id, movie_id, date_watched, user_rating, review, created_at, updated_at) VALUES (DEFAULT, (SELECT P.id FROM profiles P, users U WHERE U.id = P.user_id AND U.email = 'user6@movie.com'), (SELECT id FROM movies WHERE movie_name = 'The Lord of the Rings: The Return of the King' AND duration = '3:21'), '2/19/2016', 4, 'This really isn''t for children….', now(), now());</v>
      </c>
    </row>
    <row r="128" spans="1:9" x14ac:dyDescent="0.25">
      <c r="A128" t="s">
        <v>72</v>
      </c>
      <c r="B128" t="str">
        <f xml:space="preserve"> "(SELECT P.id FROM profiles P, users U WHERE U.id = P.user_id AND U.email = '"&amp;users!B8&amp;"')"</f>
        <v>(SELECT P.id FROM profiles P, users U WHERE U.id = P.user_id AND U.email = 'user7@movie.com')</v>
      </c>
      <c r="C128" t="str">
        <f xml:space="preserve"> "(SELECT id FROM movies WHERE movie_name = '"&amp;movies!B5&amp;"' AND duration = '"&amp;movies!E5&amp;"')"</f>
        <v>(SELECT id FROM movies WHERE movie_name = 'Howl''s Moving Castle' AND duration = '1:59')</v>
      </c>
      <c r="D128" s="11" t="s">
        <v>1159</v>
      </c>
      <c r="E128">
        <v>10</v>
      </c>
      <c r="F128" t="s">
        <v>1143</v>
      </c>
      <c r="G128" t="s">
        <v>79</v>
      </c>
      <c r="H128" t="s">
        <v>79</v>
      </c>
      <c r="I128" s="6" t="str">
        <f t="shared" si="1"/>
        <v>INSERT INTO movie_ratings(id, profile_id, movie_id, date_watched, user_rating, review, created_at, updated_at) VALUES (DEFAULT, (SELECT P.id FROM profiles P, users U WHERE U.id = P.user_id AND U.email = 'user7@movie.com'), (SELECT id FROM movies WHERE movie_name = 'Howl''s Moving Castle' AND duration = '1:59'), '2/2/2016', 10, 'Amazing!', now(), now());</v>
      </c>
    </row>
    <row r="129" spans="1:9" x14ac:dyDescent="0.25">
      <c r="A129" t="s">
        <v>72</v>
      </c>
      <c r="B129" t="str">
        <f xml:space="preserve"> "(SELECT P.id FROM profiles P, users U WHERE U.id = P.user_id AND U.email = '"&amp;users!B9&amp;"')"</f>
        <v>(SELECT P.id FROM profiles P, users U WHERE U.id = P.user_id AND U.email = 'user8@movie.com')</v>
      </c>
      <c r="C129" t="str">
        <f xml:space="preserve"> "(SELECT id FROM movies WHERE movie_name = '"&amp;movies!B6&amp;"' AND duration = '"&amp;movies!E6&amp;"')"</f>
        <v>(SELECT id FROM movies WHERE movie_name = 'Ghost' AND duration = '2:07')</v>
      </c>
      <c r="D129" s="11" t="s">
        <v>1160</v>
      </c>
      <c r="E129">
        <v>9</v>
      </c>
      <c r="F129" t="s">
        <v>1144</v>
      </c>
      <c r="G129" t="s">
        <v>79</v>
      </c>
      <c r="H129" t="s">
        <v>79</v>
      </c>
      <c r="I129" s="6" t="str">
        <f t="shared" si="1"/>
        <v>INSERT INTO movie_ratings(id, profile_id, movie_id, date_watched, user_rating, review, created_at, updated_at) VALUES (DEFAULT, (SELECT P.id FROM profiles P, users U WHERE U.id = P.user_id AND U.email = 'user8@movie.com'), (SELECT id FROM movies WHERE movie_name = 'Ghost' AND duration = '2:07'), '2/3/2016', 9, 'Good movie.', now(), now());</v>
      </c>
    </row>
    <row r="130" spans="1:9" x14ac:dyDescent="0.25">
      <c r="A130" t="s">
        <v>72</v>
      </c>
      <c r="B130" t="str">
        <f xml:space="preserve"> "(SELECT P.id FROM profiles P, users U WHERE U.id = P.user_id AND U.email = '"&amp;users!B10&amp;"')"</f>
        <v>(SELECT P.id FROM profiles P, users U WHERE U.id = P.user_id AND U.email = 'user9@movie.com')</v>
      </c>
      <c r="C130" t="str">
        <f xml:space="preserve"> "(SELECT id FROM movies WHERE movie_name = '"&amp;movies!B7&amp;"' AND duration = '"&amp;movies!E7&amp;"')"</f>
        <v>(SELECT id FROM movies WHERE movie_name = 'The Notebook' AND duration = '2:03')</v>
      </c>
      <c r="D130" s="11" t="s">
        <v>1161</v>
      </c>
      <c r="E130">
        <v>10</v>
      </c>
      <c r="F130" t="s">
        <v>1145</v>
      </c>
      <c r="G130" t="s">
        <v>79</v>
      </c>
      <c r="H130" t="s">
        <v>79</v>
      </c>
      <c r="I130" s="6" t="str">
        <f t="shared" si="1"/>
        <v>INSERT INTO movie_ratings(id, profile_id, movie_id, date_watched, user_rating, review, created_at, updated_at) VALUES (DEFAULT, (SELECT P.id FROM profiles P, users U WHERE U.id = P.user_id AND U.email = 'user9@movie.com'), (SELECT id FROM movies WHERE movie_name = 'The Notebook' AND duration = '2:03'), '2/4/2016', 10, 'Piece of art!', now(), now());</v>
      </c>
    </row>
    <row r="131" spans="1:9" x14ac:dyDescent="0.25">
      <c r="A131" t="s">
        <v>72</v>
      </c>
      <c r="B131" t="str">
        <f xml:space="preserve"> "(SELECT P.id FROM profiles P, users U WHERE U.id = P.user_id AND U.email = '"&amp;users!B11&amp;"')"</f>
        <v>(SELECT P.id FROM profiles P, users U WHERE U.id = P.user_id AND U.email = 'user10@movie.com')</v>
      </c>
      <c r="C131" t="str">
        <f xml:space="preserve"> "(SELECT id FROM movies WHERE movie_name = '"&amp;movies!B8&amp;"' AND duration = '"&amp;movies!E8&amp;"')"</f>
        <v>(SELECT id FROM movies WHERE movie_name = 'A Walk to Remember' AND duration = '1:41')</v>
      </c>
      <c r="D131" s="11" t="s">
        <v>1162</v>
      </c>
      <c r="E131">
        <v>5</v>
      </c>
      <c r="F131" t="s">
        <v>1146</v>
      </c>
      <c r="G131" t="s">
        <v>79</v>
      </c>
      <c r="H131" t="s">
        <v>79</v>
      </c>
      <c r="I131" s="6" t="str">
        <f t="shared" ref="I131:I194" si="2" xml:space="preserve"> "INSERT INTO movie_ratings("&amp;A$1&amp;", "&amp;B$1&amp;", "&amp;C$1&amp;", "&amp;D$1&amp;", "&amp;E$1&amp;", "&amp;F$1&amp;", "&amp;G$1&amp;", "&amp;H$1&amp;") VALUES ("&amp;A131&amp;", "&amp;B131&amp;", "&amp;C131&amp;", '"&amp;D131&amp;"', "&amp;E131&amp;", '"&amp;F131&amp;"', "&amp;G131&amp;", "&amp;H131&amp;");"</f>
        <v>INSERT INTO movie_ratings(id, profile_id, movie_id, date_watched, user_rating, review, created_at, updated_at) VALUES (DEFAULT, (SELECT P.id FROM profiles P, users U WHERE U.id = P.user_id AND U.email = 'user10@movie.com'), (SELECT id FROM movies WHERE movie_name = 'A Walk to Remember' AND duration = '1:41'), '2/5/2016', 5, 'Not a fan. Could have been better.', now(), now());</v>
      </c>
    </row>
    <row r="132" spans="1:9" x14ac:dyDescent="0.25">
      <c r="A132" t="s">
        <v>72</v>
      </c>
      <c r="B132" t="str">
        <f xml:space="preserve"> "(SELECT P.id FROM profiles P, users U WHERE U.id = P.user_id AND U.email = '"&amp;users!B12&amp;"')"</f>
        <v>(SELECT P.id FROM profiles P, users U WHERE U.id = P.user_id AND U.email = 'user11@movie.com')</v>
      </c>
      <c r="C132" t="str">
        <f xml:space="preserve"> "(SELECT id FROM movies WHERE movie_name = '"&amp;movies!B9&amp;"' AND duration = '"&amp;movies!E9&amp;"')"</f>
        <v>(SELECT id FROM movies WHERE movie_name = 'Dirty Dancing' AND duration = '1:40')</v>
      </c>
      <c r="D132" s="11" t="s">
        <v>1163</v>
      </c>
      <c r="E132">
        <v>2</v>
      </c>
      <c r="F132" t="s">
        <v>1147</v>
      </c>
      <c r="G132" t="s">
        <v>79</v>
      </c>
      <c r="H132" t="s">
        <v>79</v>
      </c>
      <c r="I132" s="6" t="str">
        <f t="shared" si="2"/>
        <v>INSERT INTO movie_ratings(id, profile_id, movie_id, date_watched, user_rating, review, created_at, updated_at) VALUES (DEFAULT, (SELECT P.id FROM profiles P, users U WHERE U.id = P.user_id AND U.email = 'user11@movie.com'), (SELECT id FROM movies WHERE movie_name = 'Dirty Dancing' AND duration = '1:40'), '2/6/2016', 2, 'Not for me. Would not watch again.', now(), now());</v>
      </c>
    </row>
    <row r="133" spans="1:9" x14ac:dyDescent="0.25">
      <c r="A133" t="s">
        <v>72</v>
      </c>
      <c r="B133" t="str">
        <f xml:space="preserve"> "(SELECT P.id FROM profiles P, users U WHERE U.id = P.user_id AND U.email = '"&amp;users!B13&amp;"')"</f>
        <v>(SELECT P.id FROM profiles P, users U WHERE U.id = P.user_id AND U.email = 'user12@movie.com')</v>
      </c>
      <c r="C133" t="str">
        <f xml:space="preserve"> "(SELECT id FROM movies WHERE movie_name = '"&amp;movies!B10&amp;"' AND duration = '"&amp;movies!E10&amp;"')"</f>
        <v>(SELECT id FROM movies WHERE movie_name = 'Notting Hill' AND duration = '2:04')</v>
      </c>
      <c r="D133" s="11" t="s">
        <v>1164</v>
      </c>
      <c r="E133">
        <v>6</v>
      </c>
      <c r="F133" t="s">
        <v>1148</v>
      </c>
      <c r="G133" t="s">
        <v>79</v>
      </c>
      <c r="H133" t="s">
        <v>79</v>
      </c>
      <c r="I133" s="6" t="str">
        <f t="shared" si="2"/>
        <v>INSERT INTO movie_ratings(id, profile_id, movie_id, date_watched, user_rating, review, created_at, updated_at) VALUES (DEFAULT, (SELECT P.id FROM profiles P, users U WHERE U.id = P.user_id AND U.email = 'user12@movie.com'), (SELECT id FROM movies WHERE movie_name = 'Notting Hill' AND duration = '2:04'), '2/7/2016', 6, 'Good.', now(), now());</v>
      </c>
    </row>
    <row r="134" spans="1:9" x14ac:dyDescent="0.25">
      <c r="A134" t="s">
        <v>72</v>
      </c>
      <c r="B134" t="str">
        <f xml:space="preserve"> "(SELECT P.id FROM profiles P, users U WHERE U.id = P.user_id AND U.email = '"&amp;users!B14&amp;"')"</f>
        <v>(SELECT P.id FROM profiles P, users U WHERE U.id = P.user_id AND U.email = 'user13@movie.com')</v>
      </c>
      <c r="C134" t="str">
        <f xml:space="preserve"> "(SELECT id FROM movies WHERE movie_name = '"&amp;movies!B11&amp;"' AND duration = '"&amp;movies!E11&amp;"')"</f>
        <v>(SELECT id FROM movies WHERE movie_name = 'Pretty Woman' AND duration = '1:59')</v>
      </c>
      <c r="D134" s="11" t="s">
        <v>1165</v>
      </c>
      <c r="E134">
        <v>7</v>
      </c>
      <c r="F134" t="s">
        <v>1149</v>
      </c>
      <c r="G134" t="s">
        <v>79</v>
      </c>
      <c r="H134" t="s">
        <v>79</v>
      </c>
      <c r="I134" s="6" t="str">
        <f t="shared" si="2"/>
        <v>INSERT INTO movie_ratings(id, profile_id, movie_id, date_watched, user_rating, review, created_at, updated_at) VALUES (DEFAULT, (SELECT P.id FROM profiles P, users U WHERE U.id = P.user_id AND U.email = 'user13@movie.com'), (SELECT id FROM movies WHERE movie_name = 'Pretty Woman' AND duration = '1:59'), '2/8/2016', 7, 'Enjoyed. Would watch again.', now(), now());</v>
      </c>
    </row>
    <row r="135" spans="1:9" x14ac:dyDescent="0.25">
      <c r="A135" t="s">
        <v>72</v>
      </c>
      <c r="B135" t="str">
        <f xml:space="preserve"> "(SELECT P.id FROM profiles P, users U WHERE U.id = P.user_id AND U.email = '"&amp;users!B15&amp;"')"</f>
        <v>(SELECT P.id FROM profiles P, users U WHERE U.id = P.user_id AND U.email = 'user14@movie.com')</v>
      </c>
      <c r="C135" t="str">
        <f xml:space="preserve"> "(SELECT id FROM movies WHERE movie_name = '"&amp;movies!B12&amp;"' AND duration = '"&amp;movies!E12&amp;"')"</f>
        <v>(SELECT id FROM movies WHERE movie_name = 'Say Anything' AND duration = '1:40')</v>
      </c>
      <c r="D135" s="11" t="s">
        <v>1166</v>
      </c>
      <c r="E135">
        <v>1</v>
      </c>
      <c r="F135" t="s">
        <v>1150</v>
      </c>
      <c r="G135" t="s">
        <v>79</v>
      </c>
      <c r="H135" t="s">
        <v>79</v>
      </c>
      <c r="I135" s="6" t="str">
        <f t="shared" si="2"/>
        <v>INSERT INTO movie_ratings(id, profile_id, movie_id, date_watched, user_rating, review, created_at, updated_at) VALUES (DEFAULT, (SELECT P.id FROM profiles P, users U WHERE U.id = P.user_id AND U.email = 'user14@movie.com'), (SELECT id FROM movies WHERE movie_name = 'Say Anything' AND duration = '1:40'), '2/9/2016', 1, 'WORST MOVIE EVER!', now(), now());</v>
      </c>
    </row>
    <row r="136" spans="1:9" x14ac:dyDescent="0.25">
      <c r="A136" t="s">
        <v>72</v>
      </c>
      <c r="B136" t="str">
        <f xml:space="preserve"> "(SELECT P.id FROM profiles P, users U WHERE U.id = P.user_id AND U.email = '"&amp;users!B16&amp;"')"</f>
        <v>(SELECT P.id FROM profiles P, users U WHERE U.id = P.user_id AND U.email = 'user15@movie.com')</v>
      </c>
      <c r="C136" t="str">
        <f xml:space="preserve"> "(SELECT id FROM movies WHERE movie_name = '"&amp;movies!B13&amp;"' AND duration = '"&amp;movies!E13&amp;"')"</f>
        <v>(SELECT id FROM movies WHERE movie_name = 'Titanic' AND duration = '3:14')</v>
      </c>
      <c r="D136" s="11" t="s">
        <v>1167</v>
      </c>
      <c r="E136">
        <v>4</v>
      </c>
      <c r="F136" t="s">
        <v>1151</v>
      </c>
      <c r="G136" t="s">
        <v>79</v>
      </c>
      <c r="H136" t="s">
        <v>79</v>
      </c>
      <c r="I136" s="6" t="str">
        <f t="shared" si="2"/>
        <v>INSERT INTO movie_ratings(id, profile_id, movie_id, date_watched, user_rating, review, created_at, updated_at) VALUES (DEFAULT, (SELECT P.id FROM profiles P, users U WHERE U.id = P.user_id AND U.email = 'user15@movie.com'), (SELECT id FROM movies WHERE movie_name = 'Titanic' AND duration = '3:14'), '2/10/2016', 4, 'Under average…', now(), now());</v>
      </c>
    </row>
    <row r="137" spans="1:9" x14ac:dyDescent="0.25">
      <c r="A137" t="s">
        <v>72</v>
      </c>
      <c r="B137" t="str">
        <f xml:space="preserve"> "(SELECT P.id FROM profiles P, users U WHERE U.id = P.user_id AND U.email = '"&amp;users!B17&amp;"')"</f>
        <v>(SELECT P.id FROM profiles P, users U WHERE U.id = P.user_id AND U.email = 'user16@movie.com')</v>
      </c>
      <c r="C137" t="str">
        <f xml:space="preserve"> "(SELECT id FROM movies WHERE movie_name = '"&amp;movies!B14&amp;"' AND duration = '"&amp;movies!E14&amp;"')"</f>
        <v>(SELECT id FROM movies WHERE movie_name = 'P.S. I Love You' AND duration = '2:06')</v>
      </c>
      <c r="D137" s="11" t="s">
        <v>1168</v>
      </c>
      <c r="E137">
        <v>8</v>
      </c>
      <c r="F137" t="s">
        <v>1152</v>
      </c>
      <c r="G137" t="s">
        <v>79</v>
      </c>
      <c r="H137" t="s">
        <v>79</v>
      </c>
      <c r="I137" s="6" t="str">
        <f t="shared" si="2"/>
        <v>INSERT INTO movie_ratings(id, profile_id, movie_id, date_watched, user_rating, review, created_at, updated_at) VALUES (DEFAULT, (SELECT P.id FROM profiles P, users U WHERE U.id = P.user_id AND U.email = 'user16@movie.com'), (SELECT id FROM movies WHERE movie_name = 'P.S. I Love You' AND duration = '2:06'), '2/11/2016', 8, 'Awesome film!', now(), now());</v>
      </c>
    </row>
    <row r="138" spans="1:9" x14ac:dyDescent="0.25">
      <c r="A138" t="s">
        <v>72</v>
      </c>
      <c r="B138" t="str">
        <f xml:space="preserve"> "(SELECT P.id FROM profiles P, users U WHERE U.id = P.user_id AND U.email = '"&amp;users!B18&amp;"')"</f>
        <v>(SELECT P.id FROM profiles P, users U WHERE U.id = P.user_id AND U.email = 'user17@movie.com')</v>
      </c>
      <c r="C138" t="str">
        <f xml:space="preserve"> "(SELECT id FROM movies WHERE movie_name = '"&amp;movies!B15&amp;"' AND duration = '"&amp;movies!E15&amp;"')"</f>
        <v>(SELECT id FROM movies WHERE movie_name = 'Legends of the Fall' AND duration = '2:13')</v>
      </c>
      <c r="D138" s="11" t="s">
        <v>423</v>
      </c>
      <c r="E138">
        <v>5</v>
      </c>
      <c r="F138" t="s">
        <v>1153</v>
      </c>
      <c r="G138" t="s">
        <v>79</v>
      </c>
      <c r="H138" t="s">
        <v>79</v>
      </c>
      <c r="I138" s="6" t="str">
        <f t="shared" si="2"/>
        <v>INSERT INTO movie_ratings(id, profile_id, movie_id, date_watched, user_rating, review, created_at, updated_at) VALUES (DEFAULT, (SELECT P.id FROM profiles P, users U WHERE U.id = P.user_id AND U.email = 'user17@movie.com'), (SELECT id FROM movies WHERE movie_name = 'Legends of the Fall' AND duration = '2:13'), '2/12/2016', 5, 'Not bad. Not good.', now(), now());</v>
      </c>
    </row>
    <row r="139" spans="1:9" x14ac:dyDescent="0.25">
      <c r="A139" t="s">
        <v>72</v>
      </c>
      <c r="B139" t="str">
        <f xml:space="preserve"> "(SELECT P.id FROM profiles P, users U WHERE U.id = P.user_id AND U.email = '"&amp;users!B19&amp;"')"</f>
        <v>(SELECT P.id FROM profiles P, users U WHERE U.id = P.user_id AND U.email = 'user18@movie.com')</v>
      </c>
      <c r="C139" t="str">
        <f xml:space="preserve"> "(SELECT id FROM movies WHERE movie_name = '"&amp;movies!B16&amp;"' AND duration = '"&amp;movies!E16&amp;"')"</f>
        <v>(SELECT id FROM movies WHERE movie_name = 'Troy' AND duration = '2:43')</v>
      </c>
      <c r="D139" s="11" t="s">
        <v>1169</v>
      </c>
      <c r="E139">
        <v>10</v>
      </c>
      <c r="F139" t="s">
        <v>1154</v>
      </c>
      <c r="G139" t="s">
        <v>79</v>
      </c>
      <c r="H139" t="s">
        <v>79</v>
      </c>
      <c r="I139" s="6" t="str">
        <f t="shared" si="2"/>
        <v>INSERT INTO movie_ratings(id, profile_id, movie_id, date_watched, user_rating, review, created_at, updated_at) VALUES (DEFAULT, (SELECT P.id FROM profiles P, users U WHERE U.id = P.user_id AND U.email = 'user18@movie.com'), (SELECT id FROM movies WHERE movie_name = 'Troy' AND duration = '2:43'), '2/13/2016', 10, 'What a masterpiece!', now(), now());</v>
      </c>
    </row>
    <row r="140" spans="1:9" x14ac:dyDescent="0.25">
      <c r="A140" t="s">
        <v>72</v>
      </c>
      <c r="B140" t="str">
        <f xml:space="preserve"> "(SELECT P.id FROM profiles P, users U WHERE U.id = P.user_id AND U.email = '"&amp;users!B20&amp;"')"</f>
        <v>(SELECT P.id FROM profiles P, users U WHERE U.id = P.user_id AND U.email = 'user19@movie.com')</v>
      </c>
      <c r="C140" t="str">
        <f xml:space="preserve"> "(SELECT id FROM movies WHERE movie_name = '"&amp;movies!B17&amp;"' AND duration = '"&amp;movies!E17&amp;"')"</f>
        <v>(SELECT id FROM movies WHERE movie_name = 'Se7en' AND duration = '2:07')</v>
      </c>
      <c r="D140" s="11" t="s">
        <v>1170</v>
      </c>
      <c r="E140">
        <v>2</v>
      </c>
      <c r="F140" t="s">
        <v>1176</v>
      </c>
      <c r="G140" t="s">
        <v>79</v>
      </c>
      <c r="H140" t="s">
        <v>79</v>
      </c>
      <c r="I140" s="6" t="str">
        <f t="shared" si="2"/>
        <v>INSERT INTO movie_ratings(id, profile_id, movie_id, date_watched, user_rating, review, created_at, updated_at) VALUES (DEFAULT, (SELECT P.id FROM profiles P, users U WHERE U.id = P.user_id AND U.email = 'user19@movie.com'), (SELECT id FROM movies WHERE movie_name = 'Se7en' AND duration = '2:07'), '2/14/2016', 2, 'I don''t know what I watched…', now(), now());</v>
      </c>
    </row>
    <row r="141" spans="1:9" x14ac:dyDescent="0.25">
      <c r="A141" t="s">
        <v>72</v>
      </c>
      <c r="B141" t="str">
        <f xml:space="preserve"> "(SELECT P.id FROM profiles P, users U WHERE U.id = P.user_id AND U.email = '"&amp;users!B21&amp;"')"</f>
        <v>(SELECT P.id FROM profiles P, users U WHERE U.id = P.user_id AND U.email = 'user20@movie.com')</v>
      </c>
      <c r="C141" t="str">
        <f xml:space="preserve"> "(SELECT id FROM movies WHERE movie_name = '"&amp;movies!B18&amp;"' AND duration = '"&amp;movies!E18&amp;"')"</f>
        <v>(SELECT id FROM movies WHERE movie_name = 'House of Flying Daggers' AND duration = '1:59')</v>
      </c>
      <c r="D141" s="11" t="s">
        <v>1171</v>
      </c>
      <c r="E141">
        <v>9</v>
      </c>
      <c r="F141" t="s">
        <v>1155</v>
      </c>
      <c r="G141" t="s">
        <v>79</v>
      </c>
      <c r="H141" t="s">
        <v>79</v>
      </c>
      <c r="I141" s="6" t="str">
        <f t="shared" si="2"/>
        <v>INSERT INTO movie_ratings(id, profile_id, movie_id, date_watched, user_rating, review, created_at, updated_at) VALUES (DEFAULT, (SELECT P.id FROM profiles P, users U WHERE U.id = P.user_id AND U.email = 'user20@movie.com'), (SELECT id FROM movies WHERE movie_name = 'House of Flying Daggers' AND duration = '1:59'), '2/15/2016', 9, 'Great film! Super fun!', now(), now());</v>
      </c>
    </row>
    <row r="142" spans="1:9" x14ac:dyDescent="0.25">
      <c r="A142" t="s">
        <v>72</v>
      </c>
      <c r="B142" t="str">
        <f xml:space="preserve"> "(SELECT P.id FROM profiles P, users U WHERE U.id = P.user_id AND U.email = '"&amp;users!B2&amp;"')"</f>
        <v>(SELECT P.id FROM profiles P, users U WHERE U.id = P.user_id AND U.email = 'user1@movie.com')</v>
      </c>
      <c r="C142" t="str">
        <f xml:space="preserve"> "(SELECT id FROM movies WHERE movie_name = '"&amp;movies!B19&amp;"' AND duration = '"&amp;movies!E19&amp;"')"</f>
        <v>(SELECT id FROM movies WHERE movie_name = 'Hero' AND duration = '1:39')</v>
      </c>
      <c r="D142" s="11" t="s">
        <v>1172</v>
      </c>
      <c r="E142">
        <v>10</v>
      </c>
      <c r="F142" t="s">
        <v>1156</v>
      </c>
      <c r="G142" t="s">
        <v>79</v>
      </c>
      <c r="H142" t="s">
        <v>79</v>
      </c>
      <c r="I142" s="6" t="str">
        <f t="shared" si="2"/>
        <v>INSERT INTO movie_ratings(id, profile_id, movie_id, date_watched, user_rating, review, created_at, updated_at) VALUES (DEFAULT, (SELECT P.id FROM profiles P, users U WHERE U.id = P.user_id AND U.email = 'user1@movie.com'), (SELECT id FROM movies WHERE movie_name = 'Hero' AND duration = '1:39'), '2/16/2016', 10, 'I love the actors in this movie &lt;3', now(), now());</v>
      </c>
    </row>
    <row r="143" spans="1:9" x14ac:dyDescent="0.25">
      <c r="A143" t="s">
        <v>72</v>
      </c>
      <c r="B143" t="str">
        <f xml:space="preserve"> "(SELECT P.id FROM profiles P, users U WHERE U.id = P.user_id AND U.email = '"&amp;users!B3&amp;"')"</f>
        <v>(SELECT P.id FROM profiles P, users U WHERE U.id = P.user_id AND U.email = 'user2@movie.com')</v>
      </c>
      <c r="C143" t="str">
        <f xml:space="preserve"> "(SELECT id FROM movies WHERE movie_name = '"&amp;movies!B20&amp;"' AND duration = '"&amp;movies!E20&amp;"')"</f>
        <v>(SELECT id FROM movies WHERE movie_name = 'Red Cliff' AND duration = '1:28')</v>
      </c>
      <c r="D143" s="11" t="s">
        <v>1173</v>
      </c>
      <c r="E143">
        <v>3</v>
      </c>
      <c r="F143" t="s">
        <v>1157</v>
      </c>
      <c r="G143" t="s">
        <v>79</v>
      </c>
      <c r="H143" t="s">
        <v>79</v>
      </c>
      <c r="I143" s="6" t="str">
        <f t="shared" si="2"/>
        <v>INSERT INTO movie_ratings(id, profile_id, movie_id, date_watched, user_rating, review, created_at, updated_at) VALUES (DEFAULT, (SELECT P.id FROM profiles P, users U WHERE U.id = P.user_id AND U.email = 'user2@movie.com'), (SELECT id FROM movies WHERE movie_name = 'Red Cliff' AND duration = '1:28'), '2/17/2016', 3, 'Mediocre…', now(), now());</v>
      </c>
    </row>
    <row r="144" spans="1:9" x14ac:dyDescent="0.25">
      <c r="A144" t="s">
        <v>72</v>
      </c>
      <c r="B144" t="str">
        <f xml:space="preserve"> "(SELECT P.id FROM profiles P, users U WHERE U.id = P.user_id AND U.email = '"&amp;users!B4&amp;"')"</f>
        <v>(SELECT P.id FROM profiles P, users U WHERE U.id = P.user_id AND U.email = 'user3@movie.com')</v>
      </c>
      <c r="C144" t="str">
        <f xml:space="preserve"> "(SELECT id FROM movies WHERE movie_name = '"&amp;movies!B21&amp;"' AND duration = '"&amp;movies!E21&amp;"')"</f>
        <v>(SELECT id FROM movies WHERE movie_name = 'Red Cliff II' AND duration = '1:39')</v>
      </c>
      <c r="D144" s="11" t="s">
        <v>1174</v>
      </c>
      <c r="E144">
        <v>8</v>
      </c>
      <c r="F144" t="s">
        <v>1158</v>
      </c>
      <c r="G144" t="s">
        <v>79</v>
      </c>
      <c r="H144" t="s">
        <v>79</v>
      </c>
      <c r="I144" s="6" t="str">
        <f t="shared" si="2"/>
        <v>INSERT INTO movie_ratings(id, profile_id, movie_id, date_watched, user_rating, review, created_at, updated_at) VALUES (DEFAULT, (SELECT P.id FROM profiles P, users U WHERE U.id = P.user_id AND U.email = 'user3@movie.com'), (SELECT id FROM movies WHERE movie_name = 'Red Cliff II' AND duration = '1:39'), '2/18/2016', 8, 'I respect this film director. What great imagery!', now(), now());</v>
      </c>
    </row>
    <row r="145" spans="1:9" x14ac:dyDescent="0.25">
      <c r="A145" t="s">
        <v>72</v>
      </c>
      <c r="B145" t="str">
        <f xml:space="preserve"> "(SELECT P.id FROM profiles P, users U WHERE U.id = P.user_id AND U.email = '"&amp;users!B5&amp;"')"</f>
        <v>(SELECT P.id FROM profiles P, users U WHERE U.id = P.user_id AND U.email = 'user4@movie.com')</v>
      </c>
      <c r="C145" t="str">
        <f xml:space="preserve"> "(SELECT id FROM movies WHERE movie_name = '"&amp;movies!B22&amp;"' AND duration = '"&amp;movies!E22&amp;"')"</f>
        <v>(SELECT id FROM movies WHERE movie_name = 'The Terminator' AND duration = '1:47')</v>
      </c>
      <c r="D145" s="11" t="s">
        <v>1175</v>
      </c>
      <c r="E145">
        <v>4</v>
      </c>
      <c r="F145" t="s">
        <v>1177</v>
      </c>
      <c r="G145" t="s">
        <v>79</v>
      </c>
      <c r="H145" t="s">
        <v>79</v>
      </c>
      <c r="I145" s="6" t="str">
        <f t="shared" si="2"/>
        <v>INSERT INTO movie_ratings(id, profile_id, movie_id, date_watched, user_rating, review, created_at, updated_at) VALUES (DEFAULT, (SELECT P.id FROM profiles P, users U WHERE U.id = P.user_id AND U.email = 'user4@movie.com'), (SELECT id FROM movies WHERE movie_name = 'The Terminator' AND duration = '1:47'), '2/19/2016', 4, 'This really isn''t for children….', now(), now());</v>
      </c>
    </row>
    <row r="146" spans="1:9" x14ac:dyDescent="0.25">
      <c r="A146" t="s">
        <v>72</v>
      </c>
      <c r="B146" t="str">
        <f xml:space="preserve"> "(SELECT P.id FROM profiles P, users U WHERE U.id = P.user_id AND U.email = '"&amp;users!B6&amp;"')"</f>
        <v>(SELECT P.id FROM profiles P, users U WHERE U.id = P.user_id AND U.email = 'user5@movie.com')</v>
      </c>
      <c r="C146" t="str">
        <f xml:space="preserve"> "(SELECT id FROM movies WHERE movie_name = '"&amp;movies!B23&amp;"' AND duration = '"&amp;movies!E23&amp;"')"</f>
        <v>(SELECT id FROM movies WHERE movie_name = 'Alien' AND duration = '1:57')</v>
      </c>
      <c r="D146" s="11" t="s">
        <v>1159</v>
      </c>
      <c r="E146">
        <v>10</v>
      </c>
      <c r="F146" t="s">
        <v>1143</v>
      </c>
      <c r="G146" t="s">
        <v>79</v>
      </c>
      <c r="H146" t="s">
        <v>79</v>
      </c>
      <c r="I146" s="6" t="str">
        <f t="shared" si="2"/>
        <v>INSERT INTO movie_ratings(id, profile_id, movie_id, date_watched, user_rating, review, created_at, updated_at) VALUES (DEFAULT, (SELECT P.id FROM profiles P, users U WHERE U.id = P.user_id AND U.email = 'user5@movie.com'), (SELECT id FROM movies WHERE movie_name = 'Alien' AND duration = '1:57'), '2/2/2016', 10, 'Amazing!', now(), now());</v>
      </c>
    </row>
    <row r="147" spans="1:9" x14ac:dyDescent="0.25">
      <c r="A147" t="s">
        <v>72</v>
      </c>
      <c r="B147" t="str">
        <f xml:space="preserve"> "(SELECT P.id FROM profiles P, users U WHERE U.id = P.user_id AND U.email = '"&amp;users!B7&amp;"')"</f>
        <v>(SELECT P.id FROM profiles P, users U WHERE U.id = P.user_id AND U.email = 'user6@movie.com')</v>
      </c>
      <c r="C147" t="str">
        <f xml:space="preserve"> "(SELECT id FROM movies WHERE movie_name = '"&amp;movies!B24&amp;"' AND duration = '"&amp;movies!E24&amp;"')"</f>
        <v>(SELECT id FROM movies WHERE movie_name = 'Prometheus' AND duration = '2:04')</v>
      </c>
      <c r="D147" s="11" t="s">
        <v>1160</v>
      </c>
      <c r="E147">
        <v>9</v>
      </c>
      <c r="F147" t="s">
        <v>1144</v>
      </c>
      <c r="G147" t="s">
        <v>79</v>
      </c>
      <c r="H147" t="s">
        <v>79</v>
      </c>
      <c r="I147" s="6" t="str">
        <f t="shared" si="2"/>
        <v>INSERT INTO movie_ratings(id, profile_id, movie_id, date_watched, user_rating, review, created_at, updated_at) VALUES (DEFAULT, (SELECT P.id FROM profiles P, users U WHERE U.id = P.user_id AND U.email = 'user6@movie.com'), (SELECT id FROM movies WHERE movie_name = 'Prometheus' AND duration = '2:04'), '2/3/2016', 9, 'Good movie.', now(), now());</v>
      </c>
    </row>
    <row r="148" spans="1:9" x14ac:dyDescent="0.25">
      <c r="A148" t="s">
        <v>72</v>
      </c>
      <c r="B148" t="str">
        <f xml:space="preserve"> "(SELECT P.id FROM profiles P, users U WHERE U.id = P.user_id AND U.email = '"&amp;users!B8&amp;"')"</f>
        <v>(SELECT P.id FROM profiles P, users U WHERE U.id = P.user_id AND U.email = 'user7@movie.com')</v>
      </c>
      <c r="C148" t="str">
        <f xml:space="preserve"> "(SELECT id FROM movies WHERE movie_name = '"&amp;movies!B25&amp;"' AND duration = '"&amp;movies!E25&amp;"')"</f>
        <v>(SELECT id FROM movies WHERE movie_name = 'Sphere' AND duration = '2:14')</v>
      </c>
      <c r="D148" s="11" t="s">
        <v>1161</v>
      </c>
      <c r="E148">
        <v>10</v>
      </c>
      <c r="F148" t="s">
        <v>1145</v>
      </c>
      <c r="G148" t="s">
        <v>79</v>
      </c>
      <c r="H148" t="s">
        <v>79</v>
      </c>
      <c r="I148" s="6" t="str">
        <f t="shared" si="2"/>
        <v>INSERT INTO movie_ratings(id, profile_id, movie_id, date_watched, user_rating, review, created_at, updated_at) VALUES (DEFAULT, (SELECT P.id FROM profiles P, users U WHERE U.id = P.user_id AND U.email = 'user7@movie.com'), (SELECT id FROM movies WHERE movie_name = 'Sphere' AND duration = '2:14'), '2/4/2016', 10, 'Piece of art!', now(), now());</v>
      </c>
    </row>
    <row r="149" spans="1:9" x14ac:dyDescent="0.25">
      <c r="A149" t="s">
        <v>72</v>
      </c>
      <c r="B149" t="str">
        <f xml:space="preserve"> "(SELECT P.id FROM profiles P, users U WHERE U.id = P.user_id AND U.email = '"&amp;users!B9&amp;"')"</f>
        <v>(SELECT P.id FROM profiles P, users U WHERE U.id = P.user_id AND U.email = 'user8@movie.com')</v>
      </c>
      <c r="C149" t="str">
        <f xml:space="preserve"> "(SELECT id FROM movies WHERE movie_name = '"&amp;movies!B26&amp;"' AND duration = '"&amp;movies!E26&amp;"')"</f>
        <v>(SELECT id FROM movies WHERE movie_name = 'Star Wars: Episode IV – A New Hope' AND duration = '2:01')</v>
      </c>
      <c r="D149" s="11" t="s">
        <v>1162</v>
      </c>
      <c r="E149">
        <v>5</v>
      </c>
      <c r="F149" t="s">
        <v>1146</v>
      </c>
      <c r="G149" t="s">
        <v>79</v>
      </c>
      <c r="H149" t="s">
        <v>79</v>
      </c>
      <c r="I149" s="6" t="str">
        <f t="shared" si="2"/>
        <v>INSERT INTO movie_ratings(id, profile_id, movie_id, date_watched, user_rating, review, created_at, updated_at) VALUES (DEFAULT, (SELECT P.id FROM profiles P, users U WHERE U.id = P.user_id AND U.email = 'user8@movie.com'), (SELECT id FROM movies WHERE movie_name = 'Star Wars: Episode IV – A New Hope' AND duration = '2:01'), '2/5/2016', 5, 'Not a fan. Could have been better.', now(), now());</v>
      </c>
    </row>
    <row r="150" spans="1:9" x14ac:dyDescent="0.25">
      <c r="A150" t="s">
        <v>72</v>
      </c>
      <c r="B150" t="str">
        <f xml:space="preserve"> "(SELECT P.id FROM profiles P, users U WHERE U.id = P.user_id AND U.email = '"&amp;users!B10&amp;"')"</f>
        <v>(SELECT P.id FROM profiles P, users U WHERE U.id = P.user_id AND U.email = 'user9@movie.com')</v>
      </c>
      <c r="C150" t="str">
        <f xml:space="preserve"> "(SELECT id FROM movies WHERE movie_name = '"&amp;movies!B27&amp;"' AND duration = '"&amp;movies!E27&amp;"')"</f>
        <v>(SELECT id FROM movies WHERE movie_name = 'The Big Short' AND duration = '2:10')</v>
      </c>
      <c r="D150" s="11" t="s">
        <v>1163</v>
      </c>
      <c r="E150">
        <v>2</v>
      </c>
      <c r="F150" t="s">
        <v>1147</v>
      </c>
      <c r="G150" t="s">
        <v>79</v>
      </c>
      <c r="H150" t="s">
        <v>79</v>
      </c>
      <c r="I150" s="6" t="str">
        <f t="shared" si="2"/>
        <v>INSERT INTO movie_ratings(id, profile_id, movie_id, date_watched, user_rating, review, created_at, updated_at) VALUES (DEFAULT, (SELECT P.id FROM profiles P, users U WHERE U.id = P.user_id AND U.email = 'user9@movie.com'), (SELECT id FROM movies WHERE movie_name = 'The Big Short' AND duration = '2:10'), '2/6/2016', 2, 'Not for me. Would not watch again.', now(), now());</v>
      </c>
    </row>
    <row r="151" spans="1:9" x14ac:dyDescent="0.25">
      <c r="A151" t="s">
        <v>72</v>
      </c>
      <c r="B151" t="str">
        <f xml:space="preserve"> "(SELECT P.id FROM profiles P, users U WHERE U.id = P.user_id AND U.email = '"&amp;users!B11&amp;"')"</f>
        <v>(SELECT P.id FROM profiles P, users U WHERE U.id = P.user_id AND U.email = 'user10@movie.com')</v>
      </c>
      <c r="C151" t="str">
        <f xml:space="preserve"> "(SELECT id FROM movies WHERE movie_name = '"&amp;movies!B28&amp;"' AND duration = '"&amp;movies!E28&amp;"')"</f>
        <v>(SELECT id FROM movies WHERE movie_name = 'Shall We Dance?' AND duration = '2:16')</v>
      </c>
      <c r="D151" s="11" t="s">
        <v>1164</v>
      </c>
      <c r="E151">
        <v>6</v>
      </c>
      <c r="F151" t="s">
        <v>1148</v>
      </c>
      <c r="G151" t="s">
        <v>79</v>
      </c>
      <c r="H151" t="s">
        <v>79</v>
      </c>
      <c r="I151" s="6" t="str">
        <f t="shared" si="2"/>
        <v>INSERT INTO movie_ratings(id, profile_id, movie_id, date_watched, user_rating, review, created_at, updated_at) VALUES (DEFAULT, (SELECT P.id FROM profiles P, users U WHERE U.id = P.user_id AND U.email = 'user10@movie.com'), (SELECT id FROM movies WHERE movie_name = 'Shall We Dance?' AND duration = '2:16'), '2/7/2016', 6, 'Good.', now(), now());</v>
      </c>
    </row>
    <row r="152" spans="1:9" x14ac:dyDescent="0.25">
      <c r="A152" t="s">
        <v>72</v>
      </c>
      <c r="B152" t="str">
        <f xml:space="preserve"> "(SELECT P.id FROM profiles P, users U WHERE U.id = P.user_id AND U.email = '"&amp;users!B12&amp;"')"</f>
        <v>(SELECT P.id FROM profiles P, users U WHERE U.id = P.user_id AND U.email = 'user11@movie.com')</v>
      </c>
      <c r="C152" t="str">
        <f xml:space="preserve"> "(SELECT id FROM movies WHERE movie_name = '"&amp;movies!B29&amp;"' AND duration = '"&amp;movies!E29&amp;"')"</f>
        <v>(SELECT id FROM movies WHERE movie_name = 'Shall We Dance?' AND duration = '1:44')</v>
      </c>
      <c r="D152" s="11" t="s">
        <v>1165</v>
      </c>
      <c r="E152">
        <v>7</v>
      </c>
      <c r="F152" t="s">
        <v>1149</v>
      </c>
      <c r="G152" t="s">
        <v>79</v>
      </c>
      <c r="H152" t="s">
        <v>79</v>
      </c>
      <c r="I152" s="6" t="str">
        <f t="shared" si="2"/>
        <v>INSERT INTO movie_ratings(id, profile_id, movie_id, date_watched, user_rating, review, created_at, updated_at) VALUES (DEFAULT, (SELECT P.id FROM profiles P, users U WHERE U.id = P.user_id AND U.email = 'user11@movie.com'), (SELECT id FROM movies WHERE movie_name = 'Shall We Dance?' AND duration = '1:44'), '2/8/2016', 7, 'Enjoyed. Would watch again.', now(), now());</v>
      </c>
    </row>
    <row r="153" spans="1:9" x14ac:dyDescent="0.25">
      <c r="A153" t="s">
        <v>72</v>
      </c>
      <c r="B153" t="str">
        <f xml:space="preserve"> "(SELECT P.id FROM profiles P, users U WHERE U.id = P.user_id AND U.email = '"&amp;users!B13&amp;"')"</f>
        <v>(SELECT P.id FROM profiles P, users U WHERE U.id = P.user_id AND U.email = 'user12@movie.com')</v>
      </c>
      <c r="C153" t="str">
        <f xml:space="preserve"> "(SELECT id FROM movies WHERE movie_name = '"&amp;movies!B30&amp;"' AND duration = '"&amp;movies!E30&amp;"')"</f>
        <v>(SELECT id FROM movies WHERE movie_name = 'Forrest Gump' AND duration = '2:22')</v>
      </c>
      <c r="D153" s="11" t="s">
        <v>1166</v>
      </c>
      <c r="E153">
        <v>1</v>
      </c>
      <c r="F153" t="s">
        <v>1150</v>
      </c>
      <c r="G153" t="s">
        <v>79</v>
      </c>
      <c r="H153" t="s">
        <v>79</v>
      </c>
      <c r="I153" s="6" t="str">
        <f t="shared" si="2"/>
        <v>INSERT INTO movie_ratings(id, profile_id, movie_id, date_watched, user_rating, review, created_at, updated_at) VALUES (DEFAULT, (SELECT P.id FROM profiles P, users U WHERE U.id = P.user_id AND U.email = 'user12@movie.com'), (SELECT id FROM movies WHERE movie_name = 'Forrest Gump' AND duration = '2:22'), '2/9/2016', 1, 'WORST MOVIE EVER!', now(), now());</v>
      </c>
    </row>
    <row r="154" spans="1:9" x14ac:dyDescent="0.25">
      <c r="A154" t="s">
        <v>72</v>
      </c>
      <c r="B154" t="str">
        <f xml:space="preserve"> "(SELECT P.id FROM profiles P, users U WHERE U.id = P.user_id AND U.email = '"&amp;users!B14&amp;"')"</f>
        <v>(SELECT P.id FROM profiles P, users U WHERE U.id = P.user_id AND U.email = 'user13@movie.com')</v>
      </c>
      <c r="C154" t="str">
        <f xml:space="preserve"> "(SELECT id FROM movies WHERE movie_name = '"&amp;movies!B31&amp;"' AND duration = '"&amp;movies!E31&amp;"')"</f>
        <v>(SELECT id FROM movies WHERE movie_name = 'Les Miserables' AND duration = '2:38')</v>
      </c>
      <c r="D154" s="11" t="s">
        <v>1167</v>
      </c>
      <c r="E154">
        <v>4</v>
      </c>
      <c r="F154" t="s">
        <v>1151</v>
      </c>
      <c r="G154" t="s">
        <v>79</v>
      </c>
      <c r="H154" t="s">
        <v>79</v>
      </c>
      <c r="I154" s="6" t="str">
        <f t="shared" si="2"/>
        <v>INSERT INTO movie_ratings(id, profile_id, movie_id, date_watched, user_rating, review, created_at, updated_at) VALUES (DEFAULT, (SELECT P.id FROM profiles P, users U WHERE U.id = P.user_id AND U.email = 'user13@movie.com'), (SELECT id FROM movies WHERE movie_name = 'Les Miserables' AND duration = '2:38'), '2/10/2016', 4, 'Under average…', now(), now());</v>
      </c>
    </row>
    <row r="155" spans="1:9" x14ac:dyDescent="0.25">
      <c r="A155" t="s">
        <v>72</v>
      </c>
      <c r="B155" t="str">
        <f xml:space="preserve"> "(SELECT P.id FROM profiles P, users U WHERE U.id = P.user_id AND U.email = '"&amp;users!B15&amp;"')"</f>
        <v>(SELECT P.id FROM profiles P, users U WHERE U.id = P.user_id AND U.email = 'user14@movie.com')</v>
      </c>
      <c r="C155" t="str">
        <f xml:space="preserve"> "(SELECT id FROM movies WHERE movie_name = '"&amp;movies!B32&amp;"' AND duration = '"&amp;movies!E32&amp;"')"</f>
        <v>(SELECT id FROM movies WHERE movie_name = 'Gattaca' AND duration = '1:46')</v>
      </c>
      <c r="D155" s="11" t="s">
        <v>1168</v>
      </c>
      <c r="E155">
        <v>8</v>
      </c>
      <c r="F155" t="s">
        <v>1152</v>
      </c>
      <c r="G155" t="s">
        <v>79</v>
      </c>
      <c r="H155" t="s">
        <v>79</v>
      </c>
      <c r="I155" s="6" t="str">
        <f t="shared" si="2"/>
        <v>INSERT INTO movie_ratings(id, profile_id, movie_id, date_watched, user_rating, review, created_at, updated_at) VALUES (DEFAULT, (SELECT P.id FROM profiles P, users U WHERE U.id = P.user_id AND U.email = 'user14@movie.com'), (SELECT id FROM movies WHERE movie_name = 'Gattaca' AND duration = '1:46'), '2/11/2016', 8, 'Awesome film!', now(), now());</v>
      </c>
    </row>
    <row r="156" spans="1:9" x14ac:dyDescent="0.25">
      <c r="A156" t="s">
        <v>72</v>
      </c>
      <c r="B156" t="str">
        <f xml:space="preserve"> "(SELECT P.id FROM profiles P, users U WHERE U.id = P.user_id AND U.email = '"&amp;users!B16&amp;"')"</f>
        <v>(SELECT P.id FROM profiles P, users U WHERE U.id = P.user_id AND U.email = 'user15@movie.com')</v>
      </c>
      <c r="C156" t="str">
        <f xml:space="preserve"> "(SELECT id FROM movies WHERE movie_name = '"&amp;movies!B33&amp;"' AND duration = '"&amp;movies!E33&amp;"')"</f>
        <v>(SELECT id FROM movies WHERE movie_name = 'Larry Crowne' AND duration = '1:38')</v>
      </c>
      <c r="D156" s="11" t="s">
        <v>423</v>
      </c>
      <c r="E156">
        <v>5</v>
      </c>
      <c r="F156" t="s">
        <v>1153</v>
      </c>
      <c r="G156" t="s">
        <v>79</v>
      </c>
      <c r="H156" t="s">
        <v>79</v>
      </c>
      <c r="I156" s="6" t="str">
        <f t="shared" si="2"/>
        <v>INSERT INTO movie_ratings(id, profile_id, movie_id, date_watched, user_rating, review, created_at, updated_at) VALUES (DEFAULT, (SELECT P.id FROM profiles P, users U WHERE U.id = P.user_id AND U.email = 'user15@movie.com'), (SELECT id FROM movies WHERE movie_name = 'Larry Crowne' AND duration = '1:38'), '2/12/2016', 5, 'Not bad. Not good.', now(), now());</v>
      </c>
    </row>
    <row r="157" spans="1:9" x14ac:dyDescent="0.25">
      <c r="A157" t="s">
        <v>72</v>
      </c>
      <c r="B157" t="str">
        <f xml:space="preserve"> "(SELECT P.id FROM profiles P, users U WHERE U.id = P.user_id AND U.email = '"&amp;users!B17&amp;"')"</f>
        <v>(SELECT P.id FROM profiles P, users U WHERE U.id = P.user_id AND U.email = 'user16@movie.com')</v>
      </c>
      <c r="C157" t="str">
        <f xml:space="preserve"> "(SELECT id FROM movies WHERE movie_name = '"&amp;movies!B34&amp;"' AND duration = '"&amp;movies!E34&amp;"')"</f>
        <v>(SELECT id FROM movies WHERE movie_name = 'Up' AND duration = '1:36')</v>
      </c>
      <c r="D157" s="11" t="s">
        <v>1169</v>
      </c>
      <c r="E157">
        <v>10</v>
      </c>
      <c r="F157" t="s">
        <v>1154</v>
      </c>
      <c r="G157" t="s">
        <v>79</v>
      </c>
      <c r="H157" t="s">
        <v>79</v>
      </c>
      <c r="I157" s="6" t="str">
        <f t="shared" si="2"/>
        <v>INSERT INTO movie_ratings(id, profile_id, movie_id, date_watched, user_rating, review, created_at, updated_at) VALUES (DEFAULT, (SELECT P.id FROM profiles P, users U WHERE U.id = P.user_id AND U.email = 'user16@movie.com'), (SELECT id FROM movies WHERE movie_name = 'Up' AND duration = '1:36'), '2/13/2016', 10, 'What a masterpiece!', now(), now());</v>
      </c>
    </row>
    <row r="158" spans="1:9" x14ac:dyDescent="0.25">
      <c r="A158" t="s">
        <v>72</v>
      </c>
      <c r="B158" t="str">
        <f xml:space="preserve"> "(SELECT P.id FROM profiles P, users U WHERE U.id = P.user_id AND U.email = '"&amp;users!B18&amp;"')"</f>
        <v>(SELECT P.id FROM profiles P, users U WHERE U.id = P.user_id AND U.email = 'user17@movie.com')</v>
      </c>
      <c r="C158" t="str">
        <f xml:space="preserve"> "(SELECT id FROM movies WHERE movie_name = '"&amp;movies!B35&amp;"' AND duration = '"&amp;movies!E35&amp;"')"</f>
        <v>(SELECT id FROM movies WHERE movie_name = 'Toy Story' AND duration = '1:21')</v>
      </c>
      <c r="D158" s="11" t="s">
        <v>1170</v>
      </c>
      <c r="E158">
        <v>2</v>
      </c>
      <c r="F158" t="s">
        <v>1176</v>
      </c>
      <c r="G158" t="s">
        <v>79</v>
      </c>
      <c r="H158" t="s">
        <v>79</v>
      </c>
      <c r="I158" s="6" t="str">
        <f t="shared" si="2"/>
        <v>INSERT INTO movie_ratings(id, profile_id, movie_id, date_watched, user_rating, review, created_at, updated_at) VALUES (DEFAULT, (SELECT P.id FROM profiles P, users U WHERE U.id = P.user_id AND U.email = 'user17@movie.com'), (SELECT id FROM movies WHERE movie_name = 'Toy Story' AND duration = '1:21'), '2/14/2016', 2, 'I don''t know what I watched…', now(), now());</v>
      </c>
    </row>
    <row r="159" spans="1:9" x14ac:dyDescent="0.25">
      <c r="A159" t="s">
        <v>72</v>
      </c>
      <c r="B159" t="str">
        <f xml:space="preserve"> "(SELECT P.id FROM profiles P, users U WHERE U.id = P.user_id AND U.email = '"&amp;users!B19&amp;"')"</f>
        <v>(SELECT P.id FROM profiles P, users U WHERE U.id = P.user_id AND U.email = 'user18@movie.com')</v>
      </c>
      <c r="C159" t="str">
        <f xml:space="preserve"> "(SELECT id FROM movies WHERE movie_name = '"&amp;movies!B36&amp;"' AND duration = '"&amp;movies!E36&amp;"')"</f>
        <v>(SELECT id FROM movies WHERE movie_name = 'Star Trek: Into Darkness' AND duration = '2:12')</v>
      </c>
      <c r="D159" s="11" t="s">
        <v>1171</v>
      </c>
      <c r="E159">
        <v>9</v>
      </c>
      <c r="F159" t="s">
        <v>1155</v>
      </c>
      <c r="G159" t="s">
        <v>79</v>
      </c>
      <c r="H159" t="s">
        <v>79</v>
      </c>
      <c r="I159" s="6" t="str">
        <f t="shared" si="2"/>
        <v>INSERT INTO movie_ratings(id, profile_id, movie_id, date_watched, user_rating, review, created_at, updated_at) VALUES (DEFAULT, (SELECT P.id FROM profiles P, users U WHERE U.id = P.user_id AND U.email = 'user18@movie.com'), (SELECT id FROM movies WHERE movie_name = 'Star Trek: Into Darkness' AND duration = '2:12'), '2/15/2016', 9, 'Great film! Super fun!', now(), now());</v>
      </c>
    </row>
    <row r="160" spans="1:9" x14ac:dyDescent="0.25">
      <c r="A160" t="s">
        <v>72</v>
      </c>
      <c r="B160" t="str">
        <f xml:space="preserve"> "(SELECT P.id FROM profiles P, users U WHERE U.id = P.user_id AND U.email = '"&amp;users!B20&amp;"')"</f>
        <v>(SELECT P.id FROM profiles P, users U WHERE U.id = P.user_id AND U.email = 'user19@movie.com')</v>
      </c>
      <c r="C160" t="str">
        <f xml:space="preserve"> "(SELECT id FROM movies WHERE movie_name = '"&amp;movies!B37&amp;"' AND duration = '"&amp;movies!E37&amp;"')"</f>
        <v>(SELECT id FROM movies WHERE movie_name = 'Batman Begins' AND duration = '2:20')</v>
      </c>
      <c r="D160" s="11" t="s">
        <v>1172</v>
      </c>
      <c r="E160">
        <v>10</v>
      </c>
      <c r="F160" t="s">
        <v>1156</v>
      </c>
      <c r="G160" t="s">
        <v>79</v>
      </c>
      <c r="H160" t="s">
        <v>79</v>
      </c>
      <c r="I160" s="6" t="str">
        <f t="shared" si="2"/>
        <v>INSERT INTO movie_ratings(id, profile_id, movie_id, date_watched, user_rating, review, created_at, updated_at) VALUES (DEFAULT, (SELECT P.id FROM profiles P, users U WHERE U.id = P.user_id AND U.email = 'user19@movie.com'), (SELECT id FROM movies WHERE movie_name = 'Batman Begins' AND duration = '2:20'), '2/16/2016', 10, 'I love the actors in this movie &lt;3', now(), now());</v>
      </c>
    </row>
    <row r="161" spans="1:9" x14ac:dyDescent="0.25">
      <c r="A161" t="s">
        <v>72</v>
      </c>
      <c r="B161" t="str">
        <f xml:space="preserve"> "(SELECT P.id FROM profiles P, users U WHERE U.id = P.user_id AND U.email = '"&amp;users!B21&amp;"')"</f>
        <v>(SELECT P.id FROM profiles P, users U WHERE U.id = P.user_id AND U.email = 'user20@movie.com')</v>
      </c>
      <c r="C161" t="str">
        <f xml:space="preserve"> "(SELECT id FROM movies WHERE movie_name = '"&amp;movies!B38&amp;"' AND duration = '"&amp;movies!E38&amp;"')"</f>
        <v>(SELECT id FROM movies WHERE movie_name = 'Bridge of Spies' AND duration = '2:22')</v>
      </c>
      <c r="D161" s="11" t="s">
        <v>1173</v>
      </c>
      <c r="E161">
        <v>3</v>
      </c>
      <c r="F161" t="s">
        <v>1157</v>
      </c>
      <c r="G161" t="s">
        <v>79</v>
      </c>
      <c r="H161" t="s">
        <v>79</v>
      </c>
      <c r="I161" s="6" t="str">
        <f t="shared" si="2"/>
        <v>INSERT INTO movie_ratings(id, profile_id, movie_id, date_watched, user_rating, review, created_at, updated_at) VALUES (DEFAULT, (SELECT P.id FROM profiles P, users U WHERE U.id = P.user_id AND U.email = 'user20@movie.com'), (SELECT id FROM movies WHERE movie_name = 'Bridge of Spies' AND duration = '2:22'), '2/17/2016', 3, 'Mediocre…', now(), now());</v>
      </c>
    </row>
    <row r="162" spans="1:9" x14ac:dyDescent="0.25">
      <c r="A162" t="s">
        <v>72</v>
      </c>
      <c r="B162" t="str">
        <f xml:space="preserve"> "(SELECT P.id FROM profiles P, users U WHERE U.id = P.user_id AND U.email = '"&amp;users!B2&amp;"')"</f>
        <v>(SELECT P.id FROM profiles P, users U WHERE U.id = P.user_id AND U.email = 'user1@movie.com')</v>
      </c>
      <c r="C162" t="str">
        <f xml:space="preserve"> "(SELECT id FROM movies WHERE movie_name = '"&amp;movies!B39&amp;"' AND duration = '"&amp;movies!E39&amp;"')"</f>
        <v>(SELECT id FROM movies WHERE movie_name = 'Avatar' AND duration = '2:42')</v>
      </c>
      <c r="D162" s="11" t="s">
        <v>1174</v>
      </c>
      <c r="E162">
        <v>8</v>
      </c>
      <c r="F162" t="s">
        <v>1158</v>
      </c>
      <c r="G162" t="s">
        <v>79</v>
      </c>
      <c r="H162" t="s">
        <v>79</v>
      </c>
      <c r="I162" s="6" t="str">
        <f t="shared" si="2"/>
        <v>INSERT INTO movie_ratings(id, profile_id, movie_id, date_watched, user_rating, review, created_at, updated_at) VALUES (DEFAULT, (SELECT P.id FROM profiles P, users U WHERE U.id = P.user_id AND U.email = 'user1@movie.com'), (SELECT id FROM movies WHERE movie_name = 'Avatar' AND duration = '2:42'), '2/18/2016', 8, 'I respect this film director. What great imagery!', now(), now());</v>
      </c>
    </row>
    <row r="163" spans="1:9" x14ac:dyDescent="0.25">
      <c r="A163" t="s">
        <v>72</v>
      </c>
      <c r="B163" t="str">
        <f xml:space="preserve"> "(SELECT P.id FROM profiles P, users U WHERE U.id = P.user_id AND U.email = '"&amp;users!B3&amp;"')"</f>
        <v>(SELECT P.id FROM profiles P, users U WHERE U.id = P.user_id AND U.email = 'user2@movie.com')</v>
      </c>
      <c r="C163" t="str">
        <f xml:space="preserve"> "(SELECT id FROM movies WHERE movie_name = '"&amp;movies!B40&amp;"' AND duration = '"&amp;movies!E40&amp;"')"</f>
        <v>(SELECT id FROM movies WHERE movie_name = 'Deadpool' AND duration = '1:48')</v>
      </c>
      <c r="D163" s="11" t="s">
        <v>1175</v>
      </c>
      <c r="E163">
        <v>4</v>
      </c>
      <c r="F163" t="s">
        <v>1177</v>
      </c>
      <c r="G163" t="s">
        <v>79</v>
      </c>
      <c r="H163" t="s">
        <v>79</v>
      </c>
      <c r="I163" s="6" t="str">
        <f t="shared" si="2"/>
        <v>INSERT INTO movie_ratings(id, profile_id, movie_id, date_watched, user_rating, review, created_at, updated_at) VALUES (DEFAULT, (SELECT P.id FROM profiles P, users U WHERE U.id = P.user_id AND U.email = 'user2@movie.com'), (SELECT id FROM movies WHERE movie_name = 'Deadpool' AND duration = '1:48'), '2/19/2016', 4, 'This really isn''t for children….', now(), now());</v>
      </c>
    </row>
    <row r="164" spans="1:9" x14ac:dyDescent="0.25">
      <c r="A164" t="s">
        <v>72</v>
      </c>
      <c r="B164" t="str">
        <f xml:space="preserve"> "(SELECT P.id FROM profiles P, users U WHERE U.id = P.user_id AND U.email = '"&amp;users!B4&amp;"')"</f>
        <v>(SELECT P.id FROM profiles P, users U WHERE U.id = P.user_id AND U.email = 'user3@movie.com')</v>
      </c>
      <c r="C164" t="str">
        <f xml:space="preserve"> "(SELECT id FROM movies WHERE movie_name = '"&amp;movies!B41&amp;"' AND duration = '"&amp;movies!E41&amp;"')"</f>
        <v>(SELECT id FROM movies WHERE movie_name = 'Amelie' AND duration = '2:02')</v>
      </c>
      <c r="D164" s="11" t="s">
        <v>1159</v>
      </c>
      <c r="E164">
        <v>10</v>
      </c>
      <c r="F164" t="s">
        <v>1143</v>
      </c>
      <c r="G164" t="s">
        <v>79</v>
      </c>
      <c r="H164" t="s">
        <v>79</v>
      </c>
      <c r="I164" s="6" t="str">
        <f t="shared" si="2"/>
        <v>INSERT INTO movie_ratings(id, profile_id, movie_id, date_watched, user_rating, review, created_at, updated_at) VALUES (DEFAULT, (SELECT P.id FROM profiles P, users U WHERE U.id = P.user_id AND U.email = 'user3@movie.com'), (SELECT id FROM movies WHERE movie_name = 'Amelie' AND duration = '2:02'), '2/2/2016', 10, 'Amazing!', now(), now());</v>
      </c>
    </row>
    <row r="165" spans="1:9" x14ac:dyDescent="0.25">
      <c r="A165" t="s">
        <v>72</v>
      </c>
      <c r="B165" t="str">
        <f xml:space="preserve"> "(SELECT P.id FROM profiles P, users U WHERE U.id = P.user_id AND U.email = '"&amp;users!B5&amp;"')"</f>
        <v>(SELECT P.id FROM profiles P, users U WHERE U.id = P.user_id AND U.email = 'user4@movie.com')</v>
      </c>
      <c r="C165" t="str">
        <f xml:space="preserve"> "(SELECT id FROM movies WHERE movie_name = '"&amp;movies!B42&amp;"' AND duration = '"&amp;movies!E42&amp;"')"</f>
        <v>(SELECT id FROM movies WHERE movie_name = 'Catch Me If You Can' AND duration = '2:21')</v>
      </c>
      <c r="D165" s="11" t="s">
        <v>1160</v>
      </c>
      <c r="E165">
        <v>9</v>
      </c>
      <c r="F165" t="s">
        <v>1144</v>
      </c>
      <c r="G165" t="s">
        <v>79</v>
      </c>
      <c r="H165" t="s">
        <v>79</v>
      </c>
      <c r="I165" s="6" t="str">
        <f t="shared" si="2"/>
        <v>INSERT INTO movie_ratings(id, profile_id, movie_id, date_watched, user_rating, review, created_at, updated_at) VALUES (DEFAULT, (SELECT P.id FROM profiles P, users U WHERE U.id = P.user_id AND U.email = 'user4@movie.com'), (SELECT id FROM movies WHERE movie_name = 'Catch Me If You Can' AND duration = '2:21'), '2/3/2016', 9, 'Good movie.', now(), now());</v>
      </c>
    </row>
    <row r="166" spans="1:9" x14ac:dyDescent="0.25">
      <c r="A166" t="s">
        <v>72</v>
      </c>
      <c r="B166" t="str">
        <f xml:space="preserve"> "(SELECT P.id FROM profiles P, users U WHERE U.id = P.user_id AND U.email = '"&amp;users!B6&amp;"')"</f>
        <v>(SELECT P.id FROM profiles P, users U WHERE U.id = P.user_id AND U.email = 'user5@movie.com')</v>
      </c>
      <c r="C166" t="str">
        <f xml:space="preserve"> "(SELECT id FROM movies WHERE movie_name = '"&amp;movies!B2&amp;"' AND duration = '"&amp;movies!E2&amp;"')"</f>
        <v>(SELECT id FROM movies WHERE movie_name = 'The Lord of the Rings: The Fellowship of the Ring' AND duration = '2:58')</v>
      </c>
      <c r="D166" s="11" t="s">
        <v>1161</v>
      </c>
      <c r="E166">
        <v>10</v>
      </c>
      <c r="F166" t="s">
        <v>1145</v>
      </c>
      <c r="G166" t="s">
        <v>79</v>
      </c>
      <c r="H166" t="s">
        <v>79</v>
      </c>
      <c r="I166" s="6" t="str">
        <f t="shared" si="2"/>
        <v>INSERT INTO movie_ratings(id, profile_id, movie_id, date_watched, user_rating, review, created_at, updated_at) VALUES (DEFAULT, (SELECT P.id FROM profiles P, users U WHERE U.id = P.user_id AND U.email = 'user5@movie.com'), (SELECT id FROM movies WHERE movie_name = 'The Lord of the Rings: The Fellowship of the Ring' AND duration = '2:58'), '2/4/2016', 10, 'Piece of art!', now(), now());</v>
      </c>
    </row>
    <row r="167" spans="1:9" x14ac:dyDescent="0.25">
      <c r="A167" t="s">
        <v>72</v>
      </c>
      <c r="B167" t="str">
        <f xml:space="preserve"> "(SELECT P.id FROM profiles P, users U WHERE U.id = P.user_id AND U.email = '"&amp;users!B7&amp;"')"</f>
        <v>(SELECT P.id FROM profiles P, users U WHERE U.id = P.user_id AND U.email = 'user6@movie.com')</v>
      </c>
      <c r="C167" t="str">
        <f xml:space="preserve"> "(SELECT id FROM movies WHERE movie_name = '"&amp;movies!B3&amp;"' AND duration = '"&amp;movies!E3&amp;"')"</f>
        <v>(SELECT id FROM movies WHERE movie_name = 'The Lord of the Rings: The Two Towers' AND duration = '2:59')</v>
      </c>
      <c r="D167" s="11" t="s">
        <v>1162</v>
      </c>
      <c r="E167">
        <v>5</v>
      </c>
      <c r="F167" t="s">
        <v>1146</v>
      </c>
      <c r="G167" t="s">
        <v>79</v>
      </c>
      <c r="H167" t="s">
        <v>79</v>
      </c>
      <c r="I167" s="6" t="str">
        <f t="shared" si="2"/>
        <v>INSERT INTO movie_ratings(id, profile_id, movie_id, date_watched, user_rating, review, created_at, updated_at) VALUES (DEFAULT, (SELECT P.id FROM profiles P, users U WHERE U.id = P.user_id AND U.email = 'user6@movie.com'), (SELECT id FROM movies WHERE movie_name = 'The Lord of the Rings: The Two Towers' AND duration = '2:59'), '2/5/2016', 5, 'Not a fan. Could have been better.', now(), now());</v>
      </c>
    </row>
    <row r="168" spans="1:9" x14ac:dyDescent="0.25">
      <c r="A168" t="s">
        <v>72</v>
      </c>
      <c r="B168" t="str">
        <f xml:space="preserve"> "(SELECT P.id FROM profiles P, users U WHERE U.id = P.user_id AND U.email = '"&amp;users!B8&amp;"')"</f>
        <v>(SELECT P.id FROM profiles P, users U WHERE U.id = P.user_id AND U.email = 'user7@movie.com')</v>
      </c>
      <c r="C168" t="str">
        <f xml:space="preserve"> "(SELECT id FROM movies WHERE movie_name = '"&amp;movies!B4&amp;"' AND duration = '"&amp;movies!E4&amp;"')"</f>
        <v>(SELECT id FROM movies WHERE movie_name = 'The Lord of the Rings: The Return of the King' AND duration = '3:21')</v>
      </c>
      <c r="D168" s="11" t="s">
        <v>1163</v>
      </c>
      <c r="E168">
        <v>2</v>
      </c>
      <c r="F168" t="s">
        <v>1147</v>
      </c>
      <c r="G168" t="s">
        <v>79</v>
      </c>
      <c r="H168" t="s">
        <v>79</v>
      </c>
      <c r="I168" s="6" t="str">
        <f t="shared" si="2"/>
        <v>INSERT INTO movie_ratings(id, profile_id, movie_id, date_watched, user_rating, review, created_at, updated_at) VALUES (DEFAULT, (SELECT P.id FROM profiles P, users U WHERE U.id = P.user_id AND U.email = 'user7@movie.com'), (SELECT id FROM movies WHERE movie_name = 'The Lord of the Rings: The Return of the King' AND duration = '3:21'), '2/6/2016', 2, 'Not for me. Would not watch again.', now(), now());</v>
      </c>
    </row>
    <row r="169" spans="1:9" x14ac:dyDescent="0.25">
      <c r="A169" t="s">
        <v>72</v>
      </c>
      <c r="B169" t="str">
        <f xml:space="preserve"> "(SELECT P.id FROM profiles P, users U WHERE U.id = P.user_id AND U.email = '"&amp;users!B9&amp;"')"</f>
        <v>(SELECT P.id FROM profiles P, users U WHERE U.id = P.user_id AND U.email = 'user8@movie.com')</v>
      </c>
      <c r="C169" t="str">
        <f xml:space="preserve"> "(SELECT id FROM movies WHERE movie_name = '"&amp;movies!B5&amp;"' AND duration = '"&amp;movies!E5&amp;"')"</f>
        <v>(SELECT id FROM movies WHERE movie_name = 'Howl''s Moving Castle' AND duration = '1:59')</v>
      </c>
      <c r="D169" s="11" t="s">
        <v>1164</v>
      </c>
      <c r="E169">
        <v>6</v>
      </c>
      <c r="F169" t="s">
        <v>1148</v>
      </c>
      <c r="G169" t="s">
        <v>79</v>
      </c>
      <c r="H169" t="s">
        <v>79</v>
      </c>
      <c r="I169" s="6" t="str">
        <f t="shared" si="2"/>
        <v>INSERT INTO movie_ratings(id, profile_id, movie_id, date_watched, user_rating, review, created_at, updated_at) VALUES (DEFAULT, (SELECT P.id FROM profiles P, users U WHERE U.id = P.user_id AND U.email = 'user8@movie.com'), (SELECT id FROM movies WHERE movie_name = 'Howl''s Moving Castle' AND duration = '1:59'), '2/7/2016', 6, 'Good.', now(), now());</v>
      </c>
    </row>
    <row r="170" spans="1:9" x14ac:dyDescent="0.25">
      <c r="A170" t="s">
        <v>72</v>
      </c>
      <c r="B170" t="str">
        <f xml:space="preserve"> "(SELECT P.id FROM profiles P, users U WHERE U.id = P.user_id AND U.email = '"&amp;users!B10&amp;"')"</f>
        <v>(SELECT P.id FROM profiles P, users U WHERE U.id = P.user_id AND U.email = 'user9@movie.com')</v>
      </c>
      <c r="C170" t="str">
        <f xml:space="preserve"> "(SELECT id FROM movies WHERE movie_name = '"&amp;movies!B6&amp;"' AND duration = '"&amp;movies!E6&amp;"')"</f>
        <v>(SELECT id FROM movies WHERE movie_name = 'Ghost' AND duration = '2:07')</v>
      </c>
      <c r="D170" s="11" t="s">
        <v>1165</v>
      </c>
      <c r="E170">
        <v>7</v>
      </c>
      <c r="F170" t="s">
        <v>1149</v>
      </c>
      <c r="G170" t="s">
        <v>79</v>
      </c>
      <c r="H170" t="s">
        <v>79</v>
      </c>
      <c r="I170" s="6" t="str">
        <f t="shared" si="2"/>
        <v>INSERT INTO movie_ratings(id, profile_id, movie_id, date_watched, user_rating, review, created_at, updated_at) VALUES (DEFAULT, (SELECT P.id FROM profiles P, users U WHERE U.id = P.user_id AND U.email = 'user9@movie.com'), (SELECT id FROM movies WHERE movie_name = 'Ghost' AND duration = '2:07'), '2/8/2016', 7, 'Enjoyed. Would watch again.', now(), now());</v>
      </c>
    </row>
    <row r="171" spans="1:9" x14ac:dyDescent="0.25">
      <c r="A171" t="s">
        <v>72</v>
      </c>
      <c r="B171" t="str">
        <f xml:space="preserve"> "(SELECT P.id FROM profiles P, users U WHERE U.id = P.user_id AND U.email = '"&amp;users!B11&amp;"')"</f>
        <v>(SELECT P.id FROM profiles P, users U WHERE U.id = P.user_id AND U.email = 'user10@movie.com')</v>
      </c>
      <c r="C171" t="str">
        <f xml:space="preserve"> "(SELECT id FROM movies WHERE movie_name = '"&amp;movies!B7&amp;"' AND duration = '"&amp;movies!E7&amp;"')"</f>
        <v>(SELECT id FROM movies WHERE movie_name = 'The Notebook' AND duration = '2:03')</v>
      </c>
      <c r="D171" s="11" t="s">
        <v>1166</v>
      </c>
      <c r="E171">
        <v>1</v>
      </c>
      <c r="F171" t="s">
        <v>1150</v>
      </c>
      <c r="G171" t="s">
        <v>79</v>
      </c>
      <c r="H171" t="s">
        <v>79</v>
      </c>
      <c r="I171" s="6" t="str">
        <f t="shared" si="2"/>
        <v>INSERT INTO movie_ratings(id, profile_id, movie_id, date_watched, user_rating, review, created_at, updated_at) VALUES (DEFAULT, (SELECT P.id FROM profiles P, users U WHERE U.id = P.user_id AND U.email = 'user10@movie.com'), (SELECT id FROM movies WHERE movie_name = 'The Notebook' AND duration = '2:03'), '2/9/2016', 1, 'WORST MOVIE EVER!', now(), now());</v>
      </c>
    </row>
    <row r="172" spans="1:9" x14ac:dyDescent="0.25">
      <c r="A172" t="s">
        <v>72</v>
      </c>
      <c r="B172" t="str">
        <f xml:space="preserve"> "(SELECT P.id FROM profiles P, users U WHERE U.id = P.user_id AND U.email = '"&amp;users!B12&amp;"')"</f>
        <v>(SELECT P.id FROM profiles P, users U WHERE U.id = P.user_id AND U.email = 'user11@movie.com')</v>
      </c>
      <c r="C172" t="str">
        <f xml:space="preserve"> "(SELECT id FROM movies WHERE movie_name = '"&amp;movies!B8&amp;"' AND duration = '"&amp;movies!E8&amp;"')"</f>
        <v>(SELECT id FROM movies WHERE movie_name = 'A Walk to Remember' AND duration = '1:41')</v>
      </c>
      <c r="D172" s="11" t="s">
        <v>1167</v>
      </c>
      <c r="E172">
        <v>4</v>
      </c>
      <c r="F172" t="s">
        <v>1151</v>
      </c>
      <c r="G172" t="s">
        <v>79</v>
      </c>
      <c r="H172" t="s">
        <v>79</v>
      </c>
      <c r="I172" s="6" t="str">
        <f t="shared" si="2"/>
        <v>INSERT INTO movie_ratings(id, profile_id, movie_id, date_watched, user_rating, review, created_at, updated_at) VALUES (DEFAULT, (SELECT P.id FROM profiles P, users U WHERE U.id = P.user_id AND U.email = 'user11@movie.com'), (SELECT id FROM movies WHERE movie_name = 'A Walk to Remember' AND duration = '1:41'), '2/10/2016', 4, 'Under average…', now(), now());</v>
      </c>
    </row>
    <row r="173" spans="1:9" x14ac:dyDescent="0.25">
      <c r="A173" t="s">
        <v>72</v>
      </c>
      <c r="B173" t="str">
        <f xml:space="preserve"> "(SELECT P.id FROM profiles P, users U WHERE U.id = P.user_id AND U.email = '"&amp;users!B13&amp;"')"</f>
        <v>(SELECT P.id FROM profiles P, users U WHERE U.id = P.user_id AND U.email = 'user12@movie.com')</v>
      </c>
      <c r="C173" t="str">
        <f xml:space="preserve"> "(SELECT id FROM movies WHERE movie_name = '"&amp;movies!B9&amp;"' AND duration = '"&amp;movies!E9&amp;"')"</f>
        <v>(SELECT id FROM movies WHERE movie_name = 'Dirty Dancing' AND duration = '1:40')</v>
      </c>
      <c r="D173" s="11" t="s">
        <v>1168</v>
      </c>
      <c r="E173">
        <v>8</v>
      </c>
      <c r="F173" t="s">
        <v>1152</v>
      </c>
      <c r="G173" t="s">
        <v>79</v>
      </c>
      <c r="H173" t="s">
        <v>79</v>
      </c>
      <c r="I173" s="6" t="str">
        <f t="shared" si="2"/>
        <v>INSERT INTO movie_ratings(id, profile_id, movie_id, date_watched, user_rating, review, created_at, updated_at) VALUES (DEFAULT, (SELECT P.id FROM profiles P, users U WHERE U.id = P.user_id AND U.email = 'user12@movie.com'), (SELECT id FROM movies WHERE movie_name = 'Dirty Dancing' AND duration = '1:40'), '2/11/2016', 8, 'Awesome film!', now(), now());</v>
      </c>
    </row>
    <row r="174" spans="1:9" x14ac:dyDescent="0.25">
      <c r="A174" t="s">
        <v>72</v>
      </c>
      <c r="B174" t="str">
        <f xml:space="preserve"> "(SELECT P.id FROM profiles P, users U WHERE U.id = P.user_id AND U.email = '"&amp;users!B14&amp;"')"</f>
        <v>(SELECT P.id FROM profiles P, users U WHERE U.id = P.user_id AND U.email = 'user13@movie.com')</v>
      </c>
      <c r="C174" t="str">
        <f xml:space="preserve"> "(SELECT id FROM movies WHERE movie_name = '"&amp;movies!B10&amp;"' AND duration = '"&amp;movies!E10&amp;"')"</f>
        <v>(SELECT id FROM movies WHERE movie_name = 'Notting Hill' AND duration = '2:04')</v>
      </c>
      <c r="D174" s="11" t="s">
        <v>423</v>
      </c>
      <c r="E174">
        <v>5</v>
      </c>
      <c r="F174" t="s">
        <v>1153</v>
      </c>
      <c r="G174" t="s">
        <v>79</v>
      </c>
      <c r="H174" t="s">
        <v>79</v>
      </c>
      <c r="I174" s="6" t="str">
        <f t="shared" si="2"/>
        <v>INSERT INTO movie_ratings(id, profile_id, movie_id, date_watched, user_rating, review, created_at, updated_at) VALUES (DEFAULT, (SELECT P.id FROM profiles P, users U WHERE U.id = P.user_id AND U.email = 'user13@movie.com'), (SELECT id FROM movies WHERE movie_name = 'Notting Hill' AND duration = '2:04'), '2/12/2016', 5, 'Not bad. Not good.', now(), now());</v>
      </c>
    </row>
    <row r="175" spans="1:9" x14ac:dyDescent="0.25">
      <c r="A175" t="s">
        <v>72</v>
      </c>
      <c r="B175" t="str">
        <f xml:space="preserve"> "(SELECT P.id FROM profiles P, users U WHERE U.id = P.user_id AND U.email = '"&amp;users!B15&amp;"')"</f>
        <v>(SELECT P.id FROM profiles P, users U WHERE U.id = P.user_id AND U.email = 'user14@movie.com')</v>
      </c>
      <c r="C175" t="str">
        <f xml:space="preserve"> "(SELECT id FROM movies WHERE movie_name = '"&amp;movies!B11&amp;"' AND duration = '"&amp;movies!E11&amp;"')"</f>
        <v>(SELECT id FROM movies WHERE movie_name = 'Pretty Woman' AND duration = '1:59')</v>
      </c>
      <c r="D175" s="11" t="s">
        <v>1169</v>
      </c>
      <c r="E175">
        <v>10</v>
      </c>
      <c r="F175" t="s">
        <v>1154</v>
      </c>
      <c r="G175" t="s">
        <v>79</v>
      </c>
      <c r="H175" t="s">
        <v>79</v>
      </c>
      <c r="I175" s="6" t="str">
        <f t="shared" si="2"/>
        <v>INSERT INTO movie_ratings(id, profile_id, movie_id, date_watched, user_rating, review, created_at, updated_at) VALUES (DEFAULT, (SELECT P.id FROM profiles P, users U WHERE U.id = P.user_id AND U.email = 'user14@movie.com'), (SELECT id FROM movies WHERE movie_name = 'Pretty Woman' AND duration = '1:59'), '2/13/2016', 10, 'What a masterpiece!', now(), now());</v>
      </c>
    </row>
    <row r="176" spans="1:9" x14ac:dyDescent="0.25">
      <c r="A176" t="s">
        <v>72</v>
      </c>
      <c r="B176" t="str">
        <f xml:space="preserve"> "(SELECT P.id FROM profiles P, users U WHERE U.id = P.user_id AND U.email = '"&amp;users!B16&amp;"')"</f>
        <v>(SELECT P.id FROM profiles P, users U WHERE U.id = P.user_id AND U.email = 'user15@movie.com')</v>
      </c>
      <c r="C176" t="str">
        <f xml:space="preserve"> "(SELECT id FROM movies WHERE movie_name = '"&amp;movies!B12&amp;"' AND duration = '"&amp;movies!E12&amp;"')"</f>
        <v>(SELECT id FROM movies WHERE movie_name = 'Say Anything' AND duration = '1:40')</v>
      </c>
      <c r="D176" s="11" t="s">
        <v>1170</v>
      </c>
      <c r="E176">
        <v>2</v>
      </c>
      <c r="F176" t="s">
        <v>1176</v>
      </c>
      <c r="G176" t="s">
        <v>79</v>
      </c>
      <c r="H176" t="s">
        <v>79</v>
      </c>
      <c r="I176" s="6" t="str">
        <f t="shared" si="2"/>
        <v>INSERT INTO movie_ratings(id, profile_id, movie_id, date_watched, user_rating, review, created_at, updated_at) VALUES (DEFAULT, (SELECT P.id FROM profiles P, users U WHERE U.id = P.user_id AND U.email = 'user15@movie.com'), (SELECT id FROM movies WHERE movie_name = 'Say Anything' AND duration = '1:40'), '2/14/2016', 2, 'I don''t know what I watched…', now(), now());</v>
      </c>
    </row>
    <row r="177" spans="1:9" x14ac:dyDescent="0.25">
      <c r="A177" t="s">
        <v>72</v>
      </c>
      <c r="B177" t="str">
        <f xml:space="preserve"> "(SELECT P.id FROM profiles P, users U WHERE U.id = P.user_id AND U.email = '"&amp;users!B17&amp;"')"</f>
        <v>(SELECT P.id FROM profiles P, users U WHERE U.id = P.user_id AND U.email = 'user16@movie.com')</v>
      </c>
      <c r="C177" t="str">
        <f xml:space="preserve"> "(SELECT id FROM movies WHERE movie_name = '"&amp;movies!B13&amp;"' AND duration = '"&amp;movies!E13&amp;"')"</f>
        <v>(SELECT id FROM movies WHERE movie_name = 'Titanic' AND duration = '3:14')</v>
      </c>
      <c r="D177" s="11" t="s">
        <v>1171</v>
      </c>
      <c r="E177">
        <v>9</v>
      </c>
      <c r="F177" t="s">
        <v>1155</v>
      </c>
      <c r="G177" t="s">
        <v>79</v>
      </c>
      <c r="H177" t="s">
        <v>79</v>
      </c>
      <c r="I177" s="6" t="str">
        <f t="shared" si="2"/>
        <v>INSERT INTO movie_ratings(id, profile_id, movie_id, date_watched, user_rating, review, created_at, updated_at) VALUES (DEFAULT, (SELECT P.id FROM profiles P, users U WHERE U.id = P.user_id AND U.email = 'user16@movie.com'), (SELECT id FROM movies WHERE movie_name = 'Titanic' AND duration = '3:14'), '2/15/2016', 9, 'Great film! Super fun!', now(), now());</v>
      </c>
    </row>
    <row r="178" spans="1:9" x14ac:dyDescent="0.25">
      <c r="A178" t="s">
        <v>72</v>
      </c>
      <c r="B178" t="str">
        <f xml:space="preserve"> "(SELECT P.id FROM profiles P, users U WHERE U.id = P.user_id AND U.email = '"&amp;users!B18&amp;"')"</f>
        <v>(SELECT P.id FROM profiles P, users U WHERE U.id = P.user_id AND U.email = 'user17@movie.com')</v>
      </c>
      <c r="C178" t="str">
        <f xml:space="preserve"> "(SELECT id FROM movies WHERE movie_name = '"&amp;movies!B14&amp;"' AND duration = '"&amp;movies!E14&amp;"')"</f>
        <v>(SELECT id FROM movies WHERE movie_name = 'P.S. I Love You' AND duration = '2:06')</v>
      </c>
      <c r="D178" s="11" t="s">
        <v>1172</v>
      </c>
      <c r="E178">
        <v>10</v>
      </c>
      <c r="F178" t="s">
        <v>1156</v>
      </c>
      <c r="G178" t="s">
        <v>79</v>
      </c>
      <c r="H178" t="s">
        <v>79</v>
      </c>
      <c r="I178" s="6" t="str">
        <f t="shared" si="2"/>
        <v>INSERT INTO movie_ratings(id, profile_id, movie_id, date_watched, user_rating, review, created_at, updated_at) VALUES (DEFAULT, (SELECT P.id FROM profiles P, users U WHERE U.id = P.user_id AND U.email = 'user17@movie.com'), (SELECT id FROM movies WHERE movie_name = 'P.S. I Love You' AND duration = '2:06'), '2/16/2016', 10, 'I love the actors in this movie &lt;3', now(), now());</v>
      </c>
    </row>
    <row r="179" spans="1:9" x14ac:dyDescent="0.25">
      <c r="A179" t="s">
        <v>72</v>
      </c>
      <c r="B179" t="str">
        <f xml:space="preserve"> "(SELECT P.id FROM profiles P, users U WHERE U.id = P.user_id AND U.email = '"&amp;users!B19&amp;"')"</f>
        <v>(SELECT P.id FROM profiles P, users U WHERE U.id = P.user_id AND U.email = 'user18@movie.com')</v>
      </c>
      <c r="C179" t="str">
        <f xml:space="preserve"> "(SELECT id FROM movies WHERE movie_name = '"&amp;movies!B15&amp;"' AND duration = '"&amp;movies!E15&amp;"')"</f>
        <v>(SELECT id FROM movies WHERE movie_name = 'Legends of the Fall' AND duration = '2:13')</v>
      </c>
      <c r="D179" s="11" t="s">
        <v>1173</v>
      </c>
      <c r="E179">
        <v>3</v>
      </c>
      <c r="F179" t="s">
        <v>1157</v>
      </c>
      <c r="G179" t="s">
        <v>79</v>
      </c>
      <c r="H179" t="s">
        <v>79</v>
      </c>
      <c r="I179" s="6" t="str">
        <f t="shared" si="2"/>
        <v>INSERT INTO movie_ratings(id, profile_id, movie_id, date_watched, user_rating, review, created_at, updated_at) VALUES (DEFAULT, (SELECT P.id FROM profiles P, users U WHERE U.id = P.user_id AND U.email = 'user18@movie.com'), (SELECT id FROM movies WHERE movie_name = 'Legends of the Fall' AND duration = '2:13'), '2/17/2016', 3, 'Mediocre…', now(), now());</v>
      </c>
    </row>
    <row r="180" spans="1:9" x14ac:dyDescent="0.25">
      <c r="A180" t="s">
        <v>72</v>
      </c>
      <c r="B180" t="str">
        <f xml:space="preserve"> "(SELECT P.id FROM profiles P, users U WHERE U.id = P.user_id AND U.email = '"&amp;users!B20&amp;"')"</f>
        <v>(SELECT P.id FROM profiles P, users U WHERE U.id = P.user_id AND U.email = 'user19@movie.com')</v>
      </c>
      <c r="C180" t="str">
        <f xml:space="preserve"> "(SELECT id FROM movies WHERE movie_name = '"&amp;movies!B16&amp;"' AND duration = '"&amp;movies!E16&amp;"')"</f>
        <v>(SELECT id FROM movies WHERE movie_name = 'Troy' AND duration = '2:43')</v>
      </c>
      <c r="D180" s="11" t="s">
        <v>1174</v>
      </c>
      <c r="E180">
        <v>8</v>
      </c>
      <c r="F180" t="s">
        <v>1158</v>
      </c>
      <c r="G180" t="s">
        <v>79</v>
      </c>
      <c r="H180" t="s">
        <v>79</v>
      </c>
      <c r="I180" s="6" t="str">
        <f t="shared" si="2"/>
        <v>INSERT INTO movie_ratings(id, profile_id, movie_id, date_watched, user_rating, review, created_at, updated_at) VALUES (DEFAULT, (SELECT P.id FROM profiles P, users U WHERE U.id = P.user_id AND U.email = 'user19@movie.com'), (SELECT id FROM movies WHERE movie_name = 'Troy' AND duration = '2:43'), '2/18/2016', 8, 'I respect this film director. What great imagery!', now(), now());</v>
      </c>
    </row>
    <row r="181" spans="1:9" x14ac:dyDescent="0.25">
      <c r="A181" t="s">
        <v>72</v>
      </c>
      <c r="B181" t="str">
        <f xml:space="preserve"> "(SELECT P.id FROM profiles P, users U WHERE U.id = P.user_id AND U.email = '"&amp;users!B21&amp;"')"</f>
        <v>(SELECT P.id FROM profiles P, users U WHERE U.id = P.user_id AND U.email = 'user20@movie.com')</v>
      </c>
      <c r="C181" t="str">
        <f xml:space="preserve"> "(SELECT id FROM movies WHERE movie_name = '"&amp;movies!B17&amp;"' AND duration = '"&amp;movies!E17&amp;"')"</f>
        <v>(SELECT id FROM movies WHERE movie_name = 'Se7en' AND duration = '2:07')</v>
      </c>
      <c r="D181" s="11" t="s">
        <v>1175</v>
      </c>
      <c r="E181">
        <v>4</v>
      </c>
      <c r="F181" t="s">
        <v>1177</v>
      </c>
      <c r="G181" t="s">
        <v>79</v>
      </c>
      <c r="H181" t="s">
        <v>79</v>
      </c>
      <c r="I181" s="6" t="str">
        <f t="shared" si="2"/>
        <v>INSERT INTO movie_ratings(id, profile_id, movie_id, date_watched, user_rating, review, created_at, updated_at) VALUES (DEFAULT, (SELECT P.id FROM profiles P, users U WHERE U.id = P.user_id AND U.email = 'user20@movie.com'), (SELECT id FROM movies WHERE movie_name = 'Se7en' AND duration = '2:07'), '2/19/2016', 4, 'This really isn''t for children….', now(), now());</v>
      </c>
    </row>
    <row r="182" spans="1:9" x14ac:dyDescent="0.25">
      <c r="A182" t="s">
        <v>72</v>
      </c>
      <c r="B182" t="str">
        <f xml:space="preserve"> "(SELECT P.id FROM profiles P, users U WHERE U.id = P.user_id AND U.email = '"&amp;users!B2&amp;"')"</f>
        <v>(SELECT P.id FROM profiles P, users U WHERE U.id = P.user_id AND U.email = 'user1@movie.com')</v>
      </c>
      <c r="C182" t="str">
        <f xml:space="preserve"> "(SELECT id FROM movies WHERE movie_name = '"&amp;movies!B18&amp;"' AND duration = '"&amp;movies!E18&amp;"')"</f>
        <v>(SELECT id FROM movies WHERE movie_name = 'House of Flying Daggers' AND duration = '1:59')</v>
      </c>
      <c r="D182" s="11" t="s">
        <v>1159</v>
      </c>
      <c r="E182">
        <v>10</v>
      </c>
      <c r="F182" t="s">
        <v>1143</v>
      </c>
      <c r="G182" t="s">
        <v>79</v>
      </c>
      <c r="H182" t="s">
        <v>79</v>
      </c>
      <c r="I182" s="6" t="str">
        <f t="shared" si="2"/>
        <v>INSERT INTO movie_ratings(id, profile_id, movie_id, date_watched, user_rating, review, created_at, updated_at) VALUES (DEFAULT, (SELECT P.id FROM profiles P, users U WHERE U.id = P.user_id AND U.email = 'user1@movie.com'), (SELECT id FROM movies WHERE movie_name = 'House of Flying Daggers' AND duration = '1:59'), '2/2/2016', 10, 'Amazing!', now(), now());</v>
      </c>
    </row>
    <row r="183" spans="1:9" x14ac:dyDescent="0.25">
      <c r="A183" t="s">
        <v>72</v>
      </c>
      <c r="B183" t="str">
        <f xml:space="preserve"> "(SELECT P.id FROM profiles P, users U WHERE U.id = P.user_id AND U.email = '"&amp;users!B3&amp;"')"</f>
        <v>(SELECT P.id FROM profiles P, users U WHERE U.id = P.user_id AND U.email = 'user2@movie.com')</v>
      </c>
      <c r="C183" t="str">
        <f xml:space="preserve"> "(SELECT id FROM movies WHERE movie_name = '"&amp;movies!B19&amp;"' AND duration = '"&amp;movies!E19&amp;"')"</f>
        <v>(SELECT id FROM movies WHERE movie_name = 'Hero' AND duration = '1:39')</v>
      </c>
      <c r="D183" s="11" t="s">
        <v>1160</v>
      </c>
      <c r="E183">
        <v>9</v>
      </c>
      <c r="F183" t="s">
        <v>1144</v>
      </c>
      <c r="G183" t="s">
        <v>79</v>
      </c>
      <c r="H183" t="s">
        <v>79</v>
      </c>
      <c r="I183" s="6" t="str">
        <f t="shared" si="2"/>
        <v>INSERT INTO movie_ratings(id, profile_id, movie_id, date_watched, user_rating, review, created_at, updated_at) VALUES (DEFAULT, (SELECT P.id FROM profiles P, users U WHERE U.id = P.user_id AND U.email = 'user2@movie.com'), (SELECT id FROM movies WHERE movie_name = 'Hero' AND duration = '1:39'), '2/3/2016', 9, 'Good movie.', now(), now());</v>
      </c>
    </row>
    <row r="184" spans="1:9" x14ac:dyDescent="0.25">
      <c r="A184" t="s">
        <v>72</v>
      </c>
      <c r="B184" t="str">
        <f xml:space="preserve"> "(SELECT P.id FROM profiles P, users U WHERE U.id = P.user_id AND U.email = '"&amp;users!B4&amp;"')"</f>
        <v>(SELECT P.id FROM profiles P, users U WHERE U.id = P.user_id AND U.email = 'user3@movie.com')</v>
      </c>
      <c r="C184" t="str">
        <f xml:space="preserve"> "(SELECT id FROM movies WHERE movie_name = '"&amp;movies!B20&amp;"' AND duration = '"&amp;movies!E20&amp;"')"</f>
        <v>(SELECT id FROM movies WHERE movie_name = 'Red Cliff' AND duration = '1:28')</v>
      </c>
      <c r="D184" s="11" t="s">
        <v>1161</v>
      </c>
      <c r="E184">
        <v>10</v>
      </c>
      <c r="F184" t="s">
        <v>1145</v>
      </c>
      <c r="G184" t="s">
        <v>79</v>
      </c>
      <c r="H184" t="s">
        <v>79</v>
      </c>
      <c r="I184" s="6" t="str">
        <f t="shared" si="2"/>
        <v>INSERT INTO movie_ratings(id, profile_id, movie_id, date_watched, user_rating, review, created_at, updated_at) VALUES (DEFAULT, (SELECT P.id FROM profiles P, users U WHERE U.id = P.user_id AND U.email = 'user3@movie.com'), (SELECT id FROM movies WHERE movie_name = 'Red Cliff' AND duration = '1:28'), '2/4/2016', 10, 'Piece of art!', now(), now());</v>
      </c>
    </row>
    <row r="185" spans="1:9" x14ac:dyDescent="0.25">
      <c r="A185" t="s">
        <v>72</v>
      </c>
      <c r="B185" t="str">
        <f xml:space="preserve"> "(SELECT P.id FROM profiles P, users U WHERE U.id = P.user_id AND U.email = '"&amp;users!B5&amp;"')"</f>
        <v>(SELECT P.id FROM profiles P, users U WHERE U.id = P.user_id AND U.email = 'user4@movie.com')</v>
      </c>
      <c r="C185" t="str">
        <f xml:space="preserve"> "(SELECT id FROM movies WHERE movie_name = '"&amp;movies!B21&amp;"' AND duration = '"&amp;movies!E21&amp;"')"</f>
        <v>(SELECT id FROM movies WHERE movie_name = 'Red Cliff II' AND duration = '1:39')</v>
      </c>
      <c r="D185" s="11" t="s">
        <v>1162</v>
      </c>
      <c r="E185">
        <v>5</v>
      </c>
      <c r="F185" t="s">
        <v>1146</v>
      </c>
      <c r="G185" t="s">
        <v>79</v>
      </c>
      <c r="H185" t="s">
        <v>79</v>
      </c>
      <c r="I185" s="6" t="str">
        <f t="shared" si="2"/>
        <v>INSERT INTO movie_ratings(id, profile_id, movie_id, date_watched, user_rating, review, created_at, updated_at) VALUES (DEFAULT, (SELECT P.id FROM profiles P, users U WHERE U.id = P.user_id AND U.email = 'user4@movie.com'), (SELECT id FROM movies WHERE movie_name = 'Red Cliff II' AND duration = '1:39'), '2/5/2016', 5, 'Not a fan. Could have been better.', now(), now());</v>
      </c>
    </row>
    <row r="186" spans="1:9" x14ac:dyDescent="0.25">
      <c r="A186" t="s">
        <v>72</v>
      </c>
      <c r="B186" t="str">
        <f xml:space="preserve"> "(SELECT P.id FROM profiles P, users U WHERE U.id = P.user_id AND U.email = '"&amp;users!B6&amp;"')"</f>
        <v>(SELECT P.id FROM profiles P, users U WHERE U.id = P.user_id AND U.email = 'user5@movie.com')</v>
      </c>
      <c r="C186" t="str">
        <f xml:space="preserve"> "(SELECT id FROM movies WHERE movie_name = '"&amp;movies!B22&amp;"' AND duration = '"&amp;movies!E22&amp;"')"</f>
        <v>(SELECT id FROM movies WHERE movie_name = 'The Terminator' AND duration = '1:47')</v>
      </c>
      <c r="D186" s="11" t="s">
        <v>1163</v>
      </c>
      <c r="E186">
        <v>2</v>
      </c>
      <c r="F186" t="s">
        <v>1147</v>
      </c>
      <c r="G186" t="s">
        <v>79</v>
      </c>
      <c r="H186" t="s">
        <v>79</v>
      </c>
      <c r="I186" s="6" t="str">
        <f t="shared" si="2"/>
        <v>INSERT INTO movie_ratings(id, profile_id, movie_id, date_watched, user_rating, review, created_at, updated_at) VALUES (DEFAULT, (SELECT P.id FROM profiles P, users U WHERE U.id = P.user_id AND U.email = 'user5@movie.com'), (SELECT id FROM movies WHERE movie_name = 'The Terminator' AND duration = '1:47'), '2/6/2016', 2, 'Not for me. Would not watch again.', now(), now());</v>
      </c>
    </row>
    <row r="187" spans="1:9" x14ac:dyDescent="0.25">
      <c r="A187" t="s">
        <v>72</v>
      </c>
      <c r="B187" t="str">
        <f xml:space="preserve"> "(SELECT P.id FROM profiles P, users U WHERE U.id = P.user_id AND U.email = '"&amp;users!B7&amp;"')"</f>
        <v>(SELECT P.id FROM profiles P, users U WHERE U.id = P.user_id AND U.email = 'user6@movie.com')</v>
      </c>
      <c r="C187" t="str">
        <f xml:space="preserve"> "(SELECT id FROM movies WHERE movie_name = '"&amp;movies!B23&amp;"' AND duration = '"&amp;movies!E23&amp;"')"</f>
        <v>(SELECT id FROM movies WHERE movie_name = 'Alien' AND duration = '1:57')</v>
      </c>
      <c r="D187" s="11" t="s">
        <v>1164</v>
      </c>
      <c r="E187">
        <v>6</v>
      </c>
      <c r="F187" t="s">
        <v>1148</v>
      </c>
      <c r="G187" t="s">
        <v>79</v>
      </c>
      <c r="H187" t="s">
        <v>79</v>
      </c>
      <c r="I187" s="6" t="str">
        <f t="shared" si="2"/>
        <v>INSERT INTO movie_ratings(id, profile_id, movie_id, date_watched, user_rating, review, created_at, updated_at) VALUES (DEFAULT, (SELECT P.id FROM profiles P, users U WHERE U.id = P.user_id AND U.email = 'user6@movie.com'), (SELECT id FROM movies WHERE movie_name = 'Alien' AND duration = '1:57'), '2/7/2016', 6, 'Good.', now(), now());</v>
      </c>
    </row>
    <row r="188" spans="1:9" x14ac:dyDescent="0.25">
      <c r="A188" t="s">
        <v>72</v>
      </c>
      <c r="B188" t="str">
        <f xml:space="preserve"> "(SELECT P.id FROM profiles P, users U WHERE U.id = P.user_id AND U.email = '"&amp;users!B8&amp;"')"</f>
        <v>(SELECT P.id FROM profiles P, users U WHERE U.id = P.user_id AND U.email = 'user7@movie.com')</v>
      </c>
      <c r="C188" t="str">
        <f xml:space="preserve"> "(SELECT id FROM movies WHERE movie_name = '"&amp;movies!B24&amp;"' AND duration = '"&amp;movies!E24&amp;"')"</f>
        <v>(SELECT id FROM movies WHERE movie_name = 'Prometheus' AND duration = '2:04')</v>
      </c>
      <c r="D188" s="11" t="s">
        <v>1165</v>
      </c>
      <c r="E188">
        <v>7</v>
      </c>
      <c r="F188" t="s">
        <v>1149</v>
      </c>
      <c r="G188" t="s">
        <v>79</v>
      </c>
      <c r="H188" t="s">
        <v>79</v>
      </c>
      <c r="I188" s="6" t="str">
        <f t="shared" si="2"/>
        <v>INSERT INTO movie_ratings(id, profile_id, movie_id, date_watched, user_rating, review, created_at, updated_at) VALUES (DEFAULT, (SELECT P.id FROM profiles P, users U WHERE U.id = P.user_id AND U.email = 'user7@movie.com'), (SELECT id FROM movies WHERE movie_name = 'Prometheus' AND duration = '2:04'), '2/8/2016', 7, 'Enjoyed. Would watch again.', now(), now());</v>
      </c>
    </row>
    <row r="189" spans="1:9" x14ac:dyDescent="0.25">
      <c r="A189" t="s">
        <v>72</v>
      </c>
      <c r="B189" t="str">
        <f xml:space="preserve"> "(SELECT P.id FROM profiles P, users U WHERE U.id = P.user_id AND U.email = '"&amp;users!B9&amp;"')"</f>
        <v>(SELECT P.id FROM profiles P, users U WHERE U.id = P.user_id AND U.email = 'user8@movie.com')</v>
      </c>
      <c r="C189" t="str">
        <f xml:space="preserve"> "(SELECT id FROM movies WHERE movie_name = '"&amp;movies!B25&amp;"' AND duration = '"&amp;movies!E25&amp;"')"</f>
        <v>(SELECT id FROM movies WHERE movie_name = 'Sphere' AND duration = '2:14')</v>
      </c>
      <c r="D189" s="11" t="s">
        <v>1166</v>
      </c>
      <c r="E189">
        <v>1</v>
      </c>
      <c r="F189" t="s">
        <v>1150</v>
      </c>
      <c r="G189" t="s">
        <v>79</v>
      </c>
      <c r="H189" t="s">
        <v>79</v>
      </c>
      <c r="I189" s="6" t="str">
        <f t="shared" si="2"/>
        <v>INSERT INTO movie_ratings(id, profile_id, movie_id, date_watched, user_rating, review, created_at, updated_at) VALUES (DEFAULT, (SELECT P.id FROM profiles P, users U WHERE U.id = P.user_id AND U.email = 'user8@movie.com'), (SELECT id FROM movies WHERE movie_name = 'Sphere' AND duration = '2:14'), '2/9/2016', 1, 'WORST MOVIE EVER!', now(), now());</v>
      </c>
    </row>
    <row r="190" spans="1:9" x14ac:dyDescent="0.25">
      <c r="A190" t="s">
        <v>72</v>
      </c>
      <c r="B190" t="str">
        <f xml:space="preserve"> "(SELECT P.id FROM profiles P, users U WHERE U.id = P.user_id AND U.email = '"&amp;users!B10&amp;"')"</f>
        <v>(SELECT P.id FROM profiles P, users U WHERE U.id = P.user_id AND U.email = 'user9@movie.com')</v>
      </c>
      <c r="C190" t="str">
        <f xml:space="preserve"> "(SELECT id FROM movies WHERE movie_name = '"&amp;movies!B26&amp;"' AND duration = '"&amp;movies!E26&amp;"')"</f>
        <v>(SELECT id FROM movies WHERE movie_name = 'Star Wars: Episode IV – A New Hope' AND duration = '2:01')</v>
      </c>
      <c r="D190" s="11" t="s">
        <v>1167</v>
      </c>
      <c r="E190">
        <v>4</v>
      </c>
      <c r="F190" t="s">
        <v>1151</v>
      </c>
      <c r="G190" t="s">
        <v>79</v>
      </c>
      <c r="H190" t="s">
        <v>79</v>
      </c>
      <c r="I190" s="6" t="str">
        <f t="shared" si="2"/>
        <v>INSERT INTO movie_ratings(id, profile_id, movie_id, date_watched, user_rating, review, created_at, updated_at) VALUES (DEFAULT, (SELECT P.id FROM profiles P, users U WHERE U.id = P.user_id AND U.email = 'user9@movie.com'), (SELECT id FROM movies WHERE movie_name = 'Star Wars: Episode IV – A New Hope' AND duration = '2:01'), '2/10/2016', 4, 'Under average…', now(), now());</v>
      </c>
    </row>
    <row r="191" spans="1:9" x14ac:dyDescent="0.25">
      <c r="A191" t="s">
        <v>72</v>
      </c>
      <c r="B191" t="str">
        <f xml:space="preserve"> "(SELECT P.id FROM profiles P, users U WHERE U.id = P.user_id AND U.email = '"&amp;users!B11&amp;"')"</f>
        <v>(SELECT P.id FROM profiles P, users U WHERE U.id = P.user_id AND U.email = 'user10@movie.com')</v>
      </c>
      <c r="C191" t="str">
        <f xml:space="preserve"> "(SELECT id FROM movies WHERE movie_name = '"&amp;movies!B27&amp;"' AND duration = '"&amp;movies!E27&amp;"')"</f>
        <v>(SELECT id FROM movies WHERE movie_name = 'The Big Short' AND duration = '2:10')</v>
      </c>
      <c r="D191" s="11" t="s">
        <v>1168</v>
      </c>
      <c r="E191">
        <v>8</v>
      </c>
      <c r="F191" t="s">
        <v>1152</v>
      </c>
      <c r="G191" t="s">
        <v>79</v>
      </c>
      <c r="H191" t="s">
        <v>79</v>
      </c>
      <c r="I191" s="6" t="str">
        <f t="shared" si="2"/>
        <v>INSERT INTO movie_ratings(id, profile_id, movie_id, date_watched, user_rating, review, created_at, updated_at) VALUES (DEFAULT, (SELECT P.id FROM profiles P, users U WHERE U.id = P.user_id AND U.email = 'user10@movie.com'), (SELECT id FROM movies WHERE movie_name = 'The Big Short' AND duration = '2:10'), '2/11/2016', 8, 'Awesome film!', now(), now());</v>
      </c>
    </row>
    <row r="192" spans="1:9" x14ac:dyDescent="0.25">
      <c r="A192" t="s">
        <v>72</v>
      </c>
      <c r="B192" t="str">
        <f xml:space="preserve"> "(SELECT P.id FROM profiles P, users U WHERE U.id = P.user_id AND U.email = '"&amp;users!B12&amp;"')"</f>
        <v>(SELECT P.id FROM profiles P, users U WHERE U.id = P.user_id AND U.email = 'user11@movie.com')</v>
      </c>
      <c r="C192" t="str">
        <f xml:space="preserve"> "(SELECT id FROM movies WHERE movie_name = '"&amp;movies!B28&amp;"' AND duration = '"&amp;movies!E28&amp;"')"</f>
        <v>(SELECT id FROM movies WHERE movie_name = 'Shall We Dance?' AND duration = '2:16')</v>
      </c>
      <c r="D192" s="11" t="s">
        <v>423</v>
      </c>
      <c r="E192">
        <v>5</v>
      </c>
      <c r="F192" t="s">
        <v>1153</v>
      </c>
      <c r="G192" t="s">
        <v>79</v>
      </c>
      <c r="H192" t="s">
        <v>79</v>
      </c>
      <c r="I192" s="6" t="str">
        <f t="shared" si="2"/>
        <v>INSERT INTO movie_ratings(id, profile_id, movie_id, date_watched, user_rating, review, created_at, updated_at) VALUES (DEFAULT, (SELECT P.id FROM profiles P, users U WHERE U.id = P.user_id AND U.email = 'user11@movie.com'), (SELECT id FROM movies WHERE movie_name = 'Shall We Dance?' AND duration = '2:16'), '2/12/2016', 5, 'Not bad. Not good.', now(), now());</v>
      </c>
    </row>
    <row r="193" spans="1:9" x14ac:dyDescent="0.25">
      <c r="A193" t="s">
        <v>72</v>
      </c>
      <c r="B193" t="str">
        <f xml:space="preserve"> "(SELECT P.id FROM profiles P, users U WHERE U.id = P.user_id AND U.email = '"&amp;users!B13&amp;"')"</f>
        <v>(SELECT P.id FROM profiles P, users U WHERE U.id = P.user_id AND U.email = 'user12@movie.com')</v>
      </c>
      <c r="C193" t="str">
        <f xml:space="preserve"> "(SELECT id FROM movies WHERE movie_name = '"&amp;movies!B29&amp;"' AND duration = '"&amp;movies!E29&amp;"')"</f>
        <v>(SELECT id FROM movies WHERE movie_name = 'Shall We Dance?' AND duration = '1:44')</v>
      </c>
      <c r="D193" s="11" t="s">
        <v>1169</v>
      </c>
      <c r="E193">
        <v>10</v>
      </c>
      <c r="F193" t="s">
        <v>1154</v>
      </c>
      <c r="G193" t="s">
        <v>79</v>
      </c>
      <c r="H193" t="s">
        <v>79</v>
      </c>
      <c r="I193" s="6" t="str">
        <f t="shared" si="2"/>
        <v>INSERT INTO movie_ratings(id, profile_id, movie_id, date_watched, user_rating, review, created_at, updated_at) VALUES (DEFAULT, (SELECT P.id FROM profiles P, users U WHERE U.id = P.user_id AND U.email = 'user12@movie.com'), (SELECT id FROM movies WHERE movie_name = 'Shall We Dance?' AND duration = '1:44'), '2/13/2016', 10, 'What a masterpiece!', now(), now());</v>
      </c>
    </row>
    <row r="194" spans="1:9" x14ac:dyDescent="0.25">
      <c r="A194" t="s">
        <v>72</v>
      </c>
      <c r="B194" t="str">
        <f xml:space="preserve"> "(SELECT P.id FROM profiles P, users U WHERE U.id = P.user_id AND U.email = '"&amp;users!B14&amp;"')"</f>
        <v>(SELECT P.id FROM profiles P, users U WHERE U.id = P.user_id AND U.email = 'user13@movie.com')</v>
      </c>
      <c r="C194" t="str">
        <f xml:space="preserve"> "(SELECT id FROM movies WHERE movie_name = '"&amp;movies!B30&amp;"' AND duration = '"&amp;movies!E30&amp;"')"</f>
        <v>(SELECT id FROM movies WHERE movie_name = 'Forrest Gump' AND duration = '2:22')</v>
      </c>
      <c r="D194" s="11" t="s">
        <v>1170</v>
      </c>
      <c r="E194">
        <v>2</v>
      </c>
      <c r="F194" t="s">
        <v>1176</v>
      </c>
      <c r="G194" t="s">
        <v>79</v>
      </c>
      <c r="H194" t="s">
        <v>79</v>
      </c>
      <c r="I194" s="6" t="str">
        <f t="shared" si="2"/>
        <v>INSERT INTO movie_ratings(id, profile_id, movie_id, date_watched, user_rating, review, created_at, updated_at) VALUES (DEFAULT, (SELECT P.id FROM profiles P, users U WHERE U.id = P.user_id AND U.email = 'user13@movie.com'), (SELECT id FROM movies WHERE movie_name = 'Forrest Gump' AND duration = '2:22'), '2/14/2016', 2, 'I don''t know what I watched…', now(), now());</v>
      </c>
    </row>
    <row r="195" spans="1:9" x14ac:dyDescent="0.25">
      <c r="A195" t="s">
        <v>72</v>
      </c>
      <c r="B195" t="str">
        <f xml:space="preserve"> "(SELECT P.id FROM profiles P, users U WHERE U.id = P.user_id AND U.email = '"&amp;users!B15&amp;"')"</f>
        <v>(SELECT P.id FROM profiles P, users U WHERE U.id = P.user_id AND U.email = 'user14@movie.com')</v>
      </c>
      <c r="C195" t="str">
        <f xml:space="preserve"> "(SELECT id FROM movies WHERE movie_name = '"&amp;movies!B31&amp;"' AND duration = '"&amp;movies!E31&amp;"')"</f>
        <v>(SELECT id FROM movies WHERE movie_name = 'Les Miserables' AND duration = '2:38')</v>
      </c>
      <c r="D195" s="11" t="s">
        <v>1171</v>
      </c>
      <c r="E195">
        <v>9</v>
      </c>
      <c r="F195" t="s">
        <v>1155</v>
      </c>
      <c r="G195" t="s">
        <v>79</v>
      </c>
      <c r="H195" t="s">
        <v>79</v>
      </c>
      <c r="I195" s="6" t="str">
        <f t="shared" ref="I195:I217" si="3" xml:space="preserve"> "INSERT INTO movie_ratings("&amp;A$1&amp;", "&amp;B$1&amp;", "&amp;C$1&amp;", "&amp;D$1&amp;", "&amp;E$1&amp;", "&amp;F$1&amp;", "&amp;G$1&amp;", "&amp;H$1&amp;") VALUES ("&amp;A195&amp;", "&amp;B195&amp;", "&amp;C195&amp;", '"&amp;D195&amp;"', "&amp;E195&amp;", '"&amp;F195&amp;"', "&amp;G195&amp;", "&amp;H195&amp;");"</f>
        <v>INSERT INTO movie_ratings(id, profile_id, movie_id, date_watched, user_rating, review, created_at, updated_at) VALUES (DEFAULT, (SELECT P.id FROM profiles P, users U WHERE U.id = P.user_id AND U.email = 'user14@movie.com'), (SELECT id FROM movies WHERE movie_name = 'Les Miserables' AND duration = '2:38'), '2/15/2016', 9, 'Great film! Super fun!', now(), now());</v>
      </c>
    </row>
    <row r="196" spans="1:9" x14ac:dyDescent="0.25">
      <c r="A196" t="s">
        <v>72</v>
      </c>
      <c r="B196" t="str">
        <f xml:space="preserve"> "(SELECT P.id FROM profiles P, users U WHERE U.id = P.user_id AND U.email = '"&amp;users!B16&amp;"')"</f>
        <v>(SELECT P.id FROM profiles P, users U WHERE U.id = P.user_id AND U.email = 'user15@movie.com')</v>
      </c>
      <c r="C196" t="str">
        <f xml:space="preserve"> "(SELECT id FROM movies WHERE movie_name = '"&amp;movies!B32&amp;"' AND duration = '"&amp;movies!E32&amp;"')"</f>
        <v>(SELECT id FROM movies WHERE movie_name = 'Gattaca' AND duration = '1:46')</v>
      </c>
      <c r="D196" s="11" t="s">
        <v>1172</v>
      </c>
      <c r="E196">
        <v>10</v>
      </c>
      <c r="F196" t="s">
        <v>1156</v>
      </c>
      <c r="G196" t="s">
        <v>79</v>
      </c>
      <c r="H196" t="s">
        <v>79</v>
      </c>
      <c r="I196" s="6" t="str">
        <f t="shared" si="3"/>
        <v>INSERT INTO movie_ratings(id, profile_id, movie_id, date_watched, user_rating, review, created_at, updated_at) VALUES (DEFAULT, (SELECT P.id FROM profiles P, users U WHERE U.id = P.user_id AND U.email = 'user15@movie.com'), (SELECT id FROM movies WHERE movie_name = 'Gattaca' AND duration = '1:46'), '2/16/2016', 10, 'I love the actors in this movie &lt;3', now(), now());</v>
      </c>
    </row>
    <row r="197" spans="1:9" x14ac:dyDescent="0.25">
      <c r="A197" t="s">
        <v>72</v>
      </c>
      <c r="B197" t="str">
        <f xml:space="preserve"> "(SELECT P.id FROM profiles P, users U WHERE U.id = P.user_id AND U.email = '"&amp;users!B17&amp;"')"</f>
        <v>(SELECT P.id FROM profiles P, users U WHERE U.id = P.user_id AND U.email = 'user16@movie.com')</v>
      </c>
      <c r="C197" t="str">
        <f xml:space="preserve"> "(SELECT id FROM movies WHERE movie_name = '"&amp;movies!B33&amp;"' AND duration = '"&amp;movies!E33&amp;"')"</f>
        <v>(SELECT id FROM movies WHERE movie_name = 'Larry Crowne' AND duration = '1:38')</v>
      </c>
      <c r="D197" s="11" t="s">
        <v>1173</v>
      </c>
      <c r="E197">
        <v>3</v>
      </c>
      <c r="F197" t="s">
        <v>1157</v>
      </c>
      <c r="G197" t="s">
        <v>79</v>
      </c>
      <c r="H197" t="s">
        <v>79</v>
      </c>
      <c r="I197" s="6" t="str">
        <f t="shared" si="3"/>
        <v>INSERT INTO movie_ratings(id, profile_id, movie_id, date_watched, user_rating, review, created_at, updated_at) VALUES (DEFAULT, (SELECT P.id FROM profiles P, users U WHERE U.id = P.user_id AND U.email = 'user16@movie.com'), (SELECT id FROM movies WHERE movie_name = 'Larry Crowne' AND duration = '1:38'), '2/17/2016', 3, 'Mediocre…', now(), now());</v>
      </c>
    </row>
    <row r="198" spans="1:9" x14ac:dyDescent="0.25">
      <c r="A198" t="s">
        <v>72</v>
      </c>
      <c r="B198" t="str">
        <f xml:space="preserve"> "(SELECT P.id FROM profiles P, users U WHERE U.id = P.user_id AND U.email = '"&amp;users!B18&amp;"')"</f>
        <v>(SELECT P.id FROM profiles P, users U WHERE U.id = P.user_id AND U.email = 'user17@movie.com')</v>
      </c>
      <c r="C198" t="str">
        <f xml:space="preserve"> "(SELECT id FROM movies WHERE movie_name = '"&amp;movies!B34&amp;"' AND duration = '"&amp;movies!E34&amp;"')"</f>
        <v>(SELECT id FROM movies WHERE movie_name = 'Up' AND duration = '1:36')</v>
      </c>
      <c r="D198" s="11" t="s">
        <v>1174</v>
      </c>
      <c r="E198">
        <v>8</v>
      </c>
      <c r="F198" t="s">
        <v>1158</v>
      </c>
      <c r="G198" t="s">
        <v>79</v>
      </c>
      <c r="H198" t="s">
        <v>79</v>
      </c>
      <c r="I198" s="6" t="str">
        <f t="shared" si="3"/>
        <v>INSERT INTO movie_ratings(id, profile_id, movie_id, date_watched, user_rating, review, created_at, updated_at) VALUES (DEFAULT, (SELECT P.id FROM profiles P, users U WHERE U.id = P.user_id AND U.email = 'user17@movie.com'), (SELECT id FROM movies WHERE movie_name = 'Up' AND duration = '1:36'), '2/18/2016', 8, 'I respect this film director. What great imagery!', now(), now());</v>
      </c>
    </row>
    <row r="199" spans="1:9" x14ac:dyDescent="0.25">
      <c r="A199" t="s">
        <v>72</v>
      </c>
      <c r="B199" t="str">
        <f xml:space="preserve"> "(SELECT P.id FROM profiles P, users U WHERE U.id = P.user_id AND U.email = '"&amp;users!B19&amp;"')"</f>
        <v>(SELECT P.id FROM profiles P, users U WHERE U.id = P.user_id AND U.email = 'user18@movie.com')</v>
      </c>
      <c r="C199" t="str">
        <f xml:space="preserve"> "(SELECT id FROM movies WHERE movie_name = '"&amp;movies!B35&amp;"' AND duration = '"&amp;movies!E35&amp;"')"</f>
        <v>(SELECT id FROM movies WHERE movie_name = 'Toy Story' AND duration = '1:21')</v>
      </c>
      <c r="D199" s="11" t="s">
        <v>1175</v>
      </c>
      <c r="E199">
        <v>4</v>
      </c>
      <c r="F199" t="s">
        <v>1177</v>
      </c>
      <c r="G199" t="s">
        <v>79</v>
      </c>
      <c r="H199" t="s">
        <v>79</v>
      </c>
      <c r="I199" s="6" t="str">
        <f t="shared" si="3"/>
        <v>INSERT INTO movie_ratings(id, profile_id, movie_id, date_watched, user_rating, review, created_at, updated_at) VALUES (DEFAULT, (SELECT P.id FROM profiles P, users U WHERE U.id = P.user_id AND U.email = 'user18@movie.com'), (SELECT id FROM movies WHERE movie_name = 'Toy Story' AND duration = '1:21'), '2/19/2016', 4, 'This really isn''t for children….', now(), now());</v>
      </c>
    </row>
    <row r="200" spans="1:9" x14ac:dyDescent="0.25">
      <c r="A200" t="s">
        <v>72</v>
      </c>
      <c r="B200" t="str">
        <f xml:space="preserve"> "(SELECT P.id FROM profiles P, users U WHERE U.id = P.user_id AND U.email = '"&amp;users!B20&amp;"')"</f>
        <v>(SELECT P.id FROM profiles P, users U WHERE U.id = P.user_id AND U.email = 'user19@movie.com')</v>
      </c>
      <c r="C200" t="str">
        <f xml:space="preserve"> "(SELECT id FROM movies WHERE movie_name = '"&amp;movies!B36&amp;"' AND duration = '"&amp;movies!E36&amp;"')"</f>
        <v>(SELECT id FROM movies WHERE movie_name = 'Star Trek: Into Darkness' AND duration = '2:12')</v>
      </c>
      <c r="D200" s="11" t="s">
        <v>1159</v>
      </c>
      <c r="E200">
        <v>10</v>
      </c>
      <c r="F200" t="s">
        <v>1143</v>
      </c>
      <c r="G200" t="s">
        <v>79</v>
      </c>
      <c r="H200" t="s">
        <v>79</v>
      </c>
      <c r="I200" s="6" t="str">
        <f t="shared" si="3"/>
        <v>INSERT INTO movie_ratings(id, profile_id, movie_id, date_watched, user_rating, review, created_at, updated_at) VALUES (DEFAULT, (SELECT P.id FROM profiles P, users U WHERE U.id = P.user_id AND U.email = 'user19@movie.com'), (SELECT id FROM movies WHERE movie_name = 'Star Trek: Into Darkness' AND duration = '2:12'), '2/2/2016', 10, 'Amazing!', now(), now());</v>
      </c>
    </row>
    <row r="201" spans="1:9" x14ac:dyDescent="0.25">
      <c r="A201" t="s">
        <v>72</v>
      </c>
      <c r="B201" t="str">
        <f xml:space="preserve"> "(SELECT P.id FROM profiles P, users U WHERE U.id = P.user_id AND U.email = '"&amp;users!B21&amp;"')"</f>
        <v>(SELECT P.id FROM profiles P, users U WHERE U.id = P.user_id AND U.email = 'user20@movie.com')</v>
      </c>
      <c r="C201" t="str">
        <f xml:space="preserve"> "(SELECT id FROM movies WHERE movie_name = '"&amp;movies!B37&amp;"' AND duration = '"&amp;movies!E37&amp;"')"</f>
        <v>(SELECT id FROM movies WHERE movie_name = 'Batman Begins' AND duration = '2:20')</v>
      </c>
      <c r="D201" s="11" t="s">
        <v>1160</v>
      </c>
      <c r="E201">
        <v>9</v>
      </c>
      <c r="F201" t="s">
        <v>1144</v>
      </c>
      <c r="G201" t="s">
        <v>79</v>
      </c>
      <c r="H201" t="s">
        <v>79</v>
      </c>
      <c r="I201" s="6" t="str">
        <f t="shared" si="3"/>
        <v>INSERT INTO movie_ratings(id, profile_id, movie_id, date_watched, user_rating, review, created_at, updated_at) VALUES (DEFAULT, (SELECT P.id FROM profiles P, users U WHERE U.id = P.user_id AND U.email = 'user20@movie.com'), (SELECT id FROM movies WHERE movie_name = 'Batman Begins' AND duration = '2:20'), '2/3/2016', 9, 'Good movie.', now(), now());</v>
      </c>
    </row>
    <row r="202" spans="1:9" x14ac:dyDescent="0.25">
      <c r="A202" t="s">
        <v>72</v>
      </c>
      <c r="B202" t="str">
        <f xml:space="preserve"> "(SELECT P.id FROM profiles P, users U WHERE U.id = P.user_id AND U.email = '"&amp;users!B2&amp;"')"</f>
        <v>(SELECT P.id FROM profiles P, users U WHERE U.id = P.user_id AND U.email = 'user1@movie.com')</v>
      </c>
      <c r="C202" t="str">
        <f xml:space="preserve"> "(SELECT id FROM movies WHERE movie_name = '"&amp;movies!B38&amp;"' AND duration = '"&amp;movies!E38&amp;"')"</f>
        <v>(SELECT id FROM movies WHERE movie_name = 'Bridge of Spies' AND duration = '2:22')</v>
      </c>
      <c r="D202" s="11" t="s">
        <v>1161</v>
      </c>
      <c r="E202">
        <v>10</v>
      </c>
      <c r="F202" t="s">
        <v>1145</v>
      </c>
      <c r="G202" t="s">
        <v>79</v>
      </c>
      <c r="H202" t="s">
        <v>79</v>
      </c>
      <c r="I202" s="6" t="str">
        <f t="shared" si="3"/>
        <v>INSERT INTO movie_ratings(id, profile_id, movie_id, date_watched, user_rating, review, created_at, updated_at) VALUES (DEFAULT, (SELECT P.id FROM profiles P, users U WHERE U.id = P.user_id AND U.email = 'user1@movie.com'), (SELECT id FROM movies WHERE movie_name = 'Bridge of Spies' AND duration = '2:22'), '2/4/2016', 10, 'Piece of art!', now(), now());</v>
      </c>
    </row>
    <row r="203" spans="1:9" x14ac:dyDescent="0.25">
      <c r="A203" t="s">
        <v>72</v>
      </c>
      <c r="B203" t="str">
        <f xml:space="preserve"> "(SELECT P.id FROM profiles P, users U WHERE U.id = P.user_id AND U.email = '"&amp;users!B3&amp;"')"</f>
        <v>(SELECT P.id FROM profiles P, users U WHERE U.id = P.user_id AND U.email = 'user2@movie.com')</v>
      </c>
      <c r="C203" t="str">
        <f xml:space="preserve"> "(SELECT id FROM movies WHERE movie_name = '"&amp;movies!B39&amp;"' AND duration = '"&amp;movies!E39&amp;"')"</f>
        <v>(SELECT id FROM movies WHERE movie_name = 'Avatar' AND duration = '2:42')</v>
      </c>
      <c r="D203" s="11" t="s">
        <v>1162</v>
      </c>
      <c r="E203">
        <v>5</v>
      </c>
      <c r="F203" t="s">
        <v>1146</v>
      </c>
      <c r="G203" t="s">
        <v>79</v>
      </c>
      <c r="H203" t="s">
        <v>79</v>
      </c>
      <c r="I203" s="6" t="str">
        <f t="shared" si="3"/>
        <v>INSERT INTO movie_ratings(id, profile_id, movie_id, date_watched, user_rating, review, created_at, updated_at) VALUES (DEFAULT, (SELECT P.id FROM profiles P, users U WHERE U.id = P.user_id AND U.email = 'user2@movie.com'), (SELECT id FROM movies WHERE movie_name = 'Avatar' AND duration = '2:42'), '2/5/2016', 5, 'Not a fan. Could have been better.', now(), now());</v>
      </c>
    </row>
    <row r="204" spans="1:9" x14ac:dyDescent="0.25">
      <c r="A204" t="s">
        <v>72</v>
      </c>
      <c r="B204" t="str">
        <f xml:space="preserve"> "(SELECT P.id FROM profiles P, users U WHERE U.id = P.user_id AND U.email = '"&amp;users!B4&amp;"')"</f>
        <v>(SELECT P.id FROM profiles P, users U WHERE U.id = P.user_id AND U.email = 'user3@movie.com')</v>
      </c>
      <c r="C204" t="str">
        <f xml:space="preserve"> "(SELECT id FROM movies WHERE movie_name = '"&amp;movies!B40&amp;"' AND duration = '"&amp;movies!E40&amp;"')"</f>
        <v>(SELECT id FROM movies WHERE movie_name = 'Deadpool' AND duration = '1:48')</v>
      </c>
      <c r="D204" s="11" t="s">
        <v>1163</v>
      </c>
      <c r="E204">
        <v>2</v>
      </c>
      <c r="F204" t="s">
        <v>1147</v>
      </c>
      <c r="G204" t="s">
        <v>79</v>
      </c>
      <c r="H204" t="s">
        <v>79</v>
      </c>
      <c r="I204" s="6" t="str">
        <f t="shared" si="3"/>
        <v>INSERT INTO movie_ratings(id, profile_id, movie_id, date_watched, user_rating, review, created_at, updated_at) VALUES (DEFAULT, (SELECT P.id FROM profiles P, users U WHERE U.id = P.user_id AND U.email = 'user3@movie.com'), (SELECT id FROM movies WHERE movie_name = 'Deadpool' AND duration = '1:48'), '2/6/2016', 2, 'Not for me. Would not watch again.', now(), now());</v>
      </c>
    </row>
    <row r="205" spans="1:9" x14ac:dyDescent="0.25">
      <c r="A205" t="s">
        <v>72</v>
      </c>
      <c r="B205" t="str">
        <f xml:space="preserve"> "(SELECT P.id FROM profiles P, users U WHERE U.id = P.user_id AND U.email = '"&amp;users!B5&amp;"')"</f>
        <v>(SELECT P.id FROM profiles P, users U WHERE U.id = P.user_id AND U.email = 'user4@movie.com')</v>
      </c>
      <c r="C205" t="str">
        <f xml:space="preserve"> "(SELECT id FROM movies WHERE movie_name = '"&amp;movies!B41&amp;"' AND duration = '"&amp;movies!E41&amp;"')"</f>
        <v>(SELECT id FROM movies WHERE movie_name = 'Amelie' AND duration = '2:02')</v>
      </c>
      <c r="D205" s="11" t="s">
        <v>1164</v>
      </c>
      <c r="E205">
        <v>6</v>
      </c>
      <c r="F205" t="s">
        <v>1148</v>
      </c>
      <c r="G205" t="s">
        <v>79</v>
      </c>
      <c r="H205" t="s">
        <v>79</v>
      </c>
      <c r="I205" s="6" t="str">
        <f t="shared" si="3"/>
        <v>INSERT INTO movie_ratings(id, profile_id, movie_id, date_watched, user_rating, review, created_at, updated_at) VALUES (DEFAULT, (SELECT P.id FROM profiles P, users U WHERE U.id = P.user_id AND U.email = 'user4@movie.com'), (SELECT id FROM movies WHERE movie_name = 'Amelie' AND duration = '2:02'), '2/7/2016', 6, 'Good.', now(), now());</v>
      </c>
    </row>
    <row r="206" spans="1:9" x14ac:dyDescent="0.25">
      <c r="A206" t="s">
        <v>72</v>
      </c>
      <c r="B206" t="str">
        <f xml:space="preserve"> "(SELECT P.id FROM profiles P, users U WHERE U.id = P.user_id AND U.email = '"&amp;users!B6&amp;"')"</f>
        <v>(SELECT P.id FROM profiles P, users U WHERE U.id = P.user_id AND U.email = 'user5@movie.com')</v>
      </c>
      <c r="C206" t="str">
        <f xml:space="preserve"> "(SELECT id FROM movies WHERE movie_name = '"&amp;movies!B42&amp;"' AND duration = '"&amp;movies!E42&amp;"')"</f>
        <v>(SELECT id FROM movies WHERE movie_name = 'Catch Me If You Can' AND duration = '2:21')</v>
      </c>
      <c r="D206" s="11" t="s">
        <v>1165</v>
      </c>
      <c r="E206">
        <v>7</v>
      </c>
      <c r="F206" t="s">
        <v>1149</v>
      </c>
      <c r="G206" t="s">
        <v>79</v>
      </c>
      <c r="H206" t="s">
        <v>79</v>
      </c>
      <c r="I206" s="6" t="str">
        <f t="shared" si="3"/>
        <v>INSERT INTO movie_ratings(id, profile_id, movie_id, date_watched, user_rating, review, created_at, updated_at) VALUES (DEFAULT, (SELECT P.id FROM profiles P, users U WHERE U.id = P.user_id AND U.email = 'user5@movie.com'), (SELECT id FROM movies WHERE movie_name = 'Catch Me If You Can' AND duration = '2:21'), '2/8/2016', 7, 'Enjoyed. Would watch again.', now(), now());</v>
      </c>
    </row>
    <row r="207" spans="1:9" x14ac:dyDescent="0.25">
      <c r="A207" t="s">
        <v>72</v>
      </c>
      <c r="B207" t="str">
        <f xml:space="preserve"> "(SELECT P.id FROM profiles P, users U WHERE U.id = P.user_id AND U.email = '"&amp;users!B7&amp;"')"</f>
        <v>(SELECT P.id FROM profiles P, users U WHERE U.id = P.user_id AND U.email = 'user6@movie.com')</v>
      </c>
      <c r="C207" t="str">
        <f xml:space="preserve"> "(SELECT id FROM movies WHERE movie_name = '"&amp;movies!B2&amp;"' AND duration = '"&amp;movies!E2&amp;"')"</f>
        <v>(SELECT id FROM movies WHERE movie_name = 'The Lord of the Rings: The Fellowship of the Ring' AND duration = '2:58')</v>
      </c>
      <c r="D207" s="11" t="s">
        <v>1166</v>
      </c>
      <c r="E207">
        <v>1</v>
      </c>
      <c r="F207" t="s">
        <v>1150</v>
      </c>
      <c r="G207" t="s">
        <v>79</v>
      </c>
      <c r="H207" t="s">
        <v>79</v>
      </c>
      <c r="I207" s="6" t="str">
        <f t="shared" si="3"/>
        <v>INSERT INTO movie_ratings(id, profile_id, movie_id, date_watched, user_rating, review, created_at, updated_at) VALUES (DEFAULT, (SELECT P.id FROM profiles P, users U WHERE U.id = P.user_id AND U.email = 'user6@movie.com'), (SELECT id FROM movies WHERE movie_name = 'The Lord of the Rings: The Fellowship of the Ring' AND duration = '2:58'), '2/9/2016', 1, 'WORST MOVIE EVER!', now(), now());</v>
      </c>
    </row>
    <row r="208" spans="1:9" x14ac:dyDescent="0.25">
      <c r="A208" t="s">
        <v>72</v>
      </c>
      <c r="B208" t="str">
        <f xml:space="preserve"> "(SELECT P.id FROM profiles P, users U WHERE U.id = P.user_id AND U.email = '"&amp;users!B8&amp;"')"</f>
        <v>(SELECT P.id FROM profiles P, users U WHERE U.id = P.user_id AND U.email = 'user7@movie.com')</v>
      </c>
      <c r="C208" t="str">
        <f xml:space="preserve"> "(SELECT id FROM movies WHERE movie_name = '"&amp;movies!B3&amp;"' AND duration = '"&amp;movies!E3&amp;"')"</f>
        <v>(SELECT id FROM movies WHERE movie_name = 'The Lord of the Rings: The Two Towers' AND duration = '2:59')</v>
      </c>
      <c r="D208" s="11" t="s">
        <v>1167</v>
      </c>
      <c r="E208">
        <v>4</v>
      </c>
      <c r="F208" t="s">
        <v>1151</v>
      </c>
      <c r="G208" t="s">
        <v>79</v>
      </c>
      <c r="H208" t="s">
        <v>79</v>
      </c>
      <c r="I208" s="6" t="str">
        <f t="shared" si="3"/>
        <v>INSERT INTO movie_ratings(id, profile_id, movie_id, date_watched, user_rating, review, created_at, updated_at) VALUES (DEFAULT, (SELECT P.id FROM profiles P, users U WHERE U.id = P.user_id AND U.email = 'user7@movie.com'), (SELECT id FROM movies WHERE movie_name = 'The Lord of the Rings: The Two Towers' AND duration = '2:59'), '2/10/2016', 4, 'Under average…', now(), now());</v>
      </c>
    </row>
    <row r="209" spans="1:9" x14ac:dyDescent="0.25">
      <c r="A209" t="s">
        <v>72</v>
      </c>
      <c r="B209" t="str">
        <f xml:space="preserve"> "(SELECT P.id FROM profiles P, users U WHERE U.id = P.user_id AND U.email = '"&amp;users!B9&amp;"')"</f>
        <v>(SELECT P.id FROM profiles P, users U WHERE U.id = P.user_id AND U.email = 'user8@movie.com')</v>
      </c>
      <c r="C209" t="str">
        <f xml:space="preserve"> "(SELECT id FROM movies WHERE movie_name = '"&amp;movies!B4&amp;"' AND duration = '"&amp;movies!E4&amp;"')"</f>
        <v>(SELECT id FROM movies WHERE movie_name = 'The Lord of the Rings: The Return of the King' AND duration = '3:21')</v>
      </c>
      <c r="D209" s="11" t="s">
        <v>1168</v>
      </c>
      <c r="E209">
        <v>8</v>
      </c>
      <c r="F209" t="s">
        <v>1152</v>
      </c>
      <c r="G209" t="s">
        <v>79</v>
      </c>
      <c r="H209" t="s">
        <v>79</v>
      </c>
      <c r="I209" s="6" t="str">
        <f t="shared" si="3"/>
        <v>INSERT INTO movie_ratings(id, profile_id, movie_id, date_watched, user_rating, review, created_at, updated_at) VALUES (DEFAULT, (SELECT P.id FROM profiles P, users U WHERE U.id = P.user_id AND U.email = 'user8@movie.com'), (SELECT id FROM movies WHERE movie_name = 'The Lord of the Rings: The Return of the King' AND duration = '3:21'), '2/11/2016', 8, 'Awesome film!', now(), now());</v>
      </c>
    </row>
    <row r="210" spans="1:9" x14ac:dyDescent="0.25">
      <c r="A210" t="s">
        <v>72</v>
      </c>
      <c r="B210" t="str">
        <f xml:space="preserve"> "(SELECT P.id FROM profiles P, users U WHERE U.id = P.user_id AND U.email = '"&amp;users!B10&amp;"')"</f>
        <v>(SELECT P.id FROM profiles P, users U WHERE U.id = P.user_id AND U.email = 'user9@movie.com')</v>
      </c>
      <c r="C210" t="str">
        <f xml:space="preserve"> "(SELECT id FROM movies WHERE movie_name = '"&amp;movies!B5&amp;"' AND duration = '"&amp;movies!E5&amp;"')"</f>
        <v>(SELECT id FROM movies WHERE movie_name = 'Howl''s Moving Castle' AND duration = '1:59')</v>
      </c>
      <c r="D210" s="11" t="s">
        <v>423</v>
      </c>
      <c r="E210">
        <v>5</v>
      </c>
      <c r="F210" t="s">
        <v>1153</v>
      </c>
      <c r="G210" t="s">
        <v>79</v>
      </c>
      <c r="H210" t="s">
        <v>79</v>
      </c>
      <c r="I210" s="6" t="str">
        <f t="shared" si="3"/>
        <v>INSERT INTO movie_ratings(id, profile_id, movie_id, date_watched, user_rating, review, created_at, updated_at) VALUES (DEFAULT, (SELECT P.id FROM profiles P, users U WHERE U.id = P.user_id AND U.email = 'user9@movie.com'), (SELECT id FROM movies WHERE movie_name = 'Howl''s Moving Castle' AND duration = '1:59'), '2/12/2016', 5, 'Not bad. Not good.', now(), now());</v>
      </c>
    </row>
    <row r="211" spans="1:9" x14ac:dyDescent="0.25">
      <c r="A211" t="s">
        <v>72</v>
      </c>
      <c r="B211" t="str">
        <f xml:space="preserve"> "(SELECT P.id FROM profiles P, users U WHERE U.id = P.user_id AND U.email = '"&amp;users!B11&amp;"')"</f>
        <v>(SELECT P.id FROM profiles P, users U WHERE U.id = P.user_id AND U.email = 'user10@movie.com')</v>
      </c>
      <c r="C211" t="str">
        <f xml:space="preserve"> "(SELECT id FROM movies WHERE movie_name = '"&amp;movies!B6&amp;"' AND duration = '"&amp;movies!E6&amp;"')"</f>
        <v>(SELECT id FROM movies WHERE movie_name = 'Ghost' AND duration = '2:07')</v>
      </c>
      <c r="D211" s="11" t="s">
        <v>1169</v>
      </c>
      <c r="E211">
        <v>10</v>
      </c>
      <c r="F211" t="s">
        <v>1154</v>
      </c>
      <c r="G211" t="s">
        <v>79</v>
      </c>
      <c r="H211" t="s">
        <v>79</v>
      </c>
      <c r="I211" s="6" t="str">
        <f t="shared" si="3"/>
        <v>INSERT INTO movie_ratings(id, profile_id, movie_id, date_watched, user_rating, review, created_at, updated_at) VALUES (DEFAULT, (SELECT P.id FROM profiles P, users U WHERE U.id = P.user_id AND U.email = 'user10@movie.com'), (SELECT id FROM movies WHERE movie_name = 'Ghost' AND duration = '2:07'), '2/13/2016', 10, 'What a masterpiece!', now(), now());</v>
      </c>
    </row>
    <row r="212" spans="1:9" x14ac:dyDescent="0.25">
      <c r="A212" t="s">
        <v>72</v>
      </c>
      <c r="B212" t="str">
        <f xml:space="preserve"> "(SELECT P.id FROM profiles P, users U WHERE U.id = P.user_id AND U.email = '"&amp;users!B12&amp;"')"</f>
        <v>(SELECT P.id FROM profiles P, users U WHERE U.id = P.user_id AND U.email = 'user11@movie.com')</v>
      </c>
      <c r="C212" t="str">
        <f xml:space="preserve"> "(SELECT id FROM movies WHERE movie_name = '"&amp;movies!B7&amp;"' AND duration = '"&amp;movies!E7&amp;"')"</f>
        <v>(SELECT id FROM movies WHERE movie_name = 'The Notebook' AND duration = '2:03')</v>
      </c>
      <c r="D212" s="11" t="s">
        <v>1170</v>
      </c>
      <c r="E212">
        <v>2</v>
      </c>
      <c r="F212" t="s">
        <v>1176</v>
      </c>
      <c r="G212" t="s">
        <v>79</v>
      </c>
      <c r="H212" t="s">
        <v>79</v>
      </c>
      <c r="I212" s="6" t="str">
        <f t="shared" si="3"/>
        <v>INSERT INTO movie_ratings(id, profile_id, movie_id, date_watched, user_rating, review, created_at, updated_at) VALUES (DEFAULT, (SELECT P.id FROM profiles P, users U WHERE U.id = P.user_id AND U.email = 'user11@movie.com'), (SELECT id FROM movies WHERE movie_name = 'The Notebook' AND duration = '2:03'), '2/14/2016', 2, 'I don''t know what I watched…', now(), now());</v>
      </c>
    </row>
    <row r="213" spans="1:9" x14ac:dyDescent="0.25">
      <c r="A213" t="s">
        <v>72</v>
      </c>
      <c r="B213" t="str">
        <f xml:space="preserve"> "(SELECT P.id FROM profiles P, users U WHERE U.id = P.user_id AND U.email = '"&amp;users!B13&amp;"')"</f>
        <v>(SELECT P.id FROM profiles P, users U WHERE U.id = P.user_id AND U.email = 'user12@movie.com')</v>
      </c>
      <c r="C213" t="str">
        <f xml:space="preserve"> "(SELECT id FROM movies WHERE movie_name = '"&amp;movies!B8&amp;"' AND duration = '"&amp;movies!E8&amp;"')"</f>
        <v>(SELECT id FROM movies WHERE movie_name = 'A Walk to Remember' AND duration = '1:41')</v>
      </c>
      <c r="D213" s="11" t="s">
        <v>1171</v>
      </c>
      <c r="E213">
        <v>9</v>
      </c>
      <c r="F213" t="s">
        <v>1155</v>
      </c>
      <c r="G213" t="s">
        <v>79</v>
      </c>
      <c r="H213" t="s">
        <v>79</v>
      </c>
      <c r="I213" s="6" t="str">
        <f t="shared" si="3"/>
        <v>INSERT INTO movie_ratings(id, profile_id, movie_id, date_watched, user_rating, review, created_at, updated_at) VALUES (DEFAULT, (SELECT P.id FROM profiles P, users U WHERE U.id = P.user_id AND U.email = 'user12@movie.com'), (SELECT id FROM movies WHERE movie_name = 'A Walk to Remember' AND duration = '1:41'), '2/15/2016', 9, 'Great film! Super fun!', now(), now());</v>
      </c>
    </row>
    <row r="214" spans="1:9" x14ac:dyDescent="0.25">
      <c r="A214" t="s">
        <v>72</v>
      </c>
      <c r="B214" t="str">
        <f xml:space="preserve"> "(SELECT P.id FROM profiles P, users U WHERE U.id = P.user_id AND U.email = '"&amp;users!B14&amp;"')"</f>
        <v>(SELECT P.id FROM profiles P, users U WHERE U.id = P.user_id AND U.email = 'user13@movie.com')</v>
      </c>
      <c r="C214" t="str">
        <f xml:space="preserve"> "(SELECT id FROM movies WHERE movie_name = '"&amp;movies!B9&amp;"' AND duration = '"&amp;movies!E9&amp;"')"</f>
        <v>(SELECT id FROM movies WHERE movie_name = 'Dirty Dancing' AND duration = '1:40')</v>
      </c>
      <c r="D214" s="11" t="s">
        <v>1172</v>
      </c>
      <c r="E214">
        <v>10</v>
      </c>
      <c r="F214" t="s">
        <v>1156</v>
      </c>
      <c r="G214" t="s">
        <v>79</v>
      </c>
      <c r="H214" t="s">
        <v>79</v>
      </c>
      <c r="I214" s="6" t="str">
        <f t="shared" si="3"/>
        <v>INSERT INTO movie_ratings(id, profile_id, movie_id, date_watched, user_rating, review, created_at, updated_at) VALUES (DEFAULT, (SELECT P.id FROM profiles P, users U WHERE U.id = P.user_id AND U.email = 'user13@movie.com'), (SELECT id FROM movies WHERE movie_name = 'Dirty Dancing' AND duration = '1:40'), '2/16/2016', 10, 'I love the actors in this movie &lt;3', now(), now());</v>
      </c>
    </row>
    <row r="215" spans="1:9" x14ac:dyDescent="0.25">
      <c r="A215" t="s">
        <v>72</v>
      </c>
      <c r="B215" t="str">
        <f xml:space="preserve"> "(SELECT P.id FROM profiles P, users U WHERE U.id = P.user_id AND U.email = '"&amp;users!B15&amp;"')"</f>
        <v>(SELECT P.id FROM profiles P, users U WHERE U.id = P.user_id AND U.email = 'user14@movie.com')</v>
      </c>
      <c r="C215" t="str">
        <f xml:space="preserve"> "(SELECT id FROM movies WHERE movie_name = '"&amp;movies!B10&amp;"' AND duration = '"&amp;movies!E10&amp;"')"</f>
        <v>(SELECT id FROM movies WHERE movie_name = 'Notting Hill' AND duration = '2:04')</v>
      </c>
      <c r="D215" s="11" t="s">
        <v>1173</v>
      </c>
      <c r="E215">
        <v>3</v>
      </c>
      <c r="F215" t="s">
        <v>1157</v>
      </c>
      <c r="G215" t="s">
        <v>79</v>
      </c>
      <c r="H215" t="s">
        <v>79</v>
      </c>
      <c r="I215" s="6" t="str">
        <f t="shared" si="3"/>
        <v>INSERT INTO movie_ratings(id, profile_id, movie_id, date_watched, user_rating, review, created_at, updated_at) VALUES (DEFAULT, (SELECT P.id FROM profiles P, users U WHERE U.id = P.user_id AND U.email = 'user14@movie.com'), (SELECT id FROM movies WHERE movie_name = 'Notting Hill' AND duration = '2:04'), '2/17/2016', 3, 'Mediocre…', now(), now());</v>
      </c>
    </row>
    <row r="216" spans="1:9" x14ac:dyDescent="0.25">
      <c r="A216" t="s">
        <v>72</v>
      </c>
      <c r="B216" t="str">
        <f xml:space="preserve"> "(SELECT P.id FROM profiles P, users U WHERE U.id = P.user_id AND U.email = '"&amp;users!B16&amp;"')"</f>
        <v>(SELECT P.id FROM profiles P, users U WHERE U.id = P.user_id AND U.email = 'user15@movie.com')</v>
      </c>
      <c r="C216" t="str">
        <f xml:space="preserve"> "(SELECT id FROM movies WHERE movie_name = '"&amp;movies!B11&amp;"' AND duration = '"&amp;movies!E11&amp;"')"</f>
        <v>(SELECT id FROM movies WHERE movie_name = 'Pretty Woman' AND duration = '1:59')</v>
      </c>
      <c r="D216" s="11" t="s">
        <v>1174</v>
      </c>
      <c r="E216">
        <v>8</v>
      </c>
      <c r="F216" t="s">
        <v>1158</v>
      </c>
      <c r="G216" t="s">
        <v>79</v>
      </c>
      <c r="H216" t="s">
        <v>79</v>
      </c>
      <c r="I216" s="6" t="str">
        <f t="shared" si="3"/>
        <v>INSERT INTO movie_ratings(id, profile_id, movie_id, date_watched, user_rating, review, created_at, updated_at) VALUES (DEFAULT, (SELECT P.id FROM profiles P, users U WHERE U.id = P.user_id AND U.email = 'user15@movie.com'), (SELECT id FROM movies WHERE movie_name = 'Pretty Woman' AND duration = '1:59'), '2/18/2016', 8, 'I respect this film director. What great imagery!', now(), now());</v>
      </c>
    </row>
    <row r="217" spans="1:9" x14ac:dyDescent="0.25">
      <c r="A217" t="s">
        <v>72</v>
      </c>
      <c r="B217" t="str">
        <f xml:space="preserve"> "(SELECT P.id FROM profiles P, users U WHERE U.id = P.user_id AND U.email = '"&amp;users!B17&amp;"')"</f>
        <v>(SELECT P.id FROM profiles P, users U WHERE U.id = P.user_id AND U.email = 'user16@movie.com')</v>
      </c>
      <c r="C217" t="str">
        <f xml:space="preserve"> "(SELECT id FROM movies WHERE movie_name = '"&amp;movies!B12&amp;"' AND duration = '"&amp;movies!E12&amp;"')"</f>
        <v>(SELECT id FROM movies WHERE movie_name = 'Say Anything' AND duration = '1:40')</v>
      </c>
      <c r="D217" s="11" t="s">
        <v>1175</v>
      </c>
      <c r="E217">
        <v>4</v>
      </c>
      <c r="F217" t="s">
        <v>1177</v>
      </c>
      <c r="G217" t="s">
        <v>79</v>
      </c>
      <c r="H217" t="s">
        <v>79</v>
      </c>
      <c r="I217" s="6" t="str">
        <f t="shared" si="3"/>
        <v>INSERT INTO movie_ratings(id, profile_id, movie_id, date_watched, user_rating, review, created_at, updated_at) VALUES (DEFAULT, (SELECT P.id FROM profiles P, users U WHERE U.id = P.user_id AND U.email = 'user16@movie.com'), (SELECT id FROM movies WHERE movie_name = 'Say Anything' AND duration = '1:40'), '2/19/2016', 4, 'This really isn''t for children….', now(), now());</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3"/>
  <sheetViews>
    <sheetView topLeftCell="I55" zoomScale="85" zoomScaleNormal="85" workbookViewId="0">
      <selection activeCell="Z80" sqref="Z80"/>
    </sheetView>
  </sheetViews>
  <sheetFormatPr defaultRowHeight="15" x14ac:dyDescent="0.25"/>
  <cols>
    <col min="1" max="1" width="11.42578125" customWidth="1"/>
    <col min="2" max="2" width="56.42578125" customWidth="1"/>
    <col min="3" max="4" width="11.42578125" customWidth="1"/>
    <col min="5" max="5" width="11.140625" bestFit="1" customWidth="1"/>
    <col min="6" max="6" width="59.85546875" style="6" customWidth="1"/>
  </cols>
  <sheetData>
    <row r="1" spans="1:6" x14ac:dyDescent="0.25">
      <c r="A1" s="2" t="s">
        <v>0</v>
      </c>
      <c r="B1" s="3" t="s">
        <v>60</v>
      </c>
      <c r="C1" s="3" t="s">
        <v>336</v>
      </c>
      <c r="D1" s="3" t="s">
        <v>4</v>
      </c>
      <c r="E1" s="3" t="s">
        <v>5</v>
      </c>
      <c r="F1" s="5" t="s">
        <v>6</v>
      </c>
    </row>
    <row r="2" spans="1:6" x14ac:dyDescent="0.25">
      <c r="A2" t="s">
        <v>72</v>
      </c>
      <c r="B2" t="str">
        <f xml:space="preserve"> "(SELECT id FROM movies WHERE movie_name = '"&amp;movies!B2&amp;"' AND duration = '"&amp;movies!E2&amp;"')"</f>
        <v>(SELECT id FROM movies WHERE movie_name = 'The Lord of the Rings: The Fellowship of the Ring' AND duration = '2:58')</v>
      </c>
      <c r="C2" t="s">
        <v>22</v>
      </c>
      <c r="D2" t="s">
        <v>79</v>
      </c>
      <c r="E2" t="s">
        <v>79</v>
      </c>
      <c r="F2" s="6" t="str">
        <f xml:space="preserve"> "INSERT INTO movie_topics("&amp;A$1&amp;", "&amp;B$1&amp;", "&amp;C$1&amp;", "&amp;D$1&amp;", "&amp;E$1&amp;") VALUES ("&amp;A2&amp;", "&amp;B2&amp;", (SELECT id FROM topics WHERE genre_name = '"&amp;C2&amp;"'), "&amp;D2&amp;", "&amp;E2&amp;");"</f>
        <v>INSERT INTO movie_topics(id, movie_id, topic_id, created_at, updated_at) VALUES (DEFAULT, (SELECT id FROM movies WHERE movie_name = 'The Lord of the Rings: The Fellowship of the Ring' AND duration = '2:58'), (SELECT id FROM topics WHERE genre_name = 'Adventure'), now(), now());</v>
      </c>
    </row>
    <row r="3" spans="1:6" x14ac:dyDescent="0.25">
      <c r="A3" t="s">
        <v>72</v>
      </c>
      <c r="B3" t="str">
        <f xml:space="preserve"> "(SELECT id FROM movies WHERE movie_name = '"&amp;movies!B2&amp;"' AND duration = '"&amp;movies!E2&amp;"')"</f>
        <v>(SELECT id FROM movies WHERE movie_name = 'The Lord of the Rings: The Fellowship of the Ring' AND duration = '2:58')</v>
      </c>
      <c r="C3" t="s">
        <v>28</v>
      </c>
      <c r="D3" t="s">
        <v>79</v>
      </c>
      <c r="E3" t="s">
        <v>79</v>
      </c>
      <c r="F3" s="6" t="str">
        <f t="shared" ref="F3:F66" si="0" xml:space="preserve"> "INSERT INTO movie_topics("&amp;A$1&amp;", "&amp;B$1&amp;", "&amp;C$1&amp;", "&amp;D$1&amp;", "&amp;E$1&amp;") VALUES ("&amp;A3&amp;", "&amp;B3&amp;", (SELECT id FROM topics WHERE genre_name = '"&amp;C3&amp;"'), "&amp;D3&amp;", "&amp;E3&amp;");"</f>
        <v>INSERT INTO movie_topics(id, movie_id, topic_id, created_at, updated_at) VALUES (DEFAULT, (SELECT id FROM movies WHERE movie_name = 'The Lord of the Rings: The Fellowship of the Ring' AND duration = '2:58'), (SELECT id FROM topics WHERE genre_name = 'Drama'), now(), now());</v>
      </c>
    </row>
    <row r="4" spans="1:6" x14ac:dyDescent="0.25">
      <c r="A4" t="s">
        <v>72</v>
      </c>
      <c r="B4" t="str">
        <f xml:space="preserve"> "(SELECT id FROM movies WHERE movie_name = '"&amp;movies!B2&amp;"' AND duration = '"&amp;movies!E2&amp;"')"</f>
        <v>(SELECT id FROM movies WHERE movie_name = 'The Lord of the Rings: The Fellowship of the Ring' AND duration = '2:58')</v>
      </c>
      <c r="C4" t="s">
        <v>30</v>
      </c>
      <c r="D4" t="s">
        <v>79</v>
      </c>
      <c r="E4" t="s">
        <v>79</v>
      </c>
      <c r="F4" s="6" t="str">
        <f t="shared" si="0"/>
        <v>INSERT INTO movie_topics(id, movie_id, topic_id, created_at, updated_at) VALUES (DEFAULT, (SELECT id FROM movies WHERE movie_name = 'The Lord of the Rings: The Fellowship of the Ring' AND duration = '2:58'), (SELECT id FROM topics WHERE genre_name = 'Fantasy'), now(), now());</v>
      </c>
    </row>
    <row r="5" spans="1:6" x14ac:dyDescent="0.25">
      <c r="A5" t="s">
        <v>72</v>
      </c>
      <c r="B5" t="str">
        <f xml:space="preserve"> "(SELECT id FROM movies WHERE movie_name = '"&amp;movies!B3&amp;"' AND duration = '"&amp;movies!E3&amp;"')"</f>
        <v>(SELECT id FROM movies WHERE movie_name = 'The Lord of the Rings: The Two Towers' AND duration = '2:59')</v>
      </c>
      <c r="C5" t="s">
        <v>22</v>
      </c>
      <c r="D5" t="s">
        <v>79</v>
      </c>
      <c r="E5" t="s">
        <v>79</v>
      </c>
      <c r="F5" s="6" t="str">
        <f t="shared" si="0"/>
        <v>INSERT INTO movie_topics(id, movie_id, topic_id, created_at, updated_at) VALUES (DEFAULT, (SELECT id FROM movies WHERE movie_name = 'The Lord of the Rings: The Two Towers' AND duration = '2:59'), (SELECT id FROM topics WHERE genre_name = 'Adventure'), now(), now());</v>
      </c>
    </row>
    <row r="6" spans="1:6" x14ac:dyDescent="0.25">
      <c r="A6" t="s">
        <v>72</v>
      </c>
      <c r="B6" t="str">
        <f xml:space="preserve"> "(SELECT id FROM movies WHERE movie_name = '"&amp;movies!B3&amp;"' AND duration = '"&amp;movies!E3&amp;"')"</f>
        <v>(SELECT id FROM movies WHERE movie_name = 'The Lord of the Rings: The Two Towers' AND duration = '2:59')</v>
      </c>
      <c r="C6" t="s">
        <v>28</v>
      </c>
      <c r="D6" t="s">
        <v>79</v>
      </c>
      <c r="E6" t="s">
        <v>79</v>
      </c>
      <c r="F6" s="6" t="str">
        <f t="shared" si="0"/>
        <v>INSERT INTO movie_topics(id, movie_id, topic_id, created_at, updated_at) VALUES (DEFAULT, (SELECT id FROM movies WHERE movie_name = 'The Lord of the Rings: The Two Towers' AND duration = '2:59'), (SELECT id FROM topics WHERE genre_name = 'Drama'), now(), now());</v>
      </c>
    </row>
    <row r="7" spans="1:6" x14ac:dyDescent="0.25">
      <c r="A7" t="s">
        <v>72</v>
      </c>
      <c r="B7" t="str">
        <f xml:space="preserve"> "(SELECT id FROM movies WHERE movie_name = '"&amp;movies!B3&amp;"' AND duration = '"&amp;movies!E3&amp;"')"</f>
        <v>(SELECT id FROM movies WHERE movie_name = 'The Lord of the Rings: The Two Towers' AND duration = '2:59')</v>
      </c>
      <c r="C7" t="s">
        <v>30</v>
      </c>
      <c r="D7" t="s">
        <v>79</v>
      </c>
      <c r="E7" t="s">
        <v>79</v>
      </c>
      <c r="F7" s="6" t="str">
        <f t="shared" si="0"/>
        <v>INSERT INTO movie_topics(id, movie_id, topic_id, created_at, updated_at) VALUES (DEFAULT, (SELECT id FROM movies WHERE movie_name = 'The Lord of the Rings: The Two Towers' AND duration = '2:59'), (SELECT id FROM topics WHERE genre_name = 'Fantasy'), now(), now());</v>
      </c>
    </row>
    <row r="8" spans="1:6" x14ac:dyDescent="0.25">
      <c r="A8" t="s">
        <v>72</v>
      </c>
      <c r="B8" t="str">
        <f xml:space="preserve"> "(SELECT id FROM movies WHERE movie_name = '"&amp;movies!B4&amp;"' AND duration = '"&amp;movies!E4&amp;"')"</f>
        <v>(SELECT id FROM movies WHERE movie_name = 'The Lord of the Rings: The Return of the King' AND duration = '3:21')</v>
      </c>
      <c r="C8" t="s">
        <v>22</v>
      </c>
      <c r="D8" t="s">
        <v>79</v>
      </c>
      <c r="E8" t="s">
        <v>79</v>
      </c>
      <c r="F8" s="6" t="str">
        <f t="shared" si="0"/>
        <v>INSERT INTO movie_topics(id, movie_id, topic_id, created_at, updated_at) VALUES (DEFAULT, (SELECT id FROM movies WHERE movie_name = 'The Lord of the Rings: The Return of the King' AND duration = '3:21'), (SELECT id FROM topics WHERE genre_name = 'Adventure'), now(), now());</v>
      </c>
    </row>
    <row r="9" spans="1:6" x14ac:dyDescent="0.25">
      <c r="A9" t="s">
        <v>72</v>
      </c>
      <c r="B9" t="str">
        <f xml:space="preserve"> "(SELECT id FROM movies WHERE movie_name = '"&amp;movies!B4&amp;"' AND duration = '"&amp;movies!E4&amp;"')"</f>
        <v>(SELECT id FROM movies WHERE movie_name = 'The Lord of the Rings: The Return of the King' AND duration = '3:21')</v>
      </c>
      <c r="C9" t="s">
        <v>28</v>
      </c>
      <c r="D9" t="s">
        <v>79</v>
      </c>
      <c r="E9" t="s">
        <v>79</v>
      </c>
      <c r="F9" s="6" t="str">
        <f t="shared" si="0"/>
        <v>INSERT INTO movie_topics(id, movie_id, topic_id, created_at, updated_at) VALUES (DEFAULT, (SELECT id FROM movies WHERE movie_name = 'The Lord of the Rings: The Return of the King' AND duration = '3:21'), (SELECT id FROM topics WHERE genre_name = 'Drama'), now(), now());</v>
      </c>
    </row>
    <row r="10" spans="1:6" x14ac:dyDescent="0.25">
      <c r="A10" t="s">
        <v>72</v>
      </c>
      <c r="B10" t="str">
        <f xml:space="preserve"> "(SELECT id FROM movies WHERE movie_name = '"&amp;movies!B4&amp;"' AND duration = '"&amp;movies!E4&amp;"')"</f>
        <v>(SELECT id FROM movies WHERE movie_name = 'The Lord of the Rings: The Return of the King' AND duration = '3:21')</v>
      </c>
      <c r="C10" t="s">
        <v>30</v>
      </c>
      <c r="D10" t="s">
        <v>79</v>
      </c>
      <c r="E10" t="s">
        <v>79</v>
      </c>
      <c r="F10" s="6" t="str">
        <f t="shared" si="0"/>
        <v>INSERT INTO movie_topics(id, movie_id, topic_id, created_at, updated_at) VALUES (DEFAULT, (SELECT id FROM movies WHERE movie_name = 'The Lord of the Rings: The Return of the King' AND duration = '3:21'), (SELECT id FROM topics WHERE genre_name = 'Fantasy'), now(), now());</v>
      </c>
    </row>
    <row r="11" spans="1:6" x14ac:dyDescent="0.25">
      <c r="A11" t="s">
        <v>72</v>
      </c>
      <c r="B11" t="str">
        <f xml:space="preserve"> "(SELECT id FROM movies WHERE movie_name = '"&amp;movies!B5&amp;"' AND duration = '"&amp;movies!E5&amp;"')"</f>
        <v>(SELECT id FROM movies WHERE movie_name = 'Howl''s Moving Castle' AND duration = '1:59')</v>
      </c>
      <c r="C11" t="s">
        <v>41</v>
      </c>
      <c r="D11" t="s">
        <v>79</v>
      </c>
      <c r="E11" t="s">
        <v>79</v>
      </c>
      <c r="F11" s="6" t="str">
        <f t="shared" si="0"/>
        <v>INSERT INTO movie_topics(id, movie_id, topic_id, created_at, updated_at) VALUES (DEFAULT, (SELECT id FROM movies WHERE movie_name = 'Howl''s Moving Castle' AND duration = '1:59'), (SELECT id FROM topics WHERE genre_name = 'Anime'), now(), now());</v>
      </c>
    </row>
    <row r="12" spans="1:6" x14ac:dyDescent="0.25">
      <c r="A12" t="s">
        <v>72</v>
      </c>
      <c r="B12" t="str">
        <f xml:space="preserve"> "(SELECT id FROM movies WHERE movie_name = '"&amp;movies!B5&amp;"' AND duration = '"&amp;movies!E5&amp;"')"</f>
        <v>(SELECT id FROM movies WHERE movie_name = 'Howl''s Moving Castle' AND duration = '1:59')</v>
      </c>
      <c r="C12" t="s">
        <v>22</v>
      </c>
      <c r="D12" t="s">
        <v>79</v>
      </c>
      <c r="E12" t="s">
        <v>79</v>
      </c>
      <c r="F12" s="6" t="str">
        <f t="shared" si="0"/>
        <v>INSERT INTO movie_topics(id, movie_id, topic_id, created_at, updated_at) VALUES (DEFAULT, (SELECT id FROM movies WHERE movie_name = 'Howl''s Moving Castle' AND duration = '1:59'), (SELECT id FROM topics WHERE genre_name = 'Adventure'), now(), now());</v>
      </c>
    </row>
    <row r="13" spans="1:6" x14ac:dyDescent="0.25">
      <c r="A13" t="s">
        <v>72</v>
      </c>
      <c r="B13" t="str">
        <f xml:space="preserve"> "(SELECT id FROM movies WHERE movie_name = '"&amp;movies!B5&amp;"' AND duration = '"&amp;movies!E5&amp;"')"</f>
        <v>(SELECT id FROM movies WHERE movie_name = 'Howl''s Moving Castle' AND duration = '1:59')</v>
      </c>
      <c r="C13" t="s">
        <v>29</v>
      </c>
      <c r="D13" t="s">
        <v>79</v>
      </c>
      <c r="E13" t="s">
        <v>79</v>
      </c>
      <c r="F13" s="6" t="str">
        <f t="shared" si="0"/>
        <v>INSERT INTO movie_topics(id, movie_id, topic_id, created_at, updated_at) VALUES (DEFAULT, (SELECT id FROM movies WHERE movie_name = 'Howl''s Moving Castle' AND duration = '1:59'), (SELECT id FROM topics WHERE genre_name = 'Family'), now(), now());</v>
      </c>
    </row>
    <row r="14" spans="1:6" x14ac:dyDescent="0.25">
      <c r="A14" t="s">
        <v>72</v>
      </c>
      <c r="B14" t="str">
        <f xml:space="preserve"> "(SELECT id FROM movies WHERE movie_name = '"&amp;movies!B6&amp;"' AND duration = '"&amp;movies!E6&amp;"')"</f>
        <v>(SELECT id FROM movies WHERE movie_name = 'Ghost' AND duration = '2:07')</v>
      </c>
      <c r="C14" t="s">
        <v>28</v>
      </c>
      <c r="D14" t="s">
        <v>79</v>
      </c>
      <c r="E14" t="s">
        <v>79</v>
      </c>
      <c r="F14" s="6" t="str">
        <f t="shared" si="0"/>
        <v>INSERT INTO movie_topics(id, movie_id, topic_id, created_at, updated_at) VALUES (DEFAULT, (SELECT id FROM movies WHERE movie_name = 'Ghost' AND duration = '2:07'), (SELECT id FROM topics WHERE genre_name = 'Drama'), now(), now());</v>
      </c>
    </row>
    <row r="15" spans="1:6" x14ac:dyDescent="0.25">
      <c r="A15" t="s">
        <v>72</v>
      </c>
      <c r="B15" t="str">
        <f xml:space="preserve"> "(SELECT id FROM movies WHERE movie_name = '"&amp;movies!B6&amp;"' AND duration = '"&amp;movies!E6&amp;"')"</f>
        <v>(SELECT id FROM movies WHERE movie_name = 'Ghost' AND duration = '2:07')</v>
      </c>
      <c r="C15" t="s">
        <v>29</v>
      </c>
      <c r="D15" t="s">
        <v>79</v>
      </c>
      <c r="E15" t="s">
        <v>79</v>
      </c>
      <c r="F15" s="6" t="str">
        <f t="shared" si="0"/>
        <v>INSERT INTO movie_topics(id, movie_id, topic_id, created_at, updated_at) VALUES (DEFAULT, (SELECT id FROM movies WHERE movie_name = 'Ghost' AND duration = '2:07'), (SELECT id FROM topics WHERE genre_name = 'Family'), now(), now());</v>
      </c>
    </row>
    <row r="16" spans="1:6" x14ac:dyDescent="0.25">
      <c r="A16" t="s">
        <v>72</v>
      </c>
      <c r="B16" t="str">
        <f xml:space="preserve"> "(SELECT id FROM movies WHERE movie_name = '"&amp;movies!B6&amp;"' AND duration = '"&amp;movies!E6&amp;"')"</f>
        <v>(SELECT id FROM movies WHERE movie_name = 'Ghost' AND duration = '2:07')</v>
      </c>
      <c r="C16" t="s">
        <v>34</v>
      </c>
      <c r="D16" t="s">
        <v>79</v>
      </c>
      <c r="E16" t="s">
        <v>79</v>
      </c>
      <c r="F16" s="6" t="str">
        <f t="shared" si="0"/>
        <v>INSERT INTO movie_topics(id, movie_id, topic_id, created_at, updated_at) VALUES (DEFAULT, (SELECT id FROM movies WHERE movie_name = 'Ghost' AND duration = '2:07'), (SELECT id FROM topics WHERE genre_name = 'Romance'), now(), now());</v>
      </c>
    </row>
    <row r="17" spans="1:6" x14ac:dyDescent="0.25">
      <c r="A17" t="s">
        <v>72</v>
      </c>
      <c r="B17" t="str">
        <f xml:space="preserve"> "(SELECT id FROM movies WHERE movie_name = '"&amp;movies!B7&amp;"' AND duration = '"&amp;movies!E7&amp;"')"</f>
        <v>(SELECT id FROM movies WHERE movie_name = 'The Notebook' AND duration = '2:03')</v>
      </c>
      <c r="C17" t="s">
        <v>28</v>
      </c>
      <c r="D17" t="s">
        <v>79</v>
      </c>
      <c r="E17" t="s">
        <v>79</v>
      </c>
      <c r="F17" s="6" t="str">
        <f t="shared" si="0"/>
        <v>INSERT INTO movie_topics(id, movie_id, topic_id, created_at, updated_at) VALUES (DEFAULT, (SELECT id FROM movies WHERE movie_name = 'The Notebook' AND duration = '2:03'), (SELECT id FROM topics WHERE genre_name = 'Drama'), now(), now());</v>
      </c>
    </row>
    <row r="18" spans="1:6" x14ac:dyDescent="0.25">
      <c r="A18" t="s">
        <v>72</v>
      </c>
      <c r="B18" t="str">
        <f xml:space="preserve"> "(SELECT id FROM movies WHERE movie_name = '"&amp;movies!B7&amp;"' AND duration = '"&amp;movies!E7&amp;"')"</f>
        <v>(SELECT id FROM movies WHERE movie_name = 'The Notebook' AND duration = '2:03')</v>
      </c>
      <c r="C18" t="s">
        <v>34</v>
      </c>
      <c r="D18" t="s">
        <v>79</v>
      </c>
      <c r="E18" t="s">
        <v>79</v>
      </c>
      <c r="F18" s="6" t="str">
        <f t="shared" si="0"/>
        <v>INSERT INTO movie_topics(id, movie_id, topic_id, created_at, updated_at) VALUES (DEFAULT, (SELECT id FROM movies WHERE movie_name = 'The Notebook' AND duration = '2:03'), (SELECT id FROM topics WHERE genre_name = 'Romance'), now(), now());</v>
      </c>
    </row>
    <row r="19" spans="1:6" x14ac:dyDescent="0.25">
      <c r="A19" t="s">
        <v>72</v>
      </c>
      <c r="B19" t="str">
        <f xml:space="preserve"> "(SELECT id FROM movies WHERE movie_name = '"&amp;movies!B8&amp;"' AND duration = '"&amp;movies!E8&amp;"')"</f>
        <v>(SELECT id FROM movies WHERE movie_name = 'A Walk to Remember' AND duration = '1:41')</v>
      </c>
      <c r="C19" t="s">
        <v>28</v>
      </c>
      <c r="D19" t="s">
        <v>79</v>
      </c>
      <c r="E19" t="s">
        <v>79</v>
      </c>
      <c r="F19" s="6" t="str">
        <f t="shared" si="0"/>
        <v>INSERT INTO movie_topics(id, movie_id, topic_id, created_at, updated_at) VALUES (DEFAULT, (SELECT id FROM movies WHERE movie_name = 'A Walk to Remember' AND duration = '1:41'), (SELECT id FROM topics WHERE genre_name = 'Drama'), now(), now());</v>
      </c>
    </row>
    <row r="20" spans="1:6" x14ac:dyDescent="0.25">
      <c r="A20" t="s">
        <v>72</v>
      </c>
      <c r="B20" t="str">
        <f xml:space="preserve"> "(SELECT id FROM movies WHERE movie_name = '"&amp;movies!B8&amp;"' AND duration = '"&amp;movies!E8&amp;"')"</f>
        <v>(SELECT id FROM movies WHERE movie_name = 'A Walk to Remember' AND duration = '1:41')</v>
      </c>
      <c r="C20" t="s">
        <v>34</v>
      </c>
      <c r="D20" t="s">
        <v>79</v>
      </c>
      <c r="E20" t="s">
        <v>79</v>
      </c>
      <c r="F20" s="6" t="str">
        <f t="shared" si="0"/>
        <v>INSERT INTO movie_topics(id, movie_id, topic_id, created_at, updated_at) VALUES (DEFAULT, (SELECT id FROM movies WHERE movie_name = 'A Walk to Remember' AND duration = '1:41'), (SELECT id FROM topics WHERE genre_name = 'Romance'), now(), now());</v>
      </c>
    </row>
    <row r="21" spans="1:6" x14ac:dyDescent="0.25">
      <c r="A21" t="s">
        <v>72</v>
      </c>
      <c r="B21" t="str">
        <f xml:space="preserve"> "(SELECT id FROM movies WHERE movie_name = '"&amp;movies!B9&amp;"' AND duration = '"&amp;movies!E9&amp;"')"</f>
        <v>(SELECT id FROM movies WHERE movie_name = 'Dirty Dancing' AND duration = '1:40')</v>
      </c>
      <c r="C21" t="s">
        <v>28</v>
      </c>
      <c r="D21" t="s">
        <v>79</v>
      </c>
      <c r="E21" t="s">
        <v>79</v>
      </c>
      <c r="F21" s="6" t="str">
        <f t="shared" si="0"/>
        <v>INSERT INTO movie_topics(id, movie_id, topic_id, created_at, updated_at) VALUES (DEFAULT, (SELECT id FROM movies WHERE movie_name = 'Dirty Dancing' AND duration = '1:40'), (SELECT id FROM topics WHERE genre_name = 'Drama'), now(), now());</v>
      </c>
    </row>
    <row r="22" spans="1:6" x14ac:dyDescent="0.25">
      <c r="A22" t="s">
        <v>72</v>
      </c>
      <c r="B22" t="str">
        <f xml:space="preserve"> "(SELECT id FROM movies WHERE movie_name = '"&amp;movies!B9&amp;"' AND duration = '"&amp;movies!E9&amp;"')"</f>
        <v>(SELECT id FROM movies WHERE movie_name = 'Dirty Dancing' AND duration = '1:40')</v>
      </c>
      <c r="C22" t="s">
        <v>35</v>
      </c>
      <c r="D22" t="s">
        <v>79</v>
      </c>
      <c r="E22" t="s">
        <v>79</v>
      </c>
      <c r="F22" s="6" t="str">
        <f t="shared" si="0"/>
        <v>INSERT INTO movie_topics(id, movie_id, topic_id, created_at, updated_at) VALUES (DEFAULT, (SELECT id FROM movies WHERE movie_name = 'Dirty Dancing' AND duration = '1:40'), (SELECT id FROM topics WHERE genre_name = 'Musical'), now(), now());</v>
      </c>
    </row>
    <row r="23" spans="1:6" x14ac:dyDescent="0.25">
      <c r="A23" t="s">
        <v>72</v>
      </c>
      <c r="B23" t="str">
        <f xml:space="preserve"> "(SELECT id FROM movies WHERE movie_name = '"&amp;movies!B9&amp;"' AND duration = '"&amp;movies!E9&amp;"')"</f>
        <v>(SELECT id FROM movies WHERE movie_name = 'Dirty Dancing' AND duration = '1:40')</v>
      </c>
      <c r="C23" t="s">
        <v>34</v>
      </c>
      <c r="D23" t="s">
        <v>79</v>
      </c>
      <c r="E23" t="s">
        <v>79</v>
      </c>
      <c r="F23" s="6" t="str">
        <f t="shared" si="0"/>
        <v>INSERT INTO movie_topics(id, movie_id, topic_id, created_at, updated_at) VALUES (DEFAULT, (SELECT id FROM movies WHERE movie_name = 'Dirty Dancing' AND duration = '1:40'), (SELECT id FROM topics WHERE genre_name = 'Romance'), now(), now());</v>
      </c>
    </row>
    <row r="24" spans="1:6" x14ac:dyDescent="0.25">
      <c r="A24" t="s">
        <v>72</v>
      </c>
      <c r="B24" t="str">
        <f xml:space="preserve"> "(SELECT id FROM movies WHERE movie_name = '"&amp;movies!B10&amp;"' AND duration = '"&amp;movies!E10&amp;"')"</f>
        <v>(SELECT id FROM movies WHERE movie_name = 'Notting Hill' AND duration = '2:04')</v>
      </c>
      <c r="C24" t="s">
        <v>25</v>
      </c>
      <c r="D24" t="s">
        <v>79</v>
      </c>
      <c r="E24" t="s">
        <v>79</v>
      </c>
      <c r="F24" s="6" t="str">
        <f t="shared" si="0"/>
        <v>INSERT INTO movie_topics(id, movie_id, topic_id, created_at, updated_at) VALUES (DEFAULT, (SELECT id FROM movies WHERE movie_name = 'Notting Hill' AND duration = '2:04'), (SELECT id FROM topics WHERE genre_name = 'Comedy'), now(), now());</v>
      </c>
    </row>
    <row r="25" spans="1:6" x14ac:dyDescent="0.25">
      <c r="A25" t="s">
        <v>72</v>
      </c>
      <c r="B25" t="str">
        <f xml:space="preserve"> "(SELECT id FROM movies WHERE movie_name = '"&amp;movies!B10&amp;"' AND duration = '"&amp;movies!E10&amp;"')"</f>
        <v>(SELECT id FROM movies WHERE movie_name = 'Notting Hill' AND duration = '2:04')</v>
      </c>
      <c r="C25" t="s">
        <v>28</v>
      </c>
      <c r="D25" t="s">
        <v>79</v>
      </c>
      <c r="E25" t="s">
        <v>79</v>
      </c>
      <c r="F25" s="6" t="str">
        <f t="shared" si="0"/>
        <v>INSERT INTO movie_topics(id, movie_id, topic_id, created_at, updated_at) VALUES (DEFAULT, (SELECT id FROM movies WHERE movie_name = 'Notting Hill' AND duration = '2:04'), (SELECT id FROM topics WHERE genre_name = 'Drama'), now(), now());</v>
      </c>
    </row>
    <row r="26" spans="1:6" x14ac:dyDescent="0.25">
      <c r="A26" t="s">
        <v>72</v>
      </c>
      <c r="B26" t="str">
        <f xml:space="preserve"> "(SELECT id FROM movies WHERE movie_name = '"&amp;movies!B10&amp;"' AND duration = '"&amp;movies!E10&amp;"')"</f>
        <v>(SELECT id FROM movies WHERE movie_name = 'Notting Hill' AND duration = '2:04')</v>
      </c>
      <c r="C26" t="s">
        <v>34</v>
      </c>
      <c r="D26" t="s">
        <v>79</v>
      </c>
      <c r="E26" t="s">
        <v>79</v>
      </c>
      <c r="F26" s="6" t="str">
        <f t="shared" si="0"/>
        <v>INSERT INTO movie_topics(id, movie_id, topic_id, created_at, updated_at) VALUES (DEFAULT, (SELECT id FROM movies WHERE movie_name = 'Notting Hill' AND duration = '2:04'), (SELECT id FROM topics WHERE genre_name = 'Romance'), now(), now());</v>
      </c>
    </row>
    <row r="27" spans="1:6" x14ac:dyDescent="0.25">
      <c r="A27" t="s">
        <v>72</v>
      </c>
      <c r="B27" t="str">
        <f xml:space="preserve"> "(SELECT id FROM movies WHERE movie_name = '"&amp;movies!B11&amp;"' AND duration = '"&amp;movies!E11&amp;"')"</f>
        <v>(SELECT id FROM movies WHERE movie_name = 'Pretty Woman' AND duration = '1:59')</v>
      </c>
      <c r="C27" t="s">
        <v>25</v>
      </c>
      <c r="D27" t="s">
        <v>79</v>
      </c>
      <c r="E27" t="s">
        <v>79</v>
      </c>
      <c r="F27" s="6" t="str">
        <f t="shared" si="0"/>
        <v>INSERT INTO movie_topics(id, movie_id, topic_id, created_at, updated_at) VALUES (DEFAULT, (SELECT id FROM movies WHERE movie_name = 'Pretty Woman' AND duration = '1:59'), (SELECT id FROM topics WHERE genre_name = 'Comedy'), now(), now());</v>
      </c>
    </row>
    <row r="28" spans="1:6" x14ac:dyDescent="0.25">
      <c r="A28" t="s">
        <v>72</v>
      </c>
      <c r="B28" t="str">
        <f xml:space="preserve"> "(SELECT id FROM movies WHERE movie_name = '"&amp;movies!B11&amp;"' AND duration = '"&amp;movies!E11&amp;"')"</f>
        <v>(SELECT id FROM movies WHERE movie_name = 'Pretty Woman' AND duration = '1:59')</v>
      </c>
      <c r="C28" t="s">
        <v>34</v>
      </c>
      <c r="D28" t="s">
        <v>79</v>
      </c>
      <c r="E28" t="s">
        <v>79</v>
      </c>
      <c r="F28" s="6" t="str">
        <f t="shared" si="0"/>
        <v>INSERT INTO movie_topics(id, movie_id, topic_id, created_at, updated_at) VALUES (DEFAULT, (SELECT id FROM movies WHERE movie_name = 'Pretty Woman' AND duration = '1:59'), (SELECT id FROM topics WHERE genre_name = 'Romance'), now(), now());</v>
      </c>
    </row>
    <row r="29" spans="1:6" x14ac:dyDescent="0.25">
      <c r="A29" t="s">
        <v>72</v>
      </c>
      <c r="B29" t="str">
        <f xml:space="preserve"> "(SELECT id FROM movies WHERE movie_name = '"&amp;movies!B12&amp;"' AND duration = '"&amp;movies!E12&amp;"')"</f>
        <v>(SELECT id FROM movies WHERE movie_name = 'Say Anything' AND duration = '1:40')</v>
      </c>
      <c r="C29" t="s">
        <v>25</v>
      </c>
      <c r="D29" t="s">
        <v>79</v>
      </c>
      <c r="E29" t="s">
        <v>79</v>
      </c>
      <c r="F29" s="6" t="str">
        <f t="shared" si="0"/>
        <v>INSERT INTO movie_topics(id, movie_id, topic_id, created_at, updated_at) VALUES (DEFAULT, (SELECT id FROM movies WHERE movie_name = 'Say Anything' AND duration = '1:40'), (SELECT id FROM topics WHERE genre_name = 'Comedy'), now(), now());</v>
      </c>
    </row>
    <row r="30" spans="1:6" x14ac:dyDescent="0.25">
      <c r="A30" t="s">
        <v>72</v>
      </c>
      <c r="B30" t="str">
        <f xml:space="preserve"> "(SELECT id FROM movies WHERE movie_name = '"&amp;movies!B12&amp;"' AND duration = '"&amp;movies!E12&amp;"')"</f>
        <v>(SELECT id FROM movies WHERE movie_name = 'Say Anything' AND duration = '1:40')</v>
      </c>
      <c r="C30" t="s">
        <v>28</v>
      </c>
      <c r="D30" t="s">
        <v>79</v>
      </c>
      <c r="E30" t="s">
        <v>79</v>
      </c>
      <c r="F30" s="6" t="str">
        <f t="shared" si="0"/>
        <v>INSERT INTO movie_topics(id, movie_id, topic_id, created_at, updated_at) VALUES (DEFAULT, (SELECT id FROM movies WHERE movie_name = 'Say Anything' AND duration = '1:40'), (SELECT id FROM topics WHERE genre_name = 'Drama'), now(), now());</v>
      </c>
    </row>
    <row r="31" spans="1:6" x14ac:dyDescent="0.25">
      <c r="A31" t="s">
        <v>72</v>
      </c>
      <c r="B31" t="str">
        <f xml:space="preserve"> "(SELECT id FROM movies WHERE movie_name = '"&amp;movies!B12&amp;"' AND duration = '"&amp;movies!E12&amp;"')"</f>
        <v>(SELECT id FROM movies WHERE movie_name = 'Say Anything' AND duration = '1:40')</v>
      </c>
      <c r="C31" t="s">
        <v>34</v>
      </c>
      <c r="D31" t="s">
        <v>79</v>
      </c>
      <c r="E31" t="s">
        <v>79</v>
      </c>
      <c r="F31" s="6" t="str">
        <f t="shared" si="0"/>
        <v>INSERT INTO movie_topics(id, movie_id, topic_id, created_at, updated_at) VALUES (DEFAULT, (SELECT id FROM movies WHERE movie_name = 'Say Anything' AND duration = '1:40'), (SELECT id FROM topics WHERE genre_name = 'Romance'), now(), now());</v>
      </c>
    </row>
    <row r="32" spans="1:6" x14ac:dyDescent="0.25">
      <c r="A32" t="s">
        <v>72</v>
      </c>
      <c r="B32" t="str">
        <f xml:space="preserve"> "(SELECT id FROM movies WHERE movie_name = '"&amp;movies!B13&amp;"' AND duration = '"&amp;movies!E13&amp;"')"</f>
        <v>(SELECT id FROM movies WHERE movie_name = 'Titanic' AND duration = '3:14')</v>
      </c>
      <c r="C32" t="s">
        <v>28</v>
      </c>
      <c r="D32" t="s">
        <v>79</v>
      </c>
      <c r="E32" t="s">
        <v>79</v>
      </c>
      <c r="F32" s="6" t="str">
        <f t="shared" si="0"/>
        <v>INSERT INTO movie_topics(id, movie_id, topic_id, created_at, updated_at) VALUES (DEFAULT, (SELECT id FROM movies WHERE movie_name = 'Titanic' AND duration = '3:14'), (SELECT id FROM topics WHERE genre_name = 'Drama'), now(), now());</v>
      </c>
    </row>
    <row r="33" spans="1:6" x14ac:dyDescent="0.25">
      <c r="A33" t="s">
        <v>72</v>
      </c>
      <c r="B33" t="str">
        <f xml:space="preserve"> "(SELECT id FROM movies WHERE movie_name = '"&amp;movies!B13&amp;"' AND duration = '"&amp;movies!E13&amp;"')"</f>
        <v>(SELECT id FROM movies WHERE movie_name = 'Titanic' AND duration = '3:14')</v>
      </c>
      <c r="C33" t="s">
        <v>34</v>
      </c>
      <c r="D33" t="s">
        <v>79</v>
      </c>
      <c r="E33" t="s">
        <v>79</v>
      </c>
      <c r="F33" s="6" t="str">
        <f t="shared" si="0"/>
        <v>INSERT INTO movie_topics(id, movie_id, topic_id, created_at, updated_at) VALUES (DEFAULT, (SELECT id FROM movies WHERE movie_name = 'Titanic' AND duration = '3:14'), (SELECT id FROM topics WHERE genre_name = 'Romance'), now(), now());</v>
      </c>
    </row>
    <row r="34" spans="1:6" x14ac:dyDescent="0.25">
      <c r="A34" t="s">
        <v>72</v>
      </c>
      <c r="B34" t="str">
        <f xml:space="preserve"> "(SELECT id FROM movies WHERE movie_name = '"&amp;movies!B14&amp;"' AND duration = '"&amp;movies!E14&amp;"')"</f>
        <v>(SELECT id FROM movies WHERE movie_name = 'P.S. I Love You' AND duration = '2:06')</v>
      </c>
      <c r="C34" t="s">
        <v>28</v>
      </c>
      <c r="D34" t="s">
        <v>79</v>
      </c>
      <c r="E34" t="s">
        <v>79</v>
      </c>
      <c r="F34" s="6" t="str">
        <f t="shared" si="0"/>
        <v>INSERT INTO movie_topics(id, movie_id, topic_id, created_at, updated_at) VALUES (DEFAULT, (SELECT id FROM movies WHERE movie_name = 'P.S. I Love You' AND duration = '2:06'), (SELECT id FROM topics WHERE genre_name = 'Drama'), now(), now());</v>
      </c>
    </row>
    <row r="35" spans="1:6" x14ac:dyDescent="0.25">
      <c r="A35" t="s">
        <v>72</v>
      </c>
      <c r="B35" t="str">
        <f xml:space="preserve"> "(SELECT id FROM movies WHERE movie_name = '"&amp;movies!B14&amp;"' AND duration = '"&amp;movies!E14&amp;"')"</f>
        <v>(SELECT id FROM movies WHERE movie_name = 'P.S. I Love You' AND duration = '2:06')</v>
      </c>
      <c r="C35" t="s">
        <v>34</v>
      </c>
      <c r="D35" t="s">
        <v>79</v>
      </c>
      <c r="E35" t="s">
        <v>79</v>
      </c>
      <c r="F35" s="6" t="str">
        <f t="shared" si="0"/>
        <v>INSERT INTO movie_topics(id, movie_id, topic_id, created_at, updated_at) VALUES (DEFAULT, (SELECT id FROM movies WHERE movie_name = 'P.S. I Love You' AND duration = '2:06'), (SELECT id FROM topics WHERE genre_name = 'Romance'), now(), now());</v>
      </c>
    </row>
    <row r="36" spans="1:6" x14ac:dyDescent="0.25">
      <c r="A36" t="s">
        <v>72</v>
      </c>
      <c r="B36" t="str">
        <f xml:space="preserve"> "(SELECT id FROM movies WHERE movie_name = '"&amp;movies!B15&amp;"' AND duration = '"&amp;movies!E15&amp;"')"</f>
        <v>(SELECT id FROM movies WHERE movie_name = 'Legends of the Fall' AND duration = '2:13')</v>
      </c>
      <c r="C36" t="s">
        <v>28</v>
      </c>
      <c r="D36" t="s">
        <v>79</v>
      </c>
      <c r="E36" t="s">
        <v>79</v>
      </c>
      <c r="F36" s="6" t="str">
        <f t="shared" si="0"/>
        <v>INSERT INTO movie_topics(id, movie_id, topic_id, created_at, updated_at) VALUES (DEFAULT, (SELECT id FROM movies WHERE movie_name = 'Legends of the Fall' AND duration = '2:13'), (SELECT id FROM topics WHERE genre_name = 'Drama'), now(), now());</v>
      </c>
    </row>
    <row r="37" spans="1:6" x14ac:dyDescent="0.25">
      <c r="A37" t="s">
        <v>72</v>
      </c>
      <c r="B37" t="str">
        <f xml:space="preserve"> "(SELECT id FROM movies WHERE movie_name = '"&amp;movies!B15&amp;"' AND duration = '"&amp;movies!E15&amp;"')"</f>
        <v>(SELECT id FROM movies WHERE movie_name = 'Legends of the Fall' AND duration = '2:13')</v>
      </c>
      <c r="C37" t="s">
        <v>34</v>
      </c>
      <c r="D37" t="s">
        <v>79</v>
      </c>
      <c r="E37" t="s">
        <v>79</v>
      </c>
      <c r="F37" s="6" t="str">
        <f t="shared" si="0"/>
        <v>INSERT INTO movie_topics(id, movie_id, topic_id, created_at, updated_at) VALUES (DEFAULT, (SELECT id FROM movies WHERE movie_name = 'Legends of the Fall' AND duration = '2:13'), (SELECT id FROM topics WHERE genre_name = 'Romance'), now(), now());</v>
      </c>
    </row>
    <row r="38" spans="1:6" x14ac:dyDescent="0.25">
      <c r="A38" t="s">
        <v>72</v>
      </c>
      <c r="B38" t="str">
        <f xml:space="preserve"> "(SELECT id FROM movies WHERE movie_name = '"&amp;movies!B15&amp;"' AND duration = '"&amp;movies!E15&amp;"')"</f>
        <v>(SELECT id FROM movies WHERE movie_name = 'Legends of the Fall' AND duration = '2:13')</v>
      </c>
      <c r="C38" t="s">
        <v>39</v>
      </c>
      <c r="D38" t="s">
        <v>79</v>
      </c>
      <c r="E38" t="s">
        <v>79</v>
      </c>
      <c r="F38" s="6" t="str">
        <f t="shared" si="0"/>
        <v>INSERT INTO movie_topics(id, movie_id, topic_id, created_at, updated_at) VALUES (DEFAULT, (SELECT id FROM movies WHERE movie_name = 'Legends of the Fall' AND duration = '2:13'), (SELECT id FROM topics WHERE genre_name = 'War'), now(), now());</v>
      </c>
    </row>
    <row r="39" spans="1:6" x14ac:dyDescent="0.25">
      <c r="A39" t="s">
        <v>72</v>
      </c>
      <c r="B39" t="str">
        <f xml:space="preserve"> "(SELECT id FROM movies WHERE movie_name = '"&amp;movies!B16&amp;"' AND duration = '"&amp;movies!E16&amp;"')"</f>
        <v>(SELECT id FROM movies WHERE movie_name = 'Troy' AND duration = '2:43')</v>
      </c>
      <c r="C39" t="s">
        <v>22</v>
      </c>
      <c r="D39" t="s">
        <v>79</v>
      </c>
      <c r="E39" t="s">
        <v>79</v>
      </c>
      <c r="F39" s="6" t="str">
        <f t="shared" si="0"/>
        <v>INSERT INTO movie_topics(id, movie_id, topic_id, created_at, updated_at) VALUES (DEFAULT, (SELECT id FROM movies WHERE movie_name = 'Troy' AND duration = '2:43'), (SELECT id FROM topics WHERE genre_name = 'Adventure'), now(), now());</v>
      </c>
    </row>
    <row r="40" spans="1:6" x14ac:dyDescent="0.25">
      <c r="A40" t="s">
        <v>72</v>
      </c>
      <c r="B40" t="str">
        <f xml:space="preserve"> "(SELECT id FROM movies WHERE movie_name = '"&amp;movies!B16&amp;"' AND duration = '"&amp;movies!E16&amp;"')"</f>
        <v>(SELECT id FROM movies WHERE movie_name = 'Troy' AND duration = '2:43')</v>
      </c>
      <c r="C40" t="s">
        <v>21</v>
      </c>
      <c r="D40" t="s">
        <v>79</v>
      </c>
      <c r="E40" t="s">
        <v>79</v>
      </c>
      <c r="F40" s="6" t="str">
        <f t="shared" si="0"/>
        <v>INSERT INTO movie_topics(id, movie_id, topic_id, created_at, updated_at) VALUES (DEFAULT, (SELECT id FROM movies WHERE movie_name = 'Troy' AND duration = '2:43'), (SELECT id FROM topics WHERE genre_name = 'Action'), now(), now());</v>
      </c>
    </row>
    <row r="41" spans="1:6" x14ac:dyDescent="0.25">
      <c r="A41" t="s">
        <v>72</v>
      </c>
      <c r="B41" t="str">
        <f xml:space="preserve"> "(SELECT id FROM movies WHERE movie_name = '"&amp;movies!B17&amp;"' AND duration = '"&amp;movies!E17&amp;"')"</f>
        <v>(SELECT id FROM movies WHERE movie_name = 'Se7en' AND duration = '2:07')</v>
      </c>
      <c r="C41" t="s">
        <v>26</v>
      </c>
      <c r="D41" t="s">
        <v>79</v>
      </c>
      <c r="E41" t="s">
        <v>79</v>
      </c>
      <c r="F41" s="6" t="str">
        <f t="shared" si="0"/>
        <v>INSERT INTO movie_topics(id, movie_id, topic_id, created_at, updated_at) VALUES (DEFAULT, (SELECT id FROM movies WHERE movie_name = 'Se7en' AND duration = '2:07'), (SELECT id FROM topics WHERE genre_name = 'Crime'), now(), now());</v>
      </c>
    </row>
    <row r="42" spans="1:6" x14ac:dyDescent="0.25">
      <c r="A42" t="s">
        <v>72</v>
      </c>
      <c r="B42" t="str">
        <f xml:space="preserve"> "(SELECT id FROM movies WHERE movie_name = '"&amp;movies!B17&amp;"' AND duration = '"&amp;movies!E17&amp;"')"</f>
        <v>(SELECT id FROM movies WHERE movie_name = 'Se7en' AND duration = '2:07')</v>
      </c>
      <c r="C42" t="s">
        <v>28</v>
      </c>
      <c r="D42" t="s">
        <v>79</v>
      </c>
      <c r="E42" t="s">
        <v>79</v>
      </c>
      <c r="F42" s="6" t="str">
        <f t="shared" si="0"/>
        <v>INSERT INTO movie_topics(id, movie_id, topic_id, created_at, updated_at) VALUES (DEFAULT, (SELECT id FROM movies WHERE movie_name = 'Se7en' AND duration = '2:07'), (SELECT id FROM topics WHERE genre_name = 'Drama'), now(), now());</v>
      </c>
    </row>
    <row r="43" spans="1:6" x14ac:dyDescent="0.25">
      <c r="A43" t="s">
        <v>72</v>
      </c>
      <c r="B43" t="str">
        <f xml:space="preserve"> "(SELECT id FROM movies WHERE movie_name = '"&amp;movies!B17&amp;"' AND duration = '"&amp;movies!E17&amp;"')"</f>
        <v>(SELECT id FROM movies WHERE movie_name = 'Se7en' AND duration = '2:07')</v>
      </c>
      <c r="C43" t="s">
        <v>36</v>
      </c>
      <c r="D43" t="s">
        <v>79</v>
      </c>
      <c r="E43" t="s">
        <v>79</v>
      </c>
      <c r="F43" s="6" t="str">
        <f t="shared" si="0"/>
        <v>INSERT INTO movie_topics(id, movie_id, topic_id, created_at, updated_at) VALUES (DEFAULT, (SELECT id FROM movies WHERE movie_name = 'Se7en' AND duration = '2:07'), (SELECT id FROM topics WHERE genre_name = 'Mystery'), now(), now());</v>
      </c>
    </row>
    <row r="44" spans="1:6" x14ac:dyDescent="0.25">
      <c r="A44" t="s">
        <v>72</v>
      </c>
      <c r="B44" t="str">
        <f xml:space="preserve"> "(SELECT id FROM movies WHERE movie_name = '"&amp;movies!B18&amp;"' AND duration = '"&amp;movies!E18&amp;"')"</f>
        <v>(SELECT id FROM movies WHERE movie_name = 'House of Flying Daggers' AND duration = '1:59')</v>
      </c>
      <c r="C44" t="s">
        <v>21</v>
      </c>
      <c r="D44" t="s">
        <v>79</v>
      </c>
      <c r="E44" t="s">
        <v>79</v>
      </c>
      <c r="F44" s="6" t="str">
        <f t="shared" si="0"/>
        <v>INSERT INTO movie_topics(id, movie_id, topic_id, created_at, updated_at) VALUES (DEFAULT, (SELECT id FROM movies WHERE movie_name = 'House of Flying Daggers' AND duration = '1:59'), (SELECT id FROM topics WHERE genre_name = 'Action'), now(), now());</v>
      </c>
    </row>
    <row r="45" spans="1:6" x14ac:dyDescent="0.25">
      <c r="A45" t="s">
        <v>72</v>
      </c>
      <c r="B45" t="str">
        <f xml:space="preserve"> "(SELECT id FROM movies WHERE movie_name = '"&amp;movies!B18&amp;"' AND duration = '"&amp;movies!E18&amp;"')"</f>
        <v>(SELECT id FROM movies WHERE movie_name = 'House of Flying Daggers' AND duration = '1:59')</v>
      </c>
      <c r="C45" t="s">
        <v>22</v>
      </c>
      <c r="D45" t="s">
        <v>79</v>
      </c>
      <c r="E45" t="s">
        <v>79</v>
      </c>
      <c r="F45" s="6" t="str">
        <f t="shared" si="0"/>
        <v>INSERT INTO movie_topics(id, movie_id, topic_id, created_at, updated_at) VALUES (DEFAULT, (SELECT id FROM movies WHERE movie_name = 'House of Flying Daggers' AND duration = '1:59'), (SELECT id FROM topics WHERE genre_name = 'Adventure'), now(), now());</v>
      </c>
    </row>
    <row r="46" spans="1:6" x14ac:dyDescent="0.25">
      <c r="A46" t="s">
        <v>72</v>
      </c>
      <c r="B46" t="str">
        <f xml:space="preserve"> "(SELECT id FROM movies WHERE movie_name = '"&amp;movies!B18&amp;"' AND duration = '"&amp;movies!E18&amp;"')"</f>
        <v>(SELECT id FROM movies WHERE movie_name = 'House of Flying Daggers' AND duration = '1:59')</v>
      </c>
      <c r="C46" t="s">
        <v>28</v>
      </c>
      <c r="D46" t="s">
        <v>79</v>
      </c>
      <c r="E46" t="s">
        <v>79</v>
      </c>
      <c r="F46" s="6" t="str">
        <f t="shared" si="0"/>
        <v>INSERT INTO movie_topics(id, movie_id, topic_id, created_at, updated_at) VALUES (DEFAULT, (SELECT id FROM movies WHERE movie_name = 'House of Flying Daggers' AND duration = '1:59'), (SELECT id FROM topics WHERE genre_name = 'Drama'), now(), now());</v>
      </c>
    </row>
    <row r="47" spans="1:6" x14ac:dyDescent="0.25">
      <c r="A47" t="s">
        <v>72</v>
      </c>
      <c r="B47" t="str">
        <f xml:space="preserve"> "(SELECT id FROM movies WHERE movie_name = '"&amp;movies!B19&amp;"' AND duration = '"&amp;movies!E19&amp;"')"</f>
        <v>(SELECT id FROM movies WHERE movie_name = 'Hero' AND duration = '1:39')</v>
      </c>
      <c r="C47" t="s">
        <v>21</v>
      </c>
      <c r="D47" t="s">
        <v>79</v>
      </c>
      <c r="E47" t="s">
        <v>79</v>
      </c>
      <c r="F47" s="6" t="str">
        <f t="shared" si="0"/>
        <v>INSERT INTO movie_topics(id, movie_id, topic_id, created_at, updated_at) VALUES (DEFAULT, (SELECT id FROM movies WHERE movie_name = 'Hero' AND duration = '1:39'), (SELECT id FROM topics WHERE genre_name = 'Action'), now(), now());</v>
      </c>
    </row>
    <row r="48" spans="1:6" x14ac:dyDescent="0.25">
      <c r="A48" t="s">
        <v>72</v>
      </c>
      <c r="B48" t="str">
        <f xml:space="preserve"> "(SELECT id FROM movies WHERE movie_name = '"&amp;movies!B19&amp;"' AND duration = '"&amp;movies!E19&amp;"')"</f>
        <v>(SELECT id FROM movies WHERE movie_name = 'Hero' AND duration = '1:39')</v>
      </c>
      <c r="C48" t="s">
        <v>22</v>
      </c>
      <c r="D48" t="s">
        <v>79</v>
      </c>
      <c r="E48" t="s">
        <v>79</v>
      </c>
      <c r="F48" s="6" t="str">
        <f t="shared" si="0"/>
        <v>INSERT INTO movie_topics(id, movie_id, topic_id, created_at, updated_at) VALUES (DEFAULT, (SELECT id FROM movies WHERE movie_name = 'Hero' AND duration = '1:39'), (SELECT id FROM topics WHERE genre_name = 'Adventure'), now(), now());</v>
      </c>
    </row>
    <row r="49" spans="1:6" x14ac:dyDescent="0.25">
      <c r="A49" t="s">
        <v>72</v>
      </c>
      <c r="B49" t="str">
        <f xml:space="preserve"> "(SELECT id FROM movies WHERE movie_name = '"&amp;movies!B19&amp;"' AND duration = '"&amp;movies!E19&amp;"')"</f>
        <v>(SELECT id FROM movies WHERE movie_name = 'Hero' AND duration = '1:39')</v>
      </c>
      <c r="C49" t="s">
        <v>32</v>
      </c>
      <c r="D49" t="s">
        <v>79</v>
      </c>
      <c r="E49" t="s">
        <v>79</v>
      </c>
      <c r="F49" s="6" t="str">
        <f t="shared" si="0"/>
        <v>INSERT INTO movie_topics(id, movie_id, topic_id, created_at, updated_at) VALUES (DEFAULT, (SELECT id FROM movies WHERE movie_name = 'Hero' AND duration = '1:39'), (SELECT id FROM topics WHERE genre_name = 'History'), now(), now());</v>
      </c>
    </row>
    <row r="50" spans="1:6" x14ac:dyDescent="0.25">
      <c r="A50" t="s">
        <v>72</v>
      </c>
      <c r="B50" t="str">
        <f xml:space="preserve"> "(SELECT id FROM movies WHERE movie_name = '"&amp;movies!B20&amp;"' AND duration = '"&amp;movies!E20&amp;"')"</f>
        <v>(SELECT id FROM movies WHERE movie_name = 'Red Cliff' AND duration = '1:28')</v>
      </c>
      <c r="C50" t="s">
        <v>21</v>
      </c>
      <c r="D50" t="s">
        <v>79</v>
      </c>
      <c r="E50" t="s">
        <v>79</v>
      </c>
      <c r="F50" s="6" t="str">
        <f t="shared" si="0"/>
        <v>INSERT INTO movie_topics(id, movie_id, topic_id, created_at, updated_at) VALUES (DEFAULT, (SELECT id FROM movies WHERE movie_name = 'Red Cliff' AND duration = '1:28'), (SELECT id FROM topics WHERE genre_name = 'Action'), now(), now());</v>
      </c>
    </row>
    <row r="51" spans="1:6" x14ac:dyDescent="0.25">
      <c r="A51" t="s">
        <v>72</v>
      </c>
      <c r="B51" t="str">
        <f xml:space="preserve"> "(SELECT id FROM movies WHERE movie_name = '"&amp;movies!B20&amp;"' AND duration = '"&amp;movies!E20&amp;"')"</f>
        <v>(SELECT id FROM movies WHERE movie_name = 'Red Cliff' AND duration = '1:28')</v>
      </c>
      <c r="C51" t="s">
        <v>22</v>
      </c>
      <c r="D51" t="s">
        <v>79</v>
      </c>
      <c r="E51" t="s">
        <v>79</v>
      </c>
      <c r="F51" s="6" t="str">
        <f t="shared" si="0"/>
        <v>INSERT INTO movie_topics(id, movie_id, topic_id, created_at, updated_at) VALUES (DEFAULT, (SELECT id FROM movies WHERE movie_name = 'Red Cliff' AND duration = '1:28'), (SELECT id FROM topics WHERE genre_name = 'Adventure'), now(), now());</v>
      </c>
    </row>
    <row r="52" spans="1:6" x14ac:dyDescent="0.25">
      <c r="A52" t="s">
        <v>72</v>
      </c>
      <c r="B52" t="str">
        <f xml:space="preserve"> "(SELECT id FROM movies WHERE movie_name = '"&amp;movies!B20&amp;"' AND duration = '"&amp;movies!E20&amp;"')"</f>
        <v>(SELECT id FROM movies WHERE movie_name = 'Red Cliff' AND duration = '1:28')</v>
      </c>
      <c r="C52" t="s">
        <v>28</v>
      </c>
      <c r="D52" t="s">
        <v>79</v>
      </c>
      <c r="E52" t="s">
        <v>79</v>
      </c>
      <c r="F52" s="6" t="str">
        <f t="shared" si="0"/>
        <v>INSERT INTO movie_topics(id, movie_id, topic_id, created_at, updated_at) VALUES (DEFAULT, (SELECT id FROM movies WHERE movie_name = 'Red Cliff' AND duration = '1:28'), (SELECT id FROM topics WHERE genre_name = 'Drama'), now(), now());</v>
      </c>
    </row>
    <row r="53" spans="1:6" x14ac:dyDescent="0.25">
      <c r="A53" t="s">
        <v>72</v>
      </c>
      <c r="B53" t="str">
        <f xml:space="preserve"> "(SELECT id FROM movies WHERE movie_name = '"&amp;movies!B21&amp;"' AND duration = '"&amp;movies!E21&amp;"')"</f>
        <v>(SELECT id FROM movies WHERE movie_name = 'Red Cliff II' AND duration = '1:39')</v>
      </c>
      <c r="C53" t="s">
        <v>21</v>
      </c>
      <c r="D53" t="s">
        <v>79</v>
      </c>
      <c r="E53" t="s">
        <v>79</v>
      </c>
      <c r="F53" s="6" t="str">
        <f t="shared" si="0"/>
        <v>INSERT INTO movie_topics(id, movie_id, topic_id, created_at, updated_at) VALUES (DEFAULT, (SELECT id FROM movies WHERE movie_name = 'Red Cliff II' AND duration = '1:39'), (SELECT id FROM topics WHERE genre_name = 'Action'), now(), now());</v>
      </c>
    </row>
    <row r="54" spans="1:6" x14ac:dyDescent="0.25">
      <c r="A54" t="s">
        <v>72</v>
      </c>
      <c r="B54" t="str">
        <f xml:space="preserve"> "(SELECT id FROM movies WHERE movie_name = '"&amp;movies!B21&amp;"' AND duration = '"&amp;movies!E21&amp;"')"</f>
        <v>(SELECT id FROM movies WHERE movie_name = 'Red Cliff II' AND duration = '1:39')</v>
      </c>
      <c r="C54" t="s">
        <v>28</v>
      </c>
      <c r="D54" t="s">
        <v>79</v>
      </c>
      <c r="E54" t="s">
        <v>79</v>
      </c>
      <c r="F54" s="6" t="str">
        <f t="shared" si="0"/>
        <v>INSERT INTO movie_topics(id, movie_id, topic_id, created_at, updated_at) VALUES (DEFAULT, (SELECT id FROM movies WHERE movie_name = 'Red Cliff II' AND duration = '1:39'), (SELECT id FROM topics WHERE genre_name = 'Drama'), now(), now());</v>
      </c>
    </row>
    <row r="55" spans="1:6" x14ac:dyDescent="0.25">
      <c r="A55" t="s">
        <v>72</v>
      </c>
      <c r="B55" t="str">
        <f xml:space="preserve"> "(SELECT id FROM movies WHERE movie_name = '"&amp;movies!B21&amp;"' AND duration = '"&amp;movies!E21&amp;"')"</f>
        <v>(SELECT id FROM movies WHERE movie_name = 'Red Cliff II' AND duration = '1:39')</v>
      </c>
      <c r="C55" t="s">
        <v>32</v>
      </c>
      <c r="D55" t="s">
        <v>79</v>
      </c>
      <c r="E55" t="s">
        <v>79</v>
      </c>
      <c r="F55" s="6" t="str">
        <f t="shared" si="0"/>
        <v>INSERT INTO movie_topics(id, movie_id, topic_id, created_at, updated_at) VALUES (DEFAULT, (SELECT id FROM movies WHERE movie_name = 'Red Cliff II' AND duration = '1:39'), (SELECT id FROM topics WHERE genre_name = 'History'), now(), now());</v>
      </c>
    </row>
    <row r="56" spans="1:6" x14ac:dyDescent="0.25">
      <c r="A56" t="s">
        <v>72</v>
      </c>
      <c r="B56" t="str">
        <f xml:space="preserve"> "(SELECT id FROM movies WHERE movie_name = '"&amp;movies!B22&amp;"' AND duration = '"&amp;movies!E22&amp;"')"</f>
        <v>(SELECT id FROM movies WHERE movie_name = 'The Terminator' AND duration = '1:47')</v>
      </c>
      <c r="C56" t="s">
        <v>21</v>
      </c>
      <c r="D56" t="s">
        <v>79</v>
      </c>
      <c r="E56" t="s">
        <v>79</v>
      </c>
      <c r="F56" s="6" t="str">
        <f t="shared" si="0"/>
        <v>INSERT INTO movie_topics(id, movie_id, topic_id, created_at, updated_at) VALUES (DEFAULT, (SELECT id FROM movies WHERE movie_name = 'The Terminator' AND duration = '1:47'), (SELECT id FROM topics WHERE genre_name = 'Action'), now(), now());</v>
      </c>
    </row>
    <row r="57" spans="1:6" x14ac:dyDescent="0.25">
      <c r="A57" t="s">
        <v>72</v>
      </c>
      <c r="B57" t="str">
        <f xml:space="preserve"> "(SELECT id FROM movies WHERE movie_name = '"&amp;movies!B22&amp;"' AND duration = '"&amp;movies!E22&amp;"')"</f>
        <v>(SELECT id FROM movies WHERE movie_name = 'The Terminator' AND duration = '1:47')</v>
      </c>
      <c r="C57" t="s">
        <v>338</v>
      </c>
      <c r="D57" t="s">
        <v>79</v>
      </c>
      <c r="E57" t="s">
        <v>79</v>
      </c>
      <c r="F57" s="6" t="str">
        <f t="shared" si="0"/>
        <v>INSERT INTO movie_topics(id, movie_id, topic_id, created_at, updated_at) VALUES (DEFAULT, (SELECT id FROM movies WHERE movie_name = 'The Terminator' AND duration = '1:47'), (SELECT id FROM topics WHERE genre_name = 'Sci-Fi'), now(), now());</v>
      </c>
    </row>
    <row r="58" spans="1:6" x14ac:dyDescent="0.25">
      <c r="A58" t="s">
        <v>72</v>
      </c>
      <c r="B58" t="str">
        <f xml:space="preserve"> "(SELECT id FROM movies WHERE movie_name = '"&amp;movies!B23&amp;"' AND duration = '"&amp;movies!E23&amp;"')"</f>
        <v>(SELECT id FROM movies WHERE movie_name = 'Alien' AND duration = '1:57')</v>
      </c>
      <c r="C58" t="s">
        <v>33</v>
      </c>
      <c r="D58" t="s">
        <v>79</v>
      </c>
      <c r="E58" t="s">
        <v>79</v>
      </c>
      <c r="F58" s="6" t="str">
        <f t="shared" si="0"/>
        <v>INSERT INTO movie_topics(id, movie_id, topic_id, created_at, updated_at) VALUES (DEFAULT, (SELECT id FROM movies WHERE movie_name = 'Alien' AND duration = '1:57'), (SELECT id FROM topics WHERE genre_name = 'Horror'), now(), now());</v>
      </c>
    </row>
    <row r="59" spans="1:6" x14ac:dyDescent="0.25">
      <c r="A59" t="s">
        <v>72</v>
      </c>
      <c r="B59" t="str">
        <f xml:space="preserve"> "(SELECT id FROM movies WHERE movie_name = '"&amp;movies!B23&amp;"' AND duration = '"&amp;movies!E23&amp;"')"</f>
        <v>(SELECT id FROM movies WHERE movie_name = 'Alien' AND duration = '1:57')</v>
      </c>
      <c r="C59" t="s">
        <v>338</v>
      </c>
      <c r="D59" t="s">
        <v>79</v>
      </c>
      <c r="E59" t="s">
        <v>79</v>
      </c>
      <c r="F59" s="6" t="str">
        <f t="shared" si="0"/>
        <v>INSERT INTO movie_topics(id, movie_id, topic_id, created_at, updated_at) VALUES (DEFAULT, (SELECT id FROM movies WHERE movie_name = 'Alien' AND duration = '1:57'), (SELECT id FROM topics WHERE genre_name = 'Sci-Fi'), now(), now());</v>
      </c>
    </row>
    <row r="60" spans="1:6" x14ac:dyDescent="0.25">
      <c r="A60" t="s">
        <v>72</v>
      </c>
      <c r="B60" t="str">
        <f xml:space="preserve"> "(SELECT id FROM movies WHERE movie_name = '"&amp;movies!B24&amp;"' AND duration = '"&amp;movies!E24&amp;"')"</f>
        <v>(SELECT id FROM movies WHERE movie_name = 'Prometheus' AND duration = '2:04')</v>
      </c>
      <c r="C60" t="s">
        <v>22</v>
      </c>
      <c r="D60" t="s">
        <v>79</v>
      </c>
      <c r="E60" t="s">
        <v>79</v>
      </c>
      <c r="F60" s="6" t="str">
        <f t="shared" si="0"/>
        <v>INSERT INTO movie_topics(id, movie_id, topic_id, created_at, updated_at) VALUES (DEFAULT, (SELECT id FROM movies WHERE movie_name = 'Prometheus' AND duration = '2:04'), (SELECT id FROM topics WHERE genre_name = 'Adventure'), now(), now());</v>
      </c>
    </row>
    <row r="61" spans="1:6" x14ac:dyDescent="0.25">
      <c r="A61" t="s">
        <v>72</v>
      </c>
      <c r="B61" t="str">
        <f xml:space="preserve"> "(SELECT id FROM movies WHERE movie_name = '"&amp;movies!B24&amp;"' AND duration = '"&amp;movies!E24&amp;"')"</f>
        <v>(SELECT id FROM movies WHERE movie_name = 'Prometheus' AND duration = '2:04')</v>
      </c>
      <c r="C61" t="s">
        <v>36</v>
      </c>
      <c r="D61" t="s">
        <v>79</v>
      </c>
      <c r="E61" t="s">
        <v>79</v>
      </c>
      <c r="F61" s="6" t="str">
        <f t="shared" si="0"/>
        <v>INSERT INTO movie_topics(id, movie_id, topic_id, created_at, updated_at) VALUES (DEFAULT, (SELECT id FROM movies WHERE movie_name = 'Prometheus' AND duration = '2:04'), (SELECT id FROM topics WHERE genre_name = 'Mystery'), now(), now());</v>
      </c>
    </row>
    <row r="62" spans="1:6" x14ac:dyDescent="0.25">
      <c r="A62" t="s">
        <v>72</v>
      </c>
      <c r="B62" t="str">
        <f xml:space="preserve"> "(SELECT id FROM movies WHERE movie_name = '"&amp;movies!B24&amp;"' AND duration = '"&amp;movies!E24&amp;"')"</f>
        <v>(SELECT id FROM movies WHERE movie_name = 'Prometheus' AND duration = '2:04')</v>
      </c>
      <c r="C62" t="s">
        <v>338</v>
      </c>
      <c r="D62" t="s">
        <v>79</v>
      </c>
      <c r="E62" t="s">
        <v>79</v>
      </c>
      <c r="F62" s="6" t="str">
        <f t="shared" si="0"/>
        <v>INSERT INTO movie_topics(id, movie_id, topic_id, created_at, updated_at) VALUES (DEFAULT, (SELECT id FROM movies WHERE movie_name = 'Prometheus' AND duration = '2:04'), (SELECT id FROM topics WHERE genre_name = 'Sci-Fi'), now(), now());</v>
      </c>
    </row>
    <row r="63" spans="1:6" x14ac:dyDescent="0.25">
      <c r="A63" t="s">
        <v>72</v>
      </c>
      <c r="B63" t="str">
        <f xml:space="preserve"> "(SELECT id FROM movies WHERE movie_name = '"&amp;movies!B25&amp;"' AND duration = '"&amp;movies!E25&amp;"')"</f>
        <v>(SELECT id FROM movies WHERE movie_name = 'Sphere' AND duration = '2:14')</v>
      </c>
      <c r="C63" t="s">
        <v>28</v>
      </c>
      <c r="D63" t="s">
        <v>79</v>
      </c>
      <c r="E63" t="s">
        <v>79</v>
      </c>
      <c r="F63" s="6" t="str">
        <f t="shared" si="0"/>
        <v>INSERT INTO movie_topics(id, movie_id, topic_id, created_at, updated_at) VALUES (DEFAULT, (SELECT id FROM movies WHERE movie_name = 'Sphere' AND duration = '2:14'), (SELECT id FROM topics WHERE genre_name = 'Drama'), now(), now());</v>
      </c>
    </row>
    <row r="64" spans="1:6" x14ac:dyDescent="0.25">
      <c r="A64" t="s">
        <v>72</v>
      </c>
      <c r="B64" t="str">
        <f xml:space="preserve"> "(SELECT id FROM movies WHERE movie_name = '"&amp;movies!B25&amp;"' AND duration = '"&amp;movies!E25&amp;"')"</f>
        <v>(SELECT id FROM movies WHERE movie_name = 'Sphere' AND duration = '2:14')</v>
      </c>
      <c r="C64" t="s">
        <v>36</v>
      </c>
      <c r="D64" t="s">
        <v>79</v>
      </c>
      <c r="E64" t="s">
        <v>79</v>
      </c>
      <c r="F64" s="6" t="str">
        <f t="shared" si="0"/>
        <v>INSERT INTO movie_topics(id, movie_id, topic_id, created_at, updated_at) VALUES (DEFAULT, (SELECT id FROM movies WHERE movie_name = 'Sphere' AND duration = '2:14'), (SELECT id FROM topics WHERE genre_name = 'Mystery'), now(), now());</v>
      </c>
    </row>
    <row r="65" spans="1:6" x14ac:dyDescent="0.25">
      <c r="A65" t="s">
        <v>72</v>
      </c>
      <c r="B65" t="str">
        <f xml:space="preserve"> "(SELECT id FROM movies WHERE movie_name = '"&amp;movies!B25&amp;"' AND duration = '"&amp;movies!E25&amp;"')"</f>
        <v>(SELECT id FROM movies WHERE movie_name = 'Sphere' AND duration = '2:14')</v>
      </c>
      <c r="C65" t="s">
        <v>338</v>
      </c>
      <c r="D65" t="s">
        <v>79</v>
      </c>
      <c r="E65" t="s">
        <v>79</v>
      </c>
      <c r="F65" s="6" t="str">
        <f t="shared" si="0"/>
        <v>INSERT INTO movie_topics(id, movie_id, topic_id, created_at, updated_at) VALUES (DEFAULT, (SELECT id FROM movies WHERE movie_name = 'Sphere' AND duration = '2:14'), (SELECT id FROM topics WHERE genre_name = 'Sci-Fi'), now(), now());</v>
      </c>
    </row>
    <row r="66" spans="1:6" x14ac:dyDescent="0.25">
      <c r="A66" t="s">
        <v>72</v>
      </c>
      <c r="B66" t="str">
        <f xml:space="preserve"> "(SELECT id FROM movies WHERE movie_name = '"&amp;movies!B26&amp;"' AND duration = '"&amp;movies!E26&amp;"')"</f>
        <v>(SELECT id FROM movies WHERE movie_name = 'Star Wars: Episode IV – A New Hope' AND duration = '2:01')</v>
      </c>
      <c r="C66" t="s">
        <v>21</v>
      </c>
      <c r="D66" t="s">
        <v>79</v>
      </c>
      <c r="E66" t="s">
        <v>79</v>
      </c>
      <c r="F66" s="6" t="str">
        <f t="shared" si="0"/>
        <v>INSERT INTO movie_topics(id, movie_id, topic_id, created_at, updated_at) VALUES (DEFAULT, (SELECT id FROM movies WHERE movie_name = 'Star Wars: Episode IV – A New Hope' AND duration = '2:01'), (SELECT id FROM topics WHERE genre_name = 'Action'), now(), now());</v>
      </c>
    </row>
    <row r="67" spans="1:6" x14ac:dyDescent="0.25">
      <c r="A67" t="s">
        <v>72</v>
      </c>
      <c r="B67" t="str">
        <f xml:space="preserve"> "(SELECT id FROM movies WHERE movie_name = '"&amp;movies!B26&amp;"' AND duration = '"&amp;movies!E26&amp;"')"</f>
        <v>(SELECT id FROM movies WHERE movie_name = 'Star Wars: Episode IV – A New Hope' AND duration = '2:01')</v>
      </c>
      <c r="C67" t="s">
        <v>22</v>
      </c>
      <c r="D67" t="s">
        <v>79</v>
      </c>
      <c r="E67" t="s">
        <v>79</v>
      </c>
      <c r="F67" s="6" t="str">
        <f t="shared" ref="F67:F113" si="1" xml:space="preserve"> "INSERT INTO movie_topics("&amp;A$1&amp;", "&amp;B$1&amp;", "&amp;C$1&amp;", "&amp;D$1&amp;", "&amp;E$1&amp;") VALUES ("&amp;A67&amp;", "&amp;B67&amp;", (SELECT id FROM topics WHERE genre_name = '"&amp;C67&amp;"'), "&amp;D67&amp;", "&amp;E67&amp;");"</f>
        <v>INSERT INTO movie_topics(id, movie_id, topic_id, created_at, updated_at) VALUES (DEFAULT, (SELECT id FROM movies WHERE movie_name = 'Star Wars: Episode IV – A New Hope' AND duration = '2:01'), (SELECT id FROM topics WHERE genre_name = 'Adventure'), now(), now());</v>
      </c>
    </row>
    <row r="68" spans="1:6" x14ac:dyDescent="0.25">
      <c r="A68" t="s">
        <v>72</v>
      </c>
      <c r="B68" t="str">
        <f xml:space="preserve"> "(SELECT id FROM movies WHERE movie_name = '"&amp;movies!B26&amp;"' AND duration = '"&amp;movies!E26&amp;"')"</f>
        <v>(SELECT id FROM movies WHERE movie_name = 'Star Wars: Episode IV – A New Hope' AND duration = '2:01')</v>
      </c>
      <c r="C68" t="s">
        <v>30</v>
      </c>
      <c r="D68" t="s">
        <v>79</v>
      </c>
      <c r="E68" t="s">
        <v>79</v>
      </c>
      <c r="F68" s="6" t="str">
        <f t="shared" si="1"/>
        <v>INSERT INTO movie_topics(id, movie_id, topic_id, created_at, updated_at) VALUES (DEFAULT, (SELECT id FROM movies WHERE movie_name = 'Star Wars: Episode IV – A New Hope' AND duration = '2:01'), (SELECT id FROM topics WHERE genre_name = 'Fantasy'), now(), now());</v>
      </c>
    </row>
    <row r="69" spans="1:6" x14ac:dyDescent="0.25">
      <c r="A69" t="s">
        <v>72</v>
      </c>
      <c r="B69" t="str">
        <f xml:space="preserve"> "(SELECT id FROM movies WHERE movie_name = '"&amp;movies!B27&amp;"' AND duration = '"&amp;movies!E27&amp;"')"</f>
        <v>(SELECT id FROM movies WHERE movie_name = 'The Big Short' AND duration = '2:10')</v>
      </c>
      <c r="C69" t="s">
        <v>24</v>
      </c>
      <c r="D69" t="s">
        <v>79</v>
      </c>
      <c r="E69" t="s">
        <v>79</v>
      </c>
      <c r="F69" s="6" t="str">
        <f t="shared" si="1"/>
        <v>INSERT INTO movie_topics(id, movie_id, topic_id, created_at, updated_at) VALUES (DEFAULT, (SELECT id FROM movies WHERE movie_name = 'The Big Short' AND duration = '2:10'), (SELECT id FROM topics WHERE genre_name = 'Biography'), now(), now());</v>
      </c>
    </row>
    <row r="70" spans="1:6" x14ac:dyDescent="0.25">
      <c r="A70" t="s">
        <v>72</v>
      </c>
      <c r="B70" t="str">
        <f xml:space="preserve"> "(SELECT id FROM movies WHERE movie_name = '"&amp;movies!B27&amp;"' AND duration = '"&amp;movies!E27&amp;"')"</f>
        <v>(SELECT id FROM movies WHERE movie_name = 'The Big Short' AND duration = '2:10')</v>
      </c>
      <c r="C70" t="s">
        <v>25</v>
      </c>
      <c r="D70" t="s">
        <v>79</v>
      </c>
      <c r="E70" t="s">
        <v>79</v>
      </c>
      <c r="F70" s="6" t="str">
        <f t="shared" si="1"/>
        <v>INSERT INTO movie_topics(id, movie_id, topic_id, created_at, updated_at) VALUES (DEFAULT, (SELECT id FROM movies WHERE movie_name = 'The Big Short' AND duration = '2:10'), (SELECT id FROM topics WHERE genre_name = 'Comedy'), now(), now());</v>
      </c>
    </row>
    <row r="71" spans="1:6" x14ac:dyDescent="0.25">
      <c r="A71" t="s">
        <v>72</v>
      </c>
      <c r="B71" t="str">
        <f xml:space="preserve"> "(SELECT id FROM movies WHERE movie_name = '"&amp;movies!B27&amp;"' AND duration = '"&amp;movies!E27&amp;"')"</f>
        <v>(SELECT id FROM movies WHERE movie_name = 'The Big Short' AND duration = '2:10')</v>
      </c>
      <c r="C71" t="s">
        <v>28</v>
      </c>
      <c r="D71" t="s">
        <v>79</v>
      </c>
      <c r="E71" t="s">
        <v>79</v>
      </c>
      <c r="F71" s="6" t="str">
        <f t="shared" si="1"/>
        <v>INSERT INTO movie_topics(id, movie_id, topic_id, created_at, updated_at) VALUES (DEFAULT, (SELECT id FROM movies WHERE movie_name = 'The Big Short' AND duration = '2:10'), (SELECT id FROM topics WHERE genre_name = 'Drama'), now(), now());</v>
      </c>
    </row>
    <row r="72" spans="1:6" x14ac:dyDescent="0.25">
      <c r="A72" t="s">
        <v>72</v>
      </c>
      <c r="B72" t="str">
        <f xml:space="preserve"> "(SELECT id FROM movies WHERE movie_name = '"&amp;movies!B28&amp;"' AND duration = '"&amp;movies!E28&amp;"')"</f>
        <v>(SELECT id FROM movies WHERE movie_name = 'Shall We Dance?' AND duration = '2:16')</v>
      </c>
      <c r="C72" t="s">
        <v>25</v>
      </c>
      <c r="D72" t="s">
        <v>79</v>
      </c>
      <c r="E72" t="s">
        <v>79</v>
      </c>
      <c r="F72" s="6" t="str">
        <f t="shared" si="1"/>
        <v>INSERT INTO movie_topics(id, movie_id, topic_id, created_at, updated_at) VALUES (DEFAULT, (SELECT id FROM movies WHERE movie_name = 'Shall We Dance?' AND duration = '2:16'), (SELECT id FROM topics WHERE genre_name = 'Comedy'), now(), now());</v>
      </c>
    </row>
    <row r="73" spans="1:6" x14ac:dyDescent="0.25">
      <c r="A73" t="s">
        <v>72</v>
      </c>
      <c r="B73" t="str">
        <f xml:space="preserve"> "(SELECT id FROM movies WHERE movie_name = '"&amp;movies!B28&amp;"' AND duration = '"&amp;movies!E28&amp;"')"</f>
        <v>(SELECT id FROM movies WHERE movie_name = 'Shall We Dance?' AND duration = '2:16')</v>
      </c>
      <c r="C73" t="s">
        <v>28</v>
      </c>
      <c r="D73" t="s">
        <v>79</v>
      </c>
      <c r="E73" t="s">
        <v>79</v>
      </c>
      <c r="F73" s="6" t="str">
        <f t="shared" si="1"/>
        <v>INSERT INTO movie_topics(id, movie_id, topic_id, created_at, updated_at) VALUES (DEFAULT, (SELECT id FROM movies WHERE movie_name = 'Shall We Dance?' AND duration = '2:16'), (SELECT id FROM topics WHERE genre_name = 'Drama'), now(), now());</v>
      </c>
    </row>
    <row r="74" spans="1:6" x14ac:dyDescent="0.25">
      <c r="A74" t="s">
        <v>72</v>
      </c>
      <c r="B74" t="str">
        <f xml:space="preserve"> "(SELECT id FROM movies WHERE movie_name = '"&amp;movies!B28&amp;"' AND duration = '"&amp;movies!E28&amp;"')"</f>
        <v>(SELECT id FROM movies WHERE movie_name = 'Shall We Dance?' AND duration = '2:16')</v>
      </c>
      <c r="C74" t="s">
        <v>35</v>
      </c>
      <c r="D74" t="s">
        <v>79</v>
      </c>
      <c r="E74" t="s">
        <v>79</v>
      </c>
      <c r="F74" s="6" t="str">
        <f t="shared" si="1"/>
        <v>INSERT INTO movie_topics(id, movie_id, topic_id, created_at, updated_at) VALUES (DEFAULT, (SELECT id FROM movies WHERE movie_name = 'Shall We Dance?' AND duration = '2:16'), (SELECT id FROM topics WHERE genre_name = 'Musical'), now(), now());</v>
      </c>
    </row>
    <row r="75" spans="1:6" x14ac:dyDescent="0.25">
      <c r="A75" t="s">
        <v>72</v>
      </c>
      <c r="B75" t="str">
        <f xml:space="preserve"> "(SELECT id FROM movies WHERE movie_name = '"&amp;movies!B29&amp;"' AND duration = '"&amp;movies!E29&amp;"')"</f>
        <v>(SELECT id FROM movies WHERE movie_name = 'Shall We Dance?' AND duration = '1:44')</v>
      </c>
      <c r="C75" t="s">
        <v>25</v>
      </c>
      <c r="D75" t="s">
        <v>79</v>
      </c>
      <c r="E75" t="s">
        <v>79</v>
      </c>
      <c r="F75" s="6" t="str">
        <f t="shared" si="1"/>
        <v>INSERT INTO movie_topics(id, movie_id, topic_id, created_at, updated_at) VALUES (DEFAULT, (SELECT id FROM movies WHERE movie_name = 'Shall We Dance?' AND duration = '1:44'), (SELECT id FROM topics WHERE genre_name = 'Comedy'), now(), now());</v>
      </c>
    </row>
    <row r="76" spans="1:6" x14ac:dyDescent="0.25">
      <c r="A76" t="s">
        <v>72</v>
      </c>
      <c r="B76" t="str">
        <f xml:space="preserve"> "(SELECT id FROM movies WHERE movie_name = '"&amp;movies!B29&amp;"' AND duration = '"&amp;movies!E29&amp;"')"</f>
        <v>(SELECT id FROM movies WHERE movie_name = 'Shall We Dance?' AND duration = '1:44')</v>
      </c>
      <c r="C76" t="s">
        <v>28</v>
      </c>
      <c r="D76" t="s">
        <v>79</v>
      </c>
      <c r="E76" t="s">
        <v>79</v>
      </c>
      <c r="F76" s="6" t="str">
        <f t="shared" si="1"/>
        <v>INSERT INTO movie_topics(id, movie_id, topic_id, created_at, updated_at) VALUES (DEFAULT, (SELECT id FROM movies WHERE movie_name = 'Shall We Dance?' AND duration = '1:44'), (SELECT id FROM topics WHERE genre_name = 'Drama'), now(), now());</v>
      </c>
    </row>
    <row r="77" spans="1:6" x14ac:dyDescent="0.25">
      <c r="A77" t="s">
        <v>72</v>
      </c>
      <c r="B77" t="str">
        <f xml:space="preserve"> "(SELECT id FROM movies WHERE movie_name = '"&amp;movies!B29&amp;"' AND duration = '"&amp;movies!E29&amp;"')"</f>
        <v>(SELECT id FROM movies WHERE movie_name = 'Shall We Dance?' AND duration = '1:44')</v>
      </c>
      <c r="C77" t="s">
        <v>34</v>
      </c>
      <c r="D77" t="s">
        <v>79</v>
      </c>
      <c r="E77" t="s">
        <v>79</v>
      </c>
      <c r="F77" s="6" t="str">
        <f t="shared" si="1"/>
        <v>INSERT INTO movie_topics(id, movie_id, topic_id, created_at, updated_at) VALUES (DEFAULT, (SELECT id FROM movies WHERE movie_name = 'Shall We Dance?' AND duration = '1:44'), (SELECT id FROM topics WHERE genre_name = 'Romance'), now(), now());</v>
      </c>
    </row>
    <row r="78" spans="1:6" x14ac:dyDescent="0.25">
      <c r="A78" t="s">
        <v>72</v>
      </c>
      <c r="B78" t="str">
        <f xml:space="preserve"> "(SELECT id FROM movies WHERE movie_name = '"&amp;movies!B30&amp;"' AND duration = '"&amp;movies!E30&amp;"')"</f>
        <v>(SELECT id FROM movies WHERE movie_name = 'Forrest Gump' AND duration = '2:22')</v>
      </c>
      <c r="C78" t="s">
        <v>28</v>
      </c>
      <c r="D78" t="s">
        <v>79</v>
      </c>
      <c r="E78" t="s">
        <v>79</v>
      </c>
      <c r="F78" s="6" t="str">
        <f t="shared" si="1"/>
        <v>INSERT INTO movie_topics(id, movie_id, topic_id, created_at, updated_at) VALUES (DEFAULT, (SELECT id FROM movies WHERE movie_name = 'Forrest Gump' AND duration = '2:22'), (SELECT id FROM topics WHERE genre_name = 'Drama'), now(), now());</v>
      </c>
    </row>
    <row r="79" spans="1:6" x14ac:dyDescent="0.25">
      <c r="A79" t="s">
        <v>72</v>
      </c>
      <c r="B79" t="str">
        <f xml:space="preserve"> "(SELECT id FROM movies WHERE movie_name = '"&amp;movies!B30&amp;"' AND duration = '"&amp;movies!E30&amp;"')"</f>
        <v>(SELECT id FROM movies WHERE movie_name = 'Forrest Gump' AND duration = '2:22')</v>
      </c>
      <c r="C79" t="s">
        <v>34</v>
      </c>
      <c r="D79" t="s">
        <v>79</v>
      </c>
      <c r="E79" t="s">
        <v>79</v>
      </c>
      <c r="F79" s="6" t="str">
        <f t="shared" si="1"/>
        <v>INSERT INTO movie_topics(id, movie_id, topic_id, created_at, updated_at) VALUES (DEFAULT, (SELECT id FROM movies WHERE movie_name = 'Forrest Gump' AND duration = '2:22'), (SELECT id FROM topics WHERE genre_name = 'Romance'), now(), now());</v>
      </c>
    </row>
    <row r="80" spans="1:6" x14ac:dyDescent="0.25">
      <c r="A80" t="s">
        <v>72</v>
      </c>
      <c r="B80" t="str">
        <f xml:space="preserve"> "(SELECT id FROM movies WHERE movie_name = '"&amp;movies!B31&amp;"' AND duration = '"&amp;movies!E31&amp;"')"</f>
        <v>(SELECT id FROM movies WHERE movie_name = 'Les Miserables' AND duration = '2:38')</v>
      </c>
      <c r="C80" t="s">
        <v>28</v>
      </c>
      <c r="D80" t="s">
        <v>79</v>
      </c>
      <c r="E80" t="s">
        <v>79</v>
      </c>
      <c r="F80" s="6" t="str">
        <f t="shared" si="1"/>
        <v>INSERT INTO movie_topics(id, movie_id, topic_id, created_at, updated_at) VALUES (DEFAULT, (SELECT id FROM movies WHERE movie_name = 'Les Miserables' AND duration = '2:38'), (SELECT id FROM topics WHERE genre_name = 'Drama'), now(), now());</v>
      </c>
    </row>
    <row r="81" spans="1:6" x14ac:dyDescent="0.25">
      <c r="A81" t="s">
        <v>72</v>
      </c>
      <c r="B81" t="str">
        <f xml:space="preserve"> "(SELECT id FROM movies WHERE movie_name = '"&amp;movies!B31&amp;"' AND duration = '"&amp;movies!E31&amp;"')"</f>
        <v>(SELECT id FROM movies WHERE movie_name = 'Les Miserables' AND duration = '2:38')</v>
      </c>
      <c r="C81" t="s">
        <v>35</v>
      </c>
      <c r="D81" t="s">
        <v>79</v>
      </c>
      <c r="E81" t="s">
        <v>79</v>
      </c>
      <c r="F81" s="6" t="str">
        <f t="shared" si="1"/>
        <v>INSERT INTO movie_topics(id, movie_id, topic_id, created_at, updated_at) VALUES (DEFAULT, (SELECT id FROM movies WHERE movie_name = 'Les Miserables' AND duration = '2:38'), (SELECT id FROM topics WHERE genre_name = 'Musical'), now(), now());</v>
      </c>
    </row>
    <row r="82" spans="1:6" x14ac:dyDescent="0.25">
      <c r="A82" t="s">
        <v>72</v>
      </c>
      <c r="B82" t="str">
        <f xml:space="preserve"> "(SELECT id FROM movies WHERE movie_name = '"&amp;movies!B31&amp;"' AND duration = '"&amp;movies!E31&amp;"')"</f>
        <v>(SELECT id FROM movies WHERE movie_name = 'Les Miserables' AND duration = '2:38')</v>
      </c>
      <c r="C82" t="s">
        <v>34</v>
      </c>
      <c r="D82" t="s">
        <v>79</v>
      </c>
      <c r="E82" t="s">
        <v>79</v>
      </c>
      <c r="F82" s="6" t="str">
        <f t="shared" si="1"/>
        <v>INSERT INTO movie_topics(id, movie_id, topic_id, created_at, updated_at) VALUES (DEFAULT, (SELECT id FROM movies WHERE movie_name = 'Les Miserables' AND duration = '2:38'), (SELECT id FROM topics WHERE genre_name = 'Romance'), now(), now());</v>
      </c>
    </row>
    <row r="83" spans="1:6" x14ac:dyDescent="0.25">
      <c r="A83" t="s">
        <v>72</v>
      </c>
      <c r="B83" t="str">
        <f xml:space="preserve"> "(SELECT id FROM movies WHERE movie_name = '"&amp;movies!B32&amp;"' AND duration = '"&amp;movies!E32&amp;"')"</f>
        <v>(SELECT id FROM movies WHERE movie_name = 'Gattaca' AND duration = '1:46')</v>
      </c>
      <c r="C83" t="s">
        <v>28</v>
      </c>
      <c r="D83" t="s">
        <v>79</v>
      </c>
      <c r="E83" t="s">
        <v>79</v>
      </c>
      <c r="F83" s="6" t="str">
        <f t="shared" si="1"/>
        <v>INSERT INTO movie_topics(id, movie_id, topic_id, created_at, updated_at) VALUES (DEFAULT, (SELECT id FROM movies WHERE movie_name = 'Gattaca' AND duration = '1:46'), (SELECT id FROM topics WHERE genre_name = 'Drama'), now(), now());</v>
      </c>
    </row>
    <row r="84" spans="1:6" x14ac:dyDescent="0.25">
      <c r="A84" t="s">
        <v>72</v>
      </c>
      <c r="B84" t="str">
        <f xml:space="preserve"> "(SELECT id FROM movies WHERE movie_name = '"&amp;movies!B32&amp;"' AND duration = '"&amp;movies!E32&amp;"')"</f>
        <v>(SELECT id FROM movies WHERE movie_name = 'Gattaca' AND duration = '1:46')</v>
      </c>
      <c r="C84" t="s">
        <v>338</v>
      </c>
      <c r="D84" t="s">
        <v>79</v>
      </c>
      <c r="E84" t="s">
        <v>79</v>
      </c>
      <c r="F84" s="6" t="str">
        <f t="shared" si="1"/>
        <v>INSERT INTO movie_topics(id, movie_id, topic_id, created_at, updated_at) VALUES (DEFAULT, (SELECT id FROM movies WHERE movie_name = 'Gattaca' AND duration = '1:46'), (SELECT id FROM topics WHERE genre_name = 'Sci-Fi'), now(), now());</v>
      </c>
    </row>
    <row r="85" spans="1:6" x14ac:dyDescent="0.25">
      <c r="A85" t="s">
        <v>72</v>
      </c>
      <c r="B85" t="str">
        <f xml:space="preserve"> "(SELECT id FROM movies WHERE movie_name = '"&amp;movies!B32&amp;"' AND duration = '"&amp;movies!E32&amp;"')"</f>
        <v>(SELECT id FROM movies WHERE movie_name = 'Gattaca' AND duration = '1:46')</v>
      </c>
      <c r="C85" t="s">
        <v>38</v>
      </c>
      <c r="D85" t="s">
        <v>79</v>
      </c>
      <c r="E85" t="s">
        <v>79</v>
      </c>
      <c r="F85" s="6" t="str">
        <f t="shared" si="1"/>
        <v>INSERT INTO movie_topics(id, movie_id, topic_id, created_at, updated_at) VALUES (DEFAULT, (SELECT id FROM movies WHERE movie_name = 'Gattaca' AND duration = '1:46'), (SELECT id FROM topics WHERE genre_name = 'Thriller'), now(), now());</v>
      </c>
    </row>
    <row r="86" spans="1:6" x14ac:dyDescent="0.25">
      <c r="A86" t="s">
        <v>72</v>
      </c>
      <c r="B86" t="str">
        <f xml:space="preserve"> "(SELECT id FROM movies WHERE movie_name = '"&amp;movies!B33&amp;"' AND duration = '"&amp;movies!E33&amp;"')"</f>
        <v>(SELECT id FROM movies WHERE movie_name = 'Larry Crowne' AND duration = '1:38')</v>
      </c>
      <c r="C86" t="s">
        <v>25</v>
      </c>
      <c r="D86" t="s">
        <v>79</v>
      </c>
      <c r="E86" t="s">
        <v>79</v>
      </c>
      <c r="F86" s="6" t="str">
        <f t="shared" si="1"/>
        <v>INSERT INTO movie_topics(id, movie_id, topic_id, created_at, updated_at) VALUES (DEFAULT, (SELECT id FROM movies WHERE movie_name = 'Larry Crowne' AND duration = '1:38'), (SELECT id FROM topics WHERE genre_name = 'Comedy'), now(), now());</v>
      </c>
    </row>
    <row r="87" spans="1:6" x14ac:dyDescent="0.25">
      <c r="A87" t="s">
        <v>72</v>
      </c>
      <c r="B87" t="str">
        <f xml:space="preserve"> "(SELECT id FROM movies WHERE movie_name = '"&amp;movies!B33&amp;"' AND duration = '"&amp;movies!E33&amp;"')"</f>
        <v>(SELECT id FROM movies WHERE movie_name = 'Larry Crowne' AND duration = '1:38')</v>
      </c>
      <c r="C87" t="s">
        <v>28</v>
      </c>
      <c r="D87" t="s">
        <v>79</v>
      </c>
      <c r="E87" t="s">
        <v>79</v>
      </c>
      <c r="F87" s="6" t="str">
        <f t="shared" si="1"/>
        <v>INSERT INTO movie_topics(id, movie_id, topic_id, created_at, updated_at) VALUES (DEFAULT, (SELECT id FROM movies WHERE movie_name = 'Larry Crowne' AND duration = '1:38'), (SELECT id FROM topics WHERE genre_name = 'Drama'), now(), now());</v>
      </c>
    </row>
    <row r="88" spans="1:6" x14ac:dyDescent="0.25">
      <c r="A88" t="s">
        <v>72</v>
      </c>
      <c r="B88" t="str">
        <f xml:space="preserve"> "(SELECT id FROM movies WHERE movie_name = '"&amp;movies!B33&amp;"' AND duration = '"&amp;movies!E33&amp;"')"</f>
        <v>(SELECT id FROM movies WHERE movie_name = 'Larry Crowne' AND duration = '1:38')</v>
      </c>
      <c r="C88" t="s">
        <v>34</v>
      </c>
      <c r="D88" t="s">
        <v>79</v>
      </c>
      <c r="E88" t="s">
        <v>79</v>
      </c>
      <c r="F88" s="6" t="str">
        <f t="shared" si="1"/>
        <v>INSERT INTO movie_topics(id, movie_id, topic_id, created_at, updated_at) VALUES (DEFAULT, (SELECT id FROM movies WHERE movie_name = 'Larry Crowne' AND duration = '1:38'), (SELECT id FROM topics WHERE genre_name = 'Romance'), now(), now());</v>
      </c>
    </row>
    <row r="89" spans="1:6" x14ac:dyDescent="0.25">
      <c r="A89" t="s">
        <v>72</v>
      </c>
      <c r="B89" t="str">
        <f xml:space="preserve"> "(SELECT id FROM movies WHERE movie_name = '"&amp;movies!B34&amp;"' AND duration = '"&amp;movies!E34&amp;"')"</f>
        <v>(SELECT id FROM movies WHERE movie_name = 'Up' AND duration = '1:36')</v>
      </c>
      <c r="C89" t="s">
        <v>23</v>
      </c>
      <c r="D89" t="s">
        <v>79</v>
      </c>
      <c r="E89" t="s">
        <v>79</v>
      </c>
      <c r="F89" s="6" t="str">
        <f t="shared" si="1"/>
        <v>INSERT INTO movie_topics(id, movie_id, topic_id, created_at, updated_at) VALUES (DEFAULT, (SELECT id FROM movies WHERE movie_name = 'Up' AND duration = '1:36'), (SELECT id FROM topics WHERE genre_name = 'Animation'), now(), now());</v>
      </c>
    </row>
    <row r="90" spans="1:6" x14ac:dyDescent="0.25">
      <c r="A90" t="s">
        <v>72</v>
      </c>
      <c r="B90" t="str">
        <f xml:space="preserve"> "(SELECT id FROM movies WHERE movie_name = '"&amp;movies!B34&amp;"' AND duration = '"&amp;movies!E34&amp;"')"</f>
        <v>(SELECT id FROM movies WHERE movie_name = 'Up' AND duration = '1:36')</v>
      </c>
      <c r="C90" t="s">
        <v>22</v>
      </c>
      <c r="D90" t="s">
        <v>79</v>
      </c>
      <c r="E90" t="s">
        <v>79</v>
      </c>
      <c r="F90" s="6" t="str">
        <f t="shared" si="1"/>
        <v>INSERT INTO movie_topics(id, movie_id, topic_id, created_at, updated_at) VALUES (DEFAULT, (SELECT id FROM movies WHERE movie_name = 'Up' AND duration = '1:36'), (SELECT id FROM topics WHERE genre_name = 'Adventure'), now(), now());</v>
      </c>
    </row>
    <row r="91" spans="1:6" x14ac:dyDescent="0.25">
      <c r="A91" t="s">
        <v>72</v>
      </c>
      <c r="B91" t="str">
        <f xml:space="preserve"> "(SELECT id FROM movies WHERE movie_name = '"&amp;movies!B34&amp;"' AND duration = '"&amp;movies!E34&amp;"')"</f>
        <v>(SELECT id FROM movies WHERE movie_name = 'Up' AND duration = '1:36')</v>
      </c>
      <c r="C91" t="s">
        <v>25</v>
      </c>
      <c r="D91" t="s">
        <v>79</v>
      </c>
      <c r="E91" t="s">
        <v>79</v>
      </c>
      <c r="F91" s="6" t="str">
        <f t="shared" si="1"/>
        <v>INSERT INTO movie_topics(id, movie_id, topic_id, created_at, updated_at) VALUES (DEFAULT, (SELECT id FROM movies WHERE movie_name = 'Up' AND duration = '1:36'), (SELECT id FROM topics WHERE genre_name = 'Comedy'), now(), now());</v>
      </c>
    </row>
    <row r="92" spans="1:6" x14ac:dyDescent="0.25">
      <c r="A92" t="s">
        <v>72</v>
      </c>
      <c r="B92" t="str">
        <f xml:space="preserve"> "(SELECT id FROM movies WHERE movie_name = '"&amp;movies!B35&amp;"' AND duration = '"&amp;movies!E35&amp;"')"</f>
        <v>(SELECT id FROM movies WHERE movie_name = 'Toy Story' AND duration = '1:21')</v>
      </c>
      <c r="C92" t="s">
        <v>23</v>
      </c>
      <c r="D92" t="s">
        <v>79</v>
      </c>
      <c r="E92" t="s">
        <v>79</v>
      </c>
      <c r="F92" s="6" t="str">
        <f t="shared" si="1"/>
        <v>INSERT INTO movie_topics(id, movie_id, topic_id, created_at, updated_at) VALUES (DEFAULT, (SELECT id FROM movies WHERE movie_name = 'Toy Story' AND duration = '1:21'), (SELECT id FROM topics WHERE genre_name = 'Animation'), now(), now());</v>
      </c>
    </row>
    <row r="93" spans="1:6" x14ac:dyDescent="0.25">
      <c r="A93" t="s">
        <v>72</v>
      </c>
      <c r="B93" t="str">
        <f xml:space="preserve"> "(SELECT id FROM movies WHERE movie_name = '"&amp;movies!B35&amp;"' AND duration = '"&amp;movies!E35&amp;"')"</f>
        <v>(SELECT id FROM movies WHERE movie_name = 'Toy Story' AND duration = '1:21')</v>
      </c>
      <c r="C93" t="s">
        <v>22</v>
      </c>
      <c r="D93" t="s">
        <v>79</v>
      </c>
      <c r="E93" t="s">
        <v>79</v>
      </c>
      <c r="F93" s="6" t="str">
        <f t="shared" si="1"/>
        <v>INSERT INTO movie_topics(id, movie_id, topic_id, created_at, updated_at) VALUES (DEFAULT, (SELECT id FROM movies WHERE movie_name = 'Toy Story' AND duration = '1:21'), (SELECT id FROM topics WHERE genre_name = 'Adventure'), now(), now());</v>
      </c>
    </row>
    <row r="94" spans="1:6" x14ac:dyDescent="0.25">
      <c r="A94" t="s">
        <v>72</v>
      </c>
      <c r="B94" t="str">
        <f xml:space="preserve"> "(SELECT id FROM movies WHERE movie_name = '"&amp;movies!B35&amp;"' AND duration = '"&amp;movies!E35&amp;"')"</f>
        <v>(SELECT id FROM movies WHERE movie_name = 'Toy Story' AND duration = '1:21')</v>
      </c>
      <c r="C94" t="s">
        <v>25</v>
      </c>
      <c r="D94" t="s">
        <v>79</v>
      </c>
      <c r="E94" t="s">
        <v>79</v>
      </c>
      <c r="F94" s="6" t="str">
        <f t="shared" si="1"/>
        <v>INSERT INTO movie_topics(id, movie_id, topic_id, created_at, updated_at) VALUES (DEFAULT, (SELECT id FROM movies WHERE movie_name = 'Toy Story' AND duration = '1:21'), (SELECT id FROM topics WHERE genre_name = 'Comedy'), now(), now());</v>
      </c>
    </row>
    <row r="95" spans="1:6" x14ac:dyDescent="0.25">
      <c r="A95" t="s">
        <v>72</v>
      </c>
      <c r="B95" t="str">
        <f xml:space="preserve"> "(SELECT id FROM movies WHERE movie_name = '"&amp;movies!B36&amp;"' AND duration = '"&amp;movies!E36&amp;"')"</f>
        <v>(SELECT id FROM movies WHERE movie_name = 'Star Trek: Into Darkness' AND duration = '2:12')</v>
      </c>
      <c r="C95" t="s">
        <v>21</v>
      </c>
      <c r="D95" t="s">
        <v>79</v>
      </c>
      <c r="E95" t="s">
        <v>79</v>
      </c>
      <c r="F95" s="6" t="str">
        <f t="shared" si="1"/>
        <v>INSERT INTO movie_topics(id, movie_id, topic_id, created_at, updated_at) VALUES (DEFAULT, (SELECT id FROM movies WHERE movie_name = 'Star Trek: Into Darkness' AND duration = '2:12'), (SELECT id FROM topics WHERE genre_name = 'Action'), now(), now());</v>
      </c>
    </row>
    <row r="96" spans="1:6" x14ac:dyDescent="0.25">
      <c r="A96" t="s">
        <v>72</v>
      </c>
      <c r="B96" t="str">
        <f xml:space="preserve"> "(SELECT id FROM movies WHERE movie_name = '"&amp;movies!B36&amp;"' AND duration = '"&amp;movies!E36&amp;"')"</f>
        <v>(SELECT id FROM movies WHERE movie_name = 'Star Trek: Into Darkness' AND duration = '2:12')</v>
      </c>
      <c r="C96" t="s">
        <v>22</v>
      </c>
      <c r="D96" t="s">
        <v>79</v>
      </c>
      <c r="E96" t="s">
        <v>79</v>
      </c>
      <c r="F96" s="6" t="str">
        <f t="shared" si="1"/>
        <v>INSERT INTO movie_topics(id, movie_id, topic_id, created_at, updated_at) VALUES (DEFAULT, (SELECT id FROM movies WHERE movie_name = 'Star Trek: Into Darkness' AND duration = '2:12'), (SELECT id FROM topics WHERE genre_name = 'Adventure'), now(), now());</v>
      </c>
    </row>
    <row r="97" spans="1:6" x14ac:dyDescent="0.25">
      <c r="A97" t="s">
        <v>72</v>
      </c>
      <c r="B97" t="str">
        <f xml:space="preserve"> "(SELECT id FROM movies WHERE movie_name = '"&amp;movies!B36&amp;"' AND duration = '"&amp;movies!E36&amp;"')"</f>
        <v>(SELECT id FROM movies WHERE movie_name = 'Star Trek: Into Darkness' AND duration = '2:12')</v>
      </c>
      <c r="C97" t="s">
        <v>338</v>
      </c>
      <c r="D97" t="s">
        <v>79</v>
      </c>
      <c r="E97" t="s">
        <v>79</v>
      </c>
      <c r="F97" s="6" t="str">
        <f t="shared" si="1"/>
        <v>INSERT INTO movie_topics(id, movie_id, topic_id, created_at, updated_at) VALUES (DEFAULT, (SELECT id FROM movies WHERE movie_name = 'Star Trek: Into Darkness' AND duration = '2:12'), (SELECT id FROM topics WHERE genre_name = 'Sci-Fi'), now(), now());</v>
      </c>
    </row>
    <row r="98" spans="1:6" x14ac:dyDescent="0.25">
      <c r="A98" t="s">
        <v>72</v>
      </c>
      <c r="B98" t="str">
        <f xml:space="preserve"> "(SELECT id FROM movies WHERE movie_name = '"&amp;movies!B37&amp;"' AND duration = '"&amp;movies!E37&amp;"')"</f>
        <v>(SELECT id FROM movies WHERE movie_name = 'Batman Begins' AND duration = '2:20')</v>
      </c>
      <c r="C98" t="s">
        <v>21</v>
      </c>
      <c r="D98" t="s">
        <v>79</v>
      </c>
      <c r="E98" t="s">
        <v>79</v>
      </c>
      <c r="F98" s="6" t="str">
        <f t="shared" si="1"/>
        <v>INSERT INTO movie_topics(id, movie_id, topic_id, created_at, updated_at) VALUES (DEFAULT, (SELECT id FROM movies WHERE movie_name = 'Batman Begins' AND duration = '2:20'), (SELECT id FROM topics WHERE genre_name = 'Action'), now(), now());</v>
      </c>
    </row>
    <row r="99" spans="1:6" x14ac:dyDescent="0.25">
      <c r="A99" t="s">
        <v>72</v>
      </c>
      <c r="B99" t="str">
        <f xml:space="preserve"> "(SELECT id FROM movies WHERE movie_name = '"&amp;movies!B37&amp;"' AND duration = '"&amp;movies!E37&amp;"')"</f>
        <v>(SELECT id FROM movies WHERE movie_name = 'Batman Begins' AND duration = '2:20')</v>
      </c>
      <c r="C99" t="s">
        <v>22</v>
      </c>
      <c r="D99" t="s">
        <v>79</v>
      </c>
      <c r="E99" t="s">
        <v>79</v>
      </c>
      <c r="F99" s="6" t="str">
        <f t="shared" si="1"/>
        <v>INSERT INTO movie_topics(id, movie_id, topic_id, created_at, updated_at) VALUES (DEFAULT, (SELECT id FROM movies WHERE movie_name = 'Batman Begins' AND duration = '2:20'), (SELECT id FROM topics WHERE genre_name = 'Adventure'), now(), now());</v>
      </c>
    </row>
    <row r="100" spans="1:6" x14ac:dyDescent="0.25">
      <c r="A100" t="s">
        <v>72</v>
      </c>
      <c r="B100" t="str">
        <f xml:space="preserve"> "(SELECT id FROM movies WHERE movie_name = '"&amp;movies!B38&amp;"' AND duration = '"&amp;movies!E38&amp;"')"</f>
        <v>(SELECT id FROM movies WHERE movie_name = 'Bridge of Spies' AND duration = '2:22')</v>
      </c>
      <c r="C100" t="s">
        <v>28</v>
      </c>
      <c r="D100" t="s">
        <v>79</v>
      </c>
      <c r="E100" t="s">
        <v>79</v>
      </c>
      <c r="F100" s="6" t="str">
        <f t="shared" si="1"/>
        <v>INSERT INTO movie_topics(id, movie_id, topic_id, created_at, updated_at) VALUES (DEFAULT, (SELECT id FROM movies WHERE movie_name = 'Bridge of Spies' AND duration = '2:22'), (SELECT id FROM topics WHERE genre_name = 'Drama'), now(), now());</v>
      </c>
    </row>
    <row r="101" spans="1:6" x14ac:dyDescent="0.25">
      <c r="A101" t="s">
        <v>72</v>
      </c>
      <c r="B101" t="str">
        <f xml:space="preserve"> "(SELECT id FROM movies WHERE movie_name = '"&amp;movies!B38&amp;"' AND duration = '"&amp;movies!E38&amp;"')"</f>
        <v>(SELECT id FROM movies WHERE movie_name = 'Bridge of Spies' AND duration = '2:22')</v>
      </c>
      <c r="C101" t="s">
        <v>32</v>
      </c>
      <c r="D101" t="s">
        <v>79</v>
      </c>
      <c r="E101" t="s">
        <v>79</v>
      </c>
      <c r="F101" s="6" t="str">
        <f t="shared" si="1"/>
        <v>INSERT INTO movie_topics(id, movie_id, topic_id, created_at, updated_at) VALUES (DEFAULT, (SELECT id FROM movies WHERE movie_name = 'Bridge of Spies' AND duration = '2:22'), (SELECT id FROM topics WHERE genre_name = 'History'), now(), now());</v>
      </c>
    </row>
    <row r="102" spans="1:6" x14ac:dyDescent="0.25">
      <c r="A102" t="s">
        <v>72</v>
      </c>
      <c r="B102" t="str">
        <f xml:space="preserve"> "(SELECT id FROM movies WHERE movie_name = '"&amp;movies!B38&amp;"' AND duration = '"&amp;movies!E38&amp;"')"</f>
        <v>(SELECT id FROM movies WHERE movie_name = 'Bridge of Spies' AND duration = '2:22')</v>
      </c>
      <c r="C102" t="s">
        <v>38</v>
      </c>
      <c r="D102" t="s">
        <v>79</v>
      </c>
      <c r="E102" t="s">
        <v>79</v>
      </c>
      <c r="F102" s="6" t="str">
        <f t="shared" si="1"/>
        <v>INSERT INTO movie_topics(id, movie_id, topic_id, created_at, updated_at) VALUES (DEFAULT, (SELECT id FROM movies WHERE movie_name = 'Bridge of Spies' AND duration = '2:22'), (SELECT id FROM topics WHERE genre_name = 'Thriller'), now(), now());</v>
      </c>
    </row>
    <row r="103" spans="1:6" x14ac:dyDescent="0.25">
      <c r="A103" t="s">
        <v>72</v>
      </c>
      <c r="B103" t="str">
        <f xml:space="preserve"> "(SELECT id FROM movies WHERE movie_name = '"&amp;movies!B39&amp;"' AND duration = '"&amp;movies!E39&amp;"')"</f>
        <v>(SELECT id FROM movies WHERE movie_name = 'Avatar' AND duration = '2:42')</v>
      </c>
      <c r="C103" t="s">
        <v>21</v>
      </c>
      <c r="D103" t="s">
        <v>79</v>
      </c>
      <c r="E103" t="s">
        <v>79</v>
      </c>
      <c r="F103" s="6" t="str">
        <f t="shared" si="1"/>
        <v>INSERT INTO movie_topics(id, movie_id, topic_id, created_at, updated_at) VALUES (DEFAULT, (SELECT id FROM movies WHERE movie_name = 'Avatar' AND duration = '2:42'), (SELECT id FROM topics WHERE genre_name = 'Action'), now(), now());</v>
      </c>
    </row>
    <row r="104" spans="1:6" x14ac:dyDescent="0.25">
      <c r="A104" t="s">
        <v>72</v>
      </c>
      <c r="B104" t="str">
        <f xml:space="preserve"> "(SELECT id FROM movies WHERE movie_name = '"&amp;movies!B39&amp;"' AND duration = '"&amp;movies!E39&amp;"')"</f>
        <v>(SELECT id FROM movies WHERE movie_name = 'Avatar' AND duration = '2:42')</v>
      </c>
      <c r="C104" t="s">
        <v>22</v>
      </c>
      <c r="D104" t="s">
        <v>79</v>
      </c>
      <c r="E104" t="s">
        <v>79</v>
      </c>
      <c r="F104" s="6" t="str">
        <f t="shared" si="1"/>
        <v>INSERT INTO movie_topics(id, movie_id, topic_id, created_at, updated_at) VALUES (DEFAULT, (SELECT id FROM movies WHERE movie_name = 'Avatar' AND duration = '2:42'), (SELECT id FROM topics WHERE genre_name = 'Adventure'), now(), now());</v>
      </c>
    </row>
    <row r="105" spans="1:6" x14ac:dyDescent="0.25">
      <c r="A105" t="s">
        <v>72</v>
      </c>
      <c r="B105" t="str">
        <f xml:space="preserve"> "(SELECT id FROM movies WHERE movie_name = '"&amp;movies!B39&amp;"' AND duration = '"&amp;movies!E39&amp;"')"</f>
        <v>(SELECT id FROM movies WHERE movie_name = 'Avatar' AND duration = '2:42')</v>
      </c>
      <c r="C105" t="s">
        <v>30</v>
      </c>
      <c r="D105" t="s">
        <v>79</v>
      </c>
      <c r="E105" t="s">
        <v>79</v>
      </c>
      <c r="F105" s="6" t="str">
        <f t="shared" si="1"/>
        <v>INSERT INTO movie_topics(id, movie_id, topic_id, created_at, updated_at) VALUES (DEFAULT, (SELECT id FROM movies WHERE movie_name = 'Avatar' AND duration = '2:42'), (SELECT id FROM topics WHERE genre_name = 'Fantasy'), now(), now());</v>
      </c>
    </row>
    <row r="106" spans="1:6" x14ac:dyDescent="0.25">
      <c r="A106" t="s">
        <v>72</v>
      </c>
      <c r="B106" t="str">
        <f xml:space="preserve"> "(SELECT id FROM movies WHERE movie_name = '"&amp;movies!B40&amp;"' AND duration = '"&amp;movies!E40&amp;"')"</f>
        <v>(SELECT id FROM movies WHERE movie_name = 'Deadpool' AND duration = '1:48')</v>
      </c>
      <c r="C106" t="s">
        <v>21</v>
      </c>
      <c r="D106" t="s">
        <v>79</v>
      </c>
      <c r="E106" t="s">
        <v>79</v>
      </c>
      <c r="F106" s="6" t="str">
        <f t="shared" si="1"/>
        <v>INSERT INTO movie_topics(id, movie_id, topic_id, created_at, updated_at) VALUES (DEFAULT, (SELECT id FROM movies WHERE movie_name = 'Deadpool' AND duration = '1:48'), (SELECT id FROM topics WHERE genre_name = 'Action'), now(), now());</v>
      </c>
    </row>
    <row r="107" spans="1:6" x14ac:dyDescent="0.25">
      <c r="A107" t="s">
        <v>72</v>
      </c>
      <c r="B107" t="str">
        <f xml:space="preserve"> "(SELECT id FROM movies WHERE movie_name = '"&amp;movies!B40&amp;"' AND duration = '"&amp;movies!E40&amp;"')"</f>
        <v>(SELECT id FROM movies WHERE movie_name = 'Deadpool' AND duration = '1:48')</v>
      </c>
      <c r="C107" t="s">
        <v>22</v>
      </c>
      <c r="D107" t="s">
        <v>79</v>
      </c>
      <c r="E107" t="s">
        <v>79</v>
      </c>
      <c r="F107" s="6" t="str">
        <f t="shared" si="1"/>
        <v>INSERT INTO movie_topics(id, movie_id, topic_id, created_at, updated_at) VALUES (DEFAULT, (SELECT id FROM movies WHERE movie_name = 'Deadpool' AND duration = '1:48'), (SELECT id FROM topics WHERE genre_name = 'Adventure'), now(), now());</v>
      </c>
    </row>
    <row r="108" spans="1:6" x14ac:dyDescent="0.25">
      <c r="A108" t="s">
        <v>72</v>
      </c>
      <c r="B108" t="str">
        <f xml:space="preserve"> "(SELECT id FROM movies WHERE movie_name = '"&amp;movies!B40&amp;"' AND duration = '"&amp;movies!E40&amp;"')"</f>
        <v>(SELECT id FROM movies WHERE movie_name = 'Deadpool' AND duration = '1:48')</v>
      </c>
      <c r="C108" t="s">
        <v>25</v>
      </c>
      <c r="D108" t="s">
        <v>79</v>
      </c>
      <c r="E108" t="s">
        <v>79</v>
      </c>
      <c r="F108" s="6" t="str">
        <f t="shared" si="1"/>
        <v>INSERT INTO movie_topics(id, movie_id, topic_id, created_at, updated_at) VALUES (DEFAULT, (SELECT id FROM movies WHERE movie_name = 'Deadpool' AND duration = '1:48'), (SELECT id FROM topics WHERE genre_name = 'Comedy'), now(), now());</v>
      </c>
    </row>
    <row r="109" spans="1:6" x14ac:dyDescent="0.25">
      <c r="A109" t="s">
        <v>72</v>
      </c>
      <c r="B109" t="str">
        <f xml:space="preserve"> "(SELECT id FROM movies WHERE movie_name = '"&amp;movies!B41&amp;"' AND duration = '"&amp;movies!E41&amp;"')"</f>
        <v>(SELECT id FROM movies WHERE movie_name = 'Amelie' AND duration = '2:02')</v>
      </c>
      <c r="C109" t="s">
        <v>25</v>
      </c>
      <c r="D109" t="s">
        <v>79</v>
      </c>
      <c r="E109" t="s">
        <v>79</v>
      </c>
      <c r="F109" s="6" t="str">
        <f t="shared" si="1"/>
        <v>INSERT INTO movie_topics(id, movie_id, topic_id, created_at, updated_at) VALUES (DEFAULT, (SELECT id FROM movies WHERE movie_name = 'Amelie' AND duration = '2:02'), (SELECT id FROM topics WHERE genre_name = 'Comedy'), now(), now());</v>
      </c>
    </row>
    <row r="110" spans="1:6" x14ac:dyDescent="0.25">
      <c r="A110" t="s">
        <v>72</v>
      </c>
      <c r="B110" t="str">
        <f xml:space="preserve"> "(SELECT id FROM movies WHERE movie_name = '"&amp;movies!B41&amp;"' AND duration = '"&amp;movies!E41&amp;"')"</f>
        <v>(SELECT id FROM movies WHERE movie_name = 'Amelie' AND duration = '2:02')</v>
      </c>
      <c r="C110" t="s">
        <v>34</v>
      </c>
      <c r="D110" t="s">
        <v>79</v>
      </c>
      <c r="E110" t="s">
        <v>79</v>
      </c>
      <c r="F110" s="6" t="str">
        <f t="shared" si="1"/>
        <v>INSERT INTO movie_topics(id, movie_id, topic_id, created_at, updated_at) VALUES (DEFAULT, (SELECT id FROM movies WHERE movie_name = 'Amelie' AND duration = '2:02'), (SELECT id FROM topics WHERE genre_name = 'Romance'), now(), now());</v>
      </c>
    </row>
    <row r="111" spans="1:6" x14ac:dyDescent="0.25">
      <c r="A111" t="s">
        <v>72</v>
      </c>
      <c r="B111" t="str">
        <f xml:space="preserve"> "(SELECT id FROM movies WHERE movie_name = '"&amp;movies!B42&amp;"' AND duration = '"&amp;movies!E42&amp;"')"</f>
        <v>(SELECT id FROM movies WHERE movie_name = 'Catch Me If You Can' AND duration = '2:21')</v>
      </c>
      <c r="C111" t="s">
        <v>24</v>
      </c>
      <c r="D111" t="s">
        <v>79</v>
      </c>
      <c r="E111" t="s">
        <v>79</v>
      </c>
      <c r="F111" s="6" t="str">
        <f t="shared" si="1"/>
        <v>INSERT INTO movie_topics(id, movie_id, topic_id, created_at, updated_at) VALUES (DEFAULT, (SELECT id FROM movies WHERE movie_name = 'Catch Me If You Can' AND duration = '2:21'), (SELECT id FROM topics WHERE genre_name = 'Biography'), now(), now());</v>
      </c>
    </row>
    <row r="112" spans="1:6" x14ac:dyDescent="0.25">
      <c r="A112" t="s">
        <v>72</v>
      </c>
      <c r="B112" t="str">
        <f xml:space="preserve"> "(SELECT id FROM movies WHERE movie_name = '"&amp;movies!B42&amp;"' AND duration = '"&amp;movies!E42&amp;"')"</f>
        <v>(SELECT id FROM movies WHERE movie_name = 'Catch Me If You Can' AND duration = '2:21')</v>
      </c>
      <c r="C112" t="s">
        <v>26</v>
      </c>
      <c r="D112" t="s">
        <v>79</v>
      </c>
      <c r="E112" t="s">
        <v>79</v>
      </c>
      <c r="F112" s="6" t="str">
        <f t="shared" si="1"/>
        <v>INSERT INTO movie_topics(id, movie_id, topic_id, created_at, updated_at) VALUES (DEFAULT, (SELECT id FROM movies WHERE movie_name = 'Catch Me If You Can' AND duration = '2:21'), (SELECT id FROM topics WHERE genre_name = 'Crime'), now(), now());</v>
      </c>
    </row>
    <row r="113" spans="1:6" x14ac:dyDescent="0.25">
      <c r="A113" t="s">
        <v>72</v>
      </c>
      <c r="B113" t="str">
        <f xml:space="preserve"> "(SELECT id FROM movies WHERE movie_name = '"&amp;movies!B42&amp;"' AND duration = '"&amp;movies!E42&amp;"')"</f>
        <v>(SELECT id FROM movies WHERE movie_name = 'Catch Me If You Can' AND duration = '2:21')</v>
      </c>
      <c r="C113" t="s">
        <v>28</v>
      </c>
      <c r="D113" t="s">
        <v>79</v>
      </c>
      <c r="E113" t="s">
        <v>79</v>
      </c>
      <c r="F113" s="6" t="str">
        <f t="shared" si="1"/>
        <v>INSERT INTO movie_topics(id, movie_id, topic_id, created_at, updated_at) VALUES (DEFAULT, (SELECT id FROM movies WHERE movie_name = 'Catch Me If You Can' AND duration = '2:21'), (SELECT id FROM topics WHERE genre_name = 'Drama'), now(), now());</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workbookViewId="0">
      <selection activeCell="B11" sqref="B11"/>
    </sheetView>
  </sheetViews>
  <sheetFormatPr defaultRowHeight="15" x14ac:dyDescent="0.25"/>
  <cols>
    <col min="1" max="1" width="11.42578125" customWidth="1"/>
    <col min="2" max="2" width="73.28515625" customWidth="1"/>
    <col min="3" max="3" width="77" bestFit="1" customWidth="1"/>
    <col min="4" max="6" width="11.42578125" customWidth="1"/>
    <col min="7" max="7" width="53.140625" style="6" customWidth="1"/>
  </cols>
  <sheetData>
    <row r="1" spans="1:7" x14ac:dyDescent="0.25">
      <c r="A1" s="2" t="s">
        <v>0</v>
      </c>
      <c r="B1" s="3" t="s">
        <v>60</v>
      </c>
      <c r="C1" s="3" t="s">
        <v>67</v>
      </c>
      <c r="D1" s="3" t="s">
        <v>337</v>
      </c>
      <c r="E1" s="3" t="s">
        <v>4</v>
      </c>
      <c r="F1" s="3" t="s">
        <v>5</v>
      </c>
      <c r="G1" s="5" t="s">
        <v>6</v>
      </c>
    </row>
    <row r="2" spans="1:7" x14ac:dyDescent="0.25">
      <c r="A2" t="s">
        <v>72</v>
      </c>
      <c r="B2" t="str">
        <f xml:space="preserve"> "(SELECT id FROM movies WHERE movie_name = '"&amp;movies!B2&amp;"' AND duration = '"&amp;movies!E2&amp;"')"</f>
        <v>(SELECT id FROM movies WHERE movie_name = 'The Lord of the Rings: The Fellowship of the Ring' AND duration = '2:58')</v>
      </c>
      <c r="C2" t="str">
        <f xml:space="preserve"> "(SELECT id FROM actors WHERE first_name = '"&amp;actors!B2&amp;"' AND last_name = '"&amp;actors!C2&amp;"')"</f>
        <v>(SELECT id FROM actors WHERE first_name = 'Sean' AND last_name = 'Astin')</v>
      </c>
      <c r="D2" t="s">
        <v>340</v>
      </c>
      <c r="E2" t="s">
        <v>79</v>
      </c>
      <c r="F2" t="s">
        <v>79</v>
      </c>
      <c r="G2" s="6" t="str">
        <f xml:space="preserve"> "INSERT INTO movie_casts("&amp;A$1&amp;", "&amp;B$1&amp;", "&amp;C$1&amp;", "&amp;D$1&amp;", "&amp;E$1&amp;", "&amp;F$1&amp;") VALUES ("&amp;A2&amp;", "&amp;B2&amp;", "&amp;C2&amp;", (SELECT id FROM casting_types WHERE cast_type = '"&amp;D2&amp;"'), "&amp;E2&amp;", "&amp;F2&amp;");"</f>
        <v>INSERT INTO movie_casts(id, movie_id, actor_id, casting_type_id, created_at, updated_at) VALUES (DEFAULT, (SELECT id FROM movies WHERE movie_name = 'The Lord of the Rings: The Fellowship of the Ring' AND duration = '2:58'), (SELECT id FROM actors WHERE first_name = 'Sean' AND last_name = 'Astin'), (SELECT id FROM casting_types WHERE cast_type = 'Lead'), now(), now());</v>
      </c>
    </row>
    <row r="3" spans="1:7" x14ac:dyDescent="0.25">
      <c r="A3" t="s">
        <v>72</v>
      </c>
      <c r="B3" t="str">
        <f xml:space="preserve"> "(SELECT id FROM movies WHERE movie_name = '"&amp;movies!B2&amp;"' AND duration = '"&amp;movies!E2&amp;"')"</f>
        <v>(SELECT id FROM movies WHERE movie_name = 'The Lord of the Rings: The Fellowship of the Ring' AND duration = '2:58')</v>
      </c>
      <c r="C3" t="str">
        <f xml:space="preserve"> "(SELECT id FROM actors WHERE first_name = '"&amp;actors!B3&amp;"' AND last_name = '"&amp;actors!C3&amp;"')"</f>
        <v>(SELECT id FROM actors WHERE first_name = 'Sean' AND last_name = 'Bean')</v>
      </c>
      <c r="D3" t="s">
        <v>341</v>
      </c>
      <c r="E3" t="s">
        <v>79</v>
      </c>
      <c r="F3" t="s">
        <v>79</v>
      </c>
      <c r="G3" s="6" t="str">
        <f t="shared" ref="G3:G66" si="0" xml:space="preserve"> "INSERT INTO movie_casts("&amp;A$1&amp;", "&amp;B$1&amp;", "&amp;C$1&amp;", "&amp;D$1&amp;", "&amp;E$1&amp;", "&amp;F$1&amp;") VALUES ("&amp;A3&amp;", "&amp;B3&amp;", "&amp;C3&amp;", (SELECT id FROM casting_types WHERE cast_type = '"&amp;D3&amp;"'), "&amp;E3&amp;", "&amp;F3&amp;");"</f>
        <v>INSERT INTO movie_casts(id, movie_id, actor_id, casting_type_id, created_at, updated_at) VALUES (DEFAULT, (SELECT id FROM movies WHERE movie_name = 'The Lord of the Rings: The Fellowship of the Ring' AND duration = '2:58'), (SELECT id FROM actors WHERE first_name = 'Sean' AND last_name = 'Bean'), (SELECT id FROM casting_types WHERE cast_type = 'Support'), now(), now());</v>
      </c>
    </row>
    <row r="4" spans="1:7" x14ac:dyDescent="0.25">
      <c r="A4" t="s">
        <v>72</v>
      </c>
      <c r="B4" t="str">
        <f xml:space="preserve"> "(SELECT id FROM movies WHERE movie_name = '"&amp;movies!B2&amp;"' AND duration = '"&amp;movies!E2&amp;"')"</f>
        <v>(SELECT id FROM movies WHERE movie_name = 'The Lord of the Rings: The Fellowship of the Ring' AND duration = '2:58')</v>
      </c>
      <c r="C4" t="str">
        <f xml:space="preserve"> "(SELECT id FROM actors WHERE first_name = '"&amp;actors!B4&amp;"' AND last_name = '"&amp;actors!C4&amp;"')"</f>
        <v>(SELECT id FROM actors WHERE first_name = 'Ian' AND last_name = 'McKellen')</v>
      </c>
      <c r="D4" t="s">
        <v>340</v>
      </c>
      <c r="E4" t="s">
        <v>79</v>
      </c>
      <c r="F4" t="s">
        <v>79</v>
      </c>
      <c r="G4" s="6" t="str">
        <f t="shared" si="0"/>
        <v>INSERT INTO movie_casts(id, movie_id, actor_id, casting_type_id, created_at, updated_at) VALUES (DEFAULT, (SELECT id FROM movies WHERE movie_name = 'The Lord of the Rings: The Fellowship of the Ring' AND duration = '2:58'), (SELECT id FROM actors WHERE first_name = 'Ian' AND last_name = 'McKellen'), (SELECT id FROM casting_types WHERE cast_type = 'Lead'), now(), now());</v>
      </c>
    </row>
    <row r="5" spans="1:7" x14ac:dyDescent="0.25">
      <c r="A5" t="s">
        <v>72</v>
      </c>
      <c r="B5" t="str">
        <f xml:space="preserve"> "(SELECT id FROM movies WHERE movie_name = '"&amp;movies!B2&amp;"' AND duration = '"&amp;movies!E2&amp;"')"</f>
        <v>(SELECT id FROM movies WHERE movie_name = 'The Lord of the Rings: The Fellowship of the Ring' AND duration = '2:58')</v>
      </c>
      <c r="C5" t="str">
        <f xml:space="preserve"> "(SELECT id FROM actors WHERE first_name = '"&amp;actors!B5&amp;"' AND last_name = '"&amp;actors!C5&amp;"')"</f>
        <v>(SELECT id FROM actors WHERE first_name = 'Viggo' AND last_name = 'Mortensen')</v>
      </c>
      <c r="D5" t="s">
        <v>340</v>
      </c>
      <c r="E5" t="s">
        <v>79</v>
      </c>
      <c r="F5" t="s">
        <v>79</v>
      </c>
      <c r="G5" s="6" t="str">
        <f t="shared" si="0"/>
        <v>INSERT INTO movie_casts(id, movie_id, actor_id, casting_type_id, created_at, updated_at) VALUES (DEFAULT, (SELECT id FROM movies WHERE movie_name = 'The Lord of the Rings: The Fellowship of the Ring' AND duration = '2:58'), (SELECT id FROM actors WHERE first_name = 'Viggo' AND last_name = 'Mortensen'), (SELECT id FROM casting_types WHERE cast_type = 'Lead'), now(), now());</v>
      </c>
    </row>
    <row r="6" spans="1:7" x14ac:dyDescent="0.25">
      <c r="A6" t="s">
        <v>72</v>
      </c>
      <c r="B6" t="str">
        <f xml:space="preserve"> "(SELECT id FROM movies WHERE movie_name = '"&amp;movies!B2&amp;"' AND duration = '"&amp;movies!E2&amp;"')"</f>
        <v>(SELECT id FROM movies WHERE movie_name = 'The Lord of the Rings: The Fellowship of the Ring' AND duration = '2:58')</v>
      </c>
      <c r="C6" t="str">
        <f xml:space="preserve"> "(SELECT id FROM actors WHERE first_name = '"&amp;actors!B6&amp;"' AND last_name = '"&amp;actors!C6&amp;"')"</f>
        <v>(SELECT id FROM actors WHERE first_name = 'Elijah' AND last_name = 'Wood')</v>
      </c>
      <c r="D6" t="s">
        <v>340</v>
      </c>
      <c r="E6" t="s">
        <v>79</v>
      </c>
      <c r="F6" t="s">
        <v>79</v>
      </c>
      <c r="G6" s="6" t="str">
        <f t="shared" si="0"/>
        <v>INSERT INTO movie_casts(id, movie_id, actor_id, casting_type_id, created_at, updated_at) VALUES (DEFAULT, (SELECT id FROM movies WHERE movie_name = 'The Lord of the Rings: The Fellowship of the Ring' AND duration = '2:58'), (SELECT id FROM actors WHERE first_name = 'Elijah' AND last_name = 'Wood'), (SELECT id FROM casting_types WHERE cast_type = 'Lead'), now(), now());</v>
      </c>
    </row>
    <row r="7" spans="1:7" x14ac:dyDescent="0.25">
      <c r="A7" t="s">
        <v>72</v>
      </c>
      <c r="B7" t="str">
        <f xml:space="preserve"> "(SELECT id FROM movies WHERE movie_name = '"&amp;movies!B2&amp;"' AND duration = '"&amp;movies!E2&amp;"')"</f>
        <v>(SELECT id FROM movies WHERE movie_name = 'The Lord of the Rings: The Fellowship of the Ring' AND duration = '2:58')</v>
      </c>
      <c r="C7" t="str">
        <f xml:space="preserve"> "(SELECT id FROM actors WHERE first_name = '"&amp;actors!B7&amp;"' AND last_name = '"&amp;actors!C7&amp;"')"</f>
        <v>(SELECT id FROM actors WHERE first_name = 'Orlando' AND last_name = 'Bloom')</v>
      </c>
      <c r="D7" t="s">
        <v>341</v>
      </c>
      <c r="E7" t="s">
        <v>79</v>
      </c>
      <c r="F7" t="s">
        <v>79</v>
      </c>
      <c r="G7" s="6" t="str">
        <f t="shared" si="0"/>
        <v>INSERT INTO movie_casts(id, movie_id, actor_id, casting_type_id, created_at, updated_at) VALUES (DEFAULT, (SELECT id FROM movies WHERE movie_name = 'The Lord of the Rings: The Fellowship of the Ring' AND duration = '2:58'), (SELECT id FROM actors WHERE first_name = 'Orlando' AND last_name = 'Bloom'), (SELECT id FROM casting_types WHERE cast_type = 'Support'), now(), now());</v>
      </c>
    </row>
    <row r="8" spans="1:7" x14ac:dyDescent="0.25">
      <c r="A8" t="s">
        <v>72</v>
      </c>
      <c r="B8" t="str">
        <f xml:space="preserve"> "(SELECT id FROM movies WHERE movie_name = '"&amp;movies!B2&amp;"' AND duration = '"&amp;movies!E2&amp;"')"</f>
        <v>(SELECT id FROM movies WHERE movie_name = 'The Lord of the Rings: The Fellowship of the Ring' AND duration = '2:58')</v>
      </c>
      <c r="C8" t="str">
        <f xml:space="preserve"> "(SELECT id FROM actors WHERE first_name = '"&amp;actors!B8&amp;"' AND last_name = '"&amp;actors!C8&amp;"')"</f>
        <v>(SELECT id FROM actors WHERE first_name = 'Cate' AND last_name = 'Blanchett')</v>
      </c>
      <c r="D8" t="s">
        <v>341</v>
      </c>
      <c r="E8" t="s">
        <v>79</v>
      </c>
      <c r="F8" t="s">
        <v>79</v>
      </c>
      <c r="G8" s="6" t="str">
        <f t="shared" si="0"/>
        <v>INSERT INTO movie_casts(id, movie_id, actor_id, casting_type_id, created_at, updated_at) VALUES (DEFAULT, (SELECT id FROM movies WHERE movie_name = 'The Lord of the Rings: The Fellowship of the Ring' AND duration = '2:58'), (SELECT id FROM actors WHERE first_name = 'Cate' AND last_name = 'Blanchett'), (SELECT id FROM casting_types WHERE cast_type = 'Support'), now(), now());</v>
      </c>
    </row>
    <row r="9" spans="1:7" x14ac:dyDescent="0.25">
      <c r="A9" t="s">
        <v>72</v>
      </c>
      <c r="B9" t="str">
        <f xml:space="preserve"> "(SELECT id FROM movies WHERE movie_name = '"&amp;movies!B2&amp;"' AND duration = '"&amp;movies!E2&amp;"')"</f>
        <v>(SELECT id FROM movies WHERE movie_name = 'The Lord of the Rings: The Fellowship of the Ring' AND duration = '2:58')</v>
      </c>
      <c r="C9" t="str">
        <f xml:space="preserve"> "(SELECT id FROM actors WHERE first_name = '"&amp;actors!B9&amp;"' AND last_name = '"&amp;actors!C9&amp;"')"</f>
        <v>(SELECT id FROM actors WHERE first_name = 'Hugo' AND last_name = 'Weaving')</v>
      </c>
      <c r="D9" t="s">
        <v>341</v>
      </c>
      <c r="E9" t="s">
        <v>79</v>
      </c>
      <c r="F9" t="s">
        <v>79</v>
      </c>
      <c r="G9" s="6" t="str">
        <f t="shared" si="0"/>
        <v>INSERT INTO movie_casts(id, movie_id, actor_id, casting_type_id, created_at, updated_at) VALUES (DEFAULT, (SELECT id FROM movies WHERE movie_name = 'The Lord of the Rings: The Fellowship of the Ring' AND duration = '2:58'), (SELECT id FROM actors WHERE first_name = 'Hugo' AND last_name = 'Weaving'), (SELECT id FROM casting_types WHERE cast_type = 'Support'), now(), now());</v>
      </c>
    </row>
    <row r="10" spans="1:7" x14ac:dyDescent="0.25">
      <c r="A10" t="s">
        <v>72</v>
      </c>
      <c r="B10" t="str">
        <f xml:space="preserve"> "(SELECT id FROM movies WHERE movie_name = '"&amp;movies!B2&amp;"' AND duration = '"&amp;movies!E2&amp;"')"</f>
        <v>(SELECT id FROM movies WHERE movie_name = 'The Lord of the Rings: The Fellowship of the Ring' AND duration = '2:58')</v>
      </c>
      <c r="C10" t="str">
        <f xml:space="preserve"> "(SELECT id FROM actors WHERE first_name = '"&amp;actors!B10&amp;"' AND last_name = '"&amp;actors!C10&amp;"')"</f>
        <v>(SELECT id FROM actors WHERE first_name = 'Liv' AND last_name = 'Tyler')</v>
      </c>
      <c r="D10" t="s">
        <v>341</v>
      </c>
      <c r="E10" t="s">
        <v>79</v>
      </c>
      <c r="F10" t="s">
        <v>79</v>
      </c>
      <c r="G10" s="6" t="str">
        <f t="shared" si="0"/>
        <v>INSERT INTO movie_casts(id, movie_id, actor_id, casting_type_id, created_at, updated_at) VALUES (DEFAULT, (SELECT id FROM movies WHERE movie_name = 'The Lord of the Rings: The Fellowship of the Ring' AND duration = '2:58'), (SELECT id FROM actors WHERE first_name = 'Liv' AND last_name = 'Tyler'), (SELECT id FROM casting_types WHERE cast_type = 'Support'), now(), now());</v>
      </c>
    </row>
    <row r="11" spans="1:7" x14ac:dyDescent="0.25">
      <c r="A11" t="s">
        <v>72</v>
      </c>
      <c r="B11" t="str">
        <f xml:space="preserve"> "(SELECT id FROM movies WHERE movie_name = '"&amp;movies!B2&amp;"' AND duration = '"&amp;movies!E2&amp;"')"</f>
        <v>(SELECT id FROM movies WHERE movie_name = 'The Lord of the Rings: The Fellowship of the Ring' AND duration = '2:58')</v>
      </c>
      <c r="C11" t="str">
        <f xml:space="preserve"> "(SELECT id FROM actors WHERE first_name = '"&amp;actors!B11&amp;"' AND last_name = '"&amp;actors!C11&amp;"')"</f>
        <v>(SELECT id FROM actors WHERE first_name = 'Andy' AND last_name = 'Serkis')</v>
      </c>
      <c r="D11" t="s">
        <v>340</v>
      </c>
      <c r="E11" t="s">
        <v>79</v>
      </c>
      <c r="F11" t="s">
        <v>79</v>
      </c>
      <c r="G11" s="6" t="str">
        <f t="shared" si="0"/>
        <v>INSERT INTO movie_casts(id, movie_id, actor_id, casting_type_id, created_at, updated_at) VALUES (DEFAULT, (SELECT id FROM movies WHERE movie_name = 'The Lord of the Rings: The Fellowship of the Ring' AND duration = '2:58'), (SELECT id FROM actors WHERE first_name = 'Andy' AND last_name = 'Serkis'), (SELECT id FROM casting_types WHERE cast_type = 'Lead'), now(), now());</v>
      </c>
    </row>
    <row r="12" spans="1:7" x14ac:dyDescent="0.25">
      <c r="A12" t="s">
        <v>72</v>
      </c>
      <c r="B12" t="str">
        <f xml:space="preserve"> "(SELECT id FROM movies WHERE movie_name = '"&amp;movies!B3&amp;"' AND duration = '"&amp;movies!E3&amp;"')"</f>
        <v>(SELECT id FROM movies WHERE movie_name = 'The Lord of the Rings: The Two Towers' AND duration = '2:59')</v>
      </c>
      <c r="C12" t="str">
        <f xml:space="preserve"> "(SELECT id FROM actors WHERE first_name = '"&amp;actors!B2&amp;"' AND last_name = '"&amp;actors!C2&amp;"')"</f>
        <v>(SELECT id FROM actors WHERE first_name = 'Sean' AND last_name = 'Astin')</v>
      </c>
      <c r="D12" t="s">
        <v>340</v>
      </c>
      <c r="E12" t="s">
        <v>79</v>
      </c>
      <c r="F12" t="s">
        <v>79</v>
      </c>
      <c r="G12" s="6" t="str">
        <f t="shared" si="0"/>
        <v>INSERT INTO movie_casts(id, movie_id, actor_id, casting_type_id, created_at, updated_at) VALUES (DEFAULT, (SELECT id FROM movies WHERE movie_name = 'The Lord of the Rings: The Two Towers' AND duration = '2:59'), (SELECT id FROM actors WHERE first_name = 'Sean' AND last_name = 'Astin'), (SELECT id FROM casting_types WHERE cast_type = 'Lead'), now(), now());</v>
      </c>
    </row>
    <row r="13" spans="1:7" x14ac:dyDescent="0.25">
      <c r="A13" t="s">
        <v>72</v>
      </c>
      <c r="B13" t="str">
        <f xml:space="preserve"> "(SELECT id FROM movies WHERE movie_name = '"&amp;movies!B3&amp;"' AND duration = '"&amp;movies!E3&amp;"')"</f>
        <v>(SELECT id FROM movies WHERE movie_name = 'The Lord of the Rings: The Two Towers' AND duration = '2:59')</v>
      </c>
      <c r="C13" t="str">
        <f xml:space="preserve"> "(SELECT id FROM actors WHERE first_name = '"&amp;actors!B4&amp;"' AND last_name = '"&amp;actors!C4&amp;"')"</f>
        <v>(SELECT id FROM actors WHERE first_name = 'Ian' AND last_name = 'McKellen')</v>
      </c>
      <c r="D13" t="s">
        <v>340</v>
      </c>
      <c r="E13" t="s">
        <v>79</v>
      </c>
      <c r="F13" t="s">
        <v>79</v>
      </c>
      <c r="G13" s="6" t="str">
        <f t="shared" si="0"/>
        <v>INSERT INTO movie_casts(id, movie_id, actor_id, casting_type_id, created_at, updated_at) VALUES (DEFAULT, (SELECT id FROM movies WHERE movie_name = 'The Lord of the Rings: The Two Towers' AND duration = '2:59'), (SELECT id FROM actors WHERE first_name = 'Ian' AND last_name = 'McKellen'), (SELECT id FROM casting_types WHERE cast_type = 'Lead'), now(), now());</v>
      </c>
    </row>
    <row r="14" spans="1:7" x14ac:dyDescent="0.25">
      <c r="A14" t="s">
        <v>72</v>
      </c>
      <c r="B14" t="str">
        <f xml:space="preserve"> "(SELECT id FROM movies WHERE movie_name = '"&amp;movies!B3&amp;"' AND duration = '"&amp;movies!E3&amp;"')"</f>
        <v>(SELECT id FROM movies WHERE movie_name = 'The Lord of the Rings: The Two Towers' AND duration = '2:59')</v>
      </c>
      <c r="C14" t="str">
        <f xml:space="preserve"> "(SELECT id FROM actors WHERE first_name = '"&amp;actors!B5&amp;"' AND last_name = '"&amp;actors!C5&amp;"')"</f>
        <v>(SELECT id FROM actors WHERE first_name = 'Viggo' AND last_name = 'Mortensen')</v>
      </c>
      <c r="D14" t="s">
        <v>340</v>
      </c>
      <c r="E14" t="s">
        <v>79</v>
      </c>
      <c r="F14" t="s">
        <v>79</v>
      </c>
      <c r="G14" s="6" t="str">
        <f t="shared" si="0"/>
        <v>INSERT INTO movie_casts(id, movie_id, actor_id, casting_type_id, created_at, updated_at) VALUES (DEFAULT, (SELECT id FROM movies WHERE movie_name = 'The Lord of the Rings: The Two Towers' AND duration = '2:59'), (SELECT id FROM actors WHERE first_name = 'Viggo' AND last_name = 'Mortensen'), (SELECT id FROM casting_types WHERE cast_type = 'Lead'), now(), now());</v>
      </c>
    </row>
    <row r="15" spans="1:7" x14ac:dyDescent="0.25">
      <c r="A15" t="s">
        <v>72</v>
      </c>
      <c r="B15" t="str">
        <f xml:space="preserve"> "(SELECT id FROM movies WHERE movie_name = '"&amp;movies!B3&amp;"' AND duration = '"&amp;movies!E3&amp;"')"</f>
        <v>(SELECT id FROM movies WHERE movie_name = 'The Lord of the Rings: The Two Towers' AND duration = '2:59')</v>
      </c>
      <c r="C15" t="str">
        <f xml:space="preserve"> "(SELECT id FROM actors WHERE first_name = '"&amp;actors!B6&amp;"' AND last_name = '"&amp;actors!C6&amp;"')"</f>
        <v>(SELECT id FROM actors WHERE first_name = 'Elijah' AND last_name = 'Wood')</v>
      </c>
      <c r="D15" t="s">
        <v>340</v>
      </c>
      <c r="E15" t="s">
        <v>79</v>
      </c>
      <c r="F15" t="s">
        <v>79</v>
      </c>
      <c r="G15" s="6" t="str">
        <f t="shared" si="0"/>
        <v>INSERT INTO movie_casts(id, movie_id, actor_id, casting_type_id, created_at, updated_at) VALUES (DEFAULT, (SELECT id FROM movies WHERE movie_name = 'The Lord of the Rings: The Two Towers' AND duration = '2:59'), (SELECT id FROM actors WHERE first_name = 'Elijah' AND last_name = 'Wood'), (SELECT id FROM casting_types WHERE cast_type = 'Lead'), now(), now());</v>
      </c>
    </row>
    <row r="16" spans="1:7" x14ac:dyDescent="0.25">
      <c r="A16" t="s">
        <v>72</v>
      </c>
      <c r="B16" t="str">
        <f xml:space="preserve"> "(SELECT id FROM movies WHERE movie_name = '"&amp;movies!B3&amp;"' AND duration = '"&amp;movies!E3&amp;"')"</f>
        <v>(SELECT id FROM movies WHERE movie_name = 'The Lord of the Rings: The Two Towers' AND duration = '2:59')</v>
      </c>
      <c r="C16" t="str">
        <f xml:space="preserve"> "(SELECT id FROM actors WHERE first_name = '"&amp;actors!B7&amp;"' AND last_name = '"&amp;actors!C7&amp;"')"</f>
        <v>(SELECT id FROM actors WHERE first_name = 'Orlando' AND last_name = 'Bloom')</v>
      </c>
      <c r="D16" t="s">
        <v>341</v>
      </c>
      <c r="E16" t="s">
        <v>79</v>
      </c>
      <c r="F16" t="s">
        <v>79</v>
      </c>
      <c r="G16" s="6" t="str">
        <f t="shared" si="0"/>
        <v>INSERT INTO movie_casts(id, movie_id, actor_id, casting_type_id, created_at, updated_at) VALUES (DEFAULT, (SELECT id FROM movies WHERE movie_name = 'The Lord of the Rings: The Two Towers' AND duration = '2:59'), (SELECT id FROM actors WHERE first_name = 'Orlando' AND last_name = 'Bloom'), (SELECT id FROM casting_types WHERE cast_type = 'Support'), now(), now());</v>
      </c>
    </row>
    <row r="17" spans="1:7" x14ac:dyDescent="0.25">
      <c r="A17" t="s">
        <v>72</v>
      </c>
      <c r="B17" t="str">
        <f xml:space="preserve"> "(SELECT id FROM movies WHERE movie_name = '"&amp;movies!B3&amp;"' AND duration = '"&amp;movies!E3&amp;"')"</f>
        <v>(SELECT id FROM movies WHERE movie_name = 'The Lord of the Rings: The Two Towers' AND duration = '2:59')</v>
      </c>
      <c r="C17" t="str">
        <f xml:space="preserve"> "(SELECT id FROM actors WHERE first_name = '"&amp;actors!B8&amp;"' AND last_name = '"&amp;actors!C8&amp;"')"</f>
        <v>(SELECT id FROM actors WHERE first_name = 'Cate' AND last_name = 'Blanchett')</v>
      </c>
      <c r="D17" t="s">
        <v>341</v>
      </c>
      <c r="E17" t="s">
        <v>79</v>
      </c>
      <c r="F17" t="s">
        <v>79</v>
      </c>
      <c r="G17" s="6" t="str">
        <f t="shared" si="0"/>
        <v>INSERT INTO movie_casts(id, movie_id, actor_id, casting_type_id, created_at, updated_at) VALUES (DEFAULT, (SELECT id FROM movies WHERE movie_name = 'The Lord of the Rings: The Two Towers' AND duration = '2:59'), (SELECT id FROM actors WHERE first_name = 'Cate' AND last_name = 'Blanchett'), (SELECT id FROM casting_types WHERE cast_type = 'Support'), now(), now());</v>
      </c>
    </row>
    <row r="18" spans="1:7" x14ac:dyDescent="0.25">
      <c r="A18" t="s">
        <v>72</v>
      </c>
      <c r="B18" t="str">
        <f xml:space="preserve"> "(SELECT id FROM movies WHERE movie_name = '"&amp;movies!B3&amp;"' AND duration = '"&amp;movies!E3&amp;"')"</f>
        <v>(SELECT id FROM movies WHERE movie_name = 'The Lord of the Rings: The Two Towers' AND duration = '2:59')</v>
      </c>
      <c r="C18" t="str">
        <f xml:space="preserve"> "(SELECT id FROM actors WHERE first_name = '"&amp;actors!B9&amp;"' AND last_name = '"&amp;actors!C9&amp;"')"</f>
        <v>(SELECT id FROM actors WHERE first_name = 'Hugo' AND last_name = 'Weaving')</v>
      </c>
      <c r="D18" t="s">
        <v>341</v>
      </c>
      <c r="E18" t="s">
        <v>79</v>
      </c>
      <c r="F18" t="s">
        <v>79</v>
      </c>
      <c r="G18" s="6" t="str">
        <f t="shared" si="0"/>
        <v>INSERT INTO movie_casts(id, movie_id, actor_id, casting_type_id, created_at, updated_at) VALUES (DEFAULT, (SELECT id FROM movies WHERE movie_name = 'The Lord of the Rings: The Two Towers' AND duration = '2:59'), (SELECT id FROM actors WHERE first_name = 'Hugo' AND last_name = 'Weaving'), (SELECT id FROM casting_types WHERE cast_type = 'Support'), now(), now());</v>
      </c>
    </row>
    <row r="19" spans="1:7" x14ac:dyDescent="0.25">
      <c r="A19" t="s">
        <v>72</v>
      </c>
      <c r="B19" t="str">
        <f xml:space="preserve"> "(SELECT id FROM movies WHERE movie_name = '"&amp;movies!B3&amp;"' AND duration = '"&amp;movies!E3&amp;"')"</f>
        <v>(SELECT id FROM movies WHERE movie_name = 'The Lord of the Rings: The Two Towers' AND duration = '2:59')</v>
      </c>
      <c r="C19" t="str">
        <f xml:space="preserve"> "(SELECT id FROM actors WHERE first_name = '"&amp;actors!B10&amp;"' AND last_name = '"&amp;actors!C10&amp;"')"</f>
        <v>(SELECT id FROM actors WHERE first_name = 'Liv' AND last_name = 'Tyler')</v>
      </c>
      <c r="D19" t="s">
        <v>341</v>
      </c>
      <c r="E19" t="s">
        <v>79</v>
      </c>
      <c r="F19" t="s">
        <v>79</v>
      </c>
      <c r="G19" s="6" t="str">
        <f t="shared" si="0"/>
        <v>INSERT INTO movie_casts(id, movie_id, actor_id, casting_type_id, created_at, updated_at) VALUES (DEFAULT, (SELECT id FROM movies WHERE movie_name = 'The Lord of the Rings: The Two Towers' AND duration = '2:59'), (SELECT id FROM actors WHERE first_name = 'Liv' AND last_name = 'Tyler'), (SELECT id FROM casting_types WHERE cast_type = 'Support'), now(), now());</v>
      </c>
    </row>
    <row r="20" spans="1:7" x14ac:dyDescent="0.25">
      <c r="A20" t="s">
        <v>72</v>
      </c>
      <c r="B20" t="str">
        <f xml:space="preserve"> "(SELECT id FROM movies WHERE movie_name = '"&amp;movies!B3&amp;"' AND duration = '"&amp;movies!E3&amp;"')"</f>
        <v>(SELECT id FROM movies WHERE movie_name = 'The Lord of the Rings: The Two Towers' AND duration = '2:59')</v>
      </c>
      <c r="C20" t="str">
        <f xml:space="preserve"> "(SELECT id FROM actors WHERE first_name = '"&amp;actors!B11&amp;"' AND last_name = '"&amp;actors!C11&amp;"')"</f>
        <v>(SELECT id FROM actors WHERE first_name = 'Andy' AND last_name = 'Serkis')</v>
      </c>
      <c r="D20" t="s">
        <v>340</v>
      </c>
      <c r="E20" t="s">
        <v>79</v>
      </c>
      <c r="F20" t="s">
        <v>79</v>
      </c>
      <c r="G20" s="6" t="str">
        <f t="shared" si="0"/>
        <v>INSERT INTO movie_casts(id, movie_id, actor_id, casting_type_id, created_at, updated_at) VALUES (DEFAULT, (SELECT id FROM movies WHERE movie_name = 'The Lord of the Rings: The Two Towers' AND duration = '2:59'), (SELECT id FROM actors WHERE first_name = 'Andy' AND last_name = 'Serkis'), (SELECT id FROM casting_types WHERE cast_type = 'Lead'), now(), now());</v>
      </c>
    </row>
    <row r="21" spans="1:7" x14ac:dyDescent="0.25">
      <c r="A21" t="s">
        <v>72</v>
      </c>
      <c r="B21" t="str">
        <f xml:space="preserve"> "(SELECT id FROM movies WHERE movie_name = '"&amp;movies!B4&amp;"' AND duration = '"&amp;movies!E4&amp;"')"</f>
        <v>(SELECT id FROM movies WHERE movie_name = 'The Lord of the Rings: The Return of the King' AND duration = '3:21')</v>
      </c>
      <c r="C21" t="str">
        <f xml:space="preserve"> "(SELECT id FROM actors WHERE first_name = '"&amp;actors!B2&amp;"' AND last_name = '"&amp;actors!C2&amp;"')"</f>
        <v>(SELECT id FROM actors WHERE first_name = 'Sean' AND last_name = 'Astin')</v>
      </c>
      <c r="D21" t="s">
        <v>340</v>
      </c>
      <c r="E21" t="s">
        <v>79</v>
      </c>
      <c r="F21" t="s">
        <v>79</v>
      </c>
      <c r="G21" s="6" t="str">
        <f t="shared" si="0"/>
        <v>INSERT INTO movie_casts(id, movie_id, actor_id, casting_type_id, created_at, updated_at) VALUES (DEFAULT, (SELECT id FROM movies WHERE movie_name = 'The Lord of the Rings: The Return of the King' AND duration = '3:21'), (SELECT id FROM actors WHERE first_name = 'Sean' AND last_name = 'Astin'), (SELECT id FROM casting_types WHERE cast_type = 'Lead'), now(), now());</v>
      </c>
    </row>
    <row r="22" spans="1:7" x14ac:dyDescent="0.25">
      <c r="A22" t="s">
        <v>72</v>
      </c>
      <c r="B22" t="str">
        <f xml:space="preserve"> "(SELECT id FROM movies WHERE movie_name = '"&amp;movies!B4&amp;"' AND duration = '"&amp;movies!E4&amp;"')"</f>
        <v>(SELECT id FROM movies WHERE movie_name = 'The Lord of the Rings: The Return of the King' AND duration = '3:21')</v>
      </c>
      <c r="C22" t="str">
        <f xml:space="preserve"> "(SELECT id FROM actors WHERE first_name = '"&amp;actors!B4&amp;"' AND last_name = '"&amp;actors!C4&amp;"')"</f>
        <v>(SELECT id FROM actors WHERE first_name = 'Ian' AND last_name = 'McKellen')</v>
      </c>
      <c r="D22" t="s">
        <v>340</v>
      </c>
      <c r="E22" t="s">
        <v>79</v>
      </c>
      <c r="F22" t="s">
        <v>79</v>
      </c>
      <c r="G22" s="6" t="str">
        <f t="shared" si="0"/>
        <v>INSERT INTO movie_casts(id, movie_id, actor_id, casting_type_id, created_at, updated_at) VALUES (DEFAULT, (SELECT id FROM movies WHERE movie_name = 'The Lord of the Rings: The Return of the King' AND duration = '3:21'), (SELECT id FROM actors WHERE first_name = 'Ian' AND last_name = 'McKellen'), (SELECT id FROM casting_types WHERE cast_type = 'Lead'), now(), now());</v>
      </c>
    </row>
    <row r="23" spans="1:7" x14ac:dyDescent="0.25">
      <c r="A23" t="s">
        <v>72</v>
      </c>
      <c r="B23" t="str">
        <f xml:space="preserve"> "(SELECT id FROM movies WHERE movie_name = '"&amp;movies!B4&amp;"' AND duration = '"&amp;movies!E4&amp;"')"</f>
        <v>(SELECT id FROM movies WHERE movie_name = 'The Lord of the Rings: The Return of the King' AND duration = '3:21')</v>
      </c>
      <c r="C23" t="str">
        <f xml:space="preserve"> "(SELECT id FROM actors WHERE first_name = '"&amp;actors!B5&amp;"' AND last_name = '"&amp;actors!C5&amp;"')"</f>
        <v>(SELECT id FROM actors WHERE first_name = 'Viggo' AND last_name = 'Mortensen')</v>
      </c>
      <c r="D23" t="s">
        <v>340</v>
      </c>
      <c r="E23" t="s">
        <v>79</v>
      </c>
      <c r="F23" t="s">
        <v>79</v>
      </c>
      <c r="G23" s="6" t="str">
        <f t="shared" si="0"/>
        <v>INSERT INTO movie_casts(id, movie_id, actor_id, casting_type_id, created_at, updated_at) VALUES (DEFAULT, (SELECT id FROM movies WHERE movie_name = 'The Lord of the Rings: The Return of the King' AND duration = '3:21'), (SELECT id FROM actors WHERE first_name = 'Viggo' AND last_name = 'Mortensen'), (SELECT id FROM casting_types WHERE cast_type = 'Lead'), now(), now());</v>
      </c>
    </row>
    <row r="24" spans="1:7" x14ac:dyDescent="0.25">
      <c r="A24" t="s">
        <v>72</v>
      </c>
      <c r="B24" t="str">
        <f xml:space="preserve"> "(SELECT id FROM movies WHERE movie_name = '"&amp;movies!B4&amp;"' AND duration = '"&amp;movies!E4&amp;"')"</f>
        <v>(SELECT id FROM movies WHERE movie_name = 'The Lord of the Rings: The Return of the King' AND duration = '3:21')</v>
      </c>
      <c r="C24" t="str">
        <f xml:space="preserve"> "(SELECT id FROM actors WHERE first_name = '"&amp;actors!B6&amp;"' AND last_name = '"&amp;actors!C6&amp;"')"</f>
        <v>(SELECT id FROM actors WHERE first_name = 'Elijah' AND last_name = 'Wood')</v>
      </c>
      <c r="D24" t="s">
        <v>340</v>
      </c>
      <c r="E24" t="s">
        <v>79</v>
      </c>
      <c r="F24" t="s">
        <v>79</v>
      </c>
      <c r="G24" s="6" t="str">
        <f t="shared" si="0"/>
        <v>INSERT INTO movie_casts(id, movie_id, actor_id, casting_type_id, created_at, updated_at) VALUES (DEFAULT, (SELECT id FROM movies WHERE movie_name = 'The Lord of the Rings: The Return of the King' AND duration = '3:21'), (SELECT id FROM actors WHERE first_name = 'Elijah' AND last_name = 'Wood'), (SELECT id FROM casting_types WHERE cast_type = 'Lead'), now(), now());</v>
      </c>
    </row>
    <row r="25" spans="1:7" x14ac:dyDescent="0.25">
      <c r="A25" t="s">
        <v>72</v>
      </c>
      <c r="B25" t="str">
        <f xml:space="preserve"> "(SELECT id FROM movies WHERE movie_name = '"&amp;movies!B4&amp;"' AND duration = '"&amp;movies!E4&amp;"')"</f>
        <v>(SELECT id FROM movies WHERE movie_name = 'The Lord of the Rings: The Return of the King' AND duration = '3:21')</v>
      </c>
      <c r="C25" t="str">
        <f xml:space="preserve"> "(SELECT id FROM actors WHERE first_name = '"&amp;actors!B7&amp;"' AND last_name = '"&amp;actors!C7&amp;"')"</f>
        <v>(SELECT id FROM actors WHERE first_name = 'Orlando' AND last_name = 'Bloom')</v>
      </c>
      <c r="D25" t="s">
        <v>341</v>
      </c>
      <c r="E25" t="s">
        <v>79</v>
      </c>
      <c r="F25" t="s">
        <v>79</v>
      </c>
      <c r="G25" s="6" t="str">
        <f t="shared" si="0"/>
        <v>INSERT INTO movie_casts(id, movie_id, actor_id, casting_type_id, created_at, updated_at) VALUES (DEFAULT, (SELECT id FROM movies WHERE movie_name = 'The Lord of the Rings: The Return of the King' AND duration = '3:21'), (SELECT id FROM actors WHERE first_name = 'Orlando' AND last_name = 'Bloom'), (SELECT id FROM casting_types WHERE cast_type = 'Support'), now(), now());</v>
      </c>
    </row>
    <row r="26" spans="1:7" x14ac:dyDescent="0.25">
      <c r="A26" t="s">
        <v>72</v>
      </c>
      <c r="B26" t="str">
        <f xml:space="preserve"> "(SELECT id FROM movies WHERE movie_name = '"&amp;movies!B4&amp;"' AND duration = '"&amp;movies!E4&amp;"')"</f>
        <v>(SELECT id FROM movies WHERE movie_name = 'The Lord of the Rings: The Return of the King' AND duration = '3:21')</v>
      </c>
      <c r="C26" t="str">
        <f xml:space="preserve"> "(SELECT id FROM actors WHERE first_name = '"&amp;actors!B8&amp;"' AND last_name = '"&amp;actors!C8&amp;"')"</f>
        <v>(SELECT id FROM actors WHERE first_name = 'Cate' AND last_name = 'Blanchett')</v>
      </c>
      <c r="D26" t="s">
        <v>341</v>
      </c>
      <c r="E26" t="s">
        <v>79</v>
      </c>
      <c r="F26" t="s">
        <v>79</v>
      </c>
      <c r="G26" s="6" t="str">
        <f t="shared" si="0"/>
        <v>INSERT INTO movie_casts(id, movie_id, actor_id, casting_type_id, created_at, updated_at) VALUES (DEFAULT, (SELECT id FROM movies WHERE movie_name = 'The Lord of the Rings: The Return of the King' AND duration = '3:21'), (SELECT id FROM actors WHERE first_name = 'Cate' AND last_name = 'Blanchett'), (SELECT id FROM casting_types WHERE cast_type = 'Support'), now(), now());</v>
      </c>
    </row>
    <row r="27" spans="1:7" x14ac:dyDescent="0.25">
      <c r="A27" t="s">
        <v>72</v>
      </c>
      <c r="B27" t="str">
        <f xml:space="preserve"> "(SELECT id FROM movies WHERE movie_name = '"&amp;movies!B4&amp;"' AND duration = '"&amp;movies!E4&amp;"')"</f>
        <v>(SELECT id FROM movies WHERE movie_name = 'The Lord of the Rings: The Return of the King' AND duration = '3:21')</v>
      </c>
      <c r="C27" t="str">
        <f xml:space="preserve"> "(SELECT id FROM actors WHERE first_name = '"&amp;actors!B9&amp;"' AND last_name = '"&amp;actors!C9&amp;"')"</f>
        <v>(SELECT id FROM actors WHERE first_name = 'Hugo' AND last_name = 'Weaving')</v>
      </c>
      <c r="D27" t="s">
        <v>341</v>
      </c>
      <c r="E27" t="s">
        <v>79</v>
      </c>
      <c r="F27" t="s">
        <v>79</v>
      </c>
      <c r="G27" s="6" t="str">
        <f t="shared" si="0"/>
        <v>INSERT INTO movie_casts(id, movie_id, actor_id, casting_type_id, created_at, updated_at) VALUES (DEFAULT, (SELECT id FROM movies WHERE movie_name = 'The Lord of the Rings: The Return of the King' AND duration = '3:21'), (SELECT id FROM actors WHERE first_name = 'Hugo' AND last_name = 'Weaving'), (SELECT id FROM casting_types WHERE cast_type = 'Support'), now(), now());</v>
      </c>
    </row>
    <row r="28" spans="1:7" x14ac:dyDescent="0.25">
      <c r="A28" t="s">
        <v>72</v>
      </c>
      <c r="B28" t="str">
        <f xml:space="preserve"> "(SELECT id FROM movies WHERE movie_name = '"&amp;movies!B4&amp;"' AND duration = '"&amp;movies!E4&amp;"')"</f>
        <v>(SELECT id FROM movies WHERE movie_name = 'The Lord of the Rings: The Return of the King' AND duration = '3:21')</v>
      </c>
      <c r="C28" t="str">
        <f xml:space="preserve"> "(SELECT id FROM actors WHERE first_name = '"&amp;actors!B10&amp;"' AND last_name = '"&amp;actors!C10&amp;"')"</f>
        <v>(SELECT id FROM actors WHERE first_name = 'Liv' AND last_name = 'Tyler')</v>
      </c>
      <c r="D28" t="s">
        <v>341</v>
      </c>
      <c r="E28" t="s">
        <v>79</v>
      </c>
      <c r="F28" t="s">
        <v>79</v>
      </c>
      <c r="G28" s="6" t="str">
        <f t="shared" si="0"/>
        <v>INSERT INTO movie_casts(id, movie_id, actor_id, casting_type_id, created_at, updated_at) VALUES (DEFAULT, (SELECT id FROM movies WHERE movie_name = 'The Lord of the Rings: The Return of the King' AND duration = '3:21'), (SELECT id FROM actors WHERE first_name = 'Liv' AND last_name = 'Tyler'), (SELECT id FROM casting_types WHERE cast_type = 'Support'), now(), now());</v>
      </c>
    </row>
    <row r="29" spans="1:7" x14ac:dyDescent="0.25">
      <c r="A29" t="s">
        <v>72</v>
      </c>
      <c r="B29" t="str">
        <f xml:space="preserve"> "(SELECT id FROM movies WHERE movie_name = '"&amp;movies!B4&amp;"' AND duration = '"&amp;movies!E4&amp;"')"</f>
        <v>(SELECT id FROM movies WHERE movie_name = 'The Lord of the Rings: The Return of the King' AND duration = '3:21')</v>
      </c>
      <c r="C29" t="str">
        <f xml:space="preserve"> "(SELECT id FROM actors WHERE first_name = '"&amp;actors!B11&amp;"' AND last_name = '"&amp;actors!C11&amp;"')"</f>
        <v>(SELECT id FROM actors WHERE first_name = 'Andy' AND last_name = 'Serkis')</v>
      </c>
      <c r="D29" t="s">
        <v>340</v>
      </c>
      <c r="E29" t="s">
        <v>79</v>
      </c>
      <c r="F29" t="s">
        <v>79</v>
      </c>
      <c r="G29" s="6" t="str">
        <f t="shared" si="0"/>
        <v>INSERT INTO movie_casts(id, movie_id, actor_id, casting_type_id, created_at, updated_at) VALUES (DEFAULT, (SELECT id FROM movies WHERE movie_name = 'The Lord of the Rings: The Return of the King' AND duration = '3:21'), (SELECT id FROM actors WHERE first_name = 'Andy' AND last_name = 'Serkis'), (SELECT id FROM casting_types WHERE cast_type = 'Lead'), now(), now());</v>
      </c>
    </row>
    <row r="30" spans="1:7" x14ac:dyDescent="0.25">
      <c r="A30" t="s">
        <v>72</v>
      </c>
      <c r="B30" t="str">
        <f xml:space="preserve"> "(SELECT id FROM movies WHERE movie_name = '"&amp;movies!B5&amp;"' AND duration = '"&amp;movies!E5&amp;"')"</f>
        <v>(SELECT id FROM movies WHERE movie_name = 'Howl''s Moving Castle' AND duration = '1:59')</v>
      </c>
      <c r="C30" t="str">
        <f xml:space="preserve"> "(SELECT id FROM actors WHERE first_name = '"&amp;actors!B12&amp;"' AND last_name = '"&amp;actors!C12&amp;"')"</f>
        <v>(SELECT id FROM actors WHERE first_name = 'Christian' AND last_name = 'Bale')</v>
      </c>
      <c r="D30" t="s">
        <v>340</v>
      </c>
      <c r="E30" t="s">
        <v>79</v>
      </c>
      <c r="F30" t="s">
        <v>79</v>
      </c>
      <c r="G30" s="6" t="str">
        <f t="shared" si="0"/>
        <v>INSERT INTO movie_casts(id, movie_id, actor_id, casting_type_id, created_at, updated_at) VALUES (DEFAULT, (SELECT id FROM movies WHERE movie_name = 'Howl''s Moving Castle' AND duration = '1:59'), (SELECT id FROM actors WHERE first_name = 'Christian' AND last_name = 'Bale'), (SELECT id FROM casting_types WHERE cast_type = 'Lead'), now(), now());</v>
      </c>
    </row>
    <row r="31" spans="1:7" x14ac:dyDescent="0.25">
      <c r="A31" t="s">
        <v>72</v>
      </c>
      <c r="B31" t="str">
        <f xml:space="preserve"> "(SELECT id FROM movies WHERE movie_name = '"&amp;movies!B5&amp;"' AND duration = '"&amp;movies!E5&amp;"')"</f>
        <v>(SELECT id FROM movies WHERE movie_name = 'Howl''s Moving Castle' AND duration = '1:59')</v>
      </c>
      <c r="C31" t="str">
        <f xml:space="preserve"> "(SELECT id FROM actors WHERE first_name = '"&amp;actors!B13&amp;"' AND last_name = '"&amp;actors!C13&amp;"')"</f>
        <v>(SELECT id FROM actors WHERE first_name = 'Lauren' AND last_name = 'Bacall')</v>
      </c>
      <c r="D31" t="s">
        <v>341</v>
      </c>
      <c r="E31" t="s">
        <v>79</v>
      </c>
      <c r="F31" t="s">
        <v>79</v>
      </c>
      <c r="G31" s="6" t="str">
        <f t="shared" si="0"/>
        <v>INSERT INTO movie_casts(id, movie_id, actor_id, casting_type_id, created_at, updated_at) VALUES (DEFAULT, (SELECT id FROM movies WHERE movie_name = 'Howl''s Moving Castle' AND duration = '1:59'), (SELECT id FROM actors WHERE first_name = 'Lauren' AND last_name = 'Bacall'), (SELECT id FROM casting_types WHERE cast_type = 'Support'), now(), now());</v>
      </c>
    </row>
    <row r="32" spans="1:7" x14ac:dyDescent="0.25">
      <c r="A32" t="s">
        <v>72</v>
      </c>
      <c r="B32" t="str">
        <f xml:space="preserve"> "(SELECT id FROM movies WHERE movie_name = '"&amp;movies!B5&amp;"' AND duration = '"&amp;movies!E5&amp;"')"</f>
        <v>(SELECT id FROM movies WHERE movie_name = 'Howl''s Moving Castle' AND duration = '1:59')</v>
      </c>
      <c r="C32" t="str">
        <f xml:space="preserve"> "(SELECT id FROM actors WHERE first_name = '"&amp;actors!B14&amp;"' AND last_name = '"&amp;actors!C14&amp;"')"</f>
        <v>(SELECT id FROM actors WHERE first_name = 'Jean' AND last_name = 'Simmons')</v>
      </c>
      <c r="D32" t="s">
        <v>340</v>
      </c>
      <c r="E32" t="s">
        <v>79</v>
      </c>
      <c r="F32" t="s">
        <v>79</v>
      </c>
      <c r="G32" s="6" t="str">
        <f t="shared" si="0"/>
        <v>INSERT INTO movie_casts(id, movie_id, actor_id, casting_type_id, created_at, updated_at) VALUES (DEFAULT, (SELECT id FROM movies WHERE movie_name = 'Howl''s Moving Castle' AND duration = '1:59'), (SELECT id FROM actors WHERE first_name = 'Jean' AND last_name = 'Simmons'), (SELECT id FROM casting_types WHERE cast_type = 'Lead'), now(), now());</v>
      </c>
    </row>
    <row r="33" spans="1:7" x14ac:dyDescent="0.25">
      <c r="A33" t="s">
        <v>72</v>
      </c>
      <c r="B33" t="str">
        <f xml:space="preserve"> "(SELECT id FROM movies WHERE movie_name = '"&amp;movies!B5&amp;"' AND duration = '"&amp;movies!E5&amp;"')"</f>
        <v>(SELECT id FROM movies WHERE movie_name = 'Howl''s Moving Castle' AND duration = '1:59')</v>
      </c>
      <c r="C33" t="str">
        <f xml:space="preserve"> "(SELECT id FROM actors WHERE first_name = '"&amp;actors!B15&amp;"' AND last_name = '"&amp;actors!C15&amp;"')"</f>
        <v>(SELECT id FROM actors WHERE first_name = 'Emily' AND last_name = 'Mortimer')</v>
      </c>
      <c r="D33" t="s">
        <v>340</v>
      </c>
      <c r="E33" t="s">
        <v>79</v>
      </c>
      <c r="F33" t="s">
        <v>79</v>
      </c>
      <c r="G33" s="6" t="str">
        <f t="shared" si="0"/>
        <v>INSERT INTO movie_casts(id, movie_id, actor_id, casting_type_id, created_at, updated_at) VALUES (DEFAULT, (SELECT id FROM movies WHERE movie_name = 'Howl''s Moving Castle' AND duration = '1:59'), (SELECT id FROM actors WHERE first_name = 'Emily' AND last_name = 'Mortimer'), (SELECT id FROM casting_types WHERE cast_type = 'Lead'), now(), now());</v>
      </c>
    </row>
    <row r="34" spans="1:7" x14ac:dyDescent="0.25">
      <c r="A34" t="s">
        <v>72</v>
      </c>
      <c r="B34" t="str">
        <f xml:space="preserve"> "(SELECT id FROM movies WHERE movie_name = '"&amp;movies!B6&amp;"' AND duration = '"&amp;movies!E6&amp;"')"</f>
        <v>(SELECT id FROM movies WHERE movie_name = 'Ghost' AND duration = '2:07')</v>
      </c>
      <c r="C34" t="str">
        <f xml:space="preserve"> "(SELECT id FROM actors WHERE first_name = '"&amp;actors!B16&amp;"' AND last_name = '"&amp;actors!C16&amp;"')"</f>
        <v>(SELECT id FROM actors WHERE first_name = 'Patrick' AND last_name = 'Swayze')</v>
      </c>
      <c r="D34" t="s">
        <v>340</v>
      </c>
      <c r="E34" t="s">
        <v>79</v>
      </c>
      <c r="F34" t="s">
        <v>79</v>
      </c>
      <c r="G34" s="6" t="str">
        <f t="shared" si="0"/>
        <v>INSERT INTO movie_casts(id, movie_id, actor_id, casting_type_id, created_at, updated_at) VALUES (DEFAULT, (SELECT id FROM movies WHERE movie_name = 'Ghost' AND duration = '2:07'), (SELECT id FROM actors WHERE first_name = 'Patrick' AND last_name = 'Swayze'), (SELECT id FROM casting_types WHERE cast_type = 'Lead'), now(), now());</v>
      </c>
    </row>
    <row r="35" spans="1:7" x14ac:dyDescent="0.25">
      <c r="A35" t="s">
        <v>72</v>
      </c>
      <c r="B35" t="str">
        <f xml:space="preserve"> "(SELECT id FROM movies WHERE movie_name = '"&amp;movies!B6&amp;"' AND duration = '"&amp;movies!E6&amp;"')"</f>
        <v>(SELECT id FROM movies WHERE movie_name = 'Ghost' AND duration = '2:07')</v>
      </c>
      <c r="C35" t="str">
        <f xml:space="preserve"> "(SELECT id FROM actors WHERE first_name = '"&amp;actors!B17&amp;"' AND last_name = '"&amp;actors!C17&amp;"')"</f>
        <v>(SELECT id FROM actors WHERE first_name = 'Demi' AND last_name = 'Moore')</v>
      </c>
      <c r="D35" t="s">
        <v>340</v>
      </c>
      <c r="E35" t="s">
        <v>79</v>
      </c>
      <c r="F35" t="s">
        <v>79</v>
      </c>
      <c r="G35" s="6" t="str">
        <f t="shared" si="0"/>
        <v>INSERT INTO movie_casts(id, movie_id, actor_id, casting_type_id, created_at, updated_at) VALUES (DEFAULT, (SELECT id FROM movies WHERE movie_name = 'Ghost' AND duration = '2:07'), (SELECT id FROM actors WHERE first_name = 'Demi' AND last_name = 'Moore'), (SELECT id FROM casting_types WHERE cast_type = 'Lead'), now(), now());</v>
      </c>
    </row>
    <row r="36" spans="1:7" x14ac:dyDescent="0.25">
      <c r="A36" t="s">
        <v>72</v>
      </c>
      <c r="B36" t="str">
        <f xml:space="preserve"> "(SELECT id FROM movies WHERE movie_name = '"&amp;movies!B7&amp;"' AND duration = '"&amp;movies!E7&amp;"')"</f>
        <v>(SELECT id FROM movies WHERE movie_name = 'The Notebook' AND duration = '2:03')</v>
      </c>
      <c r="C36" t="str">
        <f xml:space="preserve"> "(SELECT id FROM actors WHERE first_name = '"&amp;actors!B18&amp;"' AND last_name = '"&amp;actors!C18&amp;"')"</f>
        <v>(SELECT id FROM actors WHERE first_name = 'Gena' AND last_name = 'Rowlands')</v>
      </c>
      <c r="D36" t="s">
        <v>340</v>
      </c>
      <c r="E36" t="s">
        <v>79</v>
      </c>
      <c r="F36" t="s">
        <v>79</v>
      </c>
      <c r="G36" s="6" t="str">
        <f t="shared" si="0"/>
        <v>INSERT INTO movie_casts(id, movie_id, actor_id, casting_type_id, created_at, updated_at) VALUES (DEFAULT, (SELECT id FROM movies WHERE movie_name = 'The Notebook' AND duration = '2:03'), (SELECT id FROM actors WHERE first_name = 'Gena' AND last_name = 'Rowlands'), (SELECT id FROM casting_types WHERE cast_type = 'Lead'), now(), now());</v>
      </c>
    </row>
    <row r="37" spans="1:7" x14ac:dyDescent="0.25">
      <c r="A37" t="s">
        <v>72</v>
      </c>
      <c r="B37" t="str">
        <f xml:space="preserve"> "(SELECT id FROM movies WHERE movie_name = '"&amp;movies!B7&amp;"' AND duration = '"&amp;movies!E7&amp;"')"</f>
        <v>(SELECT id FROM movies WHERE movie_name = 'The Notebook' AND duration = '2:03')</v>
      </c>
      <c r="C37" t="str">
        <f xml:space="preserve"> "(SELECT id FROM actors WHERE first_name = '"&amp;actors!B19&amp;"' AND last_name = '"&amp;actors!C19&amp;"')"</f>
        <v>(SELECT id FROM actors WHERE first_name = 'James' AND last_name = 'Garner')</v>
      </c>
      <c r="D37" t="s">
        <v>340</v>
      </c>
      <c r="E37" t="s">
        <v>79</v>
      </c>
      <c r="F37" t="s">
        <v>79</v>
      </c>
      <c r="G37" s="6" t="str">
        <f t="shared" si="0"/>
        <v>INSERT INTO movie_casts(id, movie_id, actor_id, casting_type_id, created_at, updated_at) VALUES (DEFAULT, (SELECT id FROM movies WHERE movie_name = 'The Notebook' AND duration = '2:03'), (SELECT id FROM actors WHERE first_name = 'James' AND last_name = 'Garner'), (SELECT id FROM casting_types WHERE cast_type = 'Lead'), now(), now());</v>
      </c>
    </row>
    <row r="38" spans="1:7" x14ac:dyDescent="0.25">
      <c r="A38" t="s">
        <v>72</v>
      </c>
      <c r="B38" t="str">
        <f xml:space="preserve"> "(SELECT id FROM movies WHERE movie_name = '"&amp;movies!B7&amp;"' AND duration = '"&amp;movies!E7&amp;"')"</f>
        <v>(SELECT id FROM movies WHERE movie_name = 'The Notebook' AND duration = '2:03')</v>
      </c>
      <c r="C38" t="str">
        <f xml:space="preserve"> "(SELECT id FROM actors WHERE first_name = '"&amp;actors!B20&amp;"' AND last_name = '"&amp;actors!C20&amp;"')"</f>
        <v>(SELECT id FROM actors WHERE first_name = 'Rachel' AND last_name = 'McAdams')</v>
      </c>
      <c r="D38" t="s">
        <v>340</v>
      </c>
      <c r="E38" t="s">
        <v>79</v>
      </c>
      <c r="F38" t="s">
        <v>79</v>
      </c>
      <c r="G38" s="6" t="str">
        <f t="shared" si="0"/>
        <v>INSERT INTO movie_casts(id, movie_id, actor_id, casting_type_id, created_at, updated_at) VALUES (DEFAULT, (SELECT id FROM movies WHERE movie_name = 'The Notebook' AND duration = '2:03'), (SELECT id FROM actors WHERE first_name = 'Rachel' AND last_name = 'McAdams'), (SELECT id FROM casting_types WHERE cast_type = 'Lead'), now(), now());</v>
      </c>
    </row>
    <row r="39" spans="1:7" x14ac:dyDescent="0.25">
      <c r="A39" t="s">
        <v>72</v>
      </c>
      <c r="B39" t="str">
        <f xml:space="preserve"> "(SELECT id FROM movies WHERE movie_name = '"&amp;movies!B7&amp;"' AND duration = '"&amp;movies!E7&amp;"')"</f>
        <v>(SELECT id FROM movies WHERE movie_name = 'The Notebook' AND duration = '2:03')</v>
      </c>
      <c r="C39" t="str">
        <f xml:space="preserve"> "(SELECT id FROM actors WHERE first_name = '"&amp;actors!B21&amp;"' AND last_name = '"&amp;actors!C21&amp;"')"</f>
        <v>(SELECT id FROM actors WHERE first_name = 'Ryan' AND last_name = 'Gosling')</v>
      </c>
      <c r="D39" t="s">
        <v>340</v>
      </c>
      <c r="E39" t="s">
        <v>79</v>
      </c>
      <c r="F39" t="s">
        <v>79</v>
      </c>
      <c r="G39" s="6" t="str">
        <f t="shared" si="0"/>
        <v>INSERT INTO movie_casts(id, movie_id, actor_id, casting_type_id, created_at, updated_at) VALUES (DEFAULT, (SELECT id FROM movies WHERE movie_name = 'The Notebook' AND duration = '2:03'), (SELECT id FROM actors WHERE first_name = 'Ryan' AND last_name = 'Gosling'), (SELECT id FROM casting_types WHERE cast_type = 'Lead'), now(), now());</v>
      </c>
    </row>
    <row r="40" spans="1:7" x14ac:dyDescent="0.25">
      <c r="A40" t="s">
        <v>72</v>
      </c>
      <c r="B40" t="str">
        <f xml:space="preserve"> "(SELECT id FROM movies WHERE movie_name = '"&amp;movies!B8&amp;"' AND duration = '"&amp;movies!E8&amp;"')"</f>
        <v>(SELECT id FROM movies WHERE movie_name = 'A Walk to Remember' AND duration = '1:41')</v>
      </c>
      <c r="C40" t="str">
        <f xml:space="preserve"> "(SELECT id FROM actors WHERE first_name = '"&amp;actors!B22&amp;"' AND last_name = '"&amp;actors!C22&amp;"')"</f>
        <v>(SELECT id FROM actors WHERE first_name = 'Shane' AND last_name = 'West')</v>
      </c>
      <c r="D40" t="s">
        <v>340</v>
      </c>
      <c r="E40" t="s">
        <v>79</v>
      </c>
      <c r="F40" t="s">
        <v>79</v>
      </c>
      <c r="G40" s="6" t="str">
        <f t="shared" si="0"/>
        <v>INSERT INTO movie_casts(id, movie_id, actor_id, casting_type_id, created_at, updated_at) VALUES (DEFAULT, (SELECT id FROM movies WHERE movie_name = 'A Walk to Remember' AND duration = '1:41'), (SELECT id FROM actors WHERE first_name = 'Shane' AND last_name = 'West'), (SELECT id FROM casting_types WHERE cast_type = 'Lead'), now(), now());</v>
      </c>
    </row>
    <row r="41" spans="1:7" x14ac:dyDescent="0.25">
      <c r="A41" t="s">
        <v>72</v>
      </c>
      <c r="B41" t="str">
        <f xml:space="preserve"> "(SELECT id FROM movies WHERE movie_name = '"&amp;movies!B8&amp;"' AND duration = '"&amp;movies!E8&amp;"')"</f>
        <v>(SELECT id FROM movies WHERE movie_name = 'A Walk to Remember' AND duration = '1:41')</v>
      </c>
      <c r="C41" t="str">
        <f xml:space="preserve"> "(SELECT id FROM actors WHERE first_name = '"&amp;actors!B23&amp;"' AND last_name = '"&amp;actors!C23&amp;"')"</f>
        <v>(SELECT id FROM actors WHERE first_name = 'Mandy' AND last_name = 'Moore')</v>
      </c>
      <c r="D41" t="s">
        <v>340</v>
      </c>
      <c r="E41" t="s">
        <v>79</v>
      </c>
      <c r="F41" t="s">
        <v>79</v>
      </c>
      <c r="G41" s="6" t="str">
        <f t="shared" si="0"/>
        <v>INSERT INTO movie_casts(id, movie_id, actor_id, casting_type_id, created_at, updated_at) VALUES (DEFAULT, (SELECT id FROM movies WHERE movie_name = 'A Walk to Remember' AND duration = '1:41'), (SELECT id FROM actors WHERE first_name = 'Mandy' AND last_name = 'Moore'), (SELECT id FROM casting_types WHERE cast_type = 'Lead'), now(), now());</v>
      </c>
    </row>
    <row r="42" spans="1:7" x14ac:dyDescent="0.25">
      <c r="A42" t="s">
        <v>72</v>
      </c>
      <c r="B42" t="str">
        <f xml:space="preserve"> "(SELECT id FROM movies WHERE movie_name = '"&amp;movies!B8&amp;"' AND duration = '"&amp;movies!E8&amp;"')"</f>
        <v>(SELECT id FROM movies WHERE movie_name = 'A Walk to Remember' AND duration = '1:41')</v>
      </c>
      <c r="C42" t="str">
        <f xml:space="preserve"> "(SELECT id FROM actors WHERE first_name = '"&amp;actors!B24&amp;"' AND last_name = '"&amp;actors!C24&amp;"')"</f>
        <v>(SELECT id FROM actors WHERE first_name = 'Peter' AND last_name = 'Coyote')</v>
      </c>
      <c r="D42" t="s">
        <v>341</v>
      </c>
      <c r="E42" t="s">
        <v>79</v>
      </c>
      <c r="F42" t="s">
        <v>79</v>
      </c>
      <c r="G42" s="6" t="str">
        <f t="shared" si="0"/>
        <v>INSERT INTO movie_casts(id, movie_id, actor_id, casting_type_id, created_at, updated_at) VALUES (DEFAULT, (SELECT id FROM movies WHERE movie_name = 'A Walk to Remember' AND duration = '1:41'), (SELECT id FROM actors WHERE first_name = 'Peter' AND last_name = 'Coyote'), (SELECT id FROM casting_types WHERE cast_type = 'Support'), now(), now());</v>
      </c>
    </row>
    <row r="43" spans="1:7" x14ac:dyDescent="0.25">
      <c r="A43" t="s">
        <v>72</v>
      </c>
      <c r="B43" t="str">
        <f xml:space="preserve"> "(SELECT id FROM movies WHERE movie_name = '"&amp;movies!B9&amp;"' AND duration = '"&amp;movies!E9&amp;"')"</f>
        <v>(SELECT id FROM movies WHERE movie_name = 'Dirty Dancing' AND duration = '1:40')</v>
      </c>
      <c r="C43" t="str">
        <f xml:space="preserve"> "(SELECT id FROM actors WHERE first_name = '"&amp;actors!B25&amp;"' AND last_name = '"&amp;actors!C25&amp;"')"</f>
        <v>(SELECT id FROM actors WHERE first_name = 'Jennifer' AND last_name = 'Grey')</v>
      </c>
      <c r="D43" t="s">
        <v>340</v>
      </c>
      <c r="E43" t="s">
        <v>79</v>
      </c>
      <c r="F43" t="s">
        <v>79</v>
      </c>
      <c r="G43" s="6" t="str">
        <f t="shared" si="0"/>
        <v>INSERT INTO movie_casts(id, movie_id, actor_id, casting_type_id, created_at, updated_at) VALUES (DEFAULT, (SELECT id FROM movies WHERE movie_name = 'Dirty Dancing' AND duration = '1:40'), (SELECT id FROM actors WHERE first_name = 'Jennifer' AND last_name = 'Grey'), (SELECT id FROM casting_types WHERE cast_type = 'Lead'), now(), now());</v>
      </c>
    </row>
    <row r="44" spans="1:7" x14ac:dyDescent="0.25">
      <c r="A44" t="s">
        <v>72</v>
      </c>
      <c r="B44" t="str">
        <f xml:space="preserve"> "(SELECT id FROM movies WHERE movie_name = '"&amp;movies!B9&amp;"' AND duration = '"&amp;movies!E9&amp;"')"</f>
        <v>(SELECT id FROM movies WHERE movie_name = 'Dirty Dancing' AND duration = '1:40')</v>
      </c>
      <c r="C44" t="str">
        <f xml:space="preserve"> "(SELECT id FROM actors WHERE first_name = '"&amp;actors!B16&amp;"' AND last_name = '"&amp;actors!C16&amp;"')"</f>
        <v>(SELECT id FROM actors WHERE first_name = 'Patrick' AND last_name = 'Swayze')</v>
      </c>
      <c r="D44" t="s">
        <v>340</v>
      </c>
      <c r="E44" t="s">
        <v>79</v>
      </c>
      <c r="F44" t="s">
        <v>79</v>
      </c>
      <c r="G44" s="6" t="str">
        <f t="shared" si="0"/>
        <v>INSERT INTO movie_casts(id, movie_id, actor_id, casting_type_id, created_at, updated_at) VALUES (DEFAULT, (SELECT id FROM movies WHERE movie_name = 'Dirty Dancing' AND duration = '1:40'), (SELECT id FROM actors WHERE first_name = 'Patrick' AND last_name = 'Swayze'), (SELECT id FROM casting_types WHERE cast_type = 'Lead'), now(), now());</v>
      </c>
    </row>
    <row r="45" spans="1:7" x14ac:dyDescent="0.25">
      <c r="A45" t="s">
        <v>72</v>
      </c>
      <c r="B45" t="str">
        <f xml:space="preserve"> "(SELECT id FROM movies WHERE movie_name = '"&amp;movies!B10&amp;"' AND duration = '"&amp;movies!E10&amp;"')"</f>
        <v>(SELECT id FROM movies WHERE movie_name = 'Notting Hill' AND duration = '2:04')</v>
      </c>
      <c r="C45" t="str">
        <f xml:space="preserve"> "(SELECT id FROM actors WHERE first_name = '"&amp;actors!B26&amp;"' AND last_name = '"&amp;actors!C26&amp;"')"</f>
        <v>(SELECT id FROM actors WHERE first_name = 'Hugh' AND last_name = 'Grant')</v>
      </c>
      <c r="D45" t="s">
        <v>340</v>
      </c>
      <c r="E45" t="s">
        <v>79</v>
      </c>
      <c r="F45" t="s">
        <v>79</v>
      </c>
      <c r="G45" s="6" t="str">
        <f t="shared" si="0"/>
        <v>INSERT INTO movie_casts(id, movie_id, actor_id, casting_type_id, created_at, updated_at) VALUES (DEFAULT, (SELECT id FROM movies WHERE movie_name = 'Notting Hill' AND duration = '2:04'), (SELECT id FROM actors WHERE first_name = 'Hugh' AND last_name = 'Grant'), (SELECT id FROM casting_types WHERE cast_type = 'Lead'), now(), now());</v>
      </c>
    </row>
    <row r="46" spans="1:7" x14ac:dyDescent="0.25">
      <c r="A46" t="s">
        <v>72</v>
      </c>
      <c r="B46" t="str">
        <f xml:space="preserve"> "(SELECT id FROM movies WHERE movie_name = '"&amp;movies!B10&amp;"' AND duration = '"&amp;movies!E10&amp;"')"</f>
        <v>(SELECT id FROM movies WHERE movie_name = 'Notting Hill' AND duration = '2:04')</v>
      </c>
      <c r="C46" t="str">
        <f xml:space="preserve"> "(SELECT id FROM actors WHERE first_name = '"&amp;actors!B27&amp;"' AND last_name = '"&amp;actors!C27&amp;"')"</f>
        <v>(SELECT id FROM actors WHERE first_name = 'Julia' AND last_name = 'Roberts')</v>
      </c>
      <c r="D46" t="s">
        <v>340</v>
      </c>
      <c r="E46" t="s">
        <v>79</v>
      </c>
      <c r="F46" t="s">
        <v>79</v>
      </c>
      <c r="G46" s="6" t="str">
        <f t="shared" si="0"/>
        <v>INSERT INTO movie_casts(id, movie_id, actor_id, casting_type_id, created_at, updated_at) VALUES (DEFAULT, (SELECT id FROM movies WHERE movie_name = 'Notting Hill' AND duration = '2:04'), (SELECT id FROM actors WHERE first_name = 'Julia' AND last_name = 'Roberts'), (SELECT id FROM casting_types WHERE cast_type = 'Lead'), now(), now());</v>
      </c>
    </row>
    <row r="47" spans="1:7" x14ac:dyDescent="0.25">
      <c r="A47" t="s">
        <v>72</v>
      </c>
      <c r="B47" t="str">
        <f xml:space="preserve"> "(SELECT id FROM movies WHERE movie_name = '"&amp;movies!B11&amp;"' AND duration = '"&amp;movies!E11&amp;"')"</f>
        <v>(SELECT id FROM movies WHERE movie_name = 'Pretty Woman' AND duration = '1:59')</v>
      </c>
      <c r="C47" t="str">
        <f xml:space="preserve"> "(SELECT id FROM actors WHERE first_name = '"&amp;actors!B27&amp;"' AND last_name = '"&amp;actors!C27&amp;"')"</f>
        <v>(SELECT id FROM actors WHERE first_name = 'Julia' AND last_name = 'Roberts')</v>
      </c>
      <c r="D47" t="s">
        <v>340</v>
      </c>
      <c r="E47" t="s">
        <v>79</v>
      </c>
      <c r="F47" t="s">
        <v>79</v>
      </c>
      <c r="G47" s="6" t="str">
        <f t="shared" si="0"/>
        <v>INSERT INTO movie_casts(id, movie_id, actor_id, casting_type_id, created_at, updated_at) VALUES (DEFAULT, (SELECT id FROM movies WHERE movie_name = 'Pretty Woman' AND duration = '1:59'), (SELECT id FROM actors WHERE first_name = 'Julia' AND last_name = 'Roberts'), (SELECT id FROM casting_types WHERE cast_type = 'Lead'), now(), now());</v>
      </c>
    </row>
    <row r="48" spans="1:7" x14ac:dyDescent="0.25">
      <c r="A48" t="s">
        <v>72</v>
      </c>
      <c r="B48" t="str">
        <f xml:space="preserve"> "(SELECT id FROM movies WHERE movie_name = '"&amp;movies!B11&amp;"' AND duration = '"&amp;movies!E11&amp;"')"</f>
        <v>(SELECT id FROM movies WHERE movie_name = 'Pretty Woman' AND duration = '1:59')</v>
      </c>
      <c r="C48" t="str">
        <f xml:space="preserve"> "(SELECT id FROM actors WHERE first_name = '"&amp;actors!B28&amp;"' AND last_name = '"&amp;actors!C28&amp;"')"</f>
        <v>(SELECT id FROM actors WHERE first_name = 'Richard' AND last_name = 'Gere')</v>
      </c>
      <c r="D48" t="s">
        <v>340</v>
      </c>
      <c r="E48" t="s">
        <v>79</v>
      </c>
      <c r="F48" t="s">
        <v>79</v>
      </c>
      <c r="G48" s="6" t="str">
        <f t="shared" si="0"/>
        <v>INSERT INTO movie_casts(id, movie_id, actor_id, casting_type_id, created_at, updated_at) VALUES (DEFAULT, (SELECT id FROM movies WHERE movie_name = 'Pretty Woman' AND duration = '1:59'), (SELECT id FROM actors WHERE first_name = 'Richard' AND last_name = 'Gere'), (SELECT id FROM casting_types WHERE cast_type = 'Lead'), now(), now());</v>
      </c>
    </row>
    <row r="49" spans="1:7" x14ac:dyDescent="0.25">
      <c r="A49" t="s">
        <v>72</v>
      </c>
      <c r="B49" t="str">
        <f xml:space="preserve"> "(SELECT id FROM movies WHERE movie_name = '"&amp;movies!B12&amp;"' AND duration = '"&amp;movies!E12&amp;"')"</f>
        <v>(SELECT id FROM movies WHERE movie_name = 'Say Anything' AND duration = '1:40')</v>
      </c>
      <c r="C49" t="str">
        <f xml:space="preserve"> "(SELECT id FROM actors WHERE first_name = '"&amp;actors!B29&amp;"' AND last_name = '"&amp;actors!C29&amp;"')"</f>
        <v>(SELECT id FROM actors WHERE first_name = 'John' AND last_name = 'Cusack')</v>
      </c>
      <c r="D49" t="s">
        <v>340</v>
      </c>
      <c r="E49" t="s">
        <v>79</v>
      </c>
      <c r="F49" t="s">
        <v>79</v>
      </c>
      <c r="G49" s="6" t="str">
        <f t="shared" si="0"/>
        <v>INSERT INTO movie_casts(id, movie_id, actor_id, casting_type_id, created_at, updated_at) VALUES (DEFAULT, (SELECT id FROM movies WHERE movie_name = 'Say Anything' AND duration = '1:40'), (SELECT id FROM actors WHERE first_name = 'John' AND last_name = 'Cusack'), (SELECT id FROM casting_types WHERE cast_type = 'Lead'), now(), now());</v>
      </c>
    </row>
    <row r="50" spans="1:7" x14ac:dyDescent="0.25">
      <c r="A50" t="s">
        <v>72</v>
      </c>
      <c r="B50" t="str">
        <f xml:space="preserve"> "(SELECT id FROM movies WHERE movie_name = '"&amp;movies!B12&amp;"' AND duration = '"&amp;movies!E12&amp;"')"</f>
        <v>(SELECT id FROM movies WHERE movie_name = 'Say Anything' AND duration = '1:40')</v>
      </c>
      <c r="C50" t="str">
        <f xml:space="preserve"> "(SELECT id FROM actors WHERE first_name = '"&amp;actors!B30&amp;"' AND last_name = '"&amp;actors!C30&amp;"')"</f>
        <v>(SELECT id FROM actors WHERE first_name = 'Ione' AND last_name = 'Skye')</v>
      </c>
      <c r="D50" t="s">
        <v>340</v>
      </c>
      <c r="E50" t="s">
        <v>79</v>
      </c>
      <c r="F50" t="s">
        <v>79</v>
      </c>
      <c r="G50" s="6" t="str">
        <f t="shared" si="0"/>
        <v>INSERT INTO movie_casts(id, movie_id, actor_id, casting_type_id, created_at, updated_at) VALUES (DEFAULT, (SELECT id FROM movies WHERE movie_name = 'Say Anything' AND duration = '1:40'), (SELECT id FROM actors WHERE first_name = 'Ione' AND last_name = 'Skye'), (SELECT id FROM casting_types WHERE cast_type = 'Lead'), now(), now());</v>
      </c>
    </row>
    <row r="51" spans="1:7" x14ac:dyDescent="0.25">
      <c r="A51" t="s">
        <v>72</v>
      </c>
      <c r="B51" t="str">
        <f xml:space="preserve"> "(SELECT id FROM movies WHERE movie_name = '"&amp;movies!B13&amp;"' AND duration = '"&amp;movies!E13&amp;"')"</f>
        <v>(SELECT id FROM movies WHERE movie_name = 'Titanic' AND duration = '3:14')</v>
      </c>
      <c r="C51" t="str">
        <f xml:space="preserve"> "(SELECT id FROM actors WHERE first_name = '"&amp;actors!B31&amp;"' AND last_name = '"&amp;actors!C31&amp;"')"</f>
        <v>(SELECT id FROM actors WHERE first_name = 'Leonardo' AND last_name = 'DiCaprio')</v>
      </c>
      <c r="D51" t="s">
        <v>340</v>
      </c>
      <c r="E51" t="s">
        <v>79</v>
      </c>
      <c r="F51" t="s">
        <v>79</v>
      </c>
      <c r="G51" s="6" t="str">
        <f t="shared" si="0"/>
        <v>INSERT INTO movie_casts(id, movie_id, actor_id, casting_type_id, created_at, updated_at) VALUES (DEFAULT, (SELECT id FROM movies WHERE movie_name = 'Titanic' AND duration = '3:14'), (SELECT id FROM actors WHERE first_name = 'Leonardo' AND last_name = 'DiCaprio'), (SELECT id FROM casting_types WHERE cast_type = 'Lead'), now(), now());</v>
      </c>
    </row>
    <row r="52" spans="1:7" x14ac:dyDescent="0.25">
      <c r="A52" t="s">
        <v>72</v>
      </c>
      <c r="B52" t="str">
        <f xml:space="preserve"> "(SELECT id FROM movies WHERE movie_name = '"&amp;movies!B13&amp;"' AND duration = '"&amp;movies!E13&amp;"')"</f>
        <v>(SELECT id FROM movies WHERE movie_name = 'Titanic' AND duration = '3:14')</v>
      </c>
      <c r="C52" t="str">
        <f xml:space="preserve"> "(SELECT id FROM actors WHERE first_name = '"&amp;actors!B32&amp;"' AND last_name = '"&amp;actors!C32&amp;"')"</f>
        <v>(SELECT id FROM actors WHERE first_name = 'Kate' AND last_name = 'Winslet')</v>
      </c>
      <c r="D52" t="s">
        <v>340</v>
      </c>
      <c r="E52" t="s">
        <v>79</v>
      </c>
      <c r="F52" t="s">
        <v>79</v>
      </c>
      <c r="G52" s="6" t="str">
        <f t="shared" si="0"/>
        <v>INSERT INTO movie_casts(id, movie_id, actor_id, casting_type_id, created_at, updated_at) VALUES (DEFAULT, (SELECT id FROM movies WHERE movie_name = 'Titanic' AND duration = '3:14'), (SELECT id FROM actors WHERE first_name = 'Kate' AND last_name = 'Winslet'), (SELECT id FROM casting_types WHERE cast_type = 'Lead'), now(), now());</v>
      </c>
    </row>
    <row r="53" spans="1:7" x14ac:dyDescent="0.25">
      <c r="A53" t="s">
        <v>72</v>
      </c>
      <c r="B53" t="str">
        <f xml:space="preserve"> "(SELECT id FROM movies WHERE movie_name = '"&amp;movies!B13&amp;"' AND duration = '"&amp;movies!E13&amp;"')"</f>
        <v>(SELECT id FROM movies WHERE movie_name = 'Titanic' AND duration = '3:14')</v>
      </c>
      <c r="C53" t="str">
        <f xml:space="preserve"> "(SELECT id FROM actors WHERE first_name = '"&amp;actors!B33&amp;"' AND last_name = '"&amp;actors!C33&amp;"')"</f>
        <v>(SELECT id FROM actors WHERE first_name = 'Billy' AND last_name = 'Zane')</v>
      </c>
      <c r="D53" t="s">
        <v>341</v>
      </c>
      <c r="E53" t="s">
        <v>79</v>
      </c>
      <c r="F53" t="s">
        <v>79</v>
      </c>
      <c r="G53" s="6" t="str">
        <f t="shared" si="0"/>
        <v>INSERT INTO movie_casts(id, movie_id, actor_id, casting_type_id, created_at, updated_at) VALUES (DEFAULT, (SELECT id FROM movies WHERE movie_name = 'Titanic' AND duration = '3:14'), (SELECT id FROM actors WHERE first_name = 'Billy' AND last_name = 'Zane'), (SELECT id FROM casting_types WHERE cast_type = 'Support'), now(), now());</v>
      </c>
    </row>
    <row r="54" spans="1:7" x14ac:dyDescent="0.25">
      <c r="A54" t="s">
        <v>72</v>
      </c>
      <c r="B54" t="str">
        <f xml:space="preserve"> "(SELECT id FROM movies WHERE movie_name = '"&amp;movies!B14&amp;"' AND duration = '"&amp;movies!E14&amp;"')"</f>
        <v>(SELECT id FROM movies WHERE movie_name = 'P.S. I Love You' AND duration = '2:06')</v>
      </c>
      <c r="C54" t="str">
        <f xml:space="preserve"> "(SELECT id FROM actors WHERE first_name = '"&amp;actors!B34&amp;"' AND last_name = '"&amp;actors!C34&amp;"')"</f>
        <v>(SELECT id FROM actors WHERE first_name = 'Hilary' AND last_name = 'Swank')</v>
      </c>
      <c r="D54" t="s">
        <v>340</v>
      </c>
      <c r="E54" t="s">
        <v>79</v>
      </c>
      <c r="F54" t="s">
        <v>79</v>
      </c>
      <c r="G54" s="6" t="str">
        <f t="shared" si="0"/>
        <v>INSERT INTO movie_casts(id, movie_id, actor_id, casting_type_id, created_at, updated_at) VALUES (DEFAULT, (SELECT id FROM movies WHERE movie_name = 'P.S. I Love You' AND duration = '2:06'), (SELECT id FROM actors WHERE first_name = 'Hilary' AND last_name = 'Swank'), (SELECT id FROM casting_types WHERE cast_type = 'Lead'), now(), now());</v>
      </c>
    </row>
    <row r="55" spans="1:7" x14ac:dyDescent="0.25">
      <c r="A55" t="s">
        <v>72</v>
      </c>
      <c r="B55" t="str">
        <f xml:space="preserve"> "(SELECT id FROM movies WHERE movie_name = '"&amp;movies!B14&amp;"' AND duration = '"&amp;movies!E14&amp;"')"</f>
        <v>(SELECT id FROM movies WHERE movie_name = 'P.S. I Love You' AND duration = '2:06')</v>
      </c>
      <c r="C55" t="str">
        <f xml:space="preserve"> "(SELECT id FROM actors WHERE first_name = '"&amp;actors!B35&amp;"' AND last_name = '"&amp;actors!C35&amp;"')"</f>
        <v>(SELECT id FROM actors WHERE first_name = 'Gerard' AND last_name = 'Butler')</v>
      </c>
      <c r="D55" t="s">
        <v>340</v>
      </c>
      <c r="E55" t="s">
        <v>79</v>
      </c>
      <c r="F55" t="s">
        <v>79</v>
      </c>
      <c r="G55" s="6" t="str">
        <f t="shared" si="0"/>
        <v>INSERT INTO movie_casts(id, movie_id, actor_id, casting_type_id, created_at, updated_at) VALUES (DEFAULT, (SELECT id FROM movies WHERE movie_name = 'P.S. I Love You' AND duration = '2:06'), (SELECT id FROM actors WHERE first_name = 'Gerard' AND last_name = 'Butler'), (SELECT id FROM casting_types WHERE cast_type = 'Lead'), now(), now());</v>
      </c>
    </row>
    <row r="56" spans="1:7" x14ac:dyDescent="0.25">
      <c r="A56" t="s">
        <v>72</v>
      </c>
      <c r="B56" t="str">
        <f xml:space="preserve"> "(SELECT id FROM movies WHERE movie_name = '"&amp;movies!B15&amp;"' AND duration = '"&amp;movies!E15&amp;"')"</f>
        <v>(SELECT id FROM movies WHERE movie_name = 'Legends of the Fall' AND duration = '2:13')</v>
      </c>
      <c r="C56" t="str">
        <f xml:space="preserve"> "(SELECT id FROM actors WHERE first_name = '"&amp;actors!B36&amp;"' AND last_name = '"&amp;actors!C36&amp;"')"</f>
        <v>(SELECT id FROM actors WHERE first_name = 'Brad' AND last_name = 'Pitt')</v>
      </c>
      <c r="D56" t="s">
        <v>340</v>
      </c>
      <c r="E56" t="s">
        <v>79</v>
      </c>
      <c r="F56" t="s">
        <v>79</v>
      </c>
      <c r="G56" s="6" t="str">
        <f t="shared" si="0"/>
        <v>INSERT INTO movie_casts(id, movie_id, actor_id, casting_type_id, created_at, updated_at) VALUES (DEFAULT, (SELECT id FROM movies WHERE movie_name = 'Legends of the Fall' AND duration = '2:13'), (SELECT id FROM actors WHERE first_name = 'Brad' AND last_name = 'Pitt'), (SELECT id FROM casting_types WHERE cast_type = 'Lead'), now(), now());</v>
      </c>
    </row>
    <row r="57" spans="1:7" x14ac:dyDescent="0.25">
      <c r="A57" t="s">
        <v>72</v>
      </c>
      <c r="B57" t="str">
        <f xml:space="preserve"> "(SELECT id FROM movies WHERE movie_name = '"&amp;movies!B15&amp;"' AND duration = '"&amp;movies!E15&amp;"')"</f>
        <v>(SELECT id FROM movies WHERE movie_name = 'Legends of the Fall' AND duration = '2:13')</v>
      </c>
      <c r="C57" t="str">
        <f xml:space="preserve"> "(SELECT id FROM actors WHERE first_name = '"&amp;actors!B37&amp;"' AND last_name = '"&amp;actors!C37&amp;"')"</f>
        <v>(SELECT id FROM actors WHERE first_name = 'Anthony' AND last_name = 'Hopkins')</v>
      </c>
      <c r="D57" t="s">
        <v>340</v>
      </c>
      <c r="E57" t="s">
        <v>79</v>
      </c>
      <c r="F57" t="s">
        <v>79</v>
      </c>
      <c r="G57" s="6" t="str">
        <f t="shared" si="0"/>
        <v>INSERT INTO movie_casts(id, movie_id, actor_id, casting_type_id, created_at, updated_at) VALUES (DEFAULT, (SELECT id FROM movies WHERE movie_name = 'Legends of the Fall' AND duration = '2:13'), (SELECT id FROM actors WHERE first_name = 'Anthony' AND last_name = 'Hopkins'), (SELECT id FROM casting_types WHERE cast_type = 'Lead'), now(), now());</v>
      </c>
    </row>
    <row r="58" spans="1:7" x14ac:dyDescent="0.25">
      <c r="A58" t="s">
        <v>72</v>
      </c>
      <c r="B58" t="str">
        <f xml:space="preserve"> "(SELECT id FROM movies WHERE movie_name = '"&amp;movies!B15&amp;"' AND duration = '"&amp;movies!E15&amp;"')"</f>
        <v>(SELECT id FROM movies WHERE movie_name = 'Legends of the Fall' AND duration = '2:13')</v>
      </c>
      <c r="C58" t="str">
        <f xml:space="preserve"> "(SELECT id FROM actors WHERE first_name = '"&amp;actors!B38&amp;"' AND last_name = '"&amp;actors!C38&amp;"')"</f>
        <v>(SELECT id FROM actors WHERE first_name = 'Aidan' AND last_name = 'Quinn')</v>
      </c>
      <c r="D58" t="s">
        <v>340</v>
      </c>
      <c r="E58" t="s">
        <v>79</v>
      </c>
      <c r="F58" t="s">
        <v>79</v>
      </c>
      <c r="G58" s="6" t="str">
        <f t="shared" si="0"/>
        <v>INSERT INTO movie_casts(id, movie_id, actor_id, casting_type_id, created_at, updated_at) VALUES (DEFAULT, (SELECT id FROM movies WHERE movie_name = 'Legends of the Fall' AND duration = '2:13'), (SELECT id FROM actors WHERE first_name = 'Aidan' AND last_name = 'Quinn'), (SELECT id FROM casting_types WHERE cast_type = 'Lead'), now(), now());</v>
      </c>
    </row>
    <row r="59" spans="1:7" x14ac:dyDescent="0.25">
      <c r="A59" t="s">
        <v>72</v>
      </c>
      <c r="B59" t="str">
        <f xml:space="preserve"> "(SELECT id FROM movies WHERE movie_name = '"&amp;movies!B16&amp;"' AND duration = '"&amp;movies!E16&amp;"')"</f>
        <v>(SELECT id FROM movies WHERE movie_name = 'Troy' AND duration = '2:43')</v>
      </c>
      <c r="C59" t="str">
        <f xml:space="preserve"> "(SELECT id FROM actors WHERE first_name = '"&amp;actors!B36&amp;"' AND last_name = '"&amp;actors!C36&amp;"')"</f>
        <v>(SELECT id FROM actors WHERE first_name = 'Brad' AND last_name = 'Pitt')</v>
      </c>
      <c r="D59" t="s">
        <v>340</v>
      </c>
      <c r="E59" t="s">
        <v>79</v>
      </c>
      <c r="F59" t="s">
        <v>79</v>
      </c>
      <c r="G59" s="6" t="str">
        <f t="shared" si="0"/>
        <v>INSERT INTO movie_casts(id, movie_id, actor_id, casting_type_id, created_at, updated_at) VALUES (DEFAULT, (SELECT id FROM movies WHERE movie_name = 'Troy' AND duration = '2:43'), (SELECT id FROM actors WHERE first_name = 'Brad' AND last_name = 'Pitt'), (SELECT id FROM casting_types WHERE cast_type = 'Lead'), now(), now());</v>
      </c>
    </row>
    <row r="60" spans="1:7" x14ac:dyDescent="0.25">
      <c r="A60" t="s">
        <v>72</v>
      </c>
      <c r="B60" t="str">
        <f xml:space="preserve"> "(SELECT id FROM movies WHERE movie_name = '"&amp;movies!B16&amp;"' AND duration = '"&amp;movies!E16&amp;"')"</f>
        <v>(SELECT id FROM movies WHERE movie_name = 'Troy' AND duration = '2:43')</v>
      </c>
      <c r="C60" t="str">
        <f xml:space="preserve"> "(SELECT id FROM actors WHERE first_name = '"&amp;actors!B39&amp;"' AND last_name = '"&amp;actors!C39&amp;"')"</f>
        <v>(SELECT id FROM actors WHERE first_name = 'Eric' AND last_name = 'Bana')</v>
      </c>
      <c r="D60" t="s">
        <v>340</v>
      </c>
      <c r="E60" t="s">
        <v>79</v>
      </c>
      <c r="F60" t="s">
        <v>79</v>
      </c>
      <c r="G60" s="6" t="str">
        <f t="shared" si="0"/>
        <v>INSERT INTO movie_casts(id, movie_id, actor_id, casting_type_id, created_at, updated_at) VALUES (DEFAULT, (SELECT id FROM movies WHERE movie_name = 'Troy' AND duration = '2:43'), (SELECT id FROM actors WHERE first_name = 'Eric' AND last_name = 'Bana'), (SELECT id FROM casting_types WHERE cast_type = 'Lead'), now(), now());</v>
      </c>
    </row>
    <row r="61" spans="1:7" x14ac:dyDescent="0.25">
      <c r="A61" t="s">
        <v>72</v>
      </c>
      <c r="B61" t="str">
        <f xml:space="preserve"> "(SELECT id FROM movies WHERE movie_name = '"&amp;movies!B16&amp;"' AND duration = '"&amp;movies!E16&amp;"')"</f>
        <v>(SELECT id FROM movies WHERE movie_name = 'Troy' AND duration = '2:43')</v>
      </c>
      <c r="C61" t="str">
        <f xml:space="preserve"> "(SELECT id FROM actors WHERE first_name = '"&amp;actors!B7&amp;"' AND last_name = '"&amp;actors!C7&amp;"')"</f>
        <v>(SELECT id FROM actors WHERE first_name = 'Orlando' AND last_name = 'Bloom')</v>
      </c>
      <c r="D61" t="s">
        <v>340</v>
      </c>
      <c r="E61" t="s">
        <v>79</v>
      </c>
      <c r="F61" t="s">
        <v>79</v>
      </c>
      <c r="G61" s="6" t="str">
        <f t="shared" si="0"/>
        <v>INSERT INTO movie_casts(id, movie_id, actor_id, casting_type_id, created_at, updated_at) VALUES (DEFAULT, (SELECT id FROM movies WHERE movie_name = 'Troy' AND duration = '2:43'), (SELECT id FROM actors WHERE first_name = 'Orlando' AND last_name = 'Bloom'), (SELECT id FROM casting_types WHERE cast_type = 'Lead'), now(), now());</v>
      </c>
    </row>
    <row r="62" spans="1:7" x14ac:dyDescent="0.25">
      <c r="A62" t="s">
        <v>72</v>
      </c>
      <c r="B62" t="str">
        <f xml:space="preserve"> "(SELECT id FROM movies WHERE movie_name = '"&amp;movies!B17&amp;"' AND duration = '"&amp;movies!E17&amp;"')"</f>
        <v>(SELECT id FROM movies WHERE movie_name = 'Se7en' AND duration = '2:07')</v>
      </c>
      <c r="C62" t="str">
        <f xml:space="preserve"> "(SELECT id FROM actors WHERE first_name = '"&amp;actors!B40&amp;"' AND last_name = '"&amp;actors!C40&amp;"')"</f>
        <v>(SELECT id FROM actors WHERE first_name = 'Morgan' AND last_name = 'Freeman')</v>
      </c>
      <c r="D62" t="s">
        <v>340</v>
      </c>
      <c r="E62" t="s">
        <v>79</v>
      </c>
      <c r="F62" t="s">
        <v>79</v>
      </c>
      <c r="G62" s="6" t="str">
        <f t="shared" si="0"/>
        <v>INSERT INTO movie_casts(id, movie_id, actor_id, casting_type_id, created_at, updated_at) VALUES (DEFAULT, (SELECT id FROM movies WHERE movie_name = 'Se7en' AND duration = '2:07'), (SELECT id FROM actors WHERE first_name = 'Morgan' AND last_name = 'Freeman'), (SELECT id FROM casting_types WHERE cast_type = 'Lead'), now(), now());</v>
      </c>
    </row>
    <row r="63" spans="1:7" x14ac:dyDescent="0.25">
      <c r="A63" t="s">
        <v>72</v>
      </c>
      <c r="B63" t="str">
        <f xml:space="preserve"> "(SELECT id FROM movies WHERE movie_name = '"&amp;movies!B17&amp;"' AND duration = '"&amp;movies!E17&amp;"')"</f>
        <v>(SELECT id FROM movies WHERE movie_name = 'Se7en' AND duration = '2:07')</v>
      </c>
      <c r="C63" t="str">
        <f xml:space="preserve"> "(SELECT id FROM actors WHERE first_name = '"&amp;actors!B36&amp;"' AND last_name = '"&amp;actors!C36&amp;"')"</f>
        <v>(SELECT id FROM actors WHERE first_name = 'Brad' AND last_name = 'Pitt')</v>
      </c>
      <c r="D63" t="s">
        <v>340</v>
      </c>
      <c r="E63" t="s">
        <v>79</v>
      </c>
      <c r="F63" t="s">
        <v>79</v>
      </c>
      <c r="G63" s="6" t="str">
        <f t="shared" si="0"/>
        <v>INSERT INTO movie_casts(id, movie_id, actor_id, casting_type_id, created_at, updated_at) VALUES (DEFAULT, (SELECT id FROM movies WHERE movie_name = 'Se7en' AND duration = '2:07'), (SELECT id FROM actors WHERE first_name = 'Brad' AND last_name = 'Pitt'), (SELECT id FROM casting_types WHERE cast_type = 'Lead'), now(), now());</v>
      </c>
    </row>
    <row r="64" spans="1:7" x14ac:dyDescent="0.25">
      <c r="A64" t="s">
        <v>72</v>
      </c>
      <c r="B64" t="str">
        <f xml:space="preserve"> "(SELECT id FROM movies WHERE movie_name = '"&amp;movies!B17&amp;"' AND duration = '"&amp;movies!E17&amp;"')"</f>
        <v>(SELECT id FROM movies WHERE movie_name = 'Se7en' AND duration = '2:07')</v>
      </c>
      <c r="C64" t="str">
        <f xml:space="preserve"> "(SELECT id FROM actors WHERE first_name = '"&amp;actors!B41&amp;"' AND last_name = '"&amp;actors!C41&amp;"')"</f>
        <v>(SELECT id FROM actors WHERE first_name = 'Kevin' AND last_name = 'Spacey')</v>
      </c>
      <c r="D64" t="s">
        <v>341</v>
      </c>
      <c r="E64" t="s">
        <v>79</v>
      </c>
      <c r="F64" t="s">
        <v>79</v>
      </c>
      <c r="G64" s="6" t="str">
        <f t="shared" si="0"/>
        <v>INSERT INTO movie_casts(id, movie_id, actor_id, casting_type_id, created_at, updated_at) VALUES (DEFAULT, (SELECT id FROM movies WHERE movie_name = 'Se7en' AND duration = '2:07'), (SELECT id FROM actors WHERE first_name = 'Kevin' AND last_name = 'Spacey'), (SELECT id FROM casting_types WHERE cast_type = 'Support'), now(), now());</v>
      </c>
    </row>
    <row r="65" spans="1:7" x14ac:dyDescent="0.25">
      <c r="A65" t="s">
        <v>72</v>
      </c>
      <c r="B65" t="str">
        <f xml:space="preserve"> "(SELECT id FROM movies WHERE movie_name = '"&amp;movies!B18&amp;"' AND duration = '"&amp;movies!E18&amp;"')"</f>
        <v>(SELECT id FROM movies WHERE movie_name = 'House of Flying Daggers' AND duration = '1:59')</v>
      </c>
      <c r="C65" t="str">
        <f xml:space="preserve"> "(SELECT id FROM actors WHERE first_name = '"&amp;actors!B42&amp;"' AND last_name = '"&amp;actors!C42&amp;"')"</f>
        <v>(SELECT id FROM actors WHERE first_name = 'Ziyi' AND last_name = 'Zhang')</v>
      </c>
      <c r="D65" t="s">
        <v>340</v>
      </c>
      <c r="E65" t="s">
        <v>79</v>
      </c>
      <c r="F65" t="s">
        <v>79</v>
      </c>
      <c r="G65" s="6" t="str">
        <f t="shared" si="0"/>
        <v>INSERT INTO movie_casts(id, movie_id, actor_id, casting_type_id, created_at, updated_at) VALUES (DEFAULT, (SELECT id FROM movies WHERE movie_name = 'House of Flying Daggers' AND duration = '1:59'), (SELECT id FROM actors WHERE first_name = 'Ziyi' AND last_name = 'Zhang'), (SELECT id FROM casting_types WHERE cast_type = 'Lead'), now(), now());</v>
      </c>
    </row>
    <row r="66" spans="1:7" x14ac:dyDescent="0.25">
      <c r="A66" t="s">
        <v>72</v>
      </c>
      <c r="B66" t="str">
        <f xml:space="preserve"> "(SELECT id FROM movies WHERE movie_name = '"&amp;movies!B18&amp;"' AND duration = '"&amp;movies!E18&amp;"')"</f>
        <v>(SELECT id FROM movies WHERE movie_name = 'House of Flying Daggers' AND duration = '1:59')</v>
      </c>
      <c r="C66" t="str">
        <f xml:space="preserve"> "(SELECT id FROM actors WHERE first_name = '"&amp;actors!B43&amp;"' AND last_name = '"&amp;actors!C43&amp;"')"</f>
        <v>(SELECT id FROM actors WHERE first_name = 'Takeshi' AND last_name = 'Kaneshiro')</v>
      </c>
      <c r="D66" t="s">
        <v>340</v>
      </c>
      <c r="E66" t="s">
        <v>79</v>
      </c>
      <c r="F66" t="s">
        <v>79</v>
      </c>
      <c r="G66" s="6" t="str">
        <f t="shared" si="0"/>
        <v>INSERT INTO movie_casts(id, movie_id, actor_id, casting_type_id, created_at, updated_at) VALUES (DEFAULT, (SELECT id FROM movies WHERE movie_name = 'House of Flying Daggers' AND duration = '1:59'), (SELECT id FROM actors WHERE first_name = 'Takeshi' AND last_name = 'Kaneshiro'), (SELECT id FROM casting_types WHERE cast_type = 'Lead'), now(), now());</v>
      </c>
    </row>
    <row r="67" spans="1:7" x14ac:dyDescent="0.25">
      <c r="A67" t="s">
        <v>72</v>
      </c>
      <c r="B67" t="str">
        <f xml:space="preserve"> "(SELECT id FROM movies WHERE movie_name = '"&amp;movies!B18&amp;"' AND duration = '"&amp;movies!E18&amp;"')"</f>
        <v>(SELECT id FROM movies WHERE movie_name = 'House of Flying Daggers' AND duration = '1:59')</v>
      </c>
      <c r="C67" t="str">
        <f xml:space="preserve"> "(SELECT id FROM actors WHERE first_name = '"&amp;actors!B44&amp;"' AND last_name = '"&amp;actors!C44&amp;"')"</f>
        <v>(SELECT id FROM actors WHERE first_name = 'Andy' AND last_name = 'Lau')</v>
      </c>
      <c r="D67" t="s">
        <v>340</v>
      </c>
      <c r="E67" t="s">
        <v>79</v>
      </c>
      <c r="F67" t="s">
        <v>79</v>
      </c>
      <c r="G67" s="6" t="str">
        <f t="shared" ref="G67:G130" si="1" xml:space="preserve"> "INSERT INTO movie_casts("&amp;A$1&amp;", "&amp;B$1&amp;", "&amp;C$1&amp;", "&amp;D$1&amp;", "&amp;E$1&amp;", "&amp;F$1&amp;") VALUES ("&amp;A67&amp;", "&amp;B67&amp;", "&amp;C67&amp;", (SELECT id FROM casting_types WHERE cast_type = '"&amp;D67&amp;"'), "&amp;E67&amp;", "&amp;F67&amp;");"</f>
        <v>INSERT INTO movie_casts(id, movie_id, actor_id, casting_type_id, created_at, updated_at) VALUES (DEFAULT, (SELECT id FROM movies WHERE movie_name = 'House of Flying Daggers' AND duration = '1:59'), (SELECT id FROM actors WHERE first_name = 'Andy' AND last_name = 'Lau'), (SELECT id FROM casting_types WHERE cast_type = 'Lead'), now(), now());</v>
      </c>
    </row>
    <row r="68" spans="1:7" x14ac:dyDescent="0.25">
      <c r="A68" t="s">
        <v>72</v>
      </c>
      <c r="B68" t="str">
        <f xml:space="preserve"> "(SELECT id FROM movies WHERE movie_name = '"&amp;movies!B19&amp;"' AND duration = '"&amp;movies!E19&amp;"')"</f>
        <v>(SELECT id FROM movies WHERE movie_name = 'Hero' AND duration = '1:39')</v>
      </c>
      <c r="C68" t="str">
        <f xml:space="preserve"> "(SELECT id FROM actors WHERE first_name = '"&amp;actors!B45&amp;"' AND last_name = '"&amp;actors!C45&amp;"')"</f>
        <v>(SELECT id FROM actors WHERE first_name = 'Jet' AND last_name = 'Li')</v>
      </c>
      <c r="D68" t="s">
        <v>340</v>
      </c>
      <c r="E68" t="s">
        <v>79</v>
      </c>
      <c r="F68" t="s">
        <v>79</v>
      </c>
      <c r="G68" s="6" t="str">
        <f t="shared" si="1"/>
        <v>INSERT INTO movie_casts(id, movie_id, actor_id, casting_type_id, created_at, updated_at) VALUES (DEFAULT, (SELECT id FROM movies WHERE movie_name = 'Hero' AND duration = '1:39'), (SELECT id FROM actors WHERE first_name = 'Jet' AND last_name = 'Li'), (SELECT id FROM casting_types WHERE cast_type = 'Lead'), now(), now());</v>
      </c>
    </row>
    <row r="69" spans="1:7" x14ac:dyDescent="0.25">
      <c r="A69" t="s">
        <v>72</v>
      </c>
      <c r="B69" t="str">
        <f xml:space="preserve"> "(SELECT id FROM movies WHERE movie_name = '"&amp;movies!B19&amp;"' AND duration = '"&amp;movies!E19&amp;"')"</f>
        <v>(SELECT id FROM movies WHERE movie_name = 'Hero' AND duration = '1:39')</v>
      </c>
      <c r="C69" t="str">
        <f xml:space="preserve"> "(SELECT id FROM actors WHERE first_name = '"&amp;actors!B46&amp;"' AND last_name = '"&amp;actors!C46&amp;"')"</f>
        <v>(SELECT id FROM actors WHERE first_name = 'Tony' AND last_name = 'Chiu Wai Leung')</v>
      </c>
      <c r="D69" t="s">
        <v>340</v>
      </c>
      <c r="E69" t="s">
        <v>79</v>
      </c>
      <c r="F69" t="s">
        <v>79</v>
      </c>
      <c r="G69" s="6" t="str">
        <f t="shared" si="1"/>
        <v>INSERT INTO movie_casts(id, movie_id, actor_id, casting_type_id, created_at, updated_at) VALUES (DEFAULT, (SELECT id FROM movies WHERE movie_name = 'Hero' AND duration = '1:39'), (SELECT id FROM actors WHERE first_name = 'Tony' AND last_name = 'Chiu Wai Leung'), (SELECT id FROM casting_types WHERE cast_type = 'Lead'), now(), now());</v>
      </c>
    </row>
    <row r="70" spans="1:7" x14ac:dyDescent="0.25">
      <c r="A70" t="s">
        <v>72</v>
      </c>
      <c r="B70" t="str">
        <f xml:space="preserve"> "(SELECT id FROM movies WHERE movie_name = '"&amp;movies!B19&amp;"' AND duration = '"&amp;movies!E19&amp;"')"</f>
        <v>(SELECT id FROM movies WHERE movie_name = 'Hero' AND duration = '1:39')</v>
      </c>
      <c r="C70" t="str">
        <f xml:space="preserve"> "(SELECT id FROM actors WHERE first_name = '"&amp;actors!B47&amp;"' AND last_name = '"&amp;actors!C47&amp;"')"</f>
        <v>(SELECT id FROM actors WHERE first_name = 'Maggie' AND last_name = 'Cheung')</v>
      </c>
      <c r="D70" t="s">
        <v>340</v>
      </c>
      <c r="E70" t="s">
        <v>79</v>
      </c>
      <c r="F70" t="s">
        <v>79</v>
      </c>
      <c r="G70" s="6" t="str">
        <f t="shared" si="1"/>
        <v>INSERT INTO movie_casts(id, movie_id, actor_id, casting_type_id, created_at, updated_at) VALUES (DEFAULT, (SELECT id FROM movies WHERE movie_name = 'Hero' AND duration = '1:39'), (SELECT id FROM actors WHERE first_name = 'Maggie' AND last_name = 'Cheung'), (SELECT id FROM casting_types WHERE cast_type = 'Lead'), now(), now());</v>
      </c>
    </row>
    <row r="71" spans="1:7" x14ac:dyDescent="0.25">
      <c r="A71" t="s">
        <v>72</v>
      </c>
      <c r="B71" t="str">
        <f xml:space="preserve"> "(SELECT id FROM movies WHERE movie_name = '"&amp;movies!B19&amp;"' AND duration = '"&amp;movies!E19&amp;"')"</f>
        <v>(SELECT id FROM movies WHERE movie_name = 'Hero' AND duration = '1:39')</v>
      </c>
      <c r="C71" t="str">
        <f xml:space="preserve"> "(SELECT id FROM actors WHERE first_name = '"&amp;actors!B42&amp;"' AND last_name = '"&amp;actors!C42&amp;"')"</f>
        <v>(SELECT id FROM actors WHERE first_name = 'Ziyi' AND last_name = 'Zhang')</v>
      </c>
      <c r="D71" t="s">
        <v>341</v>
      </c>
      <c r="E71" t="s">
        <v>79</v>
      </c>
      <c r="F71" t="s">
        <v>79</v>
      </c>
      <c r="G71" s="6" t="str">
        <f t="shared" si="1"/>
        <v>INSERT INTO movie_casts(id, movie_id, actor_id, casting_type_id, created_at, updated_at) VALUES (DEFAULT, (SELECT id FROM movies WHERE movie_name = 'Hero' AND duration = '1:39'), (SELECT id FROM actors WHERE first_name = 'Ziyi' AND last_name = 'Zhang'), (SELECT id FROM casting_types WHERE cast_type = 'Support'), now(), now());</v>
      </c>
    </row>
    <row r="72" spans="1:7" x14ac:dyDescent="0.25">
      <c r="A72" t="s">
        <v>72</v>
      </c>
      <c r="B72" t="str">
        <f xml:space="preserve"> "(SELECT id FROM movies WHERE movie_name = '"&amp;movies!B20&amp;"' AND duration = '"&amp;movies!E20&amp;"')"</f>
        <v>(SELECT id FROM movies WHERE movie_name = 'Red Cliff' AND duration = '1:28')</v>
      </c>
      <c r="C72" t="str">
        <f xml:space="preserve"> "(SELECT id FROM actors WHERE first_name = '"&amp;actors!B46&amp;"' AND last_name = '"&amp;actors!C46&amp;"')"</f>
        <v>(SELECT id FROM actors WHERE first_name = 'Tony' AND last_name = 'Chiu Wai Leung')</v>
      </c>
      <c r="D72" t="s">
        <v>340</v>
      </c>
      <c r="E72" t="s">
        <v>79</v>
      </c>
      <c r="F72" t="s">
        <v>79</v>
      </c>
      <c r="G72" s="6" t="str">
        <f t="shared" si="1"/>
        <v>INSERT INTO movie_casts(id, movie_id, actor_id, casting_type_id, created_at, updated_at) VALUES (DEFAULT, (SELECT id FROM movies WHERE movie_name = 'Red Cliff' AND duration = '1:28'), (SELECT id FROM actors WHERE first_name = 'Tony' AND last_name = 'Chiu Wai Leung'), (SELECT id FROM casting_types WHERE cast_type = 'Lead'), now(), now());</v>
      </c>
    </row>
    <row r="73" spans="1:7" x14ac:dyDescent="0.25">
      <c r="A73" t="s">
        <v>72</v>
      </c>
      <c r="B73" t="str">
        <f xml:space="preserve"> "(SELECT id FROM movies WHERE movie_name = '"&amp;movies!B20&amp;"' AND duration = '"&amp;movies!E20&amp;"')"</f>
        <v>(SELECT id FROM movies WHERE movie_name = 'Red Cliff' AND duration = '1:28')</v>
      </c>
      <c r="C73" t="str">
        <f xml:space="preserve"> "(SELECT id FROM actors WHERE first_name = '"&amp;actors!B43&amp;"' AND last_name = '"&amp;actors!C43&amp;"')"</f>
        <v>(SELECT id FROM actors WHERE first_name = 'Takeshi' AND last_name = 'Kaneshiro')</v>
      </c>
      <c r="D73" t="s">
        <v>340</v>
      </c>
      <c r="E73" t="s">
        <v>79</v>
      </c>
      <c r="F73" t="s">
        <v>79</v>
      </c>
      <c r="G73" s="6" t="str">
        <f t="shared" si="1"/>
        <v>INSERT INTO movie_casts(id, movie_id, actor_id, casting_type_id, created_at, updated_at) VALUES (DEFAULT, (SELECT id FROM movies WHERE movie_name = 'Red Cliff' AND duration = '1:28'), (SELECT id FROM actors WHERE first_name = 'Takeshi' AND last_name = 'Kaneshiro'), (SELECT id FROM casting_types WHERE cast_type = 'Lead'), now(), now());</v>
      </c>
    </row>
    <row r="74" spans="1:7" x14ac:dyDescent="0.25">
      <c r="A74" t="s">
        <v>72</v>
      </c>
      <c r="B74" t="str">
        <f xml:space="preserve"> "(SELECT id FROM movies WHERE movie_name = '"&amp;movies!B20&amp;"' AND duration = '"&amp;movies!E20&amp;"')"</f>
        <v>(SELECT id FROM movies WHERE movie_name = 'Red Cliff' AND duration = '1:28')</v>
      </c>
      <c r="C74" t="str">
        <f xml:space="preserve"> "(SELECT id FROM actors WHERE first_name = '"&amp;actors!B48&amp;"' AND last_name = '"&amp;actors!C48&amp;"')"</f>
        <v>(SELECT id FROM actors WHERE first_name = 'Fengyi' AND last_name = 'Zhang')</v>
      </c>
      <c r="D74" t="s">
        <v>340</v>
      </c>
      <c r="E74" t="s">
        <v>79</v>
      </c>
      <c r="F74" t="s">
        <v>79</v>
      </c>
      <c r="G74" s="6" t="str">
        <f t="shared" si="1"/>
        <v>INSERT INTO movie_casts(id, movie_id, actor_id, casting_type_id, created_at, updated_at) VALUES (DEFAULT, (SELECT id FROM movies WHERE movie_name = 'Red Cliff' AND duration = '1:28'), (SELECT id FROM actors WHERE first_name = 'Fengyi' AND last_name = 'Zhang'), (SELECT id FROM casting_types WHERE cast_type = 'Lead'), now(), now());</v>
      </c>
    </row>
    <row r="75" spans="1:7" x14ac:dyDescent="0.25">
      <c r="A75" t="s">
        <v>72</v>
      </c>
      <c r="B75" t="str">
        <f xml:space="preserve"> "(SELECT id FROM movies WHERE movie_name = '"&amp;movies!B21&amp;"' AND duration = '"&amp;movies!E21&amp;"')"</f>
        <v>(SELECT id FROM movies WHERE movie_name = 'Red Cliff II' AND duration = '1:39')</v>
      </c>
      <c r="C75" t="str">
        <f xml:space="preserve"> "(SELECT id FROM actors WHERE first_name = '"&amp;actors!B46&amp;"' AND last_name = '"&amp;actors!C46&amp;"')"</f>
        <v>(SELECT id FROM actors WHERE first_name = 'Tony' AND last_name = 'Chiu Wai Leung')</v>
      </c>
      <c r="D75" t="s">
        <v>340</v>
      </c>
      <c r="E75" t="s">
        <v>79</v>
      </c>
      <c r="F75" t="s">
        <v>79</v>
      </c>
      <c r="G75" s="6" t="str">
        <f t="shared" si="1"/>
        <v>INSERT INTO movie_casts(id, movie_id, actor_id, casting_type_id, created_at, updated_at) VALUES (DEFAULT, (SELECT id FROM movies WHERE movie_name = 'Red Cliff II' AND duration = '1:39'), (SELECT id FROM actors WHERE first_name = 'Tony' AND last_name = 'Chiu Wai Leung'), (SELECT id FROM casting_types WHERE cast_type = 'Lead'), now(), now());</v>
      </c>
    </row>
    <row r="76" spans="1:7" x14ac:dyDescent="0.25">
      <c r="A76" t="s">
        <v>72</v>
      </c>
      <c r="B76" t="str">
        <f xml:space="preserve"> "(SELECT id FROM movies WHERE movie_name = '"&amp;movies!B21&amp;"' AND duration = '"&amp;movies!E21&amp;"')"</f>
        <v>(SELECT id FROM movies WHERE movie_name = 'Red Cliff II' AND duration = '1:39')</v>
      </c>
      <c r="C76" t="str">
        <f xml:space="preserve"> "(SELECT id FROM actors WHERE first_name = '"&amp;actors!B43&amp;"' AND last_name = '"&amp;actors!C43&amp;"')"</f>
        <v>(SELECT id FROM actors WHERE first_name = 'Takeshi' AND last_name = 'Kaneshiro')</v>
      </c>
      <c r="D76" t="s">
        <v>340</v>
      </c>
      <c r="E76" t="s">
        <v>79</v>
      </c>
      <c r="F76" t="s">
        <v>79</v>
      </c>
      <c r="G76" s="6" t="str">
        <f t="shared" si="1"/>
        <v>INSERT INTO movie_casts(id, movie_id, actor_id, casting_type_id, created_at, updated_at) VALUES (DEFAULT, (SELECT id FROM movies WHERE movie_name = 'Red Cliff II' AND duration = '1:39'), (SELECT id FROM actors WHERE first_name = 'Takeshi' AND last_name = 'Kaneshiro'), (SELECT id FROM casting_types WHERE cast_type = 'Lead'), now(), now());</v>
      </c>
    </row>
    <row r="77" spans="1:7" x14ac:dyDescent="0.25">
      <c r="A77" t="s">
        <v>72</v>
      </c>
      <c r="B77" t="str">
        <f xml:space="preserve"> "(SELECT id FROM movies WHERE movie_name = '"&amp;movies!B21&amp;"' AND duration = '"&amp;movies!E21&amp;"')"</f>
        <v>(SELECT id FROM movies WHERE movie_name = 'Red Cliff II' AND duration = '1:39')</v>
      </c>
      <c r="C77" t="str">
        <f xml:space="preserve"> "(SELECT id FROM actors WHERE first_name = '"&amp;actors!B48&amp;"' AND last_name = '"&amp;actors!C48&amp;"')"</f>
        <v>(SELECT id FROM actors WHERE first_name = 'Fengyi' AND last_name = 'Zhang')</v>
      </c>
      <c r="D77" t="s">
        <v>340</v>
      </c>
      <c r="E77" t="s">
        <v>79</v>
      </c>
      <c r="F77" t="s">
        <v>79</v>
      </c>
      <c r="G77" s="6" t="str">
        <f t="shared" si="1"/>
        <v>INSERT INTO movie_casts(id, movie_id, actor_id, casting_type_id, created_at, updated_at) VALUES (DEFAULT, (SELECT id FROM movies WHERE movie_name = 'Red Cliff II' AND duration = '1:39'), (SELECT id FROM actors WHERE first_name = 'Fengyi' AND last_name = 'Zhang'), (SELECT id FROM casting_types WHERE cast_type = 'Lead'), now(), now());</v>
      </c>
    </row>
    <row r="78" spans="1:7" x14ac:dyDescent="0.25">
      <c r="A78" t="s">
        <v>72</v>
      </c>
      <c r="B78" t="str">
        <f xml:space="preserve"> "(SELECT id FROM movies WHERE movie_name = '"&amp;movies!B22&amp;"' AND duration = '"&amp;movies!E22&amp;"')"</f>
        <v>(SELECT id FROM movies WHERE movie_name = 'The Terminator' AND duration = '1:47')</v>
      </c>
      <c r="C78" t="str">
        <f xml:space="preserve"> "(SELECT id FROM actors WHERE first_name = '"&amp;actors!B49&amp;"' AND last_name = '"&amp;actors!C49&amp;"')"</f>
        <v>(SELECT id FROM actors WHERE first_name = 'Arnold' AND last_name = 'Schwarzenegger')</v>
      </c>
      <c r="D78" t="s">
        <v>340</v>
      </c>
      <c r="E78" t="s">
        <v>79</v>
      </c>
      <c r="F78" t="s">
        <v>79</v>
      </c>
      <c r="G78" s="6" t="str">
        <f t="shared" si="1"/>
        <v>INSERT INTO movie_casts(id, movie_id, actor_id, casting_type_id, created_at, updated_at) VALUES (DEFAULT, (SELECT id FROM movies WHERE movie_name = 'The Terminator' AND duration = '1:47'), (SELECT id FROM actors WHERE first_name = 'Arnold' AND last_name = 'Schwarzenegger'), (SELECT id FROM casting_types WHERE cast_type = 'Lead'), now(), now());</v>
      </c>
    </row>
    <row r="79" spans="1:7" x14ac:dyDescent="0.25">
      <c r="A79" t="s">
        <v>72</v>
      </c>
      <c r="B79" t="str">
        <f xml:space="preserve"> "(SELECT id FROM movies WHERE movie_name = '"&amp;movies!B22&amp;"' AND duration = '"&amp;movies!E22&amp;"')"</f>
        <v>(SELECT id FROM movies WHERE movie_name = 'The Terminator' AND duration = '1:47')</v>
      </c>
      <c r="C79" t="str">
        <f xml:space="preserve"> "(SELECT id FROM actors WHERE first_name = '"&amp;actors!B50&amp;"' AND last_name = '"&amp;actors!C50&amp;"')"</f>
        <v>(SELECT id FROM actors WHERE first_name = 'Linda' AND last_name = 'Hamilton')</v>
      </c>
      <c r="D79" t="s">
        <v>340</v>
      </c>
      <c r="E79" t="s">
        <v>79</v>
      </c>
      <c r="F79" t="s">
        <v>79</v>
      </c>
      <c r="G79" s="6" t="str">
        <f t="shared" si="1"/>
        <v>INSERT INTO movie_casts(id, movie_id, actor_id, casting_type_id, created_at, updated_at) VALUES (DEFAULT, (SELECT id FROM movies WHERE movie_name = 'The Terminator' AND duration = '1:47'), (SELECT id FROM actors WHERE first_name = 'Linda' AND last_name = 'Hamilton'), (SELECT id FROM casting_types WHERE cast_type = 'Lead'), now(), now());</v>
      </c>
    </row>
    <row r="80" spans="1:7" x14ac:dyDescent="0.25">
      <c r="A80" t="s">
        <v>72</v>
      </c>
      <c r="B80" t="str">
        <f xml:space="preserve"> "(SELECT id FROM movies WHERE movie_name = '"&amp;movies!B22&amp;"' AND duration = '"&amp;movies!E22&amp;"')"</f>
        <v>(SELECT id FROM movies WHERE movie_name = 'The Terminator' AND duration = '1:47')</v>
      </c>
      <c r="C80" t="str">
        <f xml:space="preserve"> "(SELECT id FROM actors WHERE first_name = '"&amp;actors!B51&amp;"' AND last_name = '"&amp;actors!C51&amp;"')"</f>
        <v>(SELECT id FROM actors WHERE first_name = 'Michael' AND last_name = 'Biehn')</v>
      </c>
      <c r="D80" t="s">
        <v>341</v>
      </c>
      <c r="E80" t="s">
        <v>79</v>
      </c>
      <c r="F80" t="s">
        <v>79</v>
      </c>
      <c r="G80" s="6" t="str">
        <f t="shared" si="1"/>
        <v>INSERT INTO movie_casts(id, movie_id, actor_id, casting_type_id, created_at, updated_at) VALUES (DEFAULT, (SELECT id FROM movies WHERE movie_name = 'The Terminator' AND duration = '1:47'), (SELECT id FROM actors WHERE first_name = 'Michael' AND last_name = 'Biehn'), (SELECT id FROM casting_types WHERE cast_type = 'Support'), now(), now());</v>
      </c>
    </row>
    <row r="81" spans="1:7" x14ac:dyDescent="0.25">
      <c r="A81" t="s">
        <v>72</v>
      </c>
      <c r="B81" t="str">
        <f xml:space="preserve"> "(SELECT id FROM movies WHERE movie_name = '"&amp;movies!B23&amp;"' AND duration = '"&amp;movies!E23&amp;"')"</f>
        <v>(SELECT id FROM movies WHERE movie_name = 'Alien' AND duration = '1:57')</v>
      </c>
      <c r="C81" t="str">
        <f xml:space="preserve"> "(SELECT id FROM actors WHERE first_name = '"&amp;actors!B52&amp;"' AND last_name = '"&amp;actors!C52&amp;"')"</f>
        <v>(SELECT id FROM actors WHERE first_name = 'Sigourney' AND last_name = 'Weaver')</v>
      </c>
      <c r="D81" t="s">
        <v>340</v>
      </c>
      <c r="E81" t="s">
        <v>79</v>
      </c>
      <c r="F81" t="s">
        <v>79</v>
      </c>
      <c r="G81" s="6" t="str">
        <f t="shared" si="1"/>
        <v>INSERT INTO movie_casts(id, movie_id, actor_id, casting_type_id, created_at, updated_at) VALUES (DEFAULT, (SELECT id FROM movies WHERE movie_name = 'Alien' AND duration = '1:57'), (SELECT id FROM actors WHERE first_name = 'Sigourney' AND last_name = 'Weaver'), (SELECT id FROM casting_types WHERE cast_type = 'Lead'), now(), now());</v>
      </c>
    </row>
    <row r="82" spans="1:7" x14ac:dyDescent="0.25">
      <c r="A82" t="s">
        <v>72</v>
      </c>
      <c r="B82" t="str">
        <f xml:space="preserve"> "(SELECT id FROM movies WHERE movie_name = '"&amp;movies!B23&amp;"' AND duration = '"&amp;movies!E23&amp;"')"</f>
        <v>(SELECT id FROM movies WHERE movie_name = 'Alien' AND duration = '1:57')</v>
      </c>
      <c r="C82" t="str">
        <f xml:space="preserve"> "(SELECT id FROM actors WHERE first_name = '"&amp;actors!B53&amp;"' AND last_name = '"&amp;actors!C53&amp;"')"</f>
        <v>(SELECT id FROM actors WHERE first_name = 'Tom' AND last_name = 'Skerritt')</v>
      </c>
      <c r="D82" t="s">
        <v>341</v>
      </c>
      <c r="E82" t="s">
        <v>79</v>
      </c>
      <c r="F82" t="s">
        <v>79</v>
      </c>
      <c r="G82" s="6" t="str">
        <f t="shared" si="1"/>
        <v>INSERT INTO movie_casts(id, movie_id, actor_id, casting_type_id, created_at, updated_at) VALUES (DEFAULT, (SELECT id FROM movies WHERE movie_name = 'Alien' AND duration = '1:57'), (SELECT id FROM actors WHERE first_name = 'Tom' AND last_name = 'Skerritt'), (SELECT id FROM casting_types WHERE cast_type = 'Support'), now(), now());</v>
      </c>
    </row>
    <row r="83" spans="1:7" x14ac:dyDescent="0.25">
      <c r="A83" t="s">
        <v>72</v>
      </c>
      <c r="B83" t="str">
        <f xml:space="preserve"> "(SELECT id FROM movies WHERE movie_name = '"&amp;movies!B23&amp;"' AND duration = '"&amp;movies!E23&amp;"')"</f>
        <v>(SELECT id FROM movies WHERE movie_name = 'Alien' AND duration = '1:57')</v>
      </c>
      <c r="C83" t="str">
        <f xml:space="preserve"> "(SELECT id FROM actors WHERE first_name = '"&amp;actors!B54&amp;"' AND last_name = '"&amp;actors!C54&amp;"')"</f>
        <v>(SELECT id FROM actors WHERE first_name = 'John' AND last_name = 'Hurt')</v>
      </c>
      <c r="D83" t="s">
        <v>341</v>
      </c>
      <c r="E83" t="s">
        <v>79</v>
      </c>
      <c r="F83" t="s">
        <v>79</v>
      </c>
      <c r="G83" s="6" t="str">
        <f t="shared" si="1"/>
        <v>INSERT INTO movie_casts(id, movie_id, actor_id, casting_type_id, created_at, updated_at) VALUES (DEFAULT, (SELECT id FROM movies WHERE movie_name = 'Alien' AND duration = '1:57'), (SELECT id FROM actors WHERE first_name = 'John' AND last_name = 'Hurt'), (SELECT id FROM casting_types WHERE cast_type = 'Support'), now(), now());</v>
      </c>
    </row>
    <row r="84" spans="1:7" x14ac:dyDescent="0.25">
      <c r="A84" t="s">
        <v>72</v>
      </c>
      <c r="B84" t="str">
        <f xml:space="preserve"> "(SELECT id FROM movies WHERE movie_name = '"&amp;movies!B24&amp;"' AND duration = '"&amp;movies!E24&amp;"')"</f>
        <v>(SELECT id FROM movies WHERE movie_name = 'Prometheus' AND duration = '2:04')</v>
      </c>
      <c r="C84" t="str">
        <f xml:space="preserve"> "(SELECT id FROM actors WHERE first_name = '"&amp;actors!B55&amp;"' AND last_name = '"&amp;actors!C55&amp;"')"</f>
        <v>(SELECT id FROM actors WHERE first_name = 'Noomi' AND last_name = 'Rapace')</v>
      </c>
      <c r="D84" t="s">
        <v>340</v>
      </c>
      <c r="E84" t="s">
        <v>79</v>
      </c>
      <c r="F84" t="s">
        <v>79</v>
      </c>
      <c r="G84" s="6" t="str">
        <f t="shared" si="1"/>
        <v>INSERT INTO movie_casts(id, movie_id, actor_id, casting_type_id, created_at, updated_at) VALUES (DEFAULT, (SELECT id FROM movies WHERE movie_name = 'Prometheus' AND duration = '2:04'), (SELECT id FROM actors WHERE first_name = 'Noomi' AND last_name = 'Rapace'), (SELECT id FROM casting_types WHERE cast_type = 'Lead'), now(), now());</v>
      </c>
    </row>
    <row r="85" spans="1:7" x14ac:dyDescent="0.25">
      <c r="A85" t="s">
        <v>72</v>
      </c>
      <c r="B85" t="str">
        <f xml:space="preserve"> "(SELECT id FROM movies WHERE movie_name = '"&amp;movies!B24&amp;"' AND duration = '"&amp;movies!E24&amp;"')"</f>
        <v>(SELECT id FROM movies WHERE movie_name = 'Prometheus' AND duration = '2:04')</v>
      </c>
      <c r="C85" t="str">
        <f xml:space="preserve"> "(SELECT id FROM actors WHERE first_name = '"&amp;actors!B56&amp;"' AND last_name = '"&amp;actors!C56&amp;"')"</f>
        <v>(SELECT id FROM actors WHERE first_name = 'Logan' AND last_name = 'Marshall-Green')</v>
      </c>
      <c r="D85" t="s">
        <v>340</v>
      </c>
      <c r="E85" t="s">
        <v>79</v>
      </c>
      <c r="F85" t="s">
        <v>79</v>
      </c>
      <c r="G85" s="6" t="str">
        <f t="shared" si="1"/>
        <v>INSERT INTO movie_casts(id, movie_id, actor_id, casting_type_id, created_at, updated_at) VALUES (DEFAULT, (SELECT id FROM movies WHERE movie_name = 'Prometheus' AND duration = '2:04'), (SELECT id FROM actors WHERE first_name = 'Logan' AND last_name = 'Marshall-Green'), (SELECT id FROM casting_types WHERE cast_type = 'Lead'), now(), now());</v>
      </c>
    </row>
    <row r="86" spans="1:7" x14ac:dyDescent="0.25">
      <c r="A86" t="s">
        <v>72</v>
      </c>
      <c r="B86" t="str">
        <f xml:space="preserve"> "(SELECT id FROM movies WHERE movie_name = '"&amp;movies!B24&amp;"' AND duration = '"&amp;movies!E24&amp;"')"</f>
        <v>(SELECT id FROM movies WHERE movie_name = 'Prometheus' AND duration = '2:04')</v>
      </c>
      <c r="C86" t="str">
        <f xml:space="preserve"> "(SELECT id FROM actors WHERE first_name = '"&amp;actors!B57&amp;"' AND last_name = '"&amp;actors!C57&amp;"')"</f>
        <v>(SELECT id FROM actors WHERE first_name = 'Michael' AND last_name = 'Fassbender')</v>
      </c>
      <c r="D86" t="s">
        <v>340</v>
      </c>
      <c r="E86" t="s">
        <v>79</v>
      </c>
      <c r="F86" t="s">
        <v>79</v>
      </c>
      <c r="G86" s="6" t="str">
        <f t="shared" si="1"/>
        <v>INSERT INTO movie_casts(id, movie_id, actor_id, casting_type_id, created_at, updated_at) VALUES (DEFAULT, (SELECT id FROM movies WHERE movie_name = 'Prometheus' AND duration = '2:04'), (SELECT id FROM actors WHERE first_name = 'Michael' AND last_name = 'Fassbender'), (SELECT id FROM casting_types WHERE cast_type = 'Lead'), now(), now());</v>
      </c>
    </row>
    <row r="87" spans="1:7" x14ac:dyDescent="0.25">
      <c r="A87" t="s">
        <v>72</v>
      </c>
      <c r="B87" t="str">
        <f xml:space="preserve"> "(SELECT id FROM movies WHERE movie_name = '"&amp;movies!B24&amp;"' AND duration = '"&amp;movies!E24&amp;"')"</f>
        <v>(SELECT id FROM movies WHERE movie_name = 'Prometheus' AND duration = '2:04')</v>
      </c>
      <c r="C87" t="str">
        <f xml:space="preserve"> "(SELECT id FROM actors WHERE first_name = '"&amp;actors!B58&amp;"' AND last_name = '"&amp;actors!C58&amp;"')"</f>
        <v>(SELECT id FROM actors WHERE first_name = 'Charlize' AND last_name = 'Theron')</v>
      </c>
      <c r="D87" t="s">
        <v>340</v>
      </c>
      <c r="E87" t="s">
        <v>79</v>
      </c>
      <c r="F87" t="s">
        <v>79</v>
      </c>
      <c r="G87" s="6" t="str">
        <f t="shared" si="1"/>
        <v>INSERT INTO movie_casts(id, movie_id, actor_id, casting_type_id, created_at, updated_at) VALUES (DEFAULT, (SELECT id FROM movies WHERE movie_name = 'Prometheus' AND duration = '2:04'), (SELECT id FROM actors WHERE first_name = 'Charlize' AND last_name = 'Theron'), (SELECT id FROM casting_types WHERE cast_type = 'Lead'), now(), now());</v>
      </c>
    </row>
    <row r="88" spans="1:7" x14ac:dyDescent="0.25">
      <c r="A88" t="s">
        <v>72</v>
      </c>
      <c r="B88" t="str">
        <f xml:space="preserve"> "(SELECT id FROM movies WHERE movie_name = '"&amp;movies!B25&amp;"' AND duration = '"&amp;movies!E25&amp;"')"</f>
        <v>(SELECT id FROM movies WHERE movie_name = 'Sphere' AND duration = '2:14')</v>
      </c>
      <c r="C88" t="str">
        <f xml:space="preserve"> "(SELECT id FROM actors WHERE first_name = '"&amp;actors!B59&amp;"' AND last_name = '"&amp;actors!C59&amp;"')"</f>
        <v>(SELECT id FROM actors WHERE first_name = 'Dustin' AND last_name = 'Hoffman')</v>
      </c>
      <c r="D88" t="s">
        <v>340</v>
      </c>
      <c r="E88" t="s">
        <v>79</v>
      </c>
      <c r="F88" t="s">
        <v>79</v>
      </c>
      <c r="G88" s="6" t="str">
        <f t="shared" si="1"/>
        <v>INSERT INTO movie_casts(id, movie_id, actor_id, casting_type_id, created_at, updated_at) VALUES (DEFAULT, (SELECT id FROM movies WHERE movie_name = 'Sphere' AND duration = '2:14'), (SELECT id FROM actors WHERE first_name = 'Dustin' AND last_name = 'Hoffman'), (SELECT id FROM casting_types WHERE cast_type = 'Lead'), now(), now());</v>
      </c>
    </row>
    <row r="89" spans="1:7" x14ac:dyDescent="0.25">
      <c r="A89" t="s">
        <v>72</v>
      </c>
      <c r="B89" t="str">
        <f xml:space="preserve"> "(SELECT id FROM movies WHERE movie_name = '"&amp;movies!B25&amp;"' AND duration = '"&amp;movies!E25&amp;"')"</f>
        <v>(SELECT id FROM movies WHERE movie_name = 'Sphere' AND duration = '2:14')</v>
      </c>
      <c r="C89" t="str">
        <f xml:space="preserve"> "(SELECT id FROM actors WHERE first_name = '"&amp;actors!B60&amp;"' AND last_name = '"&amp;actors!C60&amp;"')"</f>
        <v>(SELECT id FROM actors WHERE first_name = 'Sharon' AND last_name = 'Stone')</v>
      </c>
      <c r="D89" t="s">
        <v>341</v>
      </c>
      <c r="E89" t="s">
        <v>79</v>
      </c>
      <c r="F89" t="s">
        <v>79</v>
      </c>
      <c r="G89" s="6" t="str">
        <f t="shared" si="1"/>
        <v>INSERT INTO movie_casts(id, movie_id, actor_id, casting_type_id, created_at, updated_at) VALUES (DEFAULT, (SELECT id FROM movies WHERE movie_name = 'Sphere' AND duration = '2:14'), (SELECT id FROM actors WHERE first_name = 'Sharon' AND last_name = 'Stone'), (SELECT id FROM casting_types WHERE cast_type = 'Support'), now(), now());</v>
      </c>
    </row>
    <row r="90" spans="1:7" x14ac:dyDescent="0.25">
      <c r="A90" t="s">
        <v>72</v>
      </c>
      <c r="B90" t="str">
        <f xml:space="preserve"> "(SELECT id FROM movies WHERE movie_name = '"&amp;movies!B25&amp;"' AND duration = '"&amp;movies!E25&amp;"')"</f>
        <v>(SELECT id FROM movies WHERE movie_name = 'Sphere' AND duration = '2:14')</v>
      </c>
      <c r="C90" t="str">
        <f xml:space="preserve"> "(SELECT id FROM actors WHERE first_name = '"&amp;actors!B61&amp;"' AND last_name = '"&amp;actors!C61&amp;"')"</f>
        <v>(SELECT id FROM actors WHERE first_name = 'Samuel L.' AND last_name = 'Jackson')</v>
      </c>
      <c r="D90" t="s">
        <v>341</v>
      </c>
      <c r="E90" t="s">
        <v>79</v>
      </c>
      <c r="F90" t="s">
        <v>79</v>
      </c>
      <c r="G90" s="6" t="str">
        <f t="shared" si="1"/>
        <v>INSERT INTO movie_casts(id, movie_id, actor_id, casting_type_id, created_at, updated_at) VALUES (DEFAULT, (SELECT id FROM movies WHERE movie_name = 'Sphere' AND duration = '2:14'), (SELECT id FROM actors WHERE first_name = 'Samuel L.' AND last_name = 'Jackson'), (SELECT id FROM casting_types WHERE cast_type = 'Support'), now(), now());</v>
      </c>
    </row>
    <row r="91" spans="1:7" x14ac:dyDescent="0.25">
      <c r="A91" t="s">
        <v>72</v>
      </c>
      <c r="B91" t="str">
        <f xml:space="preserve"> "(SELECT id FROM movies WHERE movie_name = '"&amp;movies!B26&amp;"' AND duration = '"&amp;movies!E26&amp;"')"</f>
        <v>(SELECT id FROM movies WHERE movie_name = 'Star Wars: Episode IV – A New Hope' AND duration = '2:01')</v>
      </c>
      <c r="C91" t="str">
        <f xml:space="preserve"> "(SELECT id FROM actors WHERE first_name = '"&amp;actors!B62&amp;"' AND last_name = '"&amp;actors!C62&amp;"')"</f>
        <v>(SELECT id FROM actors WHERE first_name = 'Mark' AND last_name = 'Hamill')</v>
      </c>
      <c r="D91" t="s">
        <v>340</v>
      </c>
      <c r="E91" t="s">
        <v>79</v>
      </c>
      <c r="F91" t="s">
        <v>79</v>
      </c>
      <c r="G91" s="6" t="str">
        <f t="shared" si="1"/>
        <v>INSERT INTO movie_casts(id, movie_id, actor_id, casting_type_id, created_at, updated_at) VALUES (DEFAULT, (SELECT id FROM movies WHERE movie_name = 'Star Wars: Episode IV – A New Hope' AND duration = '2:01'), (SELECT id FROM actors WHERE first_name = 'Mark' AND last_name = 'Hamill'), (SELECT id FROM casting_types WHERE cast_type = 'Lead'), now(), now());</v>
      </c>
    </row>
    <row r="92" spans="1:7" x14ac:dyDescent="0.25">
      <c r="A92" t="s">
        <v>72</v>
      </c>
      <c r="B92" t="str">
        <f xml:space="preserve"> "(SELECT id FROM movies WHERE movie_name = '"&amp;movies!B26&amp;"' AND duration = '"&amp;movies!E26&amp;"')"</f>
        <v>(SELECT id FROM movies WHERE movie_name = 'Star Wars: Episode IV – A New Hope' AND duration = '2:01')</v>
      </c>
      <c r="C92" t="str">
        <f xml:space="preserve"> "(SELECT id FROM actors WHERE first_name = '"&amp;actors!B63&amp;"' AND last_name = '"&amp;actors!C63&amp;"')"</f>
        <v>(SELECT id FROM actors WHERE first_name = 'Harrison' AND last_name = 'Ford')</v>
      </c>
      <c r="D92" t="s">
        <v>340</v>
      </c>
      <c r="E92" t="s">
        <v>79</v>
      </c>
      <c r="F92" t="s">
        <v>79</v>
      </c>
      <c r="G92" s="6" t="str">
        <f t="shared" si="1"/>
        <v>INSERT INTO movie_casts(id, movie_id, actor_id, casting_type_id, created_at, updated_at) VALUES (DEFAULT, (SELECT id FROM movies WHERE movie_name = 'Star Wars: Episode IV – A New Hope' AND duration = '2:01'), (SELECT id FROM actors WHERE first_name = 'Harrison' AND last_name = 'Ford'), (SELECT id FROM casting_types WHERE cast_type = 'Lead'), now(), now());</v>
      </c>
    </row>
    <row r="93" spans="1:7" x14ac:dyDescent="0.25">
      <c r="A93" t="s">
        <v>72</v>
      </c>
      <c r="B93" t="str">
        <f xml:space="preserve"> "(SELECT id FROM movies WHERE movie_name = '"&amp;movies!B26&amp;"' AND duration = '"&amp;movies!E26&amp;"')"</f>
        <v>(SELECT id FROM movies WHERE movie_name = 'Star Wars: Episode IV – A New Hope' AND duration = '2:01')</v>
      </c>
      <c r="C93" t="str">
        <f xml:space="preserve"> "(SELECT id FROM actors WHERE first_name = '"&amp;actors!B64&amp;"' AND last_name = '"&amp;actors!C64&amp;"')"</f>
        <v>(SELECT id FROM actors WHERE first_name = 'Carrie' AND last_name = 'Fisher')</v>
      </c>
      <c r="D93" t="s">
        <v>340</v>
      </c>
      <c r="E93" t="s">
        <v>79</v>
      </c>
      <c r="F93" t="s">
        <v>79</v>
      </c>
      <c r="G93" s="6" t="str">
        <f t="shared" si="1"/>
        <v>INSERT INTO movie_casts(id, movie_id, actor_id, casting_type_id, created_at, updated_at) VALUES (DEFAULT, (SELECT id FROM movies WHERE movie_name = 'Star Wars: Episode IV – A New Hope' AND duration = '2:01'), (SELECT id FROM actors WHERE first_name = 'Carrie' AND last_name = 'Fisher'), (SELECT id FROM casting_types WHERE cast_type = 'Lead'), now(), now());</v>
      </c>
    </row>
    <row r="94" spans="1:7" x14ac:dyDescent="0.25">
      <c r="A94" t="s">
        <v>72</v>
      </c>
      <c r="B94" t="str">
        <f xml:space="preserve"> "(SELECT id FROM movies WHERE movie_name = '"&amp;movies!B27&amp;"' AND duration = '"&amp;movies!E27&amp;"')"</f>
        <v>(SELECT id FROM movies WHERE movie_name = 'The Big Short' AND duration = '2:10')</v>
      </c>
      <c r="C94" t="str">
        <f xml:space="preserve"> "(SELECT id FROM actors WHERE first_name = '"&amp;actors!B12&amp;"' AND last_name = '"&amp;actors!C12&amp;"')"</f>
        <v>(SELECT id FROM actors WHERE first_name = 'Christian' AND last_name = 'Bale')</v>
      </c>
      <c r="D94" t="s">
        <v>340</v>
      </c>
      <c r="E94" t="s">
        <v>79</v>
      </c>
      <c r="F94" t="s">
        <v>79</v>
      </c>
      <c r="G94" s="6" t="str">
        <f t="shared" si="1"/>
        <v>INSERT INTO movie_casts(id, movie_id, actor_id, casting_type_id, created_at, updated_at) VALUES (DEFAULT, (SELECT id FROM movies WHERE movie_name = 'The Big Short' AND duration = '2:10'), (SELECT id FROM actors WHERE first_name = 'Christian' AND last_name = 'Bale'), (SELECT id FROM casting_types WHERE cast_type = 'Lead'), now(), now());</v>
      </c>
    </row>
    <row r="95" spans="1:7" x14ac:dyDescent="0.25">
      <c r="A95" t="s">
        <v>72</v>
      </c>
      <c r="B95" t="str">
        <f xml:space="preserve"> "(SELECT id FROM movies WHERE movie_name = '"&amp;movies!B27&amp;"' AND duration = '"&amp;movies!E27&amp;"')"</f>
        <v>(SELECT id FROM movies WHERE movie_name = 'The Big Short' AND duration = '2:10')</v>
      </c>
      <c r="C95" t="str">
        <f xml:space="preserve"> "(SELECT id FROM actors WHERE first_name = '"&amp;actors!B65&amp;"' AND last_name = '"&amp;actors!C65&amp;"')"</f>
        <v>(SELECT id FROM actors WHERE first_name = 'Steve' AND last_name = 'Carell')</v>
      </c>
      <c r="D95" t="s">
        <v>340</v>
      </c>
      <c r="E95" t="s">
        <v>79</v>
      </c>
      <c r="F95" t="s">
        <v>79</v>
      </c>
      <c r="G95" s="6" t="str">
        <f t="shared" si="1"/>
        <v>INSERT INTO movie_casts(id, movie_id, actor_id, casting_type_id, created_at, updated_at) VALUES (DEFAULT, (SELECT id FROM movies WHERE movie_name = 'The Big Short' AND duration = '2:10'), (SELECT id FROM actors WHERE first_name = 'Steve' AND last_name = 'Carell'), (SELECT id FROM casting_types WHERE cast_type = 'Lead'), now(), now());</v>
      </c>
    </row>
    <row r="96" spans="1:7" x14ac:dyDescent="0.25">
      <c r="A96" t="s">
        <v>72</v>
      </c>
      <c r="B96" t="str">
        <f xml:space="preserve"> "(SELECT id FROM movies WHERE movie_name = '"&amp;movies!B27&amp;"' AND duration = '"&amp;movies!E27&amp;"')"</f>
        <v>(SELECT id FROM movies WHERE movie_name = 'The Big Short' AND duration = '2:10')</v>
      </c>
      <c r="C96" t="str">
        <f xml:space="preserve"> "(SELECT id FROM actors WHERE first_name = '"&amp;actors!B21&amp;"' AND last_name = '"&amp;actors!C21&amp;"')"</f>
        <v>(SELECT id FROM actors WHERE first_name = 'Ryan' AND last_name = 'Gosling')</v>
      </c>
      <c r="D96" t="s">
        <v>340</v>
      </c>
      <c r="E96" t="s">
        <v>79</v>
      </c>
      <c r="F96" t="s">
        <v>79</v>
      </c>
      <c r="G96" s="6" t="str">
        <f t="shared" si="1"/>
        <v>INSERT INTO movie_casts(id, movie_id, actor_id, casting_type_id, created_at, updated_at) VALUES (DEFAULT, (SELECT id FROM movies WHERE movie_name = 'The Big Short' AND duration = '2:10'), (SELECT id FROM actors WHERE first_name = 'Ryan' AND last_name = 'Gosling'), (SELECT id FROM casting_types WHERE cast_type = 'Lead'), now(), now());</v>
      </c>
    </row>
    <row r="97" spans="1:7" x14ac:dyDescent="0.25">
      <c r="A97" t="s">
        <v>72</v>
      </c>
      <c r="B97" t="str">
        <f xml:space="preserve"> "(SELECT id FROM movies WHERE movie_name = '"&amp;movies!B27&amp;"' AND duration = '"&amp;movies!E27&amp;"')"</f>
        <v>(SELECT id FROM movies WHERE movie_name = 'The Big Short' AND duration = '2:10')</v>
      </c>
      <c r="C97" t="str">
        <f xml:space="preserve"> "(SELECT id FROM actors WHERE first_name = '"&amp;actors!B36&amp;"' AND last_name = '"&amp;actors!C36&amp;"')"</f>
        <v>(SELECT id FROM actors WHERE first_name = 'Brad' AND last_name = 'Pitt')</v>
      </c>
      <c r="D97" t="s">
        <v>340</v>
      </c>
      <c r="E97" t="s">
        <v>79</v>
      </c>
      <c r="F97" t="s">
        <v>79</v>
      </c>
      <c r="G97" s="6" t="str">
        <f t="shared" si="1"/>
        <v>INSERT INTO movie_casts(id, movie_id, actor_id, casting_type_id, created_at, updated_at) VALUES (DEFAULT, (SELECT id FROM movies WHERE movie_name = 'The Big Short' AND duration = '2:10'), (SELECT id FROM actors WHERE first_name = 'Brad' AND last_name = 'Pitt'), (SELECT id FROM casting_types WHERE cast_type = 'Lead'), now(), now());</v>
      </c>
    </row>
    <row r="98" spans="1:7" x14ac:dyDescent="0.25">
      <c r="A98" t="s">
        <v>72</v>
      </c>
      <c r="B98" t="str">
        <f xml:space="preserve"> "(SELECT id FROM movies WHERE movie_name = '"&amp;movies!B28&amp;"' AND duration = '"&amp;movies!E28&amp;"')"</f>
        <v>(SELECT id FROM movies WHERE movie_name = 'Shall We Dance?' AND duration = '2:16')</v>
      </c>
      <c r="C98" t="str">
        <f xml:space="preserve"> "(SELECT id FROM actors WHERE first_name = '"&amp;actors!B66&amp;"' AND last_name = '"&amp;actors!C66&amp;"')"</f>
        <v>(SELECT id FROM actors WHERE first_name = 'Kouji' AND last_name = 'Yakusho')</v>
      </c>
      <c r="D98" t="s">
        <v>340</v>
      </c>
      <c r="E98" t="s">
        <v>79</v>
      </c>
      <c r="F98" t="s">
        <v>79</v>
      </c>
      <c r="G98" s="6" t="str">
        <f t="shared" si="1"/>
        <v>INSERT INTO movie_casts(id, movie_id, actor_id, casting_type_id, created_at, updated_at) VALUES (DEFAULT, (SELECT id FROM movies WHERE movie_name = 'Shall We Dance?' AND duration = '2:16'), (SELECT id FROM actors WHERE first_name = 'Kouji' AND last_name = 'Yakusho'), (SELECT id FROM casting_types WHERE cast_type = 'Lead'), now(), now());</v>
      </c>
    </row>
    <row r="99" spans="1:7" x14ac:dyDescent="0.25">
      <c r="A99" t="s">
        <v>72</v>
      </c>
      <c r="B99" t="str">
        <f xml:space="preserve"> "(SELECT id FROM movies WHERE movie_name = '"&amp;movies!B28&amp;"' AND duration = '"&amp;movies!E28&amp;"')"</f>
        <v>(SELECT id FROM movies WHERE movie_name = 'Shall We Dance?' AND duration = '2:16')</v>
      </c>
      <c r="C99" t="str">
        <f xml:space="preserve"> "(SELECT id FROM actors WHERE first_name = '"&amp;actors!B67&amp;"' AND last_name = '"&amp;actors!C67&amp;"')"</f>
        <v>(SELECT id FROM actors WHERE first_name = 'Tamiyo' AND last_name = 'Kusakari')</v>
      </c>
      <c r="D99" t="s">
        <v>340</v>
      </c>
      <c r="E99" t="s">
        <v>79</v>
      </c>
      <c r="F99" t="s">
        <v>79</v>
      </c>
      <c r="G99" s="6" t="str">
        <f t="shared" si="1"/>
        <v>INSERT INTO movie_casts(id, movie_id, actor_id, casting_type_id, created_at, updated_at) VALUES (DEFAULT, (SELECT id FROM movies WHERE movie_name = 'Shall We Dance?' AND duration = '2:16'), (SELECT id FROM actors WHERE first_name = 'Tamiyo' AND last_name = 'Kusakari'), (SELECT id FROM casting_types WHERE cast_type = 'Lead'), now(), now());</v>
      </c>
    </row>
    <row r="100" spans="1:7" x14ac:dyDescent="0.25">
      <c r="A100" t="s">
        <v>72</v>
      </c>
      <c r="B100" t="str">
        <f xml:space="preserve"> "(SELECT id FROM movies WHERE movie_name = '"&amp;movies!B29&amp;"' AND duration = '"&amp;movies!E29&amp;"')"</f>
        <v>(SELECT id FROM movies WHERE movie_name = 'Shall We Dance?' AND duration = '1:44')</v>
      </c>
      <c r="C100" t="str">
        <f xml:space="preserve"> "(SELECT id FROM actors WHERE first_name = '"&amp;actors!B28&amp;"' AND last_name = '"&amp;actors!C28&amp;"')"</f>
        <v>(SELECT id FROM actors WHERE first_name = 'Richard' AND last_name = 'Gere')</v>
      </c>
      <c r="D100" t="s">
        <v>340</v>
      </c>
      <c r="E100" t="s">
        <v>79</v>
      </c>
      <c r="F100" t="s">
        <v>79</v>
      </c>
      <c r="G100" s="6" t="str">
        <f t="shared" si="1"/>
        <v>INSERT INTO movie_casts(id, movie_id, actor_id, casting_type_id, created_at, updated_at) VALUES (DEFAULT, (SELECT id FROM movies WHERE movie_name = 'Shall We Dance?' AND duration = '1:44'), (SELECT id FROM actors WHERE first_name = 'Richard' AND last_name = 'Gere'), (SELECT id FROM casting_types WHERE cast_type = 'Lead'), now(), now());</v>
      </c>
    </row>
    <row r="101" spans="1:7" x14ac:dyDescent="0.25">
      <c r="A101" t="s">
        <v>72</v>
      </c>
      <c r="B101" t="str">
        <f xml:space="preserve"> "(SELECT id FROM movies WHERE movie_name = '"&amp;movies!B29&amp;"' AND duration = '"&amp;movies!E29&amp;"')"</f>
        <v>(SELECT id FROM movies WHERE movie_name = 'Shall We Dance?' AND duration = '1:44')</v>
      </c>
      <c r="C101" t="str">
        <f xml:space="preserve"> "(SELECT id FROM actors WHERE first_name = '"&amp;actors!B68&amp;"' AND last_name = '"&amp;actors!C68&amp;"')"</f>
        <v>(SELECT id FROM actors WHERE first_name = 'Jennifer' AND last_name = 'Lopez')</v>
      </c>
      <c r="D101" t="s">
        <v>340</v>
      </c>
      <c r="E101" t="s">
        <v>79</v>
      </c>
      <c r="F101" t="s">
        <v>79</v>
      </c>
      <c r="G101" s="6" t="str">
        <f t="shared" si="1"/>
        <v>INSERT INTO movie_casts(id, movie_id, actor_id, casting_type_id, created_at, updated_at) VALUES (DEFAULT, (SELECT id FROM movies WHERE movie_name = 'Shall We Dance?' AND duration = '1:44'), (SELECT id FROM actors WHERE first_name = 'Jennifer' AND last_name = 'Lopez'), (SELECT id FROM casting_types WHERE cast_type = 'Lead'), now(), now());</v>
      </c>
    </row>
    <row r="102" spans="1:7" x14ac:dyDescent="0.25">
      <c r="A102" t="s">
        <v>72</v>
      </c>
      <c r="B102" t="str">
        <f xml:space="preserve"> "(SELECT id FROM movies WHERE movie_name = '"&amp;movies!B29&amp;"' AND duration = '"&amp;movies!E29&amp;"')"</f>
        <v>(SELECT id FROM movies WHERE movie_name = 'Shall We Dance?' AND duration = '1:44')</v>
      </c>
      <c r="C102" t="str">
        <f xml:space="preserve"> "(SELECT id FROM actors WHERE first_name = '"&amp;actors!B69&amp;"' AND last_name = '"&amp;actors!C69&amp;"')"</f>
        <v>(SELECT id FROM actors WHERE first_name = 'Susan' AND last_name = 'Sarandon')</v>
      </c>
      <c r="D102" t="s">
        <v>341</v>
      </c>
      <c r="E102" t="s">
        <v>79</v>
      </c>
      <c r="F102" t="s">
        <v>79</v>
      </c>
      <c r="G102" s="6" t="str">
        <f t="shared" si="1"/>
        <v>INSERT INTO movie_casts(id, movie_id, actor_id, casting_type_id, created_at, updated_at) VALUES (DEFAULT, (SELECT id FROM movies WHERE movie_name = 'Shall We Dance?' AND duration = '1:44'), (SELECT id FROM actors WHERE first_name = 'Susan' AND last_name = 'Sarandon'), (SELECT id FROM casting_types WHERE cast_type = 'Support'), now(), now());</v>
      </c>
    </row>
    <row r="103" spans="1:7" x14ac:dyDescent="0.25">
      <c r="A103" t="s">
        <v>72</v>
      </c>
      <c r="B103" t="str">
        <f xml:space="preserve"> "(SELECT id FROM movies WHERE movie_name = '"&amp;movies!B30&amp;"' AND duration = '"&amp;movies!E30&amp;"')"</f>
        <v>(SELECT id FROM movies WHERE movie_name = 'Forrest Gump' AND duration = '2:22')</v>
      </c>
      <c r="C103" t="str">
        <f xml:space="preserve"> "(SELECT id FROM actors WHERE first_name = '"&amp;actors!B70&amp;"' AND last_name = '"&amp;actors!C70&amp;"')"</f>
        <v>(SELECT id FROM actors WHERE first_name = 'Tom' AND last_name = 'Hanks')</v>
      </c>
      <c r="D103" t="s">
        <v>340</v>
      </c>
      <c r="E103" t="s">
        <v>79</v>
      </c>
      <c r="F103" t="s">
        <v>79</v>
      </c>
      <c r="G103" s="6" t="str">
        <f t="shared" si="1"/>
        <v>INSERT INTO movie_casts(id, movie_id, actor_id, casting_type_id, created_at, updated_at) VALUES (DEFAULT, (SELECT id FROM movies WHERE movie_name = 'Forrest Gump' AND duration = '2:22'), (SELECT id FROM actors WHERE first_name = 'Tom' AND last_name = 'Hanks'), (SELECT id FROM casting_types WHERE cast_type = 'Lead'), now(), now());</v>
      </c>
    </row>
    <row r="104" spans="1:7" x14ac:dyDescent="0.25">
      <c r="A104" t="s">
        <v>72</v>
      </c>
      <c r="B104" t="str">
        <f xml:space="preserve"> "(SELECT id FROM movies WHERE movie_name = '"&amp;movies!B30&amp;"' AND duration = '"&amp;movies!E30&amp;"')"</f>
        <v>(SELECT id FROM movies WHERE movie_name = 'Forrest Gump' AND duration = '2:22')</v>
      </c>
      <c r="C104" t="str">
        <f xml:space="preserve"> "(SELECT id FROM actors WHERE first_name = '"&amp;actors!B71&amp;"' AND last_name = '"&amp;actors!C71&amp;"')"</f>
        <v>(SELECT id FROM actors WHERE first_name = 'Robin' AND last_name = 'Wright')</v>
      </c>
      <c r="D104" t="s">
        <v>341</v>
      </c>
      <c r="E104" t="s">
        <v>79</v>
      </c>
      <c r="F104" t="s">
        <v>79</v>
      </c>
      <c r="G104" s="6" t="str">
        <f t="shared" si="1"/>
        <v>INSERT INTO movie_casts(id, movie_id, actor_id, casting_type_id, created_at, updated_at) VALUES (DEFAULT, (SELECT id FROM movies WHERE movie_name = 'Forrest Gump' AND duration = '2:22'), (SELECT id FROM actors WHERE first_name = 'Robin' AND last_name = 'Wright'), (SELECT id FROM casting_types WHERE cast_type = 'Support'), now(), now());</v>
      </c>
    </row>
    <row r="105" spans="1:7" x14ac:dyDescent="0.25">
      <c r="A105" t="s">
        <v>72</v>
      </c>
      <c r="B105" t="str">
        <f xml:space="preserve"> "(SELECT id FROM movies WHERE movie_name = '"&amp;movies!B30&amp;"' AND duration = '"&amp;movies!E30&amp;"')"</f>
        <v>(SELECT id FROM movies WHERE movie_name = 'Forrest Gump' AND duration = '2:22')</v>
      </c>
      <c r="C105" t="str">
        <f xml:space="preserve"> "(SELECT id FROM actors WHERE first_name = '"&amp;actors!B72&amp;"' AND last_name = '"&amp;actors!C72&amp;"')"</f>
        <v>(SELECT id FROM actors WHERE first_name = 'Gary' AND last_name = 'Sinise')</v>
      </c>
      <c r="D105" t="s">
        <v>341</v>
      </c>
      <c r="E105" t="s">
        <v>79</v>
      </c>
      <c r="F105" t="s">
        <v>79</v>
      </c>
      <c r="G105" s="6" t="str">
        <f t="shared" si="1"/>
        <v>INSERT INTO movie_casts(id, movie_id, actor_id, casting_type_id, created_at, updated_at) VALUES (DEFAULT, (SELECT id FROM movies WHERE movie_name = 'Forrest Gump' AND duration = '2:22'), (SELECT id FROM actors WHERE first_name = 'Gary' AND last_name = 'Sinise'), (SELECT id FROM casting_types WHERE cast_type = 'Support'), now(), now());</v>
      </c>
    </row>
    <row r="106" spans="1:7" x14ac:dyDescent="0.25">
      <c r="A106" t="s">
        <v>72</v>
      </c>
      <c r="B106" t="str">
        <f xml:space="preserve"> "(SELECT id FROM movies WHERE movie_name = '"&amp;movies!B31&amp;"' AND duration = '"&amp;movies!E31&amp;"')"</f>
        <v>(SELECT id FROM movies WHERE movie_name = 'Les Miserables' AND duration = '2:38')</v>
      </c>
      <c r="C106" t="str">
        <f xml:space="preserve"> "(SELECT id FROM actors WHERE first_name = '"&amp;actors!B73&amp;"' AND last_name = '"&amp;actors!C73&amp;"')"</f>
        <v>(SELECT id FROM actors WHERE first_name = 'Hugh' AND last_name = 'Jackman')</v>
      </c>
      <c r="D106" t="s">
        <v>340</v>
      </c>
      <c r="E106" t="s">
        <v>79</v>
      </c>
      <c r="F106" t="s">
        <v>79</v>
      </c>
      <c r="G106" s="6" t="str">
        <f t="shared" si="1"/>
        <v>INSERT INTO movie_casts(id, movie_id, actor_id, casting_type_id, created_at, updated_at) VALUES (DEFAULT, (SELECT id FROM movies WHERE movie_name = 'Les Miserables' AND duration = '2:38'), (SELECT id FROM actors WHERE first_name = 'Hugh' AND last_name = 'Jackman'), (SELECT id FROM casting_types WHERE cast_type = 'Lead'), now(), now());</v>
      </c>
    </row>
    <row r="107" spans="1:7" x14ac:dyDescent="0.25">
      <c r="A107" t="s">
        <v>72</v>
      </c>
      <c r="B107" t="str">
        <f xml:space="preserve"> "(SELECT id FROM movies WHERE movie_name = '"&amp;movies!B31&amp;"' AND duration = '"&amp;movies!E31&amp;"')"</f>
        <v>(SELECT id FROM movies WHERE movie_name = 'Les Miserables' AND duration = '2:38')</v>
      </c>
      <c r="C107" t="str">
        <f xml:space="preserve"> "(SELECT id FROM actors WHERE first_name = '"&amp;actors!B74&amp;"' AND last_name = '"&amp;actors!C74&amp;"')"</f>
        <v>(SELECT id FROM actors WHERE first_name = 'Russell' AND last_name = 'Crowe')</v>
      </c>
      <c r="D107" t="s">
        <v>340</v>
      </c>
      <c r="E107" t="s">
        <v>79</v>
      </c>
      <c r="F107" t="s">
        <v>79</v>
      </c>
      <c r="G107" s="6" t="str">
        <f t="shared" si="1"/>
        <v>INSERT INTO movie_casts(id, movie_id, actor_id, casting_type_id, created_at, updated_at) VALUES (DEFAULT, (SELECT id FROM movies WHERE movie_name = 'Les Miserables' AND duration = '2:38'), (SELECT id FROM actors WHERE first_name = 'Russell' AND last_name = 'Crowe'), (SELECT id FROM casting_types WHERE cast_type = 'Lead'), now(), now());</v>
      </c>
    </row>
    <row r="108" spans="1:7" x14ac:dyDescent="0.25">
      <c r="A108" t="s">
        <v>72</v>
      </c>
      <c r="B108" t="str">
        <f xml:space="preserve"> "(SELECT id FROM movies WHERE movie_name = '"&amp;movies!B31&amp;"' AND duration = '"&amp;movies!E31&amp;"')"</f>
        <v>(SELECT id FROM movies WHERE movie_name = 'Les Miserables' AND duration = '2:38')</v>
      </c>
      <c r="C108" t="str">
        <f xml:space="preserve"> "(SELECT id FROM actors WHERE first_name = '"&amp;actors!B75&amp;"' AND last_name = '"&amp;actors!C75&amp;"')"</f>
        <v>(SELECT id FROM actors WHERE first_name = 'Anne' AND last_name = 'Hathaway')</v>
      </c>
      <c r="D108" t="s">
        <v>340</v>
      </c>
      <c r="E108" t="s">
        <v>79</v>
      </c>
      <c r="F108" t="s">
        <v>79</v>
      </c>
      <c r="G108" s="6" t="str">
        <f t="shared" si="1"/>
        <v>INSERT INTO movie_casts(id, movie_id, actor_id, casting_type_id, created_at, updated_at) VALUES (DEFAULT, (SELECT id FROM movies WHERE movie_name = 'Les Miserables' AND duration = '2:38'), (SELECT id FROM actors WHERE first_name = 'Anne' AND last_name = 'Hathaway'), (SELECT id FROM casting_types WHERE cast_type = 'Lead'), now(), now());</v>
      </c>
    </row>
    <row r="109" spans="1:7" x14ac:dyDescent="0.25">
      <c r="A109" t="s">
        <v>72</v>
      </c>
      <c r="B109" t="str">
        <f xml:space="preserve"> "(SELECT id FROM movies WHERE movie_name = '"&amp;movies!B31&amp;"' AND duration = '"&amp;movies!E31&amp;"')"</f>
        <v>(SELECT id FROM movies WHERE movie_name = 'Les Miserables' AND duration = '2:38')</v>
      </c>
      <c r="C109" t="str">
        <f xml:space="preserve"> "(SELECT id FROM actors WHERE first_name = '"&amp;actors!B76&amp;"' AND last_name = '"&amp;actors!C76&amp;"')"</f>
        <v>(SELECT id FROM actors WHERE first_name = 'Amanda' AND last_name = 'Seyfried')</v>
      </c>
      <c r="D109" t="s">
        <v>340</v>
      </c>
      <c r="E109" t="s">
        <v>79</v>
      </c>
      <c r="F109" t="s">
        <v>79</v>
      </c>
      <c r="G109" s="6" t="str">
        <f t="shared" si="1"/>
        <v>INSERT INTO movie_casts(id, movie_id, actor_id, casting_type_id, created_at, updated_at) VALUES (DEFAULT, (SELECT id FROM movies WHERE movie_name = 'Les Miserables' AND duration = '2:38'), (SELECT id FROM actors WHERE first_name = 'Amanda' AND last_name = 'Seyfried'), (SELECT id FROM casting_types WHERE cast_type = 'Lead'), now(), now());</v>
      </c>
    </row>
    <row r="110" spans="1:7" x14ac:dyDescent="0.25">
      <c r="A110" t="s">
        <v>72</v>
      </c>
      <c r="B110" t="str">
        <f xml:space="preserve"> "(SELECT id FROM movies WHERE movie_name = '"&amp;movies!B31&amp;"' AND duration = '"&amp;movies!E31&amp;"')"</f>
        <v>(SELECT id FROM movies WHERE movie_name = 'Les Miserables' AND duration = '2:38')</v>
      </c>
      <c r="C110" t="str">
        <f xml:space="preserve"> "(SELECT id FROM actors WHERE first_name = '"&amp;actors!B77&amp;"' AND last_name = '"&amp;actors!C77&amp;"')"</f>
        <v>(SELECT id FROM actors WHERE first_name = 'Eddie' AND last_name = 'Redmayne')</v>
      </c>
      <c r="D110" t="s">
        <v>340</v>
      </c>
      <c r="E110" t="s">
        <v>79</v>
      </c>
      <c r="F110" t="s">
        <v>79</v>
      </c>
      <c r="G110" s="6" t="str">
        <f t="shared" si="1"/>
        <v>INSERT INTO movie_casts(id, movie_id, actor_id, casting_type_id, created_at, updated_at) VALUES (DEFAULT, (SELECT id FROM movies WHERE movie_name = 'Les Miserables' AND duration = '2:38'), (SELECT id FROM actors WHERE first_name = 'Eddie' AND last_name = 'Redmayne'), (SELECT id FROM casting_types WHERE cast_type = 'Lead'), now(), now());</v>
      </c>
    </row>
    <row r="111" spans="1:7" x14ac:dyDescent="0.25">
      <c r="A111" t="s">
        <v>72</v>
      </c>
      <c r="B111" t="str">
        <f xml:space="preserve"> "(SELECT id FROM movies WHERE movie_name = '"&amp;movies!B32&amp;"' AND duration = '"&amp;movies!E32&amp;"')"</f>
        <v>(SELECT id FROM movies WHERE movie_name = 'Gattaca' AND duration = '1:46')</v>
      </c>
      <c r="C111" t="str">
        <f xml:space="preserve"> "(SELECT id FROM actors WHERE first_name = '"&amp;actors!B78&amp;"' AND last_name = '"&amp;actors!C78&amp;"')"</f>
        <v>(SELECT id FROM actors WHERE first_name = 'Ethan' AND last_name = 'Hawke')</v>
      </c>
      <c r="D111" t="s">
        <v>340</v>
      </c>
      <c r="E111" t="s">
        <v>79</v>
      </c>
      <c r="F111" t="s">
        <v>79</v>
      </c>
      <c r="G111" s="6" t="str">
        <f t="shared" si="1"/>
        <v>INSERT INTO movie_casts(id, movie_id, actor_id, casting_type_id, created_at, updated_at) VALUES (DEFAULT, (SELECT id FROM movies WHERE movie_name = 'Gattaca' AND duration = '1:46'), (SELECT id FROM actors WHERE first_name = 'Ethan' AND last_name = 'Hawke'), (SELECT id FROM casting_types WHERE cast_type = 'Lead'), now(), now());</v>
      </c>
    </row>
    <row r="112" spans="1:7" x14ac:dyDescent="0.25">
      <c r="A112" t="s">
        <v>72</v>
      </c>
      <c r="B112" t="str">
        <f xml:space="preserve"> "(SELECT id FROM movies WHERE movie_name = '"&amp;movies!B32&amp;"' AND duration = '"&amp;movies!E32&amp;"')"</f>
        <v>(SELECT id FROM movies WHERE movie_name = 'Gattaca' AND duration = '1:46')</v>
      </c>
      <c r="C112" t="str">
        <f xml:space="preserve"> "(SELECT id FROM actors WHERE first_name = '"&amp;actors!B79&amp;"' AND last_name = '"&amp;actors!C79&amp;"')"</f>
        <v>(SELECT id FROM actors WHERE first_name = 'Uma' AND last_name = 'Thurman')</v>
      </c>
      <c r="D112" t="s">
        <v>341</v>
      </c>
      <c r="E112" t="s">
        <v>79</v>
      </c>
      <c r="F112" t="s">
        <v>79</v>
      </c>
      <c r="G112" s="6" t="str">
        <f t="shared" si="1"/>
        <v>INSERT INTO movie_casts(id, movie_id, actor_id, casting_type_id, created_at, updated_at) VALUES (DEFAULT, (SELECT id FROM movies WHERE movie_name = 'Gattaca' AND duration = '1:46'), (SELECT id FROM actors WHERE first_name = 'Uma' AND last_name = 'Thurman'), (SELECT id FROM casting_types WHERE cast_type = 'Support'), now(), now());</v>
      </c>
    </row>
    <row r="113" spans="1:7" x14ac:dyDescent="0.25">
      <c r="A113" t="s">
        <v>72</v>
      </c>
      <c r="B113" t="str">
        <f xml:space="preserve"> "(SELECT id FROM movies WHERE movie_name = '"&amp;movies!B32&amp;"' AND duration = '"&amp;movies!E32&amp;"')"</f>
        <v>(SELECT id FROM movies WHERE movie_name = 'Gattaca' AND duration = '1:46')</v>
      </c>
      <c r="C113" t="str">
        <f xml:space="preserve"> "(SELECT id FROM actors WHERE first_name = '"&amp;actors!B80&amp;"' AND last_name = '"&amp;actors!C80&amp;"')"</f>
        <v>(SELECT id FROM actors WHERE first_name = 'Jude' AND last_name = 'Law')</v>
      </c>
      <c r="D113" t="s">
        <v>341</v>
      </c>
      <c r="E113" t="s">
        <v>79</v>
      </c>
      <c r="F113" t="s">
        <v>79</v>
      </c>
      <c r="G113" s="6" t="str">
        <f t="shared" si="1"/>
        <v>INSERT INTO movie_casts(id, movie_id, actor_id, casting_type_id, created_at, updated_at) VALUES (DEFAULT, (SELECT id FROM movies WHERE movie_name = 'Gattaca' AND duration = '1:46'), (SELECT id FROM actors WHERE first_name = 'Jude' AND last_name = 'Law'), (SELECT id FROM casting_types WHERE cast_type = 'Support'), now(), now());</v>
      </c>
    </row>
    <row r="114" spans="1:7" x14ac:dyDescent="0.25">
      <c r="A114" t="s">
        <v>72</v>
      </c>
      <c r="B114" t="str">
        <f xml:space="preserve"> "(SELECT id FROM movies WHERE movie_name = '"&amp;movies!B33&amp;"' AND duration = '"&amp;movies!E33&amp;"')"</f>
        <v>(SELECT id FROM movies WHERE movie_name = 'Larry Crowne' AND duration = '1:38')</v>
      </c>
      <c r="C114" t="str">
        <f xml:space="preserve"> "(SELECT id FROM actors WHERE first_name = '"&amp;actors!B70&amp;"' AND last_name = '"&amp;actors!C70&amp;"')"</f>
        <v>(SELECT id FROM actors WHERE first_name = 'Tom' AND last_name = 'Hanks')</v>
      </c>
      <c r="D114" t="s">
        <v>340</v>
      </c>
      <c r="E114" t="s">
        <v>79</v>
      </c>
      <c r="F114" t="s">
        <v>79</v>
      </c>
      <c r="G114" s="6" t="str">
        <f t="shared" si="1"/>
        <v>INSERT INTO movie_casts(id, movie_id, actor_id, casting_type_id, created_at, updated_at) VALUES (DEFAULT, (SELECT id FROM movies WHERE movie_name = 'Larry Crowne' AND duration = '1:38'), (SELECT id FROM actors WHERE first_name = 'Tom' AND last_name = 'Hanks'), (SELECT id FROM casting_types WHERE cast_type = 'Lead'), now(), now());</v>
      </c>
    </row>
    <row r="115" spans="1:7" x14ac:dyDescent="0.25">
      <c r="A115" t="s">
        <v>72</v>
      </c>
      <c r="B115" t="str">
        <f xml:space="preserve"> "(SELECT id FROM movies WHERE movie_name = '"&amp;movies!B33&amp;"' AND duration = '"&amp;movies!E33&amp;"')"</f>
        <v>(SELECT id FROM movies WHERE movie_name = 'Larry Crowne' AND duration = '1:38')</v>
      </c>
      <c r="C115" t="str">
        <f xml:space="preserve"> "(SELECT id FROM actors WHERE first_name = '"&amp;actors!B27&amp;"' AND last_name = '"&amp;actors!C27&amp;"')"</f>
        <v>(SELECT id FROM actors WHERE first_name = 'Julia' AND last_name = 'Roberts')</v>
      </c>
      <c r="D115" t="s">
        <v>341</v>
      </c>
      <c r="E115" t="s">
        <v>79</v>
      </c>
      <c r="F115" t="s">
        <v>79</v>
      </c>
      <c r="G115" s="6" t="str">
        <f t="shared" si="1"/>
        <v>INSERT INTO movie_casts(id, movie_id, actor_id, casting_type_id, created_at, updated_at) VALUES (DEFAULT, (SELECT id FROM movies WHERE movie_name = 'Larry Crowne' AND duration = '1:38'), (SELECT id FROM actors WHERE first_name = 'Julia' AND last_name = 'Roberts'), (SELECT id FROM casting_types WHERE cast_type = 'Support'), now(), now());</v>
      </c>
    </row>
    <row r="116" spans="1:7" x14ac:dyDescent="0.25">
      <c r="A116" t="s">
        <v>72</v>
      </c>
      <c r="B116" t="str">
        <f xml:space="preserve"> "(SELECT id FROM movies WHERE movie_name = '"&amp;movies!B33&amp;"' AND duration = '"&amp;movies!E33&amp;"')"</f>
        <v>(SELECT id FROM movies WHERE movie_name = 'Larry Crowne' AND duration = '1:38')</v>
      </c>
      <c r="C116" t="str">
        <f xml:space="preserve"> "(SELECT id FROM actors WHERE first_name = '"&amp;actors!B81&amp;"' AND last_name = '"&amp;actors!C81&amp;"')"</f>
        <v>(SELECT id FROM actors WHERE first_name = 'Sarah' AND last_name = 'Mahoney')</v>
      </c>
      <c r="D116" t="s">
        <v>341</v>
      </c>
      <c r="E116" t="s">
        <v>79</v>
      </c>
      <c r="F116" t="s">
        <v>79</v>
      </c>
      <c r="G116" s="6" t="str">
        <f t="shared" si="1"/>
        <v>INSERT INTO movie_casts(id, movie_id, actor_id, casting_type_id, created_at, updated_at) VALUES (DEFAULT, (SELECT id FROM movies WHERE movie_name = 'Larry Crowne' AND duration = '1:38'), (SELECT id FROM actors WHERE first_name = 'Sarah' AND last_name = 'Mahoney'), (SELECT id FROM casting_types WHERE cast_type = 'Support'), now(), now());</v>
      </c>
    </row>
    <row r="117" spans="1:7" x14ac:dyDescent="0.25">
      <c r="A117" t="s">
        <v>72</v>
      </c>
      <c r="B117" t="str">
        <f xml:space="preserve"> "(SELECT id FROM movies WHERE movie_name = '"&amp;movies!B34&amp;"' AND duration = '"&amp;movies!E34&amp;"')"</f>
        <v>(SELECT id FROM movies WHERE movie_name = 'Up' AND duration = '1:36')</v>
      </c>
      <c r="C117" t="str">
        <f xml:space="preserve"> "(SELECT id FROM actors WHERE first_name = '"&amp;actors!B82&amp;"' AND last_name = '"&amp;actors!C82&amp;"')"</f>
        <v>(SELECT id FROM actors WHERE first_name = 'Edward' AND last_name = 'Asner')</v>
      </c>
      <c r="D117" t="s">
        <v>340</v>
      </c>
      <c r="E117" t="s">
        <v>79</v>
      </c>
      <c r="F117" t="s">
        <v>79</v>
      </c>
      <c r="G117" s="6" t="str">
        <f t="shared" si="1"/>
        <v>INSERT INTO movie_casts(id, movie_id, actor_id, casting_type_id, created_at, updated_at) VALUES (DEFAULT, (SELECT id FROM movies WHERE movie_name = 'Up' AND duration = '1:36'), (SELECT id FROM actors WHERE first_name = 'Edward' AND last_name = 'Asner'), (SELECT id FROM casting_types WHERE cast_type = 'Lead'), now(), now());</v>
      </c>
    </row>
    <row r="118" spans="1:7" x14ac:dyDescent="0.25">
      <c r="A118" t="s">
        <v>72</v>
      </c>
      <c r="B118" t="str">
        <f xml:space="preserve"> "(SELECT id FROM movies WHERE movie_name = '"&amp;movies!B34&amp;"' AND duration = '"&amp;movies!E34&amp;"')"</f>
        <v>(SELECT id FROM movies WHERE movie_name = 'Up' AND duration = '1:36')</v>
      </c>
      <c r="C118" t="str">
        <f xml:space="preserve"> "(SELECT id FROM actors WHERE first_name = '"&amp;actors!B83&amp;"' AND last_name = '"&amp;actors!C83&amp;"')"</f>
        <v>(SELECT id FROM actors WHERE first_name = 'Jordan' AND last_name = 'Nagai')</v>
      </c>
      <c r="D118" t="s">
        <v>340</v>
      </c>
      <c r="E118" t="s">
        <v>79</v>
      </c>
      <c r="F118" t="s">
        <v>79</v>
      </c>
      <c r="G118" s="6" t="str">
        <f t="shared" si="1"/>
        <v>INSERT INTO movie_casts(id, movie_id, actor_id, casting_type_id, created_at, updated_at) VALUES (DEFAULT, (SELECT id FROM movies WHERE movie_name = 'Up' AND duration = '1:36'), (SELECT id FROM actors WHERE first_name = 'Jordan' AND last_name = 'Nagai'), (SELECT id FROM casting_types WHERE cast_type = 'Lead'), now(), now());</v>
      </c>
    </row>
    <row r="119" spans="1:7" x14ac:dyDescent="0.25">
      <c r="A119" t="s">
        <v>72</v>
      </c>
      <c r="B119" t="str">
        <f xml:space="preserve"> "(SELECT id FROM movies WHERE movie_name = '"&amp;movies!B35&amp;"' AND duration = '"&amp;movies!E35&amp;"')"</f>
        <v>(SELECT id FROM movies WHERE movie_name = 'Toy Story' AND duration = '1:21')</v>
      </c>
      <c r="C119" t="str">
        <f xml:space="preserve"> "(SELECT id FROM actors WHERE first_name = '"&amp;actors!B70&amp;"' AND last_name = '"&amp;actors!C70&amp;"')"</f>
        <v>(SELECT id FROM actors WHERE first_name = 'Tom' AND last_name = 'Hanks')</v>
      </c>
      <c r="D119" t="s">
        <v>340</v>
      </c>
      <c r="E119" t="s">
        <v>79</v>
      </c>
      <c r="F119" t="s">
        <v>79</v>
      </c>
      <c r="G119" s="6" t="str">
        <f t="shared" si="1"/>
        <v>INSERT INTO movie_casts(id, movie_id, actor_id, casting_type_id, created_at, updated_at) VALUES (DEFAULT, (SELECT id FROM movies WHERE movie_name = 'Toy Story' AND duration = '1:21'), (SELECT id FROM actors WHERE first_name = 'Tom' AND last_name = 'Hanks'), (SELECT id FROM casting_types WHERE cast_type = 'Lead'), now(), now());</v>
      </c>
    </row>
    <row r="120" spans="1:7" x14ac:dyDescent="0.25">
      <c r="A120" t="s">
        <v>72</v>
      </c>
      <c r="B120" t="str">
        <f xml:space="preserve"> "(SELECT id FROM movies WHERE movie_name = '"&amp;movies!B35&amp;"' AND duration = '"&amp;movies!E35&amp;"')"</f>
        <v>(SELECT id FROM movies WHERE movie_name = 'Toy Story' AND duration = '1:21')</v>
      </c>
      <c r="C120" t="str">
        <f xml:space="preserve"> "(SELECT id FROM actors WHERE first_name = '"&amp;actors!B84&amp;"' AND last_name = '"&amp;actors!C84&amp;"')"</f>
        <v>(SELECT id FROM actors WHERE first_name = 'Tim' AND last_name = 'Allen')</v>
      </c>
      <c r="D120" t="s">
        <v>340</v>
      </c>
      <c r="E120" t="s">
        <v>79</v>
      </c>
      <c r="F120" t="s">
        <v>79</v>
      </c>
      <c r="G120" s="6" t="str">
        <f t="shared" si="1"/>
        <v>INSERT INTO movie_casts(id, movie_id, actor_id, casting_type_id, created_at, updated_at) VALUES (DEFAULT, (SELECT id FROM movies WHERE movie_name = 'Toy Story' AND duration = '1:21'), (SELECT id FROM actors WHERE first_name = 'Tim' AND last_name = 'Allen'), (SELECT id FROM casting_types WHERE cast_type = 'Lead'), now(), now());</v>
      </c>
    </row>
    <row r="121" spans="1:7" x14ac:dyDescent="0.25">
      <c r="A121" t="s">
        <v>72</v>
      </c>
      <c r="B121" t="str">
        <f xml:space="preserve"> "(SELECT id FROM movies WHERE movie_name = '"&amp;movies!B35&amp;"' AND duration = '"&amp;movies!E35&amp;"')"</f>
        <v>(SELECT id FROM movies WHERE movie_name = 'Toy Story' AND duration = '1:21')</v>
      </c>
      <c r="C121" t="str">
        <f xml:space="preserve"> "(SELECT id FROM actors WHERE first_name = '"&amp;actors!B85&amp;"' AND last_name = '"&amp;actors!C85&amp;"')"</f>
        <v>(SELECT id FROM actors WHERE first_name = 'Don' AND last_name = 'Rickles')</v>
      </c>
      <c r="D121" t="s">
        <v>341</v>
      </c>
      <c r="E121" t="s">
        <v>79</v>
      </c>
      <c r="F121" t="s">
        <v>79</v>
      </c>
      <c r="G121" s="6" t="str">
        <f t="shared" si="1"/>
        <v>INSERT INTO movie_casts(id, movie_id, actor_id, casting_type_id, created_at, updated_at) VALUES (DEFAULT, (SELECT id FROM movies WHERE movie_name = 'Toy Story' AND duration = '1:21'), (SELECT id FROM actors WHERE first_name = 'Don' AND last_name = 'Rickles'), (SELECT id FROM casting_types WHERE cast_type = 'Support'), now(), now());</v>
      </c>
    </row>
    <row r="122" spans="1:7" x14ac:dyDescent="0.25">
      <c r="A122" t="s">
        <v>72</v>
      </c>
      <c r="B122" t="str">
        <f xml:space="preserve"> "(SELECT id FROM movies WHERE movie_name = '"&amp;movies!B36&amp;"' AND duration = '"&amp;movies!E36&amp;"')"</f>
        <v>(SELECT id FROM movies WHERE movie_name = 'Star Trek: Into Darkness' AND duration = '2:12')</v>
      </c>
      <c r="C122" t="str">
        <f xml:space="preserve"> "(SELECT id FROM actors WHERE first_name = '"&amp;actors!B86&amp;"' AND last_name = '"&amp;actors!C86&amp;"')"</f>
        <v>(SELECT id FROM actors WHERE first_name = 'Chris' AND last_name = 'Pine')</v>
      </c>
      <c r="D122" t="s">
        <v>340</v>
      </c>
      <c r="E122" t="s">
        <v>79</v>
      </c>
      <c r="F122" t="s">
        <v>79</v>
      </c>
      <c r="G122" s="6" t="str">
        <f t="shared" si="1"/>
        <v>INSERT INTO movie_casts(id, movie_id, actor_id, casting_type_id, created_at, updated_at) VALUES (DEFAULT, (SELECT id FROM movies WHERE movie_name = 'Star Trek: Into Darkness' AND duration = '2:12'), (SELECT id FROM actors WHERE first_name = 'Chris' AND last_name = 'Pine'), (SELECT id FROM casting_types WHERE cast_type = 'Lead'), now(), now());</v>
      </c>
    </row>
    <row r="123" spans="1:7" x14ac:dyDescent="0.25">
      <c r="A123" t="s">
        <v>72</v>
      </c>
      <c r="B123" t="str">
        <f xml:space="preserve"> "(SELECT id FROM movies WHERE movie_name = '"&amp;movies!B36&amp;"' AND duration = '"&amp;movies!E36&amp;"')"</f>
        <v>(SELECT id FROM movies WHERE movie_name = 'Star Trek: Into Darkness' AND duration = '2:12')</v>
      </c>
      <c r="C123" t="str">
        <f xml:space="preserve"> "(SELECT id FROM actors WHERE first_name = '"&amp;actors!B87&amp;"' AND last_name = '"&amp;actors!C87&amp;"')"</f>
        <v>(SELECT id FROM actors WHERE first_name = 'Zachary' AND last_name = 'Quinto')</v>
      </c>
      <c r="D123" t="s">
        <v>340</v>
      </c>
      <c r="E123" t="s">
        <v>79</v>
      </c>
      <c r="F123" t="s">
        <v>79</v>
      </c>
      <c r="G123" s="6" t="str">
        <f t="shared" si="1"/>
        <v>INSERT INTO movie_casts(id, movie_id, actor_id, casting_type_id, created_at, updated_at) VALUES (DEFAULT, (SELECT id FROM movies WHERE movie_name = 'Star Trek: Into Darkness' AND duration = '2:12'), (SELECT id FROM actors WHERE first_name = 'Zachary' AND last_name = 'Quinto'), (SELECT id FROM casting_types WHERE cast_type = 'Lead'), now(), now());</v>
      </c>
    </row>
    <row r="124" spans="1:7" x14ac:dyDescent="0.25">
      <c r="A124" t="s">
        <v>72</v>
      </c>
      <c r="B124" t="str">
        <f xml:space="preserve"> "(SELECT id FROM movies WHERE movie_name = '"&amp;movies!B36&amp;"' AND duration = '"&amp;movies!E36&amp;"')"</f>
        <v>(SELECT id FROM movies WHERE movie_name = 'Star Trek: Into Darkness' AND duration = '2:12')</v>
      </c>
      <c r="C124" t="str">
        <f xml:space="preserve"> "(SELECT id FROM actors WHERE first_name = '"&amp;actors!B88&amp;"' AND last_name = '"&amp;actors!C88&amp;"')"</f>
        <v>(SELECT id FROM actors WHERE first_name = 'Zoe' AND last_name = 'Saldana')</v>
      </c>
      <c r="D124" t="s">
        <v>341</v>
      </c>
      <c r="E124" t="s">
        <v>79</v>
      </c>
      <c r="F124" t="s">
        <v>79</v>
      </c>
      <c r="G124" s="6" t="str">
        <f t="shared" si="1"/>
        <v>INSERT INTO movie_casts(id, movie_id, actor_id, casting_type_id, created_at, updated_at) VALUES (DEFAULT, (SELECT id FROM movies WHERE movie_name = 'Star Trek: Into Darkness' AND duration = '2:12'), (SELECT id FROM actors WHERE first_name = 'Zoe' AND last_name = 'Saldana'), (SELECT id FROM casting_types WHERE cast_type = 'Support'), now(), now());</v>
      </c>
    </row>
    <row r="125" spans="1:7" x14ac:dyDescent="0.25">
      <c r="A125" t="s">
        <v>72</v>
      </c>
      <c r="B125" t="str">
        <f xml:space="preserve"> "(SELECT id FROM movies WHERE movie_name = '"&amp;movies!B36&amp;"' AND duration = '"&amp;movies!E36&amp;"')"</f>
        <v>(SELECT id FROM movies WHERE movie_name = 'Star Trek: Into Darkness' AND duration = '2:12')</v>
      </c>
      <c r="C125" t="str">
        <f xml:space="preserve"> "(SELECT id FROM actors WHERE first_name = '"&amp;actors!B89&amp;"' AND last_name = '"&amp;actors!C89&amp;"')"</f>
        <v>(SELECT id FROM actors WHERE first_name = 'Benedict' AND last_name = 'Cucumber')</v>
      </c>
      <c r="D125" t="s">
        <v>340</v>
      </c>
      <c r="E125" t="s">
        <v>79</v>
      </c>
      <c r="F125" t="s">
        <v>79</v>
      </c>
      <c r="G125" s="6" t="str">
        <f t="shared" si="1"/>
        <v>INSERT INTO movie_casts(id, movie_id, actor_id, casting_type_id, created_at, updated_at) VALUES (DEFAULT, (SELECT id FROM movies WHERE movie_name = 'Star Trek: Into Darkness' AND duration = '2:12'), (SELECT id FROM actors WHERE first_name = 'Benedict' AND last_name = 'Cucumber'), (SELECT id FROM casting_types WHERE cast_type = 'Lead'), now(), now());</v>
      </c>
    </row>
    <row r="126" spans="1:7" x14ac:dyDescent="0.25">
      <c r="A126" t="s">
        <v>72</v>
      </c>
      <c r="B126" t="str">
        <f xml:space="preserve"> "(SELECT id FROM movies WHERE movie_name = '"&amp;movies!B37&amp;"' AND duration = '"&amp;movies!E37&amp;"')"</f>
        <v>(SELECT id FROM movies WHERE movie_name = 'Batman Begins' AND duration = '2:20')</v>
      </c>
      <c r="C126" t="str">
        <f xml:space="preserve"> "(SELECT id FROM actors WHERE first_name = '"&amp;actors!B12&amp;"' AND last_name = '"&amp;actors!C12&amp;"')"</f>
        <v>(SELECT id FROM actors WHERE first_name = 'Christian' AND last_name = 'Bale')</v>
      </c>
      <c r="D126" t="s">
        <v>340</v>
      </c>
      <c r="E126" t="s">
        <v>79</v>
      </c>
      <c r="F126" t="s">
        <v>79</v>
      </c>
      <c r="G126" s="6" t="str">
        <f t="shared" si="1"/>
        <v>INSERT INTO movie_casts(id, movie_id, actor_id, casting_type_id, created_at, updated_at) VALUES (DEFAULT, (SELECT id FROM movies WHERE movie_name = 'Batman Begins' AND duration = '2:20'), (SELECT id FROM actors WHERE first_name = 'Christian' AND last_name = 'Bale'), (SELECT id FROM casting_types WHERE cast_type = 'Lead'), now(), now());</v>
      </c>
    </row>
    <row r="127" spans="1:7" x14ac:dyDescent="0.25">
      <c r="A127" t="s">
        <v>72</v>
      </c>
      <c r="B127" t="str">
        <f xml:space="preserve"> "(SELECT id FROM movies WHERE movie_name = '"&amp;movies!B37&amp;"' AND duration = '"&amp;movies!E37&amp;"')"</f>
        <v>(SELECT id FROM movies WHERE movie_name = 'Batman Begins' AND duration = '2:20')</v>
      </c>
      <c r="C127" t="str">
        <f xml:space="preserve"> "(SELECT id FROM actors WHERE first_name = '"&amp;actors!B90&amp;"' AND last_name = '"&amp;actors!C90&amp;"')"</f>
        <v>(SELECT id FROM actors WHERE first_name = 'Michael' AND last_name = 'Caine')</v>
      </c>
      <c r="D127" t="s">
        <v>341</v>
      </c>
      <c r="E127" t="s">
        <v>79</v>
      </c>
      <c r="F127" t="s">
        <v>79</v>
      </c>
      <c r="G127" s="6" t="str">
        <f t="shared" si="1"/>
        <v>INSERT INTO movie_casts(id, movie_id, actor_id, casting_type_id, created_at, updated_at) VALUES (DEFAULT, (SELECT id FROM movies WHERE movie_name = 'Batman Begins' AND duration = '2:20'), (SELECT id FROM actors WHERE first_name = 'Michael' AND last_name = 'Caine'), (SELECT id FROM casting_types WHERE cast_type = 'Support'), now(), now());</v>
      </c>
    </row>
    <row r="128" spans="1:7" x14ac:dyDescent="0.25">
      <c r="A128" t="s">
        <v>72</v>
      </c>
      <c r="B128" t="str">
        <f xml:space="preserve"> "(SELECT id FROM movies WHERE movie_name = '"&amp;movies!B37&amp;"' AND duration = '"&amp;movies!E37&amp;"')"</f>
        <v>(SELECT id FROM movies WHERE movie_name = 'Batman Begins' AND duration = '2:20')</v>
      </c>
      <c r="C128" t="str">
        <f xml:space="preserve"> "(SELECT id FROM actors WHERE first_name = '"&amp;actors!B91&amp;"' AND last_name = '"&amp;actors!C91&amp;"')"</f>
        <v>(SELECT id FROM actors WHERE first_name = 'Katie' AND last_name = 'Holmes')</v>
      </c>
      <c r="D128" t="s">
        <v>341</v>
      </c>
      <c r="E128" t="s">
        <v>79</v>
      </c>
      <c r="F128" t="s">
        <v>79</v>
      </c>
      <c r="G128" s="6" t="str">
        <f t="shared" si="1"/>
        <v>INSERT INTO movie_casts(id, movie_id, actor_id, casting_type_id, created_at, updated_at) VALUES (DEFAULT, (SELECT id FROM movies WHERE movie_name = 'Batman Begins' AND duration = '2:20'), (SELECT id FROM actors WHERE first_name = 'Katie' AND last_name = 'Holmes'), (SELECT id FROM casting_types WHERE cast_type = 'Support'), now(), now());</v>
      </c>
    </row>
    <row r="129" spans="1:7" x14ac:dyDescent="0.25">
      <c r="A129" t="s">
        <v>72</v>
      </c>
      <c r="B129" t="str">
        <f xml:space="preserve"> "(SELECT id FROM movies WHERE movie_name = '"&amp;movies!B37&amp;"' AND duration = '"&amp;movies!E37&amp;"')"</f>
        <v>(SELECT id FROM movies WHERE movie_name = 'Batman Begins' AND duration = '2:20')</v>
      </c>
      <c r="C129" t="str">
        <f xml:space="preserve"> "(SELECT id FROM actors WHERE first_name = '"&amp;actors!B92&amp;"' AND last_name = '"&amp;actors!C92&amp;"')"</f>
        <v>(SELECT id FROM actors WHERE first_name = 'Liam' AND last_name = 'Neeson')</v>
      </c>
      <c r="D129" t="s">
        <v>341</v>
      </c>
      <c r="E129" t="s">
        <v>79</v>
      </c>
      <c r="F129" t="s">
        <v>79</v>
      </c>
      <c r="G129" s="6" t="str">
        <f t="shared" si="1"/>
        <v>INSERT INTO movie_casts(id, movie_id, actor_id, casting_type_id, created_at, updated_at) VALUES (DEFAULT, (SELECT id FROM movies WHERE movie_name = 'Batman Begins' AND duration = '2:20'), (SELECT id FROM actors WHERE first_name = 'Liam' AND last_name = 'Neeson'), (SELECT id FROM casting_types WHERE cast_type = 'Support'), now(), now());</v>
      </c>
    </row>
    <row r="130" spans="1:7" x14ac:dyDescent="0.25">
      <c r="A130" t="s">
        <v>72</v>
      </c>
      <c r="B130" t="str">
        <f xml:space="preserve"> "(SELECT id FROM movies WHERE movie_name = '"&amp;movies!B38&amp;"' AND duration = '"&amp;movies!E38&amp;"')"</f>
        <v>(SELECT id FROM movies WHERE movie_name = 'Bridge of Spies' AND duration = '2:22')</v>
      </c>
      <c r="C130" t="str">
        <f xml:space="preserve"> "(SELECT id FROM actors WHERE first_name = '"&amp;actors!B70&amp;"' AND last_name = '"&amp;actors!C70&amp;"')"</f>
        <v>(SELECT id FROM actors WHERE first_name = 'Tom' AND last_name = 'Hanks')</v>
      </c>
      <c r="D130" t="s">
        <v>340</v>
      </c>
      <c r="E130" t="s">
        <v>79</v>
      </c>
      <c r="F130" t="s">
        <v>79</v>
      </c>
      <c r="G130" s="6" t="str">
        <f t="shared" si="1"/>
        <v>INSERT INTO movie_casts(id, movie_id, actor_id, casting_type_id, created_at, updated_at) VALUES (DEFAULT, (SELECT id FROM movies WHERE movie_name = 'Bridge of Spies' AND duration = '2:22'), (SELECT id FROM actors WHERE first_name = 'Tom' AND last_name = 'Hanks'), (SELECT id FROM casting_types WHERE cast_type = 'Lead'), now(), now());</v>
      </c>
    </row>
    <row r="131" spans="1:7" x14ac:dyDescent="0.25">
      <c r="A131" t="s">
        <v>72</v>
      </c>
      <c r="B131" t="str">
        <f xml:space="preserve"> "(SELECT id FROM movies WHERE movie_name = '"&amp;movies!B38&amp;"' AND duration = '"&amp;movies!E38&amp;"')"</f>
        <v>(SELECT id FROM movies WHERE movie_name = 'Bridge of Spies' AND duration = '2:22')</v>
      </c>
      <c r="C131" t="str">
        <f xml:space="preserve"> "(SELECT id FROM actors WHERE first_name = '"&amp;actors!B93&amp;"' AND last_name = '"&amp;actors!C93&amp;"')"</f>
        <v>(SELECT id FROM actors WHERE first_name = 'Mark' AND last_name = 'Rylance')</v>
      </c>
      <c r="D131" t="s">
        <v>341</v>
      </c>
      <c r="E131" t="s">
        <v>79</v>
      </c>
      <c r="F131" t="s">
        <v>79</v>
      </c>
      <c r="G131" s="6" t="str">
        <f t="shared" ref="G131:G144" si="2" xml:space="preserve"> "INSERT INTO movie_casts("&amp;A$1&amp;", "&amp;B$1&amp;", "&amp;C$1&amp;", "&amp;D$1&amp;", "&amp;E$1&amp;", "&amp;F$1&amp;") VALUES ("&amp;A131&amp;", "&amp;B131&amp;", "&amp;C131&amp;", (SELECT id FROM casting_types WHERE cast_type = '"&amp;D131&amp;"'), "&amp;E131&amp;", "&amp;F131&amp;");"</f>
        <v>INSERT INTO movie_casts(id, movie_id, actor_id, casting_type_id, created_at, updated_at) VALUES (DEFAULT, (SELECT id FROM movies WHERE movie_name = 'Bridge of Spies' AND duration = '2:22'), (SELECT id FROM actors WHERE first_name = 'Mark' AND last_name = 'Rylance'), (SELECT id FROM casting_types WHERE cast_type = 'Support'), now(), now());</v>
      </c>
    </row>
    <row r="132" spans="1:7" x14ac:dyDescent="0.25">
      <c r="A132" t="s">
        <v>72</v>
      </c>
      <c r="B132" t="str">
        <f xml:space="preserve"> "(SELECT id FROM movies WHERE movie_name = '"&amp;movies!B38&amp;"' AND duration = '"&amp;movies!E38&amp;"')"</f>
        <v>(SELECT id FROM movies WHERE movie_name = 'Bridge of Spies' AND duration = '2:22')</v>
      </c>
      <c r="C132" t="str">
        <f xml:space="preserve"> "(SELECT id FROM actors WHERE first_name = '"&amp;actors!B94&amp;"' AND last_name = '"&amp;actors!C94&amp;"')"</f>
        <v>(SELECT id FROM actors WHERE first_name = 'Amy' AND last_name = 'Ryan')</v>
      </c>
      <c r="D132" t="s">
        <v>341</v>
      </c>
      <c r="E132" t="s">
        <v>79</v>
      </c>
      <c r="F132" t="s">
        <v>79</v>
      </c>
      <c r="G132" s="6" t="str">
        <f t="shared" si="2"/>
        <v>INSERT INTO movie_casts(id, movie_id, actor_id, casting_type_id, created_at, updated_at) VALUES (DEFAULT, (SELECT id FROM movies WHERE movie_name = 'Bridge of Spies' AND duration = '2:22'), (SELECT id FROM actors WHERE first_name = 'Amy' AND last_name = 'Ryan'), (SELECT id FROM casting_types WHERE cast_type = 'Support'), now(), now());</v>
      </c>
    </row>
    <row r="133" spans="1:7" x14ac:dyDescent="0.25">
      <c r="A133" t="s">
        <v>72</v>
      </c>
      <c r="B133" t="str">
        <f xml:space="preserve"> "(SELECT id FROM movies WHERE movie_name = '"&amp;movies!B39&amp;"' AND duration = '"&amp;movies!E39&amp;"')"</f>
        <v>(SELECT id FROM movies WHERE movie_name = 'Avatar' AND duration = '2:42')</v>
      </c>
      <c r="C133" t="str">
        <f xml:space="preserve"> "(SELECT id FROM actors WHERE first_name = '"&amp;actors!B95&amp;"' AND last_name = '"&amp;actors!C95&amp;"')"</f>
        <v>(SELECT id FROM actors WHERE first_name = 'Sam' AND last_name = 'Worthington')</v>
      </c>
      <c r="D133" t="s">
        <v>340</v>
      </c>
      <c r="E133" t="s">
        <v>79</v>
      </c>
      <c r="F133" t="s">
        <v>79</v>
      </c>
      <c r="G133" s="6" t="str">
        <f t="shared" si="2"/>
        <v>INSERT INTO movie_casts(id, movie_id, actor_id, casting_type_id, created_at, updated_at) VALUES (DEFAULT, (SELECT id FROM movies WHERE movie_name = 'Avatar' AND duration = '2:42'), (SELECT id FROM actors WHERE first_name = 'Sam' AND last_name = 'Worthington'), (SELECT id FROM casting_types WHERE cast_type = 'Lead'), now(), now());</v>
      </c>
    </row>
    <row r="134" spans="1:7" x14ac:dyDescent="0.25">
      <c r="A134" t="s">
        <v>72</v>
      </c>
      <c r="B134" t="str">
        <f xml:space="preserve"> "(SELECT id FROM movies WHERE movie_name = '"&amp;movies!B39&amp;"' AND duration = '"&amp;movies!E39&amp;"')"</f>
        <v>(SELECT id FROM movies WHERE movie_name = 'Avatar' AND duration = '2:42')</v>
      </c>
      <c r="C134" t="str">
        <f xml:space="preserve"> "(SELECT id FROM actors WHERE first_name = '"&amp;actors!B88&amp;"' AND last_name = '"&amp;actors!C88&amp;"')"</f>
        <v>(SELECT id FROM actors WHERE first_name = 'Zoe' AND last_name = 'Saldana')</v>
      </c>
      <c r="D134" t="s">
        <v>340</v>
      </c>
      <c r="E134" t="s">
        <v>79</v>
      </c>
      <c r="F134" t="s">
        <v>79</v>
      </c>
      <c r="G134" s="6" t="str">
        <f t="shared" si="2"/>
        <v>INSERT INTO movie_casts(id, movie_id, actor_id, casting_type_id, created_at, updated_at) VALUES (DEFAULT, (SELECT id FROM movies WHERE movie_name = 'Avatar' AND duration = '2:42'), (SELECT id FROM actors WHERE first_name = 'Zoe' AND last_name = 'Saldana'), (SELECT id FROM casting_types WHERE cast_type = 'Lead'), now(), now());</v>
      </c>
    </row>
    <row r="135" spans="1:7" x14ac:dyDescent="0.25">
      <c r="A135" t="s">
        <v>72</v>
      </c>
      <c r="B135" t="str">
        <f xml:space="preserve"> "(SELECT id FROM movies WHERE movie_name = '"&amp;movies!B39&amp;"' AND duration = '"&amp;movies!E39&amp;"')"</f>
        <v>(SELECT id FROM movies WHERE movie_name = 'Avatar' AND duration = '2:42')</v>
      </c>
      <c r="C135" t="str">
        <f xml:space="preserve"> "(SELECT id FROM actors WHERE first_name = '"&amp;actors!B52&amp;"' AND last_name = '"&amp;actors!C52&amp;"')"</f>
        <v>(SELECT id FROM actors WHERE first_name = 'Sigourney' AND last_name = 'Weaver')</v>
      </c>
      <c r="D135" t="s">
        <v>341</v>
      </c>
      <c r="E135" t="s">
        <v>79</v>
      </c>
      <c r="F135" t="s">
        <v>79</v>
      </c>
      <c r="G135" s="6" t="str">
        <f t="shared" si="2"/>
        <v>INSERT INTO movie_casts(id, movie_id, actor_id, casting_type_id, created_at, updated_at) VALUES (DEFAULT, (SELECT id FROM movies WHERE movie_name = 'Avatar' AND duration = '2:42'), (SELECT id FROM actors WHERE first_name = 'Sigourney' AND last_name = 'Weaver'), (SELECT id FROM casting_types WHERE cast_type = 'Support'), now(), now());</v>
      </c>
    </row>
    <row r="136" spans="1:7" x14ac:dyDescent="0.25">
      <c r="A136" t="s">
        <v>72</v>
      </c>
      <c r="B136" t="str">
        <f xml:space="preserve"> "(SELECT id FROM movies WHERE movie_name = '"&amp;movies!B40&amp;"' AND duration = '"&amp;movies!E40&amp;"')"</f>
        <v>(SELECT id FROM movies WHERE movie_name = 'Deadpool' AND duration = '1:48')</v>
      </c>
      <c r="C136" t="str">
        <f xml:space="preserve"> "(SELECT id FROM actors WHERE first_name = '"&amp;actors!B96&amp;"' AND last_name = '"&amp;actors!C96&amp;"')"</f>
        <v>(SELECT id FROM actors WHERE first_name = 'Ryan' AND last_name = 'Reynolds')</v>
      </c>
      <c r="D136" t="s">
        <v>340</v>
      </c>
      <c r="E136" t="s">
        <v>79</v>
      </c>
      <c r="F136" t="s">
        <v>79</v>
      </c>
      <c r="G136" s="6" t="str">
        <f t="shared" si="2"/>
        <v>INSERT INTO movie_casts(id, movie_id, actor_id, casting_type_id, created_at, updated_at) VALUES (DEFAULT, (SELECT id FROM movies WHERE movie_name = 'Deadpool' AND duration = '1:48'), (SELECT id FROM actors WHERE first_name = 'Ryan' AND last_name = 'Reynolds'), (SELECT id FROM casting_types WHERE cast_type = 'Lead'), now(), now());</v>
      </c>
    </row>
    <row r="137" spans="1:7" x14ac:dyDescent="0.25">
      <c r="A137" t="s">
        <v>72</v>
      </c>
      <c r="B137" t="str">
        <f xml:space="preserve"> "(SELECT id FROM movies WHERE movie_name = '"&amp;movies!B40&amp;"' AND duration = '"&amp;movies!E40&amp;"')"</f>
        <v>(SELECT id FROM movies WHERE movie_name = 'Deadpool' AND duration = '1:48')</v>
      </c>
      <c r="C137" t="str">
        <f xml:space="preserve"> "(SELECT id FROM actors WHERE first_name = '"&amp;actors!B97&amp;"' AND last_name = '"&amp;actors!C97&amp;"')"</f>
        <v>(SELECT id FROM actors WHERE first_name = 'Morena' AND last_name = 'Baccarin')</v>
      </c>
      <c r="D137" t="s">
        <v>341</v>
      </c>
      <c r="E137" t="s">
        <v>79</v>
      </c>
      <c r="F137" t="s">
        <v>79</v>
      </c>
      <c r="G137" s="6" t="str">
        <f t="shared" si="2"/>
        <v>INSERT INTO movie_casts(id, movie_id, actor_id, casting_type_id, created_at, updated_at) VALUES (DEFAULT, (SELECT id FROM movies WHERE movie_name = 'Deadpool' AND duration = '1:48'), (SELECT id FROM actors WHERE first_name = 'Morena' AND last_name = 'Baccarin'), (SELECT id FROM casting_types WHERE cast_type = 'Support'), now(), now());</v>
      </c>
    </row>
    <row r="138" spans="1:7" x14ac:dyDescent="0.25">
      <c r="A138" t="s">
        <v>72</v>
      </c>
      <c r="B138" t="str">
        <f xml:space="preserve"> "(SELECT id FROM movies WHERE movie_name = '"&amp;movies!B40&amp;"' AND duration = '"&amp;movies!E40&amp;"')"</f>
        <v>(SELECT id FROM movies WHERE movie_name = 'Deadpool' AND duration = '1:48')</v>
      </c>
      <c r="C138" t="str">
        <f xml:space="preserve"> "(SELECT id FROM actors WHERE first_name = '"&amp;actors!B98&amp;"' AND last_name = '"&amp;actors!C98&amp;"')"</f>
        <v>(SELECT id FROM actors WHERE first_name = 'T.J.' AND last_name = 'Miller')</v>
      </c>
      <c r="D138" t="s">
        <v>341</v>
      </c>
      <c r="E138" t="s">
        <v>79</v>
      </c>
      <c r="F138" t="s">
        <v>79</v>
      </c>
      <c r="G138" s="6" t="str">
        <f t="shared" si="2"/>
        <v>INSERT INTO movie_casts(id, movie_id, actor_id, casting_type_id, created_at, updated_at) VALUES (DEFAULT, (SELECT id FROM movies WHERE movie_name = 'Deadpool' AND duration = '1:48'), (SELECT id FROM actors WHERE first_name = 'T.J.' AND last_name = 'Miller'), (SELECT id FROM casting_types WHERE cast_type = 'Support'), now(), now());</v>
      </c>
    </row>
    <row r="139" spans="1:7" x14ac:dyDescent="0.25">
      <c r="A139" t="s">
        <v>72</v>
      </c>
      <c r="B139" t="str">
        <f xml:space="preserve"> "(SELECT id FROM movies WHERE movie_name = '"&amp;movies!B40&amp;"' AND duration = '"&amp;movies!E40&amp;"')"</f>
        <v>(SELECT id FROM movies WHERE movie_name = 'Deadpool' AND duration = '1:48')</v>
      </c>
      <c r="C139" t="str">
        <f xml:space="preserve"> "(SELECT id FROM actors WHERE first_name = '"&amp;actors!B99&amp;"' AND last_name = '"&amp;actors!C99&amp;"')"</f>
        <v>(SELECT id FROM actors WHERE first_name = 'Stan' AND last_name = 'Lee')</v>
      </c>
      <c r="D139" t="s">
        <v>342</v>
      </c>
      <c r="E139" t="s">
        <v>79</v>
      </c>
      <c r="F139" t="s">
        <v>79</v>
      </c>
      <c r="G139" s="6" t="str">
        <f t="shared" si="2"/>
        <v>INSERT INTO movie_casts(id, movie_id, actor_id, casting_type_id, created_at, updated_at) VALUES (DEFAULT, (SELECT id FROM movies WHERE movie_name = 'Deadpool' AND duration = '1:48'), (SELECT id FROM actors WHERE first_name = 'Stan' AND last_name = 'Lee'), (SELECT id FROM casting_types WHERE cast_type = 'Cameo'), now(), now());</v>
      </c>
    </row>
    <row r="140" spans="1:7" x14ac:dyDescent="0.25">
      <c r="A140" t="s">
        <v>72</v>
      </c>
      <c r="B140" t="str">
        <f xml:space="preserve"> "(SELECT id FROM movies WHERE movie_name = '"&amp;movies!B41&amp;"' AND duration = '"&amp;movies!E41&amp;"')"</f>
        <v>(SELECT id FROM movies WHERE movie_name = 'Amelie' AND duration = '2:02')</v>
      </c>
      <c r="C140" t="str">
        <f xml:space="preserve"> "(SELECT id FROM actors WHERE first_name = '"&amp;actors!B100&amp;"' AND last_name = '"&amp;actors!C100&amp;"')"</f>
        <v>(SELECT id FROM actors WHERE first_name = 'Andrey' AND last_name = 'Tautou')</v>
      </c>
      <c r="D140" t="s">
        <v>340</v>
      </c>
      <c r="E140" t="s">
        <v>79</v>
      </c>
      <c r="F140" t="s">
        <v>79</v>
      </c>
      <c r="G140" s="6" t="str">
        <f t="shared" si="2"/>
        <v>INSERT INTO movie_casts(id, movie_id, actor_id, casting_type_id, created_at, updated_at) VALUES (DEFAULT, (SELECT id FROM movies WHERE movie_name = 'Amelie' AND duration = '2:02'), (SELECT id FROM actors WHERE first_name = 'Andrey' AND last_name = 'Tautou'), (SELECT id FROM casting_types WHERE cast_type = 'Lead'), now(), now());</v>
      </c>
    </row>
    <row r="141" spans="1:7" x14ac:dyDescent="0.25">
      <c r="A141" t="s">
        <v>72</v>
      </c>
      <c r="B141" t="str">
        <f xml:space="preserve"> "(SELECT id FROM movies WHERE movie_name = '"&amp;movies!B41&amp;"' AND duration = '"&amp;movies!E41&amp;"')"</f>
        <v>(SELECT id FROM movies WHERE movie_name = 'Amelie' AND duration = '2:02')</v>
      </c>
      <c r="C141" t="str">
        <f xml:space="preserve"> "(SELECT id FROM actors WHERE first_name = '"&amp;actors!B101&amp;"' AND last_name = '"&amp;actors!C101&amp;"')"</f>
        <v>(SELECT id FROM actors WHERE first_name = 'Mathieu' AND last_name = 'Kassovitz')</v>
      </c>
      <c r="D141" t="s">
        <v>341</v>
      </c>
      <c r="E141" t="s">
        <v>79</v>
      </c>
      <c r="F141" t="s">
        <v>79</v>
      </c>
      <c r="G141" s="6" t="str">
        <f t="shared" si="2"/>
        <v>INSERT INTO movie_casts(id, movie_id, actor_id, casting_type_id, created_at, updated_at) VALUES (DEFAULT, (SELECT id FROM movies WHERE movie_name = 'Amelie' AND duration = '2:02'), (SELECT id FROM actors WHERE first_name = 'Mathieu' AND last_name = 'Kassovitz'), (SELECT id FROM casting_types WHERE cast_type = 'Support'), now(), now());</v>
      </c>
    </row>
    <row r="142" spans="1:7" x14ac:dyDescent="0.25">
      <c r="A142" t="s">
        <v>72</v>
      </c>
      <c r="B142" t="str">
        <f xml:space="preserve"> "(SELECT id FROM movies WHERE movie_name = '"&amp;movies!B42&amp;"' AND duration = '"&amp;movies!E42&amp;"')"</f>
        <v>(SELECT id FROM movies WHERE movie_name = 'Catch Me If You Can' AND duration = '2:21')</v>
      </c>
      <c r="C142" t="str">
        <f xml:space="preserve"> "(SELECT id FROM actors WHERE first_name = '"&amp;actors!B102&amp;"' AND last_name = '"&amp;actors!C102&amp;"')"</f>
        <v>(SELECT id FROM actors WHERE first_name = 'Christopher' AND last_name = 'Walken')</v>
      </c>
      <c r="D142" t="s">
        <v>341</v>
      </c>
      <c r="E142" t="s">
        <v>79</v>
      </c>
      <c r="F142" t="s">
        <v>79</v>
      </c>
      <c r="G142" s="6" t="str">
        <f t="shared" si="2"/>
        <v>INSERT INTO movie_casts(id, movie_id, actor_id, casting_type_id, created_at, updated_at) VALUES (DEFAULT, (SELECT id FROM movies WHERE movie_name = 'Catch Me If You Can' AND duration = '2:21'), (SELECT id FROM actors WHERE first_name = 'Christopher' AND last_name = 'Walken'), (SELECT id FROM casting_types WHERE cast_type = 'Support'), now(), now());</v>
      </c>
    </row>
    <row r="143" spans="1:7" x14ac:dyDescent="0.25">
      <c r="A143" t="s">
        <v>72</v>
      </c>
      <c r="B143" t="str">
        <f xml:space="preserve"> "(SELECT id FROM movies WHERE movie_name = '"&amp;movies!B42&amp;"' AND duration = '"&amp;movies!E42&amp;"')"</f>
        <v>(SELECT id FROM movies WHERE movie_name = 'Catch Me If You Can' AND duration = '2:21')</v>
      </c>
      <c r="C143" t="str">
        <f xml:space="preserve"> "(SELECT id FROM actors WHERE first_name = '"&amp;actors!B31&amp;"' AND last_name = '"&amp;actors!C31&amp;"')"</f>
        <v>(SELECT id FROM actors WHERE first_name = 'Leonardo' AND last_name = 'DiCaprio')</v>
      </c>
      <c r="D143" t="s">
        <v>340</v>
      </c>
      <c r="E143" t="s">
        <v>79</v>
      </c>
      <c r="F143" t="s">
        <v>79</v>
      </c>
      <c r="G143" s="6" t="str">
        <f t="shared" si="2"/>
        <v>INSERT INTO movie_casts(id, movie_id, actor_id, casting_type_id, created_at, updated_at) VALUES (DEFAULT, (SELECT id FROM movies WHERE movie_name = 'Catch Me If You Can' AND duration = '2:21'), (SELECT id FROM actors WHERE first_name = 'Leonardo' AND last_name = 'DiCaprio'), (SELECT id FROM casting_types WHERE cast_type = 'Lead'), now(), now());</v>
      </c>
    </row>
    <row r="144" spans="1:7" x14ac:dyDescent="0.25">
      <c r="A144" t="s">
        <v>72</v>
      </c>
      <c r="B144" t="str">
        <f xml:space="preserve"> "(SELECT id FROM movies WHERE movie_name = '"&amp;movies!B42&amp;"' AND duration = '"&amp;movies!E42&amp;"')"</f>
        <v>(SELECT id FROM movies WHERE movie_name = 'Catch Me If You Can' AND duration = '2:21')</v>
      </c>
      <c r="C144" t="str">
        <f xml:space="preserve"> "(SELECT id FROM actors WHERE first_name = '"&amp;actors!B70&amp;"' AND last_name = '"&amp;actors!C70&amp;"')"</f>
        <v>(SELECT id FROM actors WHERE first_name = 'Tom' AND last_name = 'Hanks')</v>
      </c>
      <c r="D144" t="s">
        <v>340</v>
      </c>
      <c r="E144" t="s">
        <v>79</v>
      </c>
      <c r="F144" t="s">
        <v>79</v>
      </c>
      <c r="G144" s="6" t="str">
        <f t="shared" si="2"/>
        <v>INSERT INTO movie_casts(id, movie_id, actor_id, casting_type_id, created_at, updated_at) VALUES (DEFAULT, (SELECT id FROM movies WHERE movie_name = 'Catch Me If You Can' AND duration = '2:21'), (SELECT id FROM actors WHERE first_name = 'Tom' AND last_name = 'Hanks'), (SELECT id FROM casting_types WHERE cast_type = 'Lead'), now(), now());</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zoomScale="85" zoomScaleNormal="85" workbookViewId="0">
      <selection activeCell="C3" sqref="C3"/>
    </sheetView>
  </sheetViews>
  <sheetFormatPr defaultRowHeight="15" x14ac:dyDescent="0.25"/>
  <cols>
    <col min="1" max="1" width="11.42578125" customWidth="1"/>
    <col min="2" max="2" width="69.5703125" customWidth="1"/>
    <col min="3" max="3" width="59.28515625" customWidth="1"/>
    <col min="4" max="5" width="11.42578125" customWidth="1"/>
    <col min="6" max="6" width="48.7109375" style="6" customWidth="1"/>
  </cols>
  <sheetData>
    <row r="1" spans="1:6" x14ac:dyDescent="0.25">
      <c r="A1" s="2" t="s">
        <v>0</v>
      </c>
      <c r="B1" s="3" t="s">
        <v>67</v>
      </c>
      <c r="C1" s="3" t="s">
        <v>68</v>
      </c>
      <c r="D1" s="3" t="s">
        <v>4</v>
      </c>
      <c r="E1" s="3" t="s">
        <v>5</v>
      </c>
      <c r="F1" s="5" t="s">
        <v>6</v>
      </c>
    </row>
    <row r="2" spans="1:6" x14ac:dyDescent="0.25">
      <c r="A2" t="s">
        <v>72</v>
      </c>
      <c r="B2" t="str">
        <f xml:space="preserve"> "(SELECT id FROM actors WHERE first_name = '"&amp;actors!B2&amp;"' AND last_name = '"&amp;actors!C2&amp;"')"</f>
        <v>(SELECT id FROM actors WHERE first_name = 'Sean' AND last_name = 'Astin')</v>
      </c>
      <c r="C2" t="str">
        <f xml:space="preserve"> "(SELECT id FROM roles WHERE character_name = '"&amp;roles!B2&amp;"')"</f>
        <v>(SELECT id FROM roles WHERE character_name = 'Samwise Gamgee')</v>
      </c>
      <c r="D2" t="s">
        <v>79</v>
      </c>
      <c r="E2" t="s">
        <v>79</v>
      </c>
      <c r="F2" s="6" t="str">
        <f xml:space="preserve"> "INSERT INTO actor_roles("&amp;A$1&amp;", "&amp;B$1&amp;", "&amp;C$1&amp;", "&amp;D$1&amp;", "&amp;E$1&amp;") VALUES ("&amp;A2&amp;", "&amp;B2&amp;", "&amp;C2&amp;", "&amp;D2&amp;", "&amp;E2&amp;");"</f>
        <v>INSERT INTO actor_roles(id, actor_id, role_id, created_at, updated_at) VALUES (DEFAULT, (SELECT id FROM actors WHERE first_name = 'Sean' AND last_name = 'Astin'), (SELECT id FROM roles WHERE character_name = 'Samwise Gamgee'), now(), now());</v>
      </c>
    </row>
    <row r="3" spans="1:6" x14ac:dyDescent="0.25">
      <c r="A3" t="s">
        <v>72</v>
      </c>
      <c r="B3" t="str">
        <f xml:space="preserve"> "(SELECT id FROM actors WHERE first_name = '"&amp;actors!B3&amp;"' AND last_name = '"&amp;actors!C3&amp;"')"</f>
        <v>(SELECT id FROM actors WHERE first_name = 'Sean' AND last_name = 'Bean')</v>
      </c>
      <c r="C3" t="str">
        <f xml:space="preserve"> "(SELECT id FROM roles WHERE character_name = '"&amp;roles!B3&amp;"')"</f>
        <v>(SELECT id FROM roles WHERE character_name = 'Boromir')</v>
      </c>
      <c r="D3" t="s">
        <v>79</v>
      </c>
      <c r="E3" t="s">
        <v>79</v>
      </c>
      <c r="F3" s="6" t="str">
        <f t="shared" ref="F3:F66" si="0" xml:space="preserve"> "INSERT INTO actor_roles("&amp;A$1&amp;", "&amp;B$1&amp;", "&amp;C$1&amp;", "&amp;D$1&amp;", "&amp;E$1&amp;") VALUES ("&amp;A3&amp;", "&amp;B3&amp;", "&amp;C3&amp;", "&amp;D3&amp;", "&amp;E3&amp;");"</f>
        <v>INSERT INTO actor_roles(id, actor_id, role_id, created_at, updated_at) VALUES (DEFAULT, (SELECT id FROM actors WHERE first_name = 'Sean' AND last_name = 'Bean'), (SELECT id FROM roles WHERE character_name = 'Boromir'), now(), now());</v>
      </c>
    </row>
    <row r="4" spans="1:6" x14ac:dyDescent="0.25">
      <c r="A4" t="s">
        <v>72</v>
      </c>
      <c r="B4" t="str">
        <f xml:space="preserve"> "(SELECT id FROM actors WHERE first_name = '"&amp;actors!B4&amp;"' AND last_name = '"&amp;actors!C4&amp;"')"</f>
        <v>(SELECT id FROM actors WHERE first_name = 'Ian' AND last_name = 'McKellen')</v>
      </c>
      <c r="C4" t="str">
        <f xml:space="preserve"> "(SELECT id FROM roles WHERE character_name = '"&amp;roles!B4&amp;"')"</f>
        <v>(SELECT id FROM roles WHERE character_name = 'Gandalf The Grey')</v>
      </c>
      <c r="D4" t="s">
        <v>79</v>
      </c>
      <c r="E4" t="s">
        <v>79</v>
      </c>
      <c r="F4" s="6" t="str">
        <f t="shared" si="0"/>
        <v>INSERT INTO actor_roles(id, actor_id, role_id, created_at, updated_at) VALUES (DEFAULT, (SELECT id FROM actors WHERE first_name = 'Ian' AND last_name = 'McKellen'), (SELECT id FROM roles WHERE character_name = 'Gandalf The Grey'), now(), now());</v>
      </c>
    </row>
    <row r="5" spans="1:6" x14ac:dyDescent="0.25">
      <c r="A5" t="s">
        <v>72</v>
      </c>
      <c r="B5" t="str">
        <f xml:space="preserve"> "(SELECT id FROM actors WHERE first_name = '"&amp;actors!B5&amp;"' AND last_name = '"&amp;actors!C5&amp;"')"</f>
        <v>(SELECT id FROM actors WHERE first_name = 'Viggo' AND last_name = 'Mortensen')</v>
      </c>
      <c r="C5" t="str">
        <f xml:space="preserve"> "(SELECT id FROM roles WHERE character_name = '"&amp;roles!B5&amp;"')"</f>
        <v>(SELECT id FROM roles WHERE character_name = 'Aragorn')</v>
      </c>
      <c r="D5" t="s">
        <v>79</v>
      </c>
      <c r="E5" t="s">
        <v>79</v>
      </c>
      <c r="F5" s="6" t="str">
        <f t="shared" si="0"/>
        <v>INSERT INTO actor_roles(id, actor_id, role_id, created_at, updated_at) VALUES (DEFAULT, (SELECT id FROM actors WHERE first_name = 'Viggo' AND last_name = 'Mortensen'), (SELECT id FROM roles WHERE character_name = 'Aragorn'), now(), now());</v>
      </c>
    </row>
    <row r="6" spans="1:6" x14ac:dyDescent="0.25">
      <c r="A6" t="s">
        <v>72</v>
      </c>
      <c r="B6" t="str">
        <f xml:space="preserve"> "(SELECT id FROM actors WHERE first_name = '"&amp;actors!B6&amp;"' AND last_name = '"&amp;actors!C6&amp;"')"</f>
        <v>(SELECT id FROM actors WHERE first_name = 'Elijah' AND last_name = 'Wood')</v>
      </c>
      <c r="C6" t="str">
        <f xml:space="preserve"> "(SELECT id FROM roles WHERE character_name = '"&amp;roles!B6&amp;"')"</f>
        <v>(SELECT id FROM roles WHERE character_name = 'Frodo Baggins')</v>
      </c>
      <c r="D6" t="s">
        <v>79</v>
      </c>
      <c r="E6" t="s">
        <v>79</v>
      </c>
      <c r="F6" s="6" t="str">
        <f t="shared" si="0"/>
        <v>INSERT INTO actor_roles(id, actor_id, role_id, created_at, updated_at) VALUES (DEFAULT, (SELECT id FROM actors WHERE first_name = 'Elijah' AND last_name = 'Wood'), (SELECT id FROM roles WHERE character_name = 'Frodo Baggins'), now(), now());</v>
      </c>
    </row>
    <row r="7" spans="1:6" x14ac:dyDescent="0.25">
      <c r="A7" t="s">
        <v>72</v>
      </c>
      <c r="B7" t="str">
        <f xml:space="preserve"> "(SELECT id FROM actors WHERE first_name = '"&amp;actors!B7&amp;"' AND last_name = '"&amp;actors!C7&amp;"')"</f>
        <v>(SELECT id FROM actors WHERE first_name = 'Orlando' AND last_name = 'Bloom')</v>
      </c>
      <c r="C7" t="str">
        <f xml:space="preserve"> "(SELECT id FROM roles WHERE character_name = '"&amp;roles!B7&amp;"')"</f>
        <v>(SELECT id FROM roles WHERE character_name = 'Legolas')</v>
      </c>
      <c r="D7" t="s">
        <v>79</v>
      </c>
      <c r="E7" t="s">
        <v>79</v>
      </c>
      <c r="F7" s="6" t="str">
        <f t="shared" si="0"/>
        <v>INSERT INTO actor_roles(id, actor_id, role_id, created_at, updated_at) VALUES (DEFAULT, (SELECT id FROM actors WHERE first_name = 'Orlando' AND last_name = 'Bloom'), (SELECT id FROM roles WHERE character_name = 'Legolas'), now(), now());</v>
      </c>
    </row>
    <row r="8" spans="1:6" x14ac:dyDescent="0.25">
      <c r="A8" t="s">
        <v>72</v>
      </c>
      <c r="B8" t="str">
        <f xml:space="preserve"> "(SELECT id FROM actors WHERE first_name = '"&amp;actors!B8&amp;"' AND last_name = '"&amp;actors!C8&amp;"')"</f>
        <v>(SELECT id FROM actors WHERE first_name = 'Cate' AND last_name = 'Blanchett')</v>
      </c>
      <c r="C8" t="str">
        <f xml:space="preserve"> "(SELECT id FROM roles WHERE character_name = '"&amp;roles!B8&amp;"')"</f>
        <v>(SELECT id FROM roles WHERE character_name = 'Galadriel')</v>
      </c>
      <c r="D8" t="s">
        <v>79</v>
      </c>
      <c r="E8" t="s">
        <v>79</v>
      </c>
      <c r="F8" s="6" t="str">
        <f t="shared" si="0"/>
        <v>INSERT INTO actor_roles(id, actor_id, role_id, created_at, updated_at) VALUES (DEFAULT, (SELECT id FROM actors WHERE first_name = 'Cate' AND last_name = 'Blanchett'), (SELECT id FROM roles WHERE character_name = 'Galadriel'), now(), now());</v>
      </c>
    </row>
    <row r="9" spans="1:6" x14ac:dyDescent="0.25">
      <c r="A9" t="s">
        <v>72</v>
      </c>
      <c r="B9" t="str">
        <f xml:space="preserve"> "(SELECT id FROM actors WHERE first_name = '"&amp;actors!B9&amp;"' AND last_name = '"&amp;actors!C9&amp;"')"</f>
        <v>(SELECT id FROM actors WHERE first_name = 'Hugo' AND last_name = 'Weaving')</v>
      </c>
      <c r="C9" t="str">
        <f xml:space="preserve"> "(SELECT id FROM roles WHERE character_name = '"&amp;roles!B9&amp;"')"</f>
        <v>(SELECT id FROM roles WHERE character_name = 'Elrond')</v>
      </c>
      <c r="D9" t="s">
        <v>79</v>
      </c>
      <c r="E9" t="s">
        <v>79</v>
      </c>
      <c r="F9" s="6" t="str">
        <f t="shared" si="0"/>
        <v>INSERT INTO actor_roles(id, actor_id, role_id, created_at, updated_at) VALUES (DEFAULT, (SELECT id FROM actors WHERE first_name = 'Hugo' AND last_name = 'Weaving'), (SELECT id FROM roles WHERE character_name = 'Elrond'), now(), now());</v>
      </c>
    </row>
    <row r="10" spans="1:6" x14ac:dyDescent="0.25">
      <c r="A10" t="s">
        <v>72</v>
      </c>
      <c r="B10" t="str">
        <f xml:space="preserve"> "(SELECT id FROM actors WHERE first_name = '"&amp;actors!B10&amp;"' AND last_name = '"&amp;actors!C10&amp;"')"</f>
        <v>(SELECT id FROM actors WHERE first_name = 'Liv' AND last_name = 'Tyler')</v>
      </c>
      <c r="C10" t="str">
        <f xml:space="preserve"> "(SELECT id FROM roles WHERE character_name = '"&amp;roles!B10&amp;"')"</f>
        <v>(SELECT id FROM roles WHERE character_name = 'Arwen')</v>
      </c>
      <c r="D10" t="s">
        <v>79</v>
      </c>
      <c r="E10" t="s">
        <v>79</v>
      </c>
      <c r="F10" s="6" t="str">
        <f t="shared" si="0"/>
        <v>INSERT INTO actor_roles(id, actor_id, role_id, created_at, updated_at) VALUES (DEFAULT, (SELECT id FROM actors WHERE first_name = 'Liv' AND last_name = 'Tyler'), (SELECT id FROM roles WHERE character_name = 'Arwen'), now(), now());</v>
      </c>
    </row>
    <row r="11" spans="1:6" x14ac:dyDescent="0.25">
      <c r="A11" t="s">
        <v>72</v>
      </c>
      <c r="B11" t="str">
        <f xml:space="preserve"> "(SELECT id FROM actors WHERE first_name = '"&amp;actors!B11&amp;"' AND last_name = '"&amp;actors!C11&amp;"')"</f>
        <v>(SELECT id FROM actors WHERE first_name = 'Andy' AND last_name = 'Serkis')</v>
      </c>
      <c r="C11" t="str">
        <f xml:space="preserve"> "(SELECT id FROM roles WHERE character_name = '"&amp;roles!B11&amp;"')"</f>
        <v>(SELECT id FROM roles WHERE character_name = 'Gollum')</v>
      </c>
      <c r="D11" t="s">
        <v>79</v>
      </c>
      <c r="E11" t="s">
        <v>79</v>
      </c>
      <c r="F11" s="6" t="str">
        <f t="shared" si="0"/>
        <v>INSERT INTO actor_roles(id, actor_id, role_id, created_at, updated_at) VALUES (DEFAULT, (SELECT id FROM actors WHERE first_name = 'Andy' AND last_name = 'Serkis'), (SELECT id FROM roles WHERE character_name = 'Gollum'), now(), now());</v>
      </c>
    </row>
    <row r="12" spans="1:6" x14ac:dyDescent="0.25">
      <c r="A12" t="s">
        <v>72</v>
      </c>
      <c r="B12" t="str">
        <f xml:space="preserve"> "(SELECT id FROM actors WHERE first_name = '"&amp;actors!B12&amp;"' AND last_name = '"&amp;actors!C12&amp;"')"</f>
        <v>(SELECT id FROM actors WHERE first_name = 'Christian' AND last_name = 'Bale')</v>
      </c>
      <c r="C12" t="str">
        <f xml:space="preserve"> "(SELECT id FROM roles WHERE character_name = '"&amp;roles!B12&amp;"')"</f>
        <v>(SELECT id FROM roles WHERE character_name = 'Howl')</v>
      </c>
      <c r="D12" t="s">
        <v>79</v>
      </c>
      <c r="E12" t="s">
        <v>79</v>
      </c>
      <c r="F12" s="6" t="str">
        <f t="shared" si="0"/>
        <v>INSERT INTO actor_roles(id, actor_id, role_id, created_at, updated_at) VALUES (DEFAULT, (SELECT id FROM actors WHERE first_name = 'Christian' AND last_name = 'Bale'), (SELECT id FROM roles WHERE character_name = 'Howl'), now(), now());</v>
      </c>
    </row>
    <row r="13" spans="1:6" x14ac:dyDescent="0.25">
      <c r="A13" t="s">
        <v>72</v>
      </c>
      <c r="B13" t="str">
        <f xml:space="preserve"> "(SELECT id FROM actors WHERE first_name = '"&amp;actors!B13&amp;"' AND last_name = '"&amp;actors!C13&amp;"')"</f>
        <v>(SELECT id FROM actors WHERE first_name = 'Lauren' AND last_name = 'Bacall')</v>
      </c>
      <c r="C13" t="str">
        <f xml:space="preserve"> "(SELECT id FROM roles WHERE character_name = '"&amp;roles!B13&amp;"')"</f>
        <v>(SELECT id FROM roles WHERE character_name = 'Witch of the Waste')</v>
      </c>
      <c r="D13" t="s">
        <v>79</v>
      </c>
      <c r="E13" t="s">
        <v>79</v>
      </c>
      <c r="F13" s="6" t="str">
        <f t="shared" si="0"/>
        <v>INSERT INTO actor_roles(id, actor_id, role_id, created_at, updated_at) VALUES (DEFAULT, (SELECT id FROM actors WHERE first_name = 'Lauren' AND last_name = 'Bacall'), (SELECT id FROM roles WHERE character_name = 'Witch of the Waste'), now(), now());</v>
      </c>
    </row>
    <row r="14" spans="1:6" x14ac:dyDescent="0.25">
      <c r="A14" t="s">
        <v>72</v>
      </c>
      <c r="B14" t="str">
        <f xml:space="preserve"> "(SELECT id FROM actors WHERE first_name = '"&amp;actors!B14&amp;"' AND last_name = '"&amp;actors!C14&amp;"')"</f>
        <v>(SELECT id FROM actors WHERE first_name = 'Jean' AND last_name = 'Simmons')</v>
      </c>
      <c r="C14" t="str">
        <f xml:space="preserve"> "(SELECT id FROM roles WHERE character_name = '"&amp;roles!B14&amp;"')"</f>
        <v>(SELECT id FROM roles WHERE character_name = 'Sophie (old)')</v>
      </c>
      <c r="D14" t="s">
        <v>79</v>
      </c>
      <c r="E14" t="s">
        <v>79</v>
      </c>
      <c r="F14" s="6" t="str">
        <f t="shared" si="0"/>
        <v>INSERT INTO actor_roles(id, actor_id, role_id, created_at, updated_at) VALUES (DEFAULT, (SELECT id FROM actors WHERE first_name = 'Jean' AND last_name = 'Simmons'), (SELECT id FROM roles WHERE character_name = 'Sophie (old)'), now(), now());</v>
      </c>
    </row>
    <row r="15" spans="1:6" x14ac:dyDescent="0.25">
      <c r="A15" t="s">
        <v>72</v>
      </c>
      <c r="B15" t="str">
        <f xml:space="preserve"> "(SELECT id FROM actors WHERE first_name = '"&amp;actors!B15&amp;"' AND last_name = '"&amp;actors!C15&amp;"')"</f>
        <v>(SELECT id FROM actors WHERE first_name = 'Emily' AND last_name = 'Mortimer')</v>
      </c>
      <c r="C15" t="str">
        <f xml:space="preserve"> "(SELECT id FROM roles WHERE character_name = '"&amp;roles!B15&amp;"')"</f>
        <v>(SELECT id FROM roles WHERE character_name = 'Sophie (young)')</v>
      </c>
      <c r="D15" t="s">
        <v>79</v>
      </c>
      <c r="E15" t="s">
        <v>79</v>
      </c>
      <c r="F15" s="6" t="str">
        <f t="shared" si="0"/>
        <v>INSERT INTO actor_roles(id, actor_id, role_id, created_at, updated_at) VALUES (DEFAULT, (SELECT id FROM actors WHERE first_name = 'Emily' AND last_name = 'Mortimer'), (SELECT id FROM roles WHERE character_name = 'Sophie (young)'), now(), now());</v>
      </c>
    </row>
    <row r="16" spans="1:6" x14ac:dyDescent="0.25">
      <c r="A16" t="s">
        <v>72</v>
      </c>
      <c r="B16" t="str">
        <f xml:space="preserve"> "(SELECT id FROM actors WHERE first_name = '"&amp;actors!B16&amp;"' AND last_name = '"&amp;actors!C16&amp;"')"</f>
        <v>(SELECT id FROM actors WHERE first_name = 'Patrick' AND last_name = 'Swayze')</v>
      </c>
      <c r="C16" t="str">
        <f xml:space="preserve"> "(SELECT id FROM roles WHERE character_name = '"&amp;roles!B16&amp;"')"</f>
        <v>(SELECT id FROM roles WHERE character_name = 'Sam Wheat')</v>
      </c>
      <c r="D16" t="s">
        <v>79</v>
      </c>
      <c r="E16" t="s">
        <v>79</v>
      </c>
      <c r="F16" s="6" t="str">
        <f t="shared" si="0"/>
        <v>INSERT INTO actor_roles(id, actor_id, role_id, created_at, updated_at) VALUES (DEFAULT, (SELECT id FROM actors WHERE first_name = 'Patrick' AND last_name = 'Swayze'), (SELECT id FROM roles WHERE character_name = 'Sam Wheat'), now(), now());</v>
      </c>
    </row>
    <row r="17" spans="1:6" x14ac:dyDescent="0.25">
      <c r="A17" t="s">
        <v>72</v>
      </c>
      <c r="B17" t="str">
        <f xml:space="preserve"> "(SELECT id FROM actors WHERE first_name = '"&amp;actors!B17&amp;"' AND last_name = '"&amp;actors!C17&amp;"')"</f>
        <v>(SELECT id FROM actors WHERE first_name = 'Demi' AND last_name = 'Moore')</v>
      </c>
      <c r="C17" t="str">
        <f xml:space="preserve"> "(SELECT id FROM roles WHERE character_name = '"&amp;roles!B17&amp;"')"</f>
        <v>(SELECT id FROM roles WHERE character_name = 'Molly Jensen')</v>
      </c>
      <c r="D17" t="s">
        <v>79</v>
      </c>
      <c r="E17" t="s">
        <v>79</v>
      </c>
      <c r="F17" s="6" t="str">
        <f t="shared" si="0"/>
        <v>INSERT INTO actor_roles(id, actor_id, role_id, created_at, updated_at) VALUES (DEFAULT, (SELECT id FROM actors WHERE first_name = 'Demi' AND last_name = 'Moore'), (SELECT id FROM roles WHERE character_name = 'Molly Jensen'), now(), now());</v>
      </c>
    </row>
    <row r="18" spans="1:6" x14ac:dyDescent="0.25">
      <c r="A18" t="s">
        <v>72</v>
      </c>
      <c r="B18" t="str">
        <f xml:space="preserve"> "(SELECT id FROM actors WHERE first_name = '"&amp;actors!B18&amp;"' AND last_name = '"&amp;actors!C18&amp;"')"</f>
        <v>(SELECT id FROM actors WHERE first_name = 'Gena' AND last_name = 'Rowlands')</v>
      </c>
      <c r="C18" t="str">
        <f xml:space="preserve"> "(SELECT id FROM roles WHERE character_name = '"&amp;roles!B18&amp;"')"</f>
        <v>(SELECT id FROM roles WHERE character_name = 'Allie Calhoun (old)')</v>
      </c>
      <c r="D18" t="s">
        <v>79</v>
      </c>
      <c r="E18" t="s">
        <v>79</v>
      </c>
      <c r="F18" s="6" t="str">
        <f t="shared" si="0"/>
        <v>INSERT INTO actor_roles(id, actor_id, role_id, created_at, updated_at) VALUES (DEFAULT, (SELECT id FROM actors WHERE first_name = 'Gena' AND last_name = 'Rowlands'), (SELECT id FROM roles WHERE character_name = 'Allie Calhoun (old)'), now(), now());</v>
      </c>
    </row>
    <row r="19" spans="1:6" x14ac:dyDescent="0.25">
      <c r="A19" t="s">
        <v>72</v>
      </c>
      <c r="B19" t="str">
        <f xml:space="preserve"> "(SELECT id FROM actors WHERE first_name = '"&amp;actors!B19&amp;"' AND last_name = '"&amp;actors!C19&amp;"')"</f>
        <v>(SELECT id FROM actors WHERE first_name = 'James' AND last_name = 'Garner')</v>
      </c>
      <c r="C19" t="str">
        <f xml:space="preserve"> "(SELECT id FROM roles WHERE character_name = '"&amp;roles!B19&amp;"')"</f>
        <v>(SELECT id FROM roles WHERE character_name = 'Duke')</v>
      </c>
      <c r="D19" t="s">
        <v>79</v>
      </c>
      <c r="E19" t="s">
        <v>79</v>
      </c>
      <c r="F19" s="6" t="str">
        <f t="shared" si="0"/>
        <v>INSERT INTO actor_roles(id, actor_id, role_id, created_at, updated_at) VALUES (DEFAULT, (SELECT id FROM actors WHERE first_name = 'James' AND last_name = 'Garner'), (SELECT id FROM roles WHERE character_name = 'Duke'), now(), now());</v>
      </c>
    </row>
    <row r="20" spans="1:6" x14ac:dyDescent="0.25">
      <c r="A20" t="s">
        <v>72</v>
      </c>
      <c r="B20" t="str">
        <f xml:space="preserve"> "(SELECT id FROM actors WHERE first_name = '"&amp;actors!B20&amp;"' AND last_name = '"&amp;actors!C20&amp;"')"</f>
        <v>(SELECT id FROM actors WHERE first_name = 'Rachel' AND last_name = 'McAdams')</v>
      </c>
      <c r="C20" t="str">
        <f xml:space="preserve"> "(SELECT id FROM roles WHERE character_name = '"&amp;roles!B20&amp;"')"</f>
        <v>(SELECT id FROM roles WHERE character_name = 'Allie Calhoun (young)')</v>
      </c>
      <c r="D20" t="s">
        <v>79</v>
      </c>
      <c r="E20" t="s">
        <v>79</v>
      </c>
      <c r="F20" s="6" t="str">
        <f t="shared" si="0"/>
        <v>INSERT INTO actor_roles(id, actor_id, role_id, created_at, updated_at) VALUES (DEFAULT, (SELECT id FROM actors WHERE first_name = 'Rachel' AND last_name = 'McAdams'), (SELECT id FROM roles WHERE character_name = 'Allie Calhoun (young)'), now(), now());</v>
      </c>
    </row>
    <row r="21" spans="1:6" x14ac:dyDescent="0.25">
      <c r="A21" t="s">
        <v>72</v>
      </c>
      <c r="B21" t="str">
        <f xml:space="preserve"> "(SELECT id FROM actors WHERE first_name = '"&amp;actors!B21&amp;"' AND last_name = '"&amp;actors!C21&amp;"')"</f>
        <v>(SELECT id FROM actors WHERE first_name = 'Ryan' AND last_name = 'Gosling')</v>
      </c>
      <c r="C21" t="str">
        <f xml:space="preserve"> "(SELECT id FROM roles WHERE character_name = '"&amp;roles!B21&amp;"')"</f>
        <v>(SELECT id FROM roles WHERE character_name = 'Noah')</v>
      </c>
      <c r="D21" t="s">
        <v>79</v>
      </c>
      <c r="E21" t="s">
        <v>79</v>
      </c>
      <c r="F21" s="6" t="str">
        <f t="shared" si="0"/>
        <v>INSERT INTO actor_roles(id, actor_id, role_id, created_at, updated_at) VALUES (DEFAULT, (SELECT id FROM actors WHERE first_name = 'Ryan' AND last_name = 'Gosling'), (SELECT id FROM roles WHERE character_name = 'Noah'), now(), now());</v>
      </c>
    </row>
    <row r="22" spans="1:6" x14ac:dyDescent="0.25">
      <c r="A22" t="s">
        <v>72</v>
      </c>
      <c r="B22" t="str">
        <f xml:space="preserve"> "(SELECT id FROM actors WHERE first_name = '"&amp;actors!B22&amp;"' AND last_name = '"&amp;actors!C22&amp;"')"</f>
        <v>(SELECT id FROM actors WHERE first_name = 'Shane' AND last_name = 'West')</v>
      </c>
      <c r="C22" t="str">
        <f xml:space="preserve"> "(SELECT id FROM roles WHERE character_name = '"&amp;roles!B22&amp;"')"</f>
        <v>(SELECT id FROM roles WHERE character_name = 'Landon Carter')</v>
      </c>
      <c r="D22" t="s">
        <v>79</v>
      </c>
      <c r="E22" t="s">
        <v>79</v>
      </c>
      <c r="F22" s="6" t="str">
        <f t="shared" si="0"/>
        <v>INSERT INTO actor_roles(id, actor_id, role_id, created_at, updated_at) VALUES (DEFAULT, (SELECT id FROM actors WHERE first_name = 'Shane' AND last_name = 'West'), (SELECT id FROM roles WHERE character_name = 'Landon Carter'), now(), now());</v>
      </c>
    </row>
    <row r="23" spans="1:6" x14ac:dyDescent="0.25">
      <c r="A23" t="s">
        <v>72</v>
      </c>
      <c r="B23" t="str">
        <f xml:space="preserve"> "(SELECT id FROM actors WHERE first_name = '"&amp;actors!B23&amp;"' AND last_name = '"&amp;actors!C23&amp;"')"</f>
        <v>(SELECT id FROM actors WHERE first_name = 'Mandy' AND last_name = 'Moore')</v>
      </c>
      <c r="C23" t="str">
        <f xml:space="preserve"> "(SELECT id FROM roles WHERE character_name = '"&amp;roles!B23&amp;"')"</f>
        <v>(SELECT id FROM roles WHERE character_name = 'Jamie Sullivan')</v>
      </c>
      <c r="D23" t="s">
        <v>79</v>
      </c>
      <c r="E23" t="s">
        <v>79</v>
      </c>
      <c r="F23" s="6" t="str">
        <f t="shared" si="0"/>
        <v>INSERT INTO actor_roles(id, actor_id, role_id, created_at, updated_at) VALUES (DEFAULT, (SELECT id FROM actors WHERE first_name = 'Mandy' AND last_name = 'Moore'), (SELECT id FROM roles WHERE character_name = 'Jamie Sullivan'), now(), now());</v>
      </c>
    </row>
    <row r="24" spans="1:6" x14ac:dyDescent="0.25">
      <c r="A24" t="s">
        <v>72</v>
      </c>
      <c r="B24" t="str">
        <f xml:space="preserve"> "(SELECT id FROM actors WHERE first_name = '"&amp;actors!B24&amp;"' AND last_name = '"&amp;actors!C24&amp;"')"</f>
        <v>(SELECT id FROM actors WHERE first_name = 'Peter' AND last_name = 'Coyote')</v>
      </c>
      <c r="C24" t="str">
        <f xml:space="preserve"> "(SELECT id FROM roles WHERE character_name = '"&amp;roles!B24&amp;"')"</f>
        <v>(SELECT id FROM roles WHERE character_name = 'Reverend Sullivan')</v>
      </c>
      <c r="D24" t="s">
        <v>79</v>
      </c>
      <c r="E24" t="s">
        <v>79</v>
      </c>
      <c r="F24" s="6" t="str">
        <f t="shared" si="0"/>
        <v>INSERT INTO actor_roles(id, actor_id, role_id, created_at, updated_at) VALUES (DEFAULT, (SELECT id FROM actors WHERE first_name = 'Peter' AND last_name = 'Coyote'), (SELECT id FROM roles WHERE character_name = 'Reverend Sullivan'), now(), now());</v>
      </c>
    </row>
    <row r="25" spans="1:6" x14ac:dyDescent="0.25">
      <c r="A25" t="s">
        <v>72</v>
      </c>
      <c r="B25" t="str">
        <f xml:space="preserve"> "(SELECT id FROM actors WHERE first_name = '"&amp;actors!B25&amp;"' AND last_name = '"&amp;actors!C25&amp;"')"</f>
        <v>(SELECT id FROM actors WHERE first_name = 'Jennifer' AND last_name = 'Grey')</v>
      </c>
      <c r="C25" t="str">
        <f xml:space="preserve"> "(SELECT id FROM roles WHERE character_name = '"&amp;roles!B25&amp;"')"</f>
        <v>(SELECT id FROM roles WHERE character_name = 'Baby Houseman')</v>
      </c>
      <c r="D25" t="s">
        <v>79</v>
      </c>
      <c r="E25" t="s">
        <v>79</v>
      </c>
      <c r="F25" s="6" t="str">
        <f t="shared" si="0"/>
        <v>INSERT INTO actor_roles(id, actor_id, role_id, created_at, updated_at) VALUES (DEFAULT, (SELECT id FROM actors WHERE first_name = 'Jennifer' AND last_name = 'Grey'), (SELECT id FROM roles WHERE character_name = 'Baby Houseman'), now(), now());</v>
      </c>
    </row>
    <row r="26" spans="1:6" x14ac:dyDescent="0.25">
      <c r="A26" t="s">
        <v>72</v>
      </c>
      <c r="B26" t="str">
        <f xml:space="preserve"> "(SELECT id FROM actors WHERE first_name = '"&amp;actors!B16&amp;"' AND last_name = '"&amp;actors!C16&amp;"')"</f>
        <v>(SELECT id FROM actors WHERE first_name = 'Patrick' AND last_name = 'Swayze')</v>
      </c>
      <c r="C26" t="str">
        <f xml:space="preserve"> "(SELECT id FROM roles WHERE character_name = '"&amp;roles!B26&amp;"')"</f>
        <v>(SELECT id FROM roles WHERE character_name = 'Johnny Castle')</v>
      </c>
      <c r="D26" t="s">
        <v>79</v>
      </c>
      <c r="E26" t="s">
        <v>79</v>
      </c>
      <c r="F26" s="6" t="str">
        <f t="shared" si="0"/>
        <v>INSERT INTO actor_roles(id, actor_id, role_id, created_at, updated_at) VALUES (DEFAULT, (SELECT id FROM actors WHERE first_name = 'Patrick' AND last_name = 'Swayze'), (SELECT id FROM roles WHERE character_name = 'Johnny Castle'), now(), now());</v>
      </c>
    </row>
    <row r="27" spans="1:6" x14ac:dyDescent="0.25">
      <c r="A27" t="s">
        <v>72</v>
      </c>
      <c r="B27" t="str">
        <f xml:space="preserve"> "(SELECT id FROM actors WHERE first_name = '"&amp;actors!B26&amp;"' AND last_name = '"&amp;actors!C26&amp;"')"</f>
        <v>(SELECT id FROM actors WHERE first_name = 'Hugh' AND last_name = 'Grant')</v>
      </c>
      <c r="C27" t="str">
        <f xml:space="preserve"> "(SELECT id FROM roles WHERE character_name = '"&amp;roles!B27&amp;"')"</f>
        <v>(SELECT id FROM roles WHERE character_name = 'William Thacker')</v>
      </c>
      <c r="D27" t="s">
        <v>79</v>
      </c>
      <c r="E27" t="s">
        <v>79</v>
      </c>
      <c r="F27" s="6" t="str">
        <f t="shared" si="0"/>
        <v>INSERT INTO actor_roles(id, actor_id, role_id, created_at, updated_at) VALUES (DEFAULT, (SELECT id FROM actors WHERE first_name = 'Hugh' AND last_name = 'Grant'), (SELECT id FROM roles WHERE character_name = 'William Thacker'), now(), now());</v>
      </c>
    </row>
    <row r="28" spans="1:6" x14ac:dyDescent="0.25">
      <c r="A28" t="s">
        <v>72</v>
      </c>
      <c r="B28" t="str">
        <f xml:space="preserve"> "(SELECT id FROM actors WHERE first_name = '"&amp;actors!B27&amp;"' AND last_name = '"&amp;actors!C27&amp;"')"</f>
        <v>(SELECT id FROM actors WHERE first_name = 'Julia' AND last_name = 'Roberts')</v>
      </c>
      <c r="C28" t="str">
        <f xml:space="preserve"> "(SELECT id FROM roles WHERE character_name = '"&amp;roles!B28&amp;"')"</f>
        <v>(SELECT id FROM roles WHERE character_name = 'Anna Scott')</v>
      </c>
      <c r="D28" t="s">
        <v>79</v>
      </c>
      <c r="E28" t="s">
        <v>79</v>
      </c>
      <c r="F28" s="6" t="str">
        <f t="shared" si="0"/>
        <v>INSERT INTO actor_roles(id, actor_id, role_id, created_at, updated_at) VALUES (DEFAULT, (SELECT id FROM actors WHERE first_name = 'Julia' AND last_name = 'Roberts'), (SELECT id FROM roles WHERE character_name = 'Anna Scott'), now(), now());</v>
      </c>
    </row>
    <row r="29" spans="1:6" x14ac:dyDescent="0.25">
      <c r="A29" t="s">
        <v>72</v>
      </c>
      <c r="B29" t="str">
        <f xml:space="preserve"> "(SELECT id FROM actors WHERE first_name = '"&amp;actors!B27&amp;"' AND last_name = '"&amp;actors!C27&amp;"')"</f>
        <v>(SELECT id FROM actors WHERE first_name = 'Julia' AND last_name = 'Roberts')</v>
      </c>
      <c r="C29" t="str">
        <f xml:space="preserve"> "(SELECT id FROM roles WHERE character_name = '"&amp;roles!B29&amp;"')"</f>
        <v>(SELECT id FROM roles WHERE character_name = 'Vivian Ward')</v>
      </c>
      <c r="D29" t="s">
        <v>79</v>
      </c>
      <c r="E29" t="s">
        <v>79</v>
      </c>
      <c r="F29" s="6" t="str">
        <f t="shared" si="0"/>
        <v>INSERT INTO actor_roles(id, actor_id, role_id, created_at, updated_at) VALUES (DEFAULT, (SELECT id FROM actors WHERE first_name = 'Julia' AND last_name = 'Roberts'), (SELECT id FROM roles WHERE character_name = 'Vivian Ward'), now(), now());</v>
      </c>
    </row>
    <row r="30" spans="1:6" x14ac:dyDescent="0.25">
      <c r="A30" t="s">
        <v>72</v>
      </c>
      <c r="B30" t="str">
        <f xml:space="preserve"> "(SELECT id FROM actors WHERE first_name = '"&amp;actors!B28&amp;"' AND last_name = '"&amp;actors!C28&amp;"')"</f>
        <v>(SELECT id FROM actors WHERE first_name = 'Richard' AND last_name = 'Gere')</v>
      </c>
      <c r="C30" t="str">
        <f xml:space="preserve"> "(SELECT id FROM roles WHERE character_name = '"&amp;roles!B30&amp;"')"</f>
        <v>(SELECT id FROM roles WHERE character_name = 'Edward Lewis')</v>
      </c>
      <c r="D30" t="s">
        <v>79</v>
      </c>
      <c r="E30" t="s">
        <v>79</v>
      </c>
      <c r="F30" s="6" t="str">
        <f t="shared" si="0"/>
        <v>INSERT INTO actor_roles(id, actor_id, role_id, created_at, updated_at) VALUES (DEFAULT, (SELECT id FROM actors WHERE first_name = 'Richard' AND last_name = 'Gere'), (SELECT id FROM roles WHERE character_name = 'Edward Lewis'), now(), now());</v>
      </c>
    </row>
    <row r="31" spans="1:6" x14ac:dyDescent="0.25">
      <c r="A31" t="s">
        <v>72</v>
      </c>
      <c r="B31" t="str">
        <f xml:space="preserve"> "(SELECT id FROM actors WHERE first_name = '"&amp;actors!B29&amp;"' AND last_name = '"&amp;actors!C29&amp;"')"</f>
        <v>(SELECT id FROM actors WHERE first_name = 'John' AND last_name = 'Cusack')</v>
      </c>
      <c r="C31" t="str">
        <f xml:space="preserve"> "(SELECT id FROM roles WHERE character_name = '"&amp;roles!B31&amp;"')"</f>
        <v>(SELECT id FROM roles WHERE character_name = 'Lloyd Dobler')</v>
      </c>
      <c r="D31" t="s">
        <v>79</v>
      </c>
      <c r="E31" t="s">
        <v>79</v>
      </c>
      <c r="F31" s="6" t="str">
        <f t="shared" si="0"/>
        <v>INSERT INTO actor_roles(id, actor_id, role_id, created_at, updated_at) VALUES (DEFAULT, (SELECT id FROM actors WHERE first_name = 'John' AND last_name = 'Cusack'), (SELECT id FROM roles WHERE character_name = 'Lloyd Dobler'), now(), now());</v>
      </c>
    </row>
    <row r="32" spans="1:6" x14ac:dyDescent="0.25">
      <c r="A32" t="s">
        <v>72</v>
      </c>
      <c r="B32" t="str">
        <f xml:space="preserve"> "(SELECT id FROM actors WHERE first_name = '"&amp;actors!B30&amp;"' AND last_name = '"&amp;actors!C30&amp;"')"</f>
        <v>(SELECT id FROM actors WHERE first_name = 'Ione' AND last_name = 'Skye')</v>
      </c>
      <c r="C32" t="str">
        <f xml:space="preserve"> "(SELECT id FROM roles WHERE character_name = '"&amp;roles!B32&amp;"')"</f>
        <v>(SELECT id FROM roles WHERE character_name = 'Diane Court')</v>
      </c>
      <c r="D32" t="s">
        <v>79</v>
      </c>
      <c r="E32" t="s">
        <v>79</v>
      </c>
      <c r="F32" s="6" t="str">
        <f t="shared" si="0"/>
        <v>INSERT INTO actor_roles(id, actor_id, role_id, created_at, updated_at) VALUES (DEFAULT, (SELECT id FROM actors WHERE first_name = 'Ione' AND last_name = 'Skye'), (SELECT id FROM roles WHERE character_name = 'Diane Court'), now(), now());</v>
      </c>
    </row>
    <row r="33" spans="1:6" x14ac:dyDescent="0.25">
      <c r="A33" t="s">
        <v>72</v>
      </c>
      <c r="B33" t="str">
        <f xml:space="preserve"> "(SELECT id FROM actors WHERE first_name = '"&amp;actors!B31&amp;"' AND last_name = '"&amp;actors!C31&amp;"')"</f>
        <v>(SELECT id FROM actors WHERE first_name = 'Leonardo' AND last_name = 'DiCaprio')</v>
      </c>
      <c r="C33" t="str">
        <f xml:space="preserve"> "(SELECT id FROM roles WHERE character_name = '"&amp;roles!B33&amp;"')"</f>
        <v>(SELECT id FROM roles WHERE character_name = 'Jack Dawson')</v>
      </c>
      <c r="D33" t="s">
        <v>79</v>
      </c>
      <c r="E33" t="s">
        <v>79</v>
      </c>
      <c r="F33" s="6" t="str">
        <f t="shared" si="0"/>
        <v>INSERT INTO actor_roles(id, actor_id, role_id, created_at, updated_at) VALUES (DEFAULT, (SELECT id FROM actors WHERE first_name = 'Leonardo' AND last_name = 'DiCaprio'), (SELECT id FROM roles WHERE character_name = 'Jack Dawson'), now(), now());</v>
      </c>
    </row>
    <row r="34" spans="1:6" x14ac:dyDescent="0.25">
      <c r="A34" t="s">
        <v>72</v>
      </c>
      <c r="B34" t="str">
        <f xml:space="preserve"> "(SELECT id FROM actors WHERE first_name = '"&amp;actors!B32&amp;"' AND last_name = '"&amp;actors!C32&amp;"')"</f>
        <v>(SELECT id FROM actors WHERE first_name = 'Kate' AND last_name = 'Winslet')</v>
      </c>
      <c r="C34" t="str">
        <f xml:space="preserve"> "(SELECT id FROM roles WHERE character_name = '"&amp;roles!B34&amp;"')"</f>
        <v>(SELECT id FROM roles WHERE character_name = 'Rose DeWitt Bukater')</v>
      </c>
      <c r="D34" t="s">
        <v>79</v>
      </c>
      <c r="E34" t="s">
        <v>79</v>
      </c>
      <c r="F34" s="6" t="str">
        <f t="shared" si="0"/>
        <v>INSERT INTO actor_roles(id, actor_id, role_id, created_at, updated_at) VALUES (DEFAULT, (SELECT id FROM actors WHERE first_name = 'Kate' AND last_name = 'Winslet'), (SELECT id FROM roles WHERE character_name = 'Rose DeWitt Bukater'), now(), now());</v>
      </c>
    </row>
    <row r="35" spans="1:6" x14ac:dyDescent="0.25">
      <c r="A35" t="s">
        <v>72</v>
      </c>
      <c r="B35" t="str">
        <f xml:space="preserve"> "(SELECT id FROM actors WHERE first_name = '"&amp;actors!B33&amp;"' AND last_name = '"&amp;actors!C33&amp;"')"</f>
        <v>(SELECT id FROM actors WHERE first_name = 'Billy' AND last_name = 'Zane')</v>
      </c>
      <c r="C35" t="str">
        <f xml:space="preserve"> "(SELECT id FROM roles WHERE character_name = '"&amp;roles!B35&amp;"')"</f>
        <v>(SELECT id FROM roles WHERE character_name = 'Caledon Kockley')</v>
      </c>
      <c r="D35" t="s">
        <v>79</v>
      </c>
      <c r="E35" t="s">
        <v>79</v>
      </c>
      <c r="F35" s="6" t="str">
        <f t="shared" si="0"/>
        <v>INSERT INTO actor_roles(id, actor_id, role_id, created_at, updated_at) VALUES (DEFAULT, (SELECT id FROM actors WHERE first_name = 'Billy' AND last_name = 'Zane'), (SELECT id FROM roles WHERE character_name = 'Caledon Kockley'), now(), now());</v>
      </c>
    </row>
    <row r="36" spans="1:6" x14ac:dyDescent="0.25">
      <c r="A36" t="s">
        <v>72</v>
      </c>
      <c r="B36" t="str">
        <f xml:space="preserve"> "(SELECT id FROM actors WHERE first_name = '"&amp;actors!B34&amp;"' AND last_name = '"&amp;actors!C34&amp;"')"</f>
        <v>(SELECT id FROM actors WHERE first_name = 'Hilary' AND last_name = 'Swank')</v>
      </c>
      <c r="C36" t="str">
        <f xml:space="preserve"> "(SELECT id FROM roles WHERE character_name = '"&amp;roles!B36&amp;"')"</f>
        <v>(SELECT id FROM roles WHERE character_name = 'Holly')</v>
      </c>
      <c r="D36" t="s">
        <v>79</v>
      </c>
      <c r="E36" t="s">
        <v>79</v>
      </c>
      <c r="F36" s="6" t="str">
        <f t="shared" si="0"/>
        <v>INSERT INTO actor_roles(id, actor_id, role_id, created_at, updated_at) VALUES (DEFAULT, (SELECT id FROM actors WHERE first_name = 'Hilary' AND last_name = 'Swank'), (SELECT id FROM roles WHERE character_name = 'Holly'), now(), now());</v>
      </c>
    </row>
    <row r="37" spans="1:6" x14ac:dyDescent="0.25">
      <c r="A37" t="s">
        <v>72</v>
      </c>
      <c r="B37" t="str">
        <f xml:space="preserve"> "(SELECT id FROM actors WHERE first_name = '"&amp;actors!B35&amp;"' AND last_name = '"&amp;actors!C35&amp;"')"</f>
        <v>(SELECT id FROM actors WHERE first_name = 'Gerard' AND last_name = 'Butler')</v>
      </c>
      <c r="C37" t="str">
        <f xml:space="preserve"> "(SELECT id FROM roles WHERE character_name = '"&amp;roles!B37&amp;"')"</f>
        <v>(SELECT id FROM roles WHERE character_name = 'Gerry')</v>
      </c>
      <c r="D37" t="s">
        <v>79</v>
      </c>
      <c r="E37" t="s">
        <v>79</v>
      </c>
      <c r="F37" s="6" t="str">
        <f t="shared" si="0"/>
        <v>INSERT INTO actor_roles(id, actor_id, role_id, created_at, updated_at) VALUES (DEFAULT, (SELECT id FROM actors WHERE first_name = 'Gerard' AND last_name = 'Butler'), (SELECT id FROM roles WHERE character_name = 'Gerry'), now(), now());</v>
      </c>
    </row>
    <row r="38" spans="1:6" x14ac:dyDescent="0.25">
      <c r="A38" t="s">
        <v>72</v>
      </c>
      <c r="B38" t="str">
        <f xml:space="preserve"> "(SELECT id FROM actors WHERE first_name = '"&amp;actors!B36&amp;"' AND last_name = '"&amp;actors!C36&amp;"')"</f>
        <v>(SELECT id FROM actors WHERE first_name = 'Brad' AND last_name = 'Pitt')</v>
      </c>
      <c r="C38" t="str">
        <f xml:space="preserve"> "(SELECT id FROM roles WHERE character_name = '"&amp;roles!B38&amp;"')"</f>
        <v>(SELECT id FROM roles WHERE character_name = 'Tristan Ludlow')</v>
      </c>
      <c r="D38" t="s">
        <v>79</v>
      </c>
      <c r="E38" t="s">
        <v>79</v>
      </c>
      <c r="F38" s="6" t="str">
        <f t="shared" si="0"/>
        <v>INSERT INTO actor_roles(id, actor_id, role_id, created_at, updated_at) VALUES (DEFAULT, (SELECT id FROM actors WHERE first_name = 'Brad' AND last_name = 'Pitt'), (SELECT id FROM roles WHERE character_name = 'Tristan Ludlow'), now(), now());</v>
      </c>
    </row>
    <row r="39" spans="1:6" x14ac:dyDescent="0.25">
      <c r="A39" t="s">
        <v>72</v>
      </c>
      <c r="B39" t="str">
        <f xml:space="preserve"> "(SELECT id FROM actors WHERE first_name = '"&amp;actors!B37&amp;"' AND last_name = '"&amp;actors!C37&amp;"')"</f>
        <v>(SELECT id FROM actors WHERE first_name = 'Anthony' AND last_name = 'Hopkins')</v>
      </c>
      <c r="C39" t="str">
        <f xml:space="preserve"> "(SELECT id FROM roles WHERE character_name = '"&amp;roles!B39&amp;"')"</f>
        <v>(SELECT id FROM roles WHERE character_name = 'Col. William Ludlow')</v>
      </c>
      <c r="D39" t="s">
        <v>79</v>
      </c>
      <c r="E39" t="s">
        <v>79</v>
      </c>
      <c r="F39" s="6" t="str">
        <f t="shared" si="0"/>
        <v>INSERT INTO actor_roles(id, actor_id, role_id, created_at, updated_at) VALUES (DEFAULT, (SELECT id FROM actors WHERE first_name = 'Anthony' AND last_name = 'Hopkins'), (SELECT id FROM roles WHERE character_name = 'Col. William Ludlow'), now(), now());</v>
      </c>
    </row>
    <row r="40" spans="1:6" x14ac:dyDescent="0.25">
      <c r="A40" t="s">
        <v>72</v>
      </c>
      <c r="B40" t="str">
        <f xml:space="preserve"> "(SELECT id FROM actors WHERE first_name = '"&amp;actors!B38&amp;"' AND last_name = '"&amp;actors!C38&amp;"')"</f>
        <v>(SELECT id FROM actors WHERE first_name = 'Aidan' AND last_name = 'Quinn')</v>
      </c>
      <c r="C40" t="str">
        <f xml:space="preserve"> "(SELECT id FROM roles WHERE character_name = '"&amp;roles!B40&amp;"')"</f>
        <v>(SELECT id FROM roles WHERE character_name = 'Alfred Ludlow')</v>
      </c>
      <c r="D40" t="s">
        <v>79</v>
      </c>
      <c r="E40" t="s">
        <v>79</v>
      </c>
      <c r="F40" s="6" t="str">
        <f t="shared" si="0"/>
        <v>INSERT INTO actor_roles(id, actor_id, role_id, created_at, updated_at) VALUES (DEFAULT, (SELECT id FROM actors WHERE first_name = 'Aidan' AND last_name = 'Quinn'), (SELECT id FROM roles WHERE character_name = 'Alfred Ludlow'), now(), now());</v>
      </c>
    </row>
    <row r="41" spans="1:6" x14ac:dyDescent="0.25">
      <c r="A41" t="s">
        <v>72</v>
      </c>
      <c r="B41" t="str">
        <f xml:space="preserve"> "(SELECT id FROM actors WHERE first_name = '"&amp;actors!B36&amp;"' AND last_name = '"&amp;actors!C36&amp;"')"</f>
        <v>(SELECT id FROM actors WHERE first_name = 'Brad' AND last_name = 'Pitt')</v>
      </c>
      <c r="C41" t="str">
        <f xml:space="preserve"> "(SELECT id FROM roles WHERE character_name = '"&amp;roles!B41&amp;"')"</f>
        <v>(SELECT id FROM roles WHERE character_name = 'Archilles')</v>
      </c>
      <c r="D41" t="s">
        <v>79</v>
      </c>
      <c r="E41" t="s">
        <v>79</v>
      </c>
      <c r="F41" s="6" t="str">
        <f t="shared" si="0"/>
        <v>INSERT INTO actor_roles(id, actor_id, role_id, created_at, updated_at) VALUES (DEFAULT, (SELECT id FROM actors WHERE first_name = 'Brad' AND last_name = 'Pitt'), (SELECT id FROM roles WHERE character_name = 'Archilles'), now(), now());</v>
      </c>
    </row>
    <row r="42" spans="1:6" x14ac:dyDescent="0.25">
      <c r="A42" t="s">
        <v>72</v>
      </c>
      <c r="B42" t="str">
        <f xml:space="preserve"> "(SELECT id FROM actors WHERE first_name = '"&amp;actors!B39&amp;"' AND last_name = '"&amp;actors!C39&amp;"')"</f>
        <v>(SELECT id FROM actors WHERE first_name = 'Eric' AND last_name = 'Bana')</v>
      </c>
      <c r="C42" t="str">
        <f xml:space="preserve"> "(SELECT id FROM roles WHERE character_name = '"&amp;roles!B42&amp;"')"</f>
        <v>(SELECT id FROM roles WHERE character_name = 'Hector')</v>
      </c>
      <c r="D42" t="s">
        <v>79</v>
      </c>
      <c r="E42" t="s">
        <v>79</v>
      </c>
      <c r="F42" s="6" t="str">
        <f t="shared" si="0"/>
        <v>INSERT INTO actor_roles(id, actor_id, role_id, created_at, updated_at) VALUES (DEFAULT, (SELECT id FROM actors WHERE first_name = 'Eric' AND last_name = 'Bana'), (SELECT id FROM roles WHERE character_name = 'Hector'), now(), now());</v>
      </c>
    </row>
    <row r="43" spans="1:6" x14ac:dyDescent="0.25">
      <c r="A43" t="s">
        <v>72</v>
      </c>
      <c r="B43" t="str">
        <f xml:space="preserve"> "(SELECT id FROM actors WHERE first_name = '"&amp;actors!B7&amp;"' AND last_name = '"&amp;actors!C7&amp;"')"</f>
        <v>(SELECT id FROM actors WHERE first_name = 'Orlando' AND last_name = 'Bloom')</v>
      </c>
      <c r="C43" t="str">
        <f xml:space="preserve"> "(SELECT id FROM roles WHERE character_name = '"&amp;roles!B43&amp;"')"</f>
        <v>(SELECT id FROM roles WHERE character_name = 'Paris')</v>
      </c>
      <c r="D43" t="s">
        <v>79</v>
      </c>
      <c r="E43" t="s">
        <v>79</v>
      </c>
      <c r="F43" s="6" t="str">
        <f t="shared" si="0"/>
        <v>INSERT INTO actor_roles(id, actor_id, role_id, created_at, updated_at) VALUES (DEFAULT, (SELECT id FROM actors WHERE first_name = 'Orlando' AND last_name = 'Bloom'), (SELECT id FROM roles WHERE character_name = 'Paris'), now(), now());</v>
      </c>
    </row>
    <row r="44" spans="1:6" x14ac:dyDescent="0.25">
      <c r="A44" t="s">
        <v>72</v>
      </c>
      <c r="B44" t="str">
        <f xml:space="preserve"> "(SELECT id FROM actors WHERE first_name = '"&amp;actors!B40&amp;"' AND last_name = '"&amp;actors!C40&amp;"')"</f>
        <v>(SELECT id FROM actors WHERE first_name = 'Morgan' AND last_name = 'Freeman')</v>
      </c>
      <c r="C44" t="str">
        <f xml:space="preserve"> "(SELECT id FROM roles WHERE character_name = '"&amp;roles!B44&amp;"')"</f>
        <v>(SELECT id FROM roles WHERE character_name = 'Somerset')</v>
      </c>
      <c r="D44" t="s">
        <v>79</v>
      </c>
      <c r="E44" t="s">
        <v>79</v>
      </c>
      <c r="F44" s="6" t="str">
        <f t="shared" si="0"/>
        <v>INSERT INTO actor_roles(id, actor_id, role_id, created_at, updated_at) VALUES (DEFAULT, (SELECT id FROM actors WHERE first_name = 'Morgan' AND last_name = 'Freeman'), (SELECT id FROM roles WHERE character_name = 'Somerset'), now(), now());</v>
      </c>
    </row>
    <row r="45" spans="1:6" x14ac:dyDescent="0.25">
      <c r="A45" t="s">
        <v>72</v>
      </c>
      <c r="B45" t="str">
        <f xml:space="preserve"> "(SELECT id FROM actors WHERE first_name = '"&amp;actors!B36&amp;"' AND last_name = '"&amp;actors!C36&amp;"')"</f>
        <v>(SELECT id FROM actors WHERE first_name = 'Brad' AND last_name = 'Pitt')</v>
      </c>
      <c r="C45" t="str">
        <f xml:space="preserve"> "(SELECT id FROM roles WHERE character_name = '"&amp;roles!B45&amp;"')"</f>
        <v>(SELECT id FROM roles WHERE character_name = 'Mills')</v>
      </c>
      <c r="D45" t="s">
        <v>79</v>
      </c>
      <c r="E45" t="s">
        <v>79</v>
      </c>
      <c r="F45" s="6" t="str">
        <f t="shared" si="0"/>
        <v>INSERT INTO actor_roles(id, actor_id, role_id, created_at, updated_at) VALUES (DEFAULT, (SELECT id FROM actors WHERE first_name = 'Brad' AND last_name = 'Pitt'), (SELECT id FROM roles WHERE character_name = 'Mills'), now(), now());</v>
      </c>
    </row>
    <row r="46" spans="1:6" x14ac:dyDescent="0.25">
      <c r="A46" t="s">
        <v>72</v>
      </c>
      <c r="B46" t="str">
        <f xml:space="preserve"> "(SELECT id FROM actors WHERE first_name = '"&amp;actors!B41&amp;"' AND last_name = '"&amp;actors!C41&amp;"')"</f>
        <v>(SELECT id FROM actors WHERE first_name = 'Kevin' AND last_name = 'Spacey')</v>
      </c>
      <c r="C46" t="str">
        <f xml:space="preserve"> "(SELECT id FROM roles WHERE character_name = '"&amp;roles!B46&amp;"')"</f>
        <v>(SELECT id FROM roles WHERE character_name = 'John Doe')</v>
      </c>
      <c r="D46" t="s">
        <v>79</v>
      </c>
      <c r="E46" t="s">
        <v>79</v>
      </c>
      <c r="F46" s="6" t="str">
        <f t="shared" si="0"/>
        <v>INSERT INTO actor_roles(id, actor_id, role_id, created_at, updated_at) VALUES (DEFAULT, (SELECT id FROM actors WHERE first_name = 'Kevin' AND last_name = 'Spacey'), (SELECT id FROM roles WHERE character_name = 'John Doe'), now(), now());</v>
      </c>
    </row>
    <row r="47" spans="1:6" x14ac:dyDescent="0.25">
      <c r="A47" t="s">
        <v>72</v>
      </c>
      <c r="B47" t="str">
        <f xml:space="preserve"> "(SELECT id FROM actors WHERE first_name = '"&amp;actors!B42&amp;"' AND last_name = '"&amp;actors!C42&amp;"')"</f>
        <v>(SELECT id FROM actors WHERE first_name = 'Ziyi' AND last_name = 'Zhang')</v>
      </c>
      <c r="C47" t="str">
        <f xml:space="preserve"> "(SELECT id FROM roles WHERE character_name = '"&amp;roles!B47&amp;"')"</f>
        <v>(SELECT id FROM roles WHERE character_name = 'Xiao Mei')</v>
      </c>
      <c r="D47" t="s">
        <v>79</v>
      </c>
      <c r="E47" t="s">
        <v>79</v>
      </c>
      <c r="F47" s="6" t="str">
        <f t="shared" si="0"/>
        <v>INSERT INTO actor_roles(id, actor_id, role_id, created_at, updated_at) VALUES (DEFAULT, (SELECT id FROM actors WHERE first_name = 'Ziyi' AND last_name = 'Zhang'), (SELECT id FROM roles WHERE character_name = 'Xiao Mei'), now(), now());</v>
      </c>
    </row>
    <row r="48" spans="1:6" x14ac:dyDescent="0.25">
      <c r="A48" t="s">
        <v>72</v>
      </c>
      <c r="B48" t="str">
        <f xml:space="preserve"> "(SELECT id FROM actors WHERE first_name = '"&amp;actors!B43&amp;"' AND last_name = '"&amp;actors!C43&amp;"')"</f>
        <v>(SELECT id FROM actors WHERE first_name = 'Takeshi' AND last_name = 'Kaneshiro')</v>
      </c>
      <c r="C48" t="str">
        <f xml:space="preserve"> "(SELECT id FROM roles WHERE character_name = '"&amp;roles!B48&amp;"')"</f>
        <v>(SELECT id FROM roles WHERE character_name = 'Jin')</v>
      </c>
      <c r="D48" t="s">
        <v>79</v>
      </c>
      <c r="E48" t="s">
        <v>79</v>
      </c>
      <c r="F48" s="6" t="str">
        <f t="shared" si="0"/>
        <v>INSERT INTO actor_roles(id, actor_id, role_id, created_at, updated_at) VALUES (DEFAULT, (SELECT id FROM actors WHERE first_name = 'Takeshi' AND last_name = 'Kaneshiro'), (SELECT id FROM roles WHERE character_name = 'Jin'), now(), now());</v>
      </c>
    </row>
    <row r="49" spans="1:6" x14ac:dyDescent="0.25">
      <c r="A49" t="s">
        <v>72</v>
      </c>
      <c r="B49" t="str">
        <f xml:space="preserve"> "(SELECT id FROM actors WHERE first_name = '"&amp;actors!B44&amp;"' AND last_name = '"&amp;actors!C44&amp;"')"</f>
        <v>(SELECT id FROM actors WHERE first_name = 'Andy' AND last_name = 'Lau')</v>
      </c>
      <c r="C49" t="str">
        <f xml:space="preserve"> "(SELECT id FROM roles WHERE character_name = '"&amp;roles!B49&amp;"')"</f>
        <v>(SELECT id FROM roles WHERE character_name = 'Leo')</v>
      </c>
      <c r="D49" t="s">
        <v>79</v>
      </c>
      <c r="E49" t="s">
        <v>79</v>
      </c>
      <c r="F49" s="6" t="str">
        <f t="shared" si="0"/>
        <v>INSERT INTO actor_roles(id, actor_id, role_id, created_at, updated_at) VALUES (DEFAULT, (SELECT id FROM actors WHERE first_name = 'Andy' AND last_name = 'Lau'), (SELECT id FROM roles WHERE character_name = 'Leo'), now(), now());</v>
      </c>
    </row>
    <row r="50" spans="1:6" x14ac:dyDescent="0.25">
      <c r="A50" t="s">
        <v>72</v>
      </c>
      <c r="B50" t="str">
        <f xml:space="preserve"> "(SELECT id FROM actors WHERE first_name = '"&amp;actors!B45&amp;"' AND last_name = '"&amp;actors!C45&amp;"')"</f>
        <v>(SELECT id FROM actors WHERE first_name = 'Jet' AND last_name = 'Li')</v>
      </c>
      <c r="C50" t="str">
        <f xml:space="preserve"> "(SELECT id FROM roles WHERE character_name = '"&amp;roles!B50&amp;"')"</f>
        <v>(SELECT id FROM roles WHERE character_name = 'Nameless')</v>
      </c>
      <c r="D50" t="s">
        <v>79</v>
      </c>
      <c r="E50" t="s">
        <v>79</v>
      </c>
      <c r="F50" s="6" t="str">
        <f t="shared" si="0"/>
        <v>INSERT INTO actor_roles(id, actor_id, role_id, created_at, updated_at) VALUES (DEFAULT, (SELECT id FROM actors WHERE first_name = 'Jet' AND last_name = 'Li'), (SELECT id FROM roles WHERE character_name = 'Nameless'), now(), now());</v>
      </c>
    </row>
    <row r="51" spans="1:6" x14ac:dyDescent="0.25">
      <c r="A51" t="s">
        <v>72</v>
      </c>
      <c r="B51" t="str">
        <f xml:space="preserve"> "(SELECT id FROM actors WHERE first_name = '"&amp;actors!B46&amp;"' AND last_name = '"&amp;actors!C46&amp;"')"</f>
        <v>(SELECT id FROM actors WHERE first_name = 'Tony' AND last_name = 'Chiu Wai Leung')</v>
      </c>
      <c r="C51" t="str">
        <f xml:space="preserve"> "(SELECT id FROM roles WHERE character_name = '"&amp;roles!B51&amp;"')"</f>
        <v>(SELECT id FROM roles WHERE character_name = 'Broken Sword')</v>
      </c>
      <c r="D51" t="s">
        <v>79</v>
      </c>
      <c r="E51" t="s">
        <v>79</v>
      </c>
      <c r="F51" s="6" t="str">
        <f t="shared" si="0"/>
        <v>INSERT INTO actor_roles(id, actor_id, role_id, created_at, updated_at) VALUES (DEFAULT, (SELECT id FROM actors WHERE first_name = 'Tony' AND last_name = 'Chiu Wai Leung'), (SELECT id FROM roles WHERE character_name = 'Broken Sword'), now(), now());</v>
      </c>
    </row>
    <row r="52" spans="1:6" x14ac:dyDescent="0.25">
      <c r="A52" t="s">
        <v>72</v>
      </c>
      <c r="B52" t="str">
        <f xml:space="preserve"> "(SELECT id FROM actors WHERE first_name = '"&amp;actors!B47&amp;"' AND last_name = '"&amp;actors!C47&amp;"')"</f>
        <v>(SELECT id FROM actors WHERE first_name = 'Maggie' AND last_name = 'Cheung')</v>
      </c>
      <c r="C52" t="str">
        <f xml:space="preserve"> "(SELECT id FROM roles WHERE character_name = '"&amp;roles!B52&amp;"')"</f>
        <v>(SELECT id FROM roles WHERE character_name = 'Flying Sword')</v>
      </c>
      <c r="D52" t="s">
        <v>79</v>
      </c>
      <c r="E52" t="s">
        <v>79</v>
      </c>
      <c r="F52" s="6" t="str">
        <f t="shared" si="0"/>
        <v>INSERT INTO actor_roles(id, actor_id, role_id, created_at, updated_at) VALUES (DEFAULT, (SELECT id FROM actors WHERE first_name = 'Maggie' AND last_name = 'Cheung'), (SELECT id FROM roles WHERE character_name = 'Flying Sword'), now(), now());</v>
      </c>
    </row>
    <row r="53" spans="1:6" x14ac:dyDescent="0.25">
      <c r="A53" t="s">
        <v>72</v>
      </c>
      <c r="B53" t="str">
        <f xml:space="preserve"> "(SELECT id FROM actors WHERE first_name = '"&amp;actors!B42&amp;"' AND last_name = '"&amp;actors!C42&amp;"')"</f>
        <v>(SELECT id FROM actors WHERE first_name = 'Ziyi' AND last_name = 'Zhang')</v>
      </c>
      <c r="C53" t="str">
        <f xml:space="preserve"> "(SELECT id FROM roles WHERE character_name = '"&amp;roles!B53&amp;"')"</f>
        <v>(SELECT id FROM roles WHERE character_name = 'Moon')</v>
      </c>
      <c r="D53" t="s">
        <v>79</v>
      </c>
      <c r="E53" t="s">
        <v>79</v>
      </c>
      <c r="F53" s="6" t="str">
        <f t="shared" si="0"/>
        <v>INSERT INTO actor_roles(id, actor_id, role_id, created_at, updated_at) VALUES (DEFAULT, (SELECT id FROM actors WHERE first_name = 'Ziyi' AND last_name = 'Zhang'), (SELECT id FROM roles WHERE character_name = 'Moon'), now(), now());</v>
      </c>
    </row>
    <row r="54" spans="1:6" x14ac:dyDescent="0.25">
      <c r="A54" t="s">
        <v>72</v>
      </c>
      <c r="B54" t="str">
        <f xml:space="preserve"> "(SELECT id FROM actors WHERE first_name = '"&amp;actors!B46&amp;"' AND last_name = '"&amp;actors!C46&amp;"')"</f>
        <v>(SELECT id FROM actors WHERE first_name = 'Tony' AND last_name = 'Chiu Wai Leung')</v>
      </c>
      <c r="C54" t="str">
        <f xml:space="preserve"> "(SELECT id FROM roles WHERE character_name = '"&amp;roles!B54&amp;"')"</f>
        <v>(SELECT id FROM roles WHERE character_name = 'Zhou Yu')</v>
      </c>
      <c r="D54" t="s">
        <v>79</v>
      </c>
      <c r="E54" t="s">
        <v>79</v>
      </c>
      <c r="F54" s="6" t="str">
        <f t="shared" si="0"/>
        <v>INSERT INTO actor_roles(id, actor_id, role_id, created_at, updated_at) VALUES (DEFAULT, (SELECT id FROM actors WHERE first_name = 'Tony' AND last_name = 'Chiu Wai Leung'), (SELECT id FROM roles WHERE character_name = 'Zhou Yu'), now(), now());</v>
      </c>
    </row>
    <row r="55" spans="1:6" x14ac:dyDescent="0.25">
      <c r="A55" t="s">
        <v>72</v>
      </c>
      <c r="B55" t="str">
        <f xml:space="preserve"> "(SELECT id FROM actors WHERE first_name = '"&amp;actors!B43&amp;"' AND last_name = '"&amp;actors!C43&amp;"')"</f>
        <v>(SELECT id FROM actors WHERE first_name = 'Takeshi' AND last_name = 'Kaneshiro')</v>
      </c>
      <c r="C55" t="str">
        <f xml:space="preserve"> "(SELECT id FROM roles WHERE character_name = '"&amp;roles!B55&amp;"')"</f>
        <v>(SELECT id FROM roles WHERE character_name = 'Zhuge Liang')</v>
      </c>
      <c r="D55" t="s">
        <v>79</v>
      </c>
      <c r="E55" t="s">
        <v>79</v>
      </c>
      <c r="F55" s="6" t="str">
        <f t="shared" si="0"/>
        <v>INSERT INTO actor_roles(id, actor_id, role_id, created_at, updated_at) VALUES (DEFAULT, (SELECT id FROM actors WHERE first_name = 'Takeshi' AND last_name = 'Kaneshiro'), (SELECT id FROM roles WHERE character_name = 'Zhuge Liang'), now(), now());</v>
      </c>
    </row>
    <row r="56" spans="1:6" x14ac:dyDescent="0.25">
      <c r="A56" t="s">
        <v>72</v>
      </c>
      <c r="B56" t="str">
        <f xml:space="preserve"> "(SELECT id FROM actors WHERE first_name = '"&amp;actors!B48&amp;"' AND last_name = '"&amp;actors!C48&amp;"')"</f>
        <v>(SELECT id FROM actors WHERE first_name = 'Fengyi' AND last_name = 'Zhang')</v>
      </c>
      <c r="C56" t="str">
        <f xml:space="preserve"> "(SELECT id FROM roles WHERE character_name = '"&amp;roles!B56&amp;"')"</f>
        <v>(SELECT id FROM roles WHERE character_name = 'Cao Cao')</v>
      </c>
      <c r="D56" t="s">
        <v>79</v>
      </c>
      <c r="E56" t="s">
        <v>79</v>
      </c>
      <c r="F56" s="6" t="str">
        <f t="shared" si="0"/>
        <v>INSERT INTO actor_roles(id, actor_id, role_id, created_at, updated_at) VALUES (DEFAULT, (SELECT id FROM actors WHERE first_name = 'Fengyi' AND last_name = 'Zhang'), (SELECT id FROM roles WHERE character_name = 'Cao Cao'), now(), now());</v>
      </c>
    </row>
    <row r="57" spans="1:6" x14ac:dyDescent="0.25">
      <c r="A57" t="s">
        <v>72</v>
      </c>
      <c r="B57" t="str">
        <f xml:space="preserve"> "(SELECT id FROM actors WHERE first_name = '"&amp;actors!B46&amp;"' AND last_name = '"&amp;actors!C46&amp;"')"</f>
        <v>(SELECT id FROM actors WHERE first_name = 'Tony' AND last_name = 'Chiu Wai Leung')</v>
      </c>
      <c r="C57" t="str">
        <f xml:space="preserve"> "(SELECT id FROM roles WHERE character_name = '"&amp;roles!B54&amp;"')"</f>
        <v>(SELECT id FROM roles WHERE character_name = 'Zhou Yu')</v>
      </c>
      <c r="D57" t="s">
        <v>79</v>
      </c>
      <c r="E57" t="s">
        <v>79</v>
      </c>
      <c r="F57" s="6" t="str">
        <f t="shared" si="0"/>
        <v>INSERT INTO actor_roles(id, actor_id, role_id, created_at, updated_at) VALUES (DEFAULT, (SELECT id FROM actors WHERE first_name = 'Tony' AND last_name = 'Chiu Wai Leung'), (SELECT id FROM roles WHERE character_name = 'Zhou Yu'), now(), now());</v>
      </c>
    </row>
    <row r="58" spans="1:6" x14ac:dyDescent="0.25">
      <c r="A58" t="s">
        <v>72</v>
      </c>
      <c r="B58" t="str">
        <f xml:space="preserve"> "(SELECT id FROM actors WHERE first_name = '"&amp;actors!B43&amp;"' AND last_name = '"&amp;actors!C43&amp;"')"</f>
        <v>(SELECT id FROM actors WHERE first_name = 'Takeshi' AND last_name = 'Kaneshiro')</v>
      </c>
      <c r="C58" t="str">
        <f xml:space="preserve"> "(SELECT id FROM roles WHERE character_name = '"&amp;roles!B55&amp;"')"</f>
        <v>(SELECT id FROM roles WHERE character_name = 'Zhuge Liang')</v>
      </c>
      <c r="D58" t="s">
        <v>79</v>
      </c>
      <c r="E58" t="s">
        <v>79</v>
      </c>
      <c r="F58" s="6" t="str">
        <f t="shared" si="0"/>
        <v>INSERT INTO actor_roles(id, actor_id, role_id, created_at, updated_at) VALUES (DEFAULT, (SELECT id FROM actors WHERE first_name = 'Takeshi' AND last_name = 'Kaneshiro'), (SELECT id FROM roles WHERE character_name = 'Zhuge Liang'), now(), now());</v>
      </c>
    </row>
    <row r="59" spans="1:6" x14ac:dyDescent="0.25">
      <c r="A59" t="s">
        <v>72</v>
      </c>
      <c r="B59" t="str">
        <f xml:space="preserve"> "(SELECT id FROM actors WHERE first_name = '"&amp;actors!B48&amp;"' AND last_name = '"&amp;actors!C48&amp;"')"</f>
        <v>(SELECT id FROM actors WHERE first_name = 'Fengyi' AND last_name = 'Zhang')</v>
      </c>
      <c r="C59" t="str">
        <f xml:space="preserve"> "(SELECT id FROM roles WHERE character_name = '"&amp;roles!B56&amp;"')"</f>
        <v>(SELECT id FROM roles WHERE character_name = 'Cao Cao')</v>
      </c>
      <c r="D59" t="s">
        <v>79</v>
      </c>
      <c r="E59" t="s">
        <v>79</v>
      </c>
      <c r="F59" s="6" t="str">
        <f t="shared" si="0"/>
        <v>INSERT INTO actor_roles(id, actor_id, role_id, created_at, updated_at) VALUES (DEFAULT, (SELECT id FROM actors WHERE first_name = 'Fengyi' AND last_name = 'Zhang'), (SELECT id FROM roles WHERE character_name = 'Cao Cao'), now(), now());</v>
      </c>
    </row>
    <row r="60" spans="1:6" x14ac:dyDescent="0.25">
      <c r="A60" t="s">
        <v>72</v>
      </c>
      <c r="B60" t="str">
        <f xml:space="preserve"> "(SELECT id FROM actors WHERE first_name = '"&amp;actors!B49&amp;"' AND last_name = '"&amp;actors!C49&amp;"')"</f>
        <v>(SELECT id FROM actors WHERE first_name = 'Arnold' AND last_name = 'Schwarzenegger')</v>
      </c>
      <c r="C60" t="str">
        <f xml:space="preserve"> "(SELECT id FROM roles WHERE character_name = '"&amp;roles!B57&amp;"')"</f>
        <v>(SELECT id FROM roles WHERE character_name = 'Terminator')</v>
      </c>
      <c r="D60" t="s">
        <v>79</v>
      </c>
      <c r="E60" t="s">
        <v>79</v>
      </c>
      <c r="F60" s="6" t="str">
        <f t="shared" si="0"/>
        <v>INSERT INTO actor_roles(id, actor_id, role_id, created_at, updated_at) VALUES (DEFAULT, (SELECT id FROM actors WHERE first_name = 'Arnold' AND last_name = 'Schwarzenegger'), (SELECT id FROM roles WHERE character_name = 'Terminator'), now(), now());</v>
      </c>
    </row>
    <row r="61" spans="1:6" x14ac:dyDescent="0.25">
      <c r="A61" t="s">
        <v>72</v>
      </c>
      <c r="B61" t="str">
        <f xml:space="preserve"> "(SELECT id FROM actors WHERE first_name = '"&amp;actors!B50&amp;"' AND last_name = '"&amp;actors!C50&amp;"')"</f>
        <v>(SELECT id FROM actors WHERE first_name = 'Linda' AND last_name = 'Hamilton')</v>
      </c>
      <c r="C61" t="str">
        <f xml:space="preserve"> "(SELECT id FROM roles WHERE character_name = '"&amp;roles!B58&amp;"')"</f>
        <v>(SELECT id FROM roles WHERE character_name = 'Sarah Connor')</v>
      </c>
      <c r="D61" t="s">
        <v>79</v>
      </c>
      <c r="E61" t="s">
        <v>79</v>
      </c>
      <c r="F61" s="6" t="str">
        <f t="shared" si="0"/>
        <v>INSERT INTO actor_roles(id, actor_id, role_id, created_at, updated_at) VALUES (DEFAULT, (SELECT id FROM actors WHERE first_name = 'Linda' AND last_name = 'Hamilton'), (SELECT id FROM roles WHERE character_name = 'Sarah Connor'), now(), now());</v>
      </c>
    </row>
    <row r="62" spans="1:6" x14ac:dyDescent="0.25">
      <c r="A62" t="s">
        <v>72</v>
      </c>
      <c r="B62" t="str">
        <f xml:space="preserve"> "(SELECT id FROM actors WHERE first_name = '"&amp;actors!B51&amp;"' AND last_name = '"&amp;actors!C51&amp;"')"</f>
        <v>(SELECT id FROM actors WHERE first_name = 'Michael' AND last_name = 'Biehn')</v>
      </c>
      <c r="C62" t="str">
        <f xml:space="preserve"> "(SELECT id FROM roles WHERE character_name = '"&amp;roles!B59&amp;"')"</f>
        <v>(SELECT id FROM roles WHERE character_name = 'Kyle Reese')</v>
      </c>
      <c r="D62" t="s">
        <v>79</v>
      </c>
      <c r="E62" t="s">
        <v>79</v>
      </c>
      <c r="F62" s="6" t="str">
        <f t="shared" si="0"/>
        <v>INSERT INTO actor_roles(id, actor_id, role_id, created_at, updated_at) VALUES (DEFAULT, (SELECT id FROM actors WHERE first_name = 'Michael' AND last_name = 'Biehn'), (SELECT id FROM roles WHERE character_name = 'Kyle Reese'), now(), now());</v>
      </c>
    </row>
    <row r="63" spans="1:6" x14ac:dyDescent="0.25">
      <c r="A63" t="s">
        <v>72</v>
      </c>
      <c r="B63" t="str">
        <f xml:space="preserve"> "(SELECT id FROM actors WHERE first_name = '"&amp;actors!B52&amp;"' AND last_name = '"&amp;actors!C52&amp;"')"</f>
        <v>(SELECT id FROM actors WHERE first_name = 'Sigourney' AND last_name = 'Weaver')</v>
      </c>
      <c r="C63" t="str">
        <f xml:space="preserve"> "(SELECT id FROM roles WHERE character_name = '"&amp;roles!B60&amp;"')"</f>
        <v>(SELECT id FROM roles WHERE character_name = 'Ripley')</v>
      </c>
      <c r="D63" t="s">
        <v>79</v>
      </c>
      <c r="E63" t="s">
        <v>79</v>
      </c>
      <c r="F63" s="6" t="str">
        <f t="shared" si="0"/>
        <v>INSERT INTO actor_roles(id, actor_id, role_id, created_at, updated_at) VALUES (DEFAULT, (SELECT id FROM actors WHERE first_name = 'Sigourney' AND last_name = 'Weaver'), (SELECT id FROM roles WHERE character_name = 'Ripley'), now(), now());</v>
      </c>
    </row>
    <row r="64" spans="1:6" x14ac:dyDescent="0.25">
      <c r="A64" t="s">
        <v>72</v>
      </c>
      <c r="B64" t="str">
        <f xml:space="preserve"> "(SELECT id FROM actors WHERE first_name = '"&amp;actors!B53&amp;"' AND last_name = '"&amp;actors!C53&amp;"')"</f>
        <v>(SELECT id FROM actors WHERE first_name = 'Tom' AND last_name = 'Skerritt')</v>
      </c>
      <c r="C64" t="str">
        <f xml:space="preserve"> "(SELECT id FROM roles WHERE character_name = '"&amp;roles!B61&amp;"')"</f>
        <v>(SELECT id FROM roles WHERE character_name = 'Dallas')</v>
      </c>
      <c r="D64" t="s">
        <v>79</v>
      </c>
      <c r="E64" t="s">
        <v>79</v>
      </c>
      <c r="F64" s="6" t="str">
        <f t="shared" si="0"/>
        <v>INSERT INTO actor_roles(id, actor_id, role_id, created_at, updated_at) VALUES (DEFAULT, (SELECT id FROM actors WHERE first_name = 'Tom' AND last_name = 'Skerritt'), (SELECT id FROM roles WHERE character_name = 'Dallas'), now(), now());</v>
      </c>
    </row>
    <row r="65" spans="1:6" x14ac:dyDescent="0.25">
      <c r="A65" t="s">
        <v>72</v>
      </c>
      <c r="B65" t="str">
        <f xml:space="preserve"> "(SELECT id FROM actors WHERE first_name = '"&amp;actors!B54&amp;"' AND last_name = '"&amp;actors!C54&amp;"')"</f>
        <v>(SELECT id FROM actors WHERE first_name = 'John' AND last_name = 'Hurt')</v>
      </c>
      <c r="C65" t="str">
        <f xml:space="preserve"> "(SELECT id FROM roles WHERE character_name = '"&amp;roles!B62&amp;"')"</f>
        <v>(SELECT id FROM roles WHERE character_name = 'Kane')</v>
      </c>
      <c r="D65" t="s">
        <v>79</v>
      </c>
      <c r="E65" t="s">
        <v>79</v>
      </c>
      <c r="F65" s="6" t="str">
        <f t="shared" si="0"/>
        <v>INSERT INTO actor_roles(id, actor_id, role_id, created_at, updated_at) VALUES (DEFAULT, (SELECT id FROM actors WHERE first_name = 'John' AND last_name = 'Hurt'), (SELECT id FROM roles WHERE character_name = 'Kane'), now(), now());</v>
      </c>
    </row>
    <row r="66" spans="1:6" x14ac:dyDescent="0.25">
      <c r="A66" t="s">
        <v>72</v>
      </c>
      <c r="B66" t="str">
        <f xml:space="preserve"> "(SELECT id FROM actors WHERE first_name = '"&amp;actors!B55&amp;"' AND last_name = '"&amp;actors!C55&amp;"')"</f>
        <v>(SELECT id FROM actors WHERE first_name = 'Noomi' AND last_name = 'Rapace')</v>
      </c>
      <c r="C66" t="str">
        <f xml:space="preserve"> "(SELECT id FROM roles WHERE character_name = '"&amp;roles!B63&amp;"')"</f>
        <v>(SELECT id FROM roles WHERE character_name = 'Elizabeth Shaw')</v>
      </c>
      <c r="D66" t="s">
        <v>79</v>
      </c>
      <c r="E66" t="s">
        <v>79</v>
      </c>
      <c r="F66" s="6" t="str">
        <f t="shared" si="0"/>
        <v>INSERT INTO actor_roles(id, actor_id, role_id, created_at, updated_at) VALUES (DEFAULT, (SELECT id FROM actors WHERE first_name = 'Noomi' AND last_name = 'Rapace'), (SELECT id FROM roles WHERE character_name = 'Elizabeth Shaw'), now(), now());</v>
      </c>
    </row>
    <row r="67" spans="1:6" x14ac:dyDescent="0.25">
      <c r="A67" t="s">
        <v>72</v>
      </c>
      <c r="B67" t="str">
        <f xml:space="preserve"> "(SELECT id FROM actors WHERE first_name = '"&amp;actors!B56&amp;"' AND last_name = '"&amp;actors!C56&amp;"')"</f>
        <v>(SELECT id FROM actors WHERE first_name = 'Logan' AND last_name = 'Marshall-Green')</v>
      </c>
      <c r="C67" t="str">
        <f xml:space="preserve"> "(SELECT id FROM roles WHERE character_name = '"&amp;roles!B64&amp;"')"</f>
        <v>(SELECT id FROM roles WHERE character_name = 'Charlie Holloway')</v>
      </c>
      <c r="D67" t="s">
        <v>79</v>
      </c>
      <c r="E67" t="s">
        <v>79</v>
      </c>
      <c r="F67" s="6" t="str">
        <f t="shared" ref="F67:F126" si="1" xml:space="preserve"> "INSERT INTO actor_roles("&amp;A$1&amp;", "&amp;B$1&amp;", "&amp;C$1&amp;", "&amp;D$1&amp;", "&amp;E$1&amp;") VALUES ("&amp;A67&amp;", "&amp;B67&amp;", "&amp;C67&amp;", "&amp;D67&amp;", "&amp;E67&amp;");"</f>
        <v>INSERT INTO actor_roles(id, actor_id, role_id, created_at, updated_at) VALUES (DEFAULT, (SELECT id FROM actors WHERE first_name = 'Logan' AND last_name = 'Marshall-Green'), (SELECT id FROM roles WHERE character_name = 'Charlie Holloway'), now(), now());</v>
      </c>
    </row>
    <row r="68" spans="1:6" x14ac:dyDescent="0.25">
      <c r="A68" t="s">
        <v>72</v>
      </c>
      <c r="B68" t="str">
        <f xml:space="preserve"> "(SELECT id FROM actors WHERE first_name = '"&amp;actors!B57&amp;"' AND last_name = '"&amp;actors!C57&amp;"')"</f>
        <v>(SELECT id FROM actors WHERE first_name = 'Michael' AND last_name = 'Fassbender')</v>
      </c>
      <c r="C68" t="str">
        <f xml:space="preserve"> "(SELECT id FROM roles WHERE character_name = '"&amp;roles!B65&amp;"')"</f>
        <v>(SELECT id FROM roles WHERE character_name = 'David')</v>
      </c>
      <c r="D68" t="s">
        <v>79</v>
      </c>
      <c r="E68" t="s">
        <v>79</v>
      </c>
      <c r="F68" s="6" t="str">
        <f t="shared" si="1"/>
        <v>INSERT INTO actor_roles(id, actor_id, role_id, created_at, updated_at) VALUES (DEFAULT, (SELECT id FROM actors WHERE first_name = 'Michael' AND last_name = 'Fassbender'), (SELECT id FROM roles WHERE character_name = 'David'), now(), now());</v>
      </c>
    </row>
    <row r="69" spans="1:6" x14ac:dyDescent="0.25">
      <c r="A69" t="s">
        <v>72</v>
      </c>
      <c r="B69" t="str">
        <f xml:space="preserve"> "(SELECT id FROM actors WHERE first_name = '"&amp;actors!B58&amp;"' AND last_name = '"&amp;actors!C58&amp;"')"</f>
        <v>(SELECT id FROM actors WHERE first_name = 'Charlize' AND last_name = 'Theron')</v>
      </c>
      <c r="C69" t="str">
        <f xml:space="preserve"> "(SELECT id FROM roles WHERE character_name = '"&amp;roles!B66&amp;"')"</f>
        <v>(SELECT id FROM roles WHERE character_name = 'Meredith Vickers')</v>
      </c>
      <c r="D69" t="s">
        <v>79</v>
      </c>
      <c r="E69" t="s">
        <v>79</v>
      </c>
      <c r="F69" s="6" t="str">
        <f t="shared" si="1"/>
        <v>INSERT INTO actor_roles(id, actor_id, role_id, created_at, updated_at) VALUES (DEFAULT, (SELECT id FROM actors WHERE first_name = 'Charlize' AND last_name = 'Theron'), (SELECT id FROM roles WHERE character_name = 'Meredith Vickers'), now(), now());</v>
      </c>
    </row>
    <row r="70" spans="1:6" x14ac:dyDescent="0.25">
      <c r="A70" t="s">
        <v>72</v>
      </c>
      <c r="B70" t="str">
        <f xml:space="preserve"> "(SELECT id FROM actors WHERE first_name = '"&amp;actors!B59&amp;"' AND last_name = '"&amp;actors!C59&amp;"')"</f>
        <v>(SELECT id FROM actors WHERE first_name = 'Dustin' AND last_name = 'Hoffman')</v>
      </c>
      <c r="C70" t="str">
        <f xml:space="preserve"> "(SELECT id FROM roles WHERE character_name = '"&amp;roles!B67&amp;"')"</f>
        <v>(SELECT id FROM roles WHERE character_name = 'Dr. Norman Goodman')</v>
      </c>
      <c r="D70" t="s">
        <v>79</v>
      </c>
      <c r="E70" t="s">
        <v>79</v>
      </c>
      <c r="F70" s="6" t="str">
        <f t="shared" si="1"/>
        <v>INSERT INTO actor_roles(id, actor_id, role_id, created_at, updated_at) VALUES (DEFAULT, (SELECT id FROM actors WHERE first_name = 'Dustin' AND last_name = 'Hoffman'), (SELECT id FROM roles WHERE character_name = 'Dr. Norman Goodman'), now(), now());</v>
      </c>
    </row>
    <row r="71" spans="1:6" x14ac:dyDescent="0.25">
      <c r="A71" t="s">
        <v>72</v>
      </c>
      <c r="B71" t="str">
        <f xml:space="preserve"> "(SELECT id FROM actors WHERE first_name = '"&amp;actors!B60&amp;"' AND last_name = '"&amp;actors!C60&amp;"')"</f>
        <v>(SELECT id FROM actors WHERE first_name = 'Sharon' AND last_name = 'Stone')</v>
      </c>
      <c r="C71" t="str">
        <f xml:space="preserve"> "(SELECT id FROM roles WHERE character_name = '"&amp;roles!B68&amp;"')"</f>
        <v>(SELECT id FROM roles WHERE character_name = 'Dr. Elizabeth Halperin')</v>
      </c>
      <c r="D71" t="s">
        <v>79</v>
      </c>
      <c r="E71" t="s">
        <v>79</v>
      </c>
      <c r="F71" s="6" t="str">
        <f t="shared" si="1"/>
        <v>INSERT INTO actor_roles(id, actor_id, role_id, created_at, updated_at) VALUES (DEFAULT, (SELECT id FROM actors WHERE first_name = 'Sharon' AND last_name = 'Stone'), (SELECT id FROM roles WHERE character_name = 'Dr. Elizabeth Halperin'), now(), now());</v>
      </c>
    </row>
    <row r="72" spans="1:6" x14ac:dyDescent="0.25">
      <c r="A72" t="s">
        <v>72</v>
      </c>
      <c r="B72" t="str">
        <f xml:space="preserve"> "(SELECT id FROM actors WHERE first_name = '"&amp;actors!B61&amp;"' AND last_name = '"&amp;actors!C61&amp;"')"</f>
        <v>(SELECT id FROM actors WHERE first_name = 'Samuel L.' AND last_name = 'Jackson')</v>
      </c>
      <c r="C72" t="str">
        <f xml:space="preserve"> "(SELECT id FROM roles WHERE character_name = '"&amp;roles!B69&amp;"')"</f>
        <v>(SELECT id FROM roles WHERE character_name = 'Dr. Harry Adams')</v>
      </c>
      <c r="D72" t="s">
        <v>79</v>
      </c>
      <c r="E72" t="s">
        <v>79</v>
      </c>
      <c r="F72" s="6" t="str">
        <f t="shared" si="1"/>
        <v>INSERT INTO actor_roles(id, actor_id, role_id, created_at, updated_at) VALUES (DEFAULT, (SELECT id FROM actors WHERE first_name = 'Samuel L.' AND last_name = 'Jackson'), (SELECT id FROM roles WHERE character_name = 'Dr. Harry Adams'), now(), now());</v>
      </c>
    </row>
    <row r="73" spans="1:6" x14ac:dyDescent="0.25">
      <c r="A73" t="s">
        <v>72</v>
      </c>
      <c r="B73" t="str">
        <f xml:space="preserve"> "(SELECT id FROM actors WHERE first_name = '"&amp;actors!B62&amp;"' AND last_name = '"&amp;actors!C62&amp;"')"</f>
        <v>(SELECT id FROM actors WHERE first_name = 'Mark' AND last_name = 'Hamill')</v>
      </c>
      <c r="C73" t="str">
        <f xml:space="preserve"> "(SELECT id FROM roles WHERE character_name = '"&amp;roles!B70&amp;"')"</f>
        <v>(SELECT id FROM roles WHERE character_name = 'Luke Skywalker')</v>
      </c>
      <c r="D73" t="s">
        <v>79</v>
      </c>
      <c r="E73" t="s">
        <v>79</v>
      </c>
      <c r="F73" s="6" t="str">
        <f t="shared" si="1"/>
        <v>INSERT INTO actor_roles(id, actor_id, role_id, created_at, updated_at) VALUES (DEFAULT, (SELECT id FROM actors WHERE first_name = 'Mark' AND last_name = 'Hamill'), (SELECT id FROM roles WHERE character_name = 'Luke Skywalker'), now(), now());</v>
      </c>
    </row>
    <row r="74" spans="1:6" x14ac:dyDescent="0.25">
      <c r="A74" t="s">
        <v>72</v>
      </c>
      <c r="B74" t="str">
        <f xml:space="preserve"> "(SELECT id FROM actors WHERE first_name = '"&amp;actors!B63&amp;"' AND last_name = '"&amp;actors!C63&amp;"')"</f>
        <v>(SELECT id FROM actors WHERE first_name = 'Harrison' AND last_name = 'Ford')</v>
      </c>
      <c r="C74" t="str">
        <f xml:space="preserve"> "(SELECT id FROM roles WHERE character_name = '"&amp;roles!B71&amp;"')"</f>
        <v>(SELECT id FROM roles WHERE character_name = 'Han Solo')</v>
      </c>
      <c r="D74" t="s">
        <v>79</v>
      </c>
      <c r="E74" t="s">
        <v>79</v>
      </c>
      <c r="F74" s="6" t="str">
        <f t="shared" si="1"/>
        <v>INSERT INTO actor_roles(id, actor_id, role_id, created_at, updated_at) VALUES (DEFAULT, (SELECT id FROM actors WHERE first_name = 'Harrison' AND last_name = 'Ford'), (SELECT id FROM roles WHERE character_name = 'Han Solo'), now(), now());</v>
      </c>
    </row>
    <row r="75" spans="1:6" x14ac:dyDescent="0.25">
      <c r="A75" t="s">
        <v>72</v>
      </c>
      <c r="B75" t="str">
        <f xml:space="preserve"> "(SELECT id FROM actors WHERE first_name = '"&amp;actors!B64&amp;"' AND last_name = '"&amp;actors!C64&amp;"')"</f>
        <v>(SELECT id FROM actors WHERE first_name = 'Carrie' AND last_name = 'Fisher')</v>
      </c>
      <c r="C75" t="str">
        <f xml:space="preserve"> "(SELECT id FROM roles WHERE character_name = '"&amp;roles!B72&amp;"')"</f>
        <v>(SELECT id FROM roles WHERE character_name = 'Princess Leia Organa')</v>
      </c>
      <c r="D75" t="s">
        <v>79</v>
      </c>
      <c r="E75" t="s">
        <v>79</v>
      </c>
      <c r="F75" s="6" t="str">
        <f t="shared" si="1"/>
        <v>INSERT INTO actor_roles(id, actor_id, role_id, created_at, updated_at) VALUES (DEFAULT, (SELECT id FROM actors WHERE first_name = 'Carrie' AND last_name = 'Fisher'), (SELECT id FROM roles WHERE character_name = 'Princess Leia Organa'), now(), now());</v>
      </c>
    </row>
    <row r="76" spans="1:6" x14ac:dyDescent="0.25">
      <c r="A76" t="s">
        <v>72</v>
      </c>
      <c r="B76" t="str">
        <f xml:space="preserve"> "(SELECT id FROM actors WHERE first_name = '"&amp;actors!B12&amp;"' AND last_name = '"&amp;actors!C12&amp;"')"</f>
        <v>(SELECT id FROM actors WHERE first_name = 'Christian' AND last_name = 'Bale')</v>
      </c>
      <c r="C76" t="str">
        <f xml:space="preserve"> "(SELECT id FROM roles WHERE character_name = '"&amp;roles!B73&amp;"')"</f>
        <v>(SELECT id FROM roles WHERE character_name = 'Michael Burry')</v>
      </c>
      <c r="D76" t="s">
        <v>79</v>
      </c>
      <c r="E76" t="s">
        <v>79</v>
      </c>
      <c r="F76" s="6" t="str">
        <f t="shared" si="1"/>
        <v>INSERT INTO actor_roles(id, actor_id, role_id, created_at, updated_at) VALUES (DEFAULT, (SELECT id FROM actors WHERE first_name = 'Christian' AND last_name = 'Bale'), (SELECT id FROM roles WHERE character_name = 'Michael Burry'), now(), now());</v>
      </c>
    </row>
    <row r="77" spans="1:6" x14ac:dyDescent="0.25">
      <c r="A77" t="s">
        <v>72</v>
      </c>
      <c r="B77" t="str">
        <f xml:space="preserve"> "(SELECT id FROM actors WHERE first_name = '"&amp;actors!B65&amp;"' AND last_name = '"&amp;actors!C65&amp;"')"</f>
        <v>(SELECT id FROM actors WHERE first_name = 'Steve' AND last_name = 'Carell')</v>
      </c>
      <c r="C77" t="str">
        <f xml:space="preserve"> "(SELECT id FROM roles WHERE character_name = '"&amp;roles!B74&amp;"')"</f>
        <v>(SELECT id FROM roles WHERE character_name = 'Mark Baum')</v>
      </c>
      <c r="D77" t="s">
        <v>79</v>
      </c>
      <c r="E77" t="s">
        <v>79</v>
      </c>
      <c r="F77" s="6" t="str">
        <f t="shared" si="1"/>
        <v>INSERT INTO actor_roles(id, actor_id, role_id, created_at, updated_at) VALUES (DEFAULT, (SELECT id FROM actors WHERE first_name = 'Steve' AND last_name = 'Carell'), (SELECT id FROM roles WHERE character_name = 'Mark Baum'), now(), now());</v>
      </c>
    </row>
    <row r="78" spans="1:6" x14ac:dyDescent="0.25">
      <c r="A78" t="s">
        <v>72</v>
      </c>
      <c r="B78" t="str">
        <f xml:space="preserve"> "(SELECT id FROM actors WHERE first_name = '"&amp;actors!B21&amp;"' AND last_name = '"&amp;actors!C21&amp;"')"</f>
        <v>(SELECT id FROM actors WHERE first_name = 'Ryan' AND last_name = 'Gosling')</v>
      </c>
      <c r="C78" t="str">
        <f xml:space="preserve"> "(SELECT id FROM roles WHERE character_name = '"&amp;roles!B75&amp;"')"</f>
        <v>(SELECT id FROM roles WHERE character_name = 'Jared Vennett')</v>
      </c>
      <c r="D78" t="s">
        <v>79</v>
      </c>
      <c r="E78" t="s">
        <v>79</v>
      </c>
      <c r="F78" s="6" t="str">
        <f t="shared" si="1"/>
        <v>INSERT INTO actor_roles(id, actor_id, role_id, created_at, updated_at) VALUES (DEFAULT, (SELECT id FROM actors WHERE first_name = 'Ryan' AND last_name = 'Gosling'), (SELECT id FROM roles WHERE character_name = 'Jared Vennett'), now(), now());</v>
      </c>
    </row>
    <row r="79" spans="1:6" x14ac:dyDescent="0.25">
      <c r="A79" t="s">
        <v>72</v>
      </c>
      <c r="B79" t="str">
        <f xml:space="preserve"> "(SELECT id FROM actors WHERE first_name = '"&amp;actors!B36&amp;"' AND last_name = '"&amp;actors!C36&amp;"')"</f>
        <v>(SELECT id FROM actors WHERE first_name = 'Brad' AND last_name = 'Pitt')</v>
      </c>
      <c r="C79" t="str">
        <f xml:space="preserve"> "(SELECT id FROM roles WHERE character_name = '"&amp;roles!B76&amp;"')"</f>
        <v>(SELECT id FROM roles WHERE character_name = 'Ben Rickert')</v>
      </c>
      <c r="D79" t="s">
        <v>79</v>
      </c>
      <c r="E79" t="s">
        <v>79</v>
      </c>
      <c r="F79" s="6" t="str">
        <f t="shared" si="1"/>
        <v>INSERT INTO actor_roles(id, actor_id, role_id, created_at, updated_at) VALUES (DEFAULT, (SELECT id FROM actors WHERE first_name = 'Brad' AND last_name = 'Pitt'), (SELECT id FROM roles WHERE character_name = 'Ben Rickert'), now(), now());</v>
      </c>
    </row>
    <row r="80" spans="1:6" x14ac:dyDescent="0.25">
      <c r="A80" t="s">
        <v>72</v>
      </c>
      <c r="B80" t="str">
        <f xml:space="preserve"> "(SELECT id FROM actors WHERE first_name = '"&amp;actors!B66&amp;"' AND last_name = '"&amp;actors!C66&amp;"')"</f>
        <v>(SELECT id FROM actors WHERE first_name = 'Kouji' AND last_name = 'Yakusho')</v>
      </c>
      <c r="C80" t="str">
        <f xml:space="preserve"> "(SELECT id FROM roles WHERE character_name = '"&amp;roles!B77&amp;"')"</f>
        <v>(SELECT id FROM roles WHERE character_name = 'Shohei Sugiyama')</v>
      </c>
      <c r="D80" t="s">
        <v>79</v>
      </c>
      <c r="E80" t="s">
        <v>79</v>
      </c>
      <c r="F80" s="6" t="str">
        <f t="shared" si="1"/>
        <v>INSERT INTO actor_roles(id, actor_id, role_id, created_at, updated_at) VALUES (DEFAULT, (SELECT id FROM actors WHERE first_name = 'Kouji' AND last_name = 'Yakusho'), (SELECT id FROM roles WHERE character_name = 'Shohei Sugiyama'), now(), now());</v>
      </c>
    </row>
    <row r="81" spans="1:6" x14ac:dyDescent="0.25">
      <c r="A81" t="s">
        <v>72</v>
      </c>
      <c r="B81" t="str">
        <f xml:space="preserve"> "(SELECT id FROM actors WHERE first_name = '"&amp;actors!B67&amp;"' AND last_name = '"&amp;actors!C67&amp;"')"</f>
        <v>(SELECT id FROM actors WHERE first_name = 'Tamiyo' AND last_name = 'Kusakari')</v>
      </c>
      <c r="C81" t="str">
        <f xml:space="preserve"> "(SELECT id FROM roles WHERE character_name = '"&amp;roles!B78&amp;"')"</f>
        <v>(SELECT id FROM roles WHERE character_name = 'Mai Kishikawa')</v>
      </c>
      <c r="D81" t="s">
        <v>79</v>
      </c>
      <c r="E81" t="s">
        <v>79</v>
      </c>
      <c r="F81" s="6" t="str">
        <f t="shared" si="1"/>
        <v>INSERT INTO actor_roles(id, actor_id, role_id, created_at, updated_at) VALUES (DEFAULT, (SELECT id FROM actors WHERE first_name = 'Tamiyo' AND last_name = 'Kusakari'), (SELECT id FROM roles WHERE character_name = 'Mai Kishikawa'), now(), now());</v>
      </c>
    </row>
    <row r="82" spans="1:6" x14ac:dyDescent="0.25">
      <c r="A82" t="s">
        <v>72</v>
      </c>
      <c r="B82" t="str">
        <f xml:space="preserve"> "(SELECT id FROM actors WHERE first_name = '"&amp;actors!B28&amp;"' AND last_name = '"&amp;actors!C28&amp;"')"</f>
        <v>(SELECT id FROM actors WHERE first_name = 'Richard' AND last_name = 'Gere')</v>
      </c>
      <c r="C82" t="str">
        <f xml:space="preserve"> "(SELECT id FROM roles WHERE character_name = '"&amp;roles!B79&amp;"')"</f>
        <v>(SELECT id FROM roles WHERE character_name = 'John Clark')</v>
      </c>
      <c r="D82" t="s">
        <v>79</v>
      </c>
      <c r="E82" t="s">
        <v>79</v>
      </c>
      <c r="F82" s="6" t="str">
        <f t="shared" si="1"/>
        <v>INSERT INTO actor_roles(id, actor_id, role_id, created_at, updated_at) VALUES (DEFAULT, (SELECT id FROM actors WHERE first_name = 'Richard' AND last_name = 'Gere'), (SELECT id FROM roles WHERE character_name = 'John Clark'), now(), now());</v>
      </c>
    </row>
    <row r="83" spans="1:6" x14ac:dyDescent="0.25">
      <c r="A83" t="s">
        <v>72</v>
      </c>
      <c r="B83" t="str">
        <f xml:space="preserve"> "(SELECT id FROM actors WHERE first_name = '"&amp;actors!B68&amp;"' AND last_name = '"&amp;actors!C68&amp;"')"</f>
        <v>(SELECT id FROM actors WHERE first_name = 'Jennifer' AND last_name = 'Lopez')</v>
      </c>
      <c r="C83" t="str">
        <f xml:space="preserve"> "(SELECT id FROM roles WHERE character_name = '"&amp;roles!B80&amp;"')"</f>
        <v>(SELECT id FROM roles WHERE character_name = 'Paulina')</v>
      </c>
      <c r="D83" t="s">
        <v>79</v>
      </c>
      <c r="E83" t="s">
        <v>79</v>
      </c>
      <c r="F83" s="6" t="str">
        <f t="shared" si="1"/>
        <v>INSERT INTO actor_roles(id, actor_id, role_id, created_at, updated_at) VALUES (DEFAULT, (SELECT id FROM actors WHERE first_name = 'Jennifer' AND last_name = 'Lopez'), (SELECT id FROM roles WHERE character_name = 'Paulina'), now(), now());</v>
      </c>
    </row>
    <row r="84" spans="1:6" x14ac:dyDescent="0.25">
      <c r="A84" t="s">
        <v>72</v>
      </c>
      <c r="B84" t="str">
        <f xml:space="preserve"> "(SELECT id FROM actors WHERE first_name = '"&amp;actors!B69&amp;"' AND last_name = '"&amp;actors!C69&amp;"')"</f>
        <v>(SELECT id FROM actors WHERE first_name = 'Susan' AND last_name = 'Sarandon')</v>
      </c>
      <c r="C84" t="str">
        <f xml:space="preserve"> "(SELECT id FROM roles WHERE character_name = '"&amp;roles!B81&amp;"')"</f>
        <v>(SELECT id FROM roles WHERE character_name = 'Beverly Clark')</v>
      </c>
      <c r="D84" t="s">
        <v>79</v>
      </c>
      <c r="E84" t="s">
        <v>79</v>
      </c>
      <c r="F84" s="6" t="str">
        <f t="shared" si="1"/>
        <v>INSERT INTO actor_roles(id, actor_id, role_id, created_at, updated_at) VALUES (DEFAULT, (SELECT id FROM actors WHERE first_name = 'Susan' AND last_name = 'Sarandon'), (SELECT id FROM roles WHERE character_name = 'Beverly Clark'), now(), now());</v>
      </c>
    </row>
    <row r="85" spans="1:6" x14ac:dyDescent="0.25">
      <c r="A85" t="s">
        <v>72</v>
      </c>
      <c r="B85" t="str">
        <f xml:space="preserve"> "(SELECT id FROM actors WHERE first_name = '"&amp;actors!B70&amp;"' AND last_name = '"&amp;actors!C70&amp;"')"</f>
        <v>(SELECT id FROM actors WHERE first_name = 'Tom' AND last_name = 'Hanks')</v>
      </c>
      <c r="C85" t="str">
        <f xml:space="preserve"> "(SELECT id FROM roles WHERE character_name = '"&amp;roles!B82&amp;"')"</f>
        <v>(SELECT id FROM roles WHERE character_name = 'Forrest Gump')</v>
      </c>
      <c r="D85" t="s">
        <v>79</v>
      </c>
      <c r="E85" t="s">
        <v>79</v>
      </c>
      <c r="F85" s="6" t="str">
        <f t="shared" si="1"/>
        <v>INSERT INTO actor_roles(id, actor_id, role_id, created_at, updated_at) VALUES (DEFAULT, (SELECT id FROM actors WHERE first_name = 'Tom' AND last_name = 'Hanks'), (SELECT id FROM roles WHERE character_name = 'Forrest Gump'), now(), now());</v>
      </c>
    </row>
    <row r="86" spans="1:6" x14ac:dyDescent="0.25">
      <c r="A86" t="s">
        <v>72</v>
      </c>
      <c r="B86" t="str">
        <f xml:space="preserve"> "(SELECT id FROM actors WHERE first_name = '"&amp;actors!B71&amp;"' AND last_name = '"&amp;actors!C71&amp;"')"</f>
        <v>(SELECT id FROM actors WHERE first_name = 'Robin' AND last_name = 'Wright')</v>
      </c>
      <c r="C86" t="str">
        <f xml:space="preserve"> "(SELECT id FROM roles WHERE character_name = '"&amp;roles!B83&amp;"')"</f>
        <v>(SELECT id FROM roles WHERE character_name = 'Jenny Curran')</v>
      </c>
      <c r="D86" t="s">
        <v>79</v>
      </c>
      <c r="E86" t="s">
        <v>79</v>
      </c>
      <c r="F86" s="6" t="str">
        <f t="shared" si="1"/>
        <v>INSERT INTO actor_roles(id, actor_id, role_id, created_at, updated_at) VALUES (DEFAULT, (SELECT id FROM actors WHERE first_name = 'Robin' AND last_name = 'Wright'), (SELECT id FROM roles WHERE character_name = 'Jenny Curran'), now(), now());</v>
      </c>
    </row>
    <row r="87" spans="1:6" x14ac:dyDescent="0.25">
      <c r="A87" t="s">
        <v>72</v>
      </c>
      <c r="B87" t="str">
        <f xml:space="preserve"> "(SELECT id FROM actors WHERE first_name = '"&amp;actors!B72&amp;"' AND last_name = '"&amp;actors!C72&amp;"')"</f>
        <v>(SELECT id FROM actors WHERE first_name = 'Gary' AND last_name = 'Sinise')</v>
      </c>
      <c r="C87" t="str">
        <f xml:space="preserve"> "(SELECT id FROM roles WHERE character_name = '"&amp;roles!B84&amp;"')"</f>
        <v>(SELECT id FROM roles WHERE character_name = 'Lieutenant Dan Taylor')</v>
      </c>
      <c r="D87" t="s">
        <v>79</v>
      </c>
      <c r="E87" t="s">
        <v>79</v>
      </c>
      <c r="F87" s="6" t="str">
        <f t="shared" si="1"/>
        <v>INSERT INTO actor_roles(id, actor_id, role_id, created_at, updated_at) VALUES (DEFAULT, (SELECT id FROM actors WHERE first_name = 'Gary' AND last_name = 'Sinise'), (SELECT id FROM roles WHERE character_name = 'Lieutenant Dan Taylor'), now(), now());</v>
      </c>
    </row>
    <row r="88" spans="1:6" x14ac:dyDescent="0.25">
      <c r="A88" t="s">
        <v>72</v>
      </c>
      <c r="B88" t="str">
        <f xml:space="preserve"> "(SELECT id FROM actors WHERE first_name = '"&amp;actors!B73&amp;"' AND last_name = '"&amp;actors!C73&amp;"')"</f>
        <v>(SELECT id FROM actors WHERE first_name = 'Hugh' AND last_name = 'Jackman')</v>
      </c>
      <c r="C88" t="str">
        <f xml:space="preserve"> "(SELECT id FROM roles WHERE character_name = '"&amp;roles!B85&amp;"')"</f>
        <v>(SELECT id FROM roles WHERE character_name = 'Jean Valjean')</v>
      </c>
      <c r="D88" t="s">
        <v>79</v>
      </c>
      <c r="E88" t="s">
        <v>79</v>
      </c>
      <c r="F88" s="6" t="str">
        <f t="shared" si="1"/>
        <v>INSERT INTO actor_roles(id, actor_id, role_id, created_at, updated_at) VALUES (DEFAULT, (SELECT id FROM actors WHERE first_name = 'Hugh' AND last_name = 'Jackman'), (SELECT id FROM roles WHERE character_name = 'Jean Valjean'), now(), now());</v>
      </c>
    </row>
    <row r="89" spans="1:6" x14ac:dyDescent="0.25">
      <c r="A89" t="s">
        <v>72</v>
      </c>
      <c r="B89" t="str">
        <f xml:space="preserve"> "(SELECT id FROM actors WHERE first_name = '"&amp;actors!B74&amp;"' AND last_name = '"&amp;actors!C74&amp;"')"</f>
        <v>(SELECT id FROM actors WHERE first_name = 'Russell' AND last_name = 'Crowe')</v>
      </c>
      <c r="C89" t="str">
        <f xml:space="preserve"> "(SELECT id FROM roles WHERE character_name = '"&amp;roles!B86&amp;"')"</f>
        <v>(SELECT id FROM roles WHERE character_name = 'Javert')</v>
      </c>
      <c r="D89" t="s">
        <v>79</v>
      </c>
      <c r="E89" t="s">
        <v>79</v>
      </c>
      <c r="F89" s="6" t="str">
        <f t="shared" si="1"/>
        <v>INSERT INTO actor_roles(id, actor_id, role_id, created_at, updated_at) VALUES (DEFAULT, (SELECT id FROM actors WHERE first_name = 'Russell' AND last_name = 'Crowe'), (SELECT id FROM roles WHERE character_name = 'Javert'), now(), now());</v>
      </c>
    </row>
    <row r="90" spans="1:6" x14ac:dyDescent="0.25">
      <c r="A90" t="s">
        <v>72</v>
      </c>
      <c r="B90" t="str">
        <f xml:space="preserve"> "(SELECT id FROM actors WHERE first_name = '"&amp;actors!B75&amp;"' AND last_name = '"&amp;actors!C75&amp;"')"</f>
        <v>(SELECT id FROM actors WHERE first_name = 'Anne' AND last_name = 'Hathaway')</v>
      </c>
      <c r="C90" t="str">
        <f xml:space="preserve"> "(SELECT id FROM roles WHERE character_name = '"&amp;roles!B87&amp;"')"</f>
        <v>(SELECT id FROM roles WHERE character_name = 'Fantine')</v>
      </c>
      <c r="D90" t="s">
        <v>79</v>
      </c>
      <c r="E90" t="s">
        <v>79</v>
      </c>
      <c r="F90" s="6" t="str">
        <f t="shared" si="1"/>
        <v>INSERT INTO actor_roles(id, actor_id, role_id, created_at, updated_at) VALUES (DEFAULT, (SELECT id FROM actors WHERE first_name = 'Anne' AND last_name = 'Hathaway'), (SELECT id FROM roles WHERE character_name = 'Fantine'), now(), now());</v>
      </c>
    </row>
    <row r="91" spans="1:6" x14ac:dyDescent="0.25">
      <c r="A91" t="s">
        <v>72</v>
      </c>
      <c r="B91" t="str">
        <f xml:space="preserve"> "(SELECT id FROM actors WHERE first_name = '"&amp;actors!B76&amp;"' AND last_name = '"&amp;actors!C76&amp;"')"</f>
        <v>(SELECT id FROM actors WHERE first_name = 'Amanda' AND last_name = 'Seyfried')</v>
      </c>
      <c r="C91" t="str">
        <f xml:space="preserve"> "(SELECT id FROM roles WHERE character_name = '"&amp;roles!B88&amp;"')"</f>
        <v>(SELECT id FROM roles WHERE character_name = 'Cosette')</v>
      </c>
      <c r="D91" t="s">
        <v>79</v>
      </c>
      <c r="E91" t="s">
        <v>79</v>
      </c>
      <c r="F91" s="6" t="str">
        <f t="shared" si="1"/>
        <v>INSERT INTO actor_roles(id, actor_id, role_id, created_at, updated_at) VALUES (DEFAULT, (SELECT id FROM actors WHERE first_name = 'Amanda' AND last_name = 'Seyfried'), (SELECT id FROM roles WHERE character_name = 'Cosette'), now(), now());</v>
      </c>
    </row>
    <row r="92" spans="1:6" x14ac:dyDescent="0.25">
      <c r="A92" t="s">
        <v>72</v>
      </c>
      <c r="B92" t="str">
        <f xml:space="preserve"> "(SELECT id FROM actors WHERE first_name = '"&amp;actors!B77&amp;"' AND last_name = '"&amp;actors!C77&amp;"')"</f>
        <v>(SELECT id FROM actors WHERE first_name = 'Eddie' AND last_name = 'Redmayne')</v>
      </c>
      <c r="C92" t="str">
        <f xml:space="preserve"> "(SELECT id FROM roles WHERE character_name = '"&amp;roles!B89&amp;"')"</f>
        <v>(SELECT id FROM roles WHERE character_name = 'Marius')</v>
      </c>
      <c r="D92" t="s">
        <v>79</v>
      </c>
      <c r="E92" t="s">
        <v>79</v>
      </c>
      <c r="F92" s="6" t="str">
        <f t="shared" si="1"/>
        <v>INSERT INTO actor_roles(id, actor_id, role_id, created_at, updated_at) VALUES (DEFAULT, (SELECT id FROM actors WHERE first_name = 'Eddie' AND last_name = 'Redmayne'), (SELECT id FROM roles WHERE character_name = 'Marius'), now(), now());</v>
      </c>
    </row>
    <row r="93" spans="1:6" x14ac:dyDescent="0.25">
      <c r="A93" t="s">
        <v>72</v>
      </c>
      <c r="B93" t="str">
        <f xml:space="preserve"> "(SELECT id FROM actors WHERE first_name = '"&amp;actors!B78&amp;"' AND last_name = '"&amp;actors!C78&amp;"')"</f>
        <v>(SELECT id FROM actors WHERE first_name = 'Ethan' AND last_name = 'Hawke')</v>
      </c>
      <c r="C93" t="str">
        <f xml:space="preserve"> "(SELECT id FROM roles WHERE character_name = '"&amp;roles!B90&amp;"')"</f>
        <v>(SELECT id FROM roles WHERE character_name = 'Vincent Freeman')</v>
      </c>
      <c r="D93" t="s">
        <v>79</v>
      </c>
      <c r="E93" t="s">
        <v>79</v>
      </c>
      <c r="F93" s="6" t="str">
        <f t="shared" si="1"/>
        <v>INSERT INTO actor_roles(id, actor_id, role_id, created_at, updated_at) VALUES (DEFAULT, (SELECT id FROM actors WHERE first_name = 'Ethan' AND last_name = 'Hawke'), (SELECT id FROM roles WHERE character_name = 'Vincent Freeman'), now(), now());</v>
      </c>
    </row>
    <row r="94" spans="1:6" x14ac:dyDescent="0.25">
      <c r="A94" t="s">
        <v>72</v>
      </c>
      <c r="B94" t="str">
        <f xml:space="preserve"> "(SELECT id FROM actors WHERE first_name = '"&amp;actors!B79&amp;"' AND last_name = '"&amp;actors!C79&amp;"')"</f>
        <v>(SELECT id FROM actors WHERE first_name = 'Uma' AND last_name = 'Thurman')</v>
      </c>
      <c r="C94" t="str">
        <f xml:space="preserve"> "(SELECT id FROM roles WHERE character_name = '"&amp;roles!B91&amp;"')"</f>
        <v>(SELECT id FROM roles WHERE character_name = 'Irene Cassini')</v>
      </c>
      <c r="D94" t="s">
        <v>79</v>
      </c>
      <c r="E94" t="s">
        <v>79</v>
      </c>
      <c r="F94" s="6" t="str">
        <f t="shared" si="1"/>
        <v>INSERT INTO actor_roles(id, actor_id, role_id, created_at, updated_at) VALUES (DEFAULT, (SELECT id FROM actors WHERE first_name = 'Uma' AND last_name = 'Thurman'), (SELECT id FROM roles WHERE character_name = 'Irene Cassini'), now(), now());</v>
      </c>
    </row>
    <row r="95" spans="1:6" x14ac:dyDescent="0.25">
      <c r="A95" t="s">
        <v>72</v>
      </c>
      <c r="B95" t="str">
        <f xml:space="preserve"> "(SELECT id FROM actors WHERE first_name = '"&amp;actors!B80&amp;"' AND last_name = '"&amp;actors!C80&amp;"')"</f>
        <v>(SELECT id FROM actors WHERE first_name = 'Jude' AND last_name = 'Law')</v>
      </c>
      <c r="C95" t="str">
        <f xml:space="preserve"> "(SELECT id FROM roles WHERE character_name = '"&amp;roles!B92&amp;"')"</f>
        <v>(SELECT id FROM roles WHERE character_name = 'Jerome Eugene Morrow')</v>
      </c>
      <c r="D95" t="s">
        <v>79</v>
      </c>
      <c r="E95" t="s">
        <v>79</v>
      </c>
      <c r="F95" s="6" t="str">
        <f t="shared" si="1"/>
        <v>INSERT INTO actor_roles(id, actor_id, role_id, created_at, updated_at) VALUES (DEFAULT, (SELECT id FROM actors WHERE first_name = 'Jude' AND last_name = 'Law'), (SELECT id FROM roles WHERE character_name = 'Jerome Eugene Morrow'), now(), now());</v>
      </c>
    </row>
    <row r="96" spans="1:6" x14ac:dyDescent="0.25">
      <c r="A96" t="s">
        <v>72</v>
      </c>
      <c r="B96" t="str">
        <f xml:space="preserve"> "(SELECT id FROM actors WHERE first_name = '"&amp;actors!B70&amp;"' AND last_name = '"&amp;actors!C70&amp;"')"</f>
        <v>(SELECT id FROM actors WHERE first_name = 'Tom' AND last_name = 'Hanks')</v>
      </c>
      <c r="C96" t="str">
        <f xml:space="preserve"> "(SELECT id FROM roles WHERE character_name = '"&amp;roles!B93&amp;"')"</f>
        <v>(SELECT id FROM roles WHERE character_name = 'Larry Crowne')</v>
      </c>
      <c r="D96" t="s">
        <v>79</v>
      </c>
      <c r="E96" t="s">
        <v>79</v>
      </c>
      <c r="F96" s="6" t="str">
        <f t="shared" si="1"/>
        <v>INSERT INTO actor_roles(id, actor_id, role_id, created_at, updated_at) VALUES (DEFAULT, (SELECT id FROM actors WHERE first_name = 'Tom' AND last_name = 'Hanks'), (SELECT id FROM roles WHERE character_name = 'Larry Crowne'), now(), now());</v>
      </c>
    </row>
    <row r="97" spans="1:6" x14ac:dyDescent="0.25">
      <c r="A97" t="s">
        <v>72</v>
      </c>
      <c r="B97" t="str">
        <f xml:space="preserve"> "(SELECT id FROM actors WHERE first_name = '"&amp;actors!B27&amp;"' AND last_name = '"&amp;actors!C27&amp;"')"</f>
        <v>(SELECT id FROM actors WHERE first_name = 'Julia' AND last_name = 'Roberts')</v>
      </c>
      <c r="C97" t="str">
        <f xml:space="preserve"> "(SELECT id FROM roles WHERE character_name = '"&amp;roles!B94&amp;"')"</f>
        <v>(SELECT id FROM roles WHERE character_name = 'Mercedes Tainot')</v>
      </c>
      <c r="D97" t="s">
        <v>79</v>
      </c>
      <c r="E97" t="s">
        <v>79</v>
      </c>
      <c r="F97" s="6" t="str">
        <f t="shared" si="1"/>
        <v>INSERT INTO actor_roles(id, actor_id, role_id, created_at, updated_at) VALUES (DEFAULT, (SELECT id FROM actors WHERE first_name = 'Julia' AND last_name = 'Roberts'), (SELECT id FROM roles WHERE character_name = 'Mercedes Tainot'), now(), now());</v>
      </c>
    </row>
    <row r="98" spans="1:6" x14ac:dyDescent="0.25">
      <c r="A98" t="s">
        <v>72</v>
      </c>
      <c r="B98" t="str">
        <f xml:space="preserve"> "(SELECT id FROM actors WHERE first_name = '"&amp;actors!B81&amp;"' AND last_name = '"&amp;actors!C81&amp;"')"</f>
        <v>(SELECT id FROM actors WHERE first_name = 'Sarah' AND last_name = 'Mahoney')</v>
      </c>
      <c r="C98" t="str">
        <f xml:space="preserve"> "(SELECT id FROM roles WHERE character_name = '"&amp;roles!B95&amp;"')"</f>
        <v>(SELECT id FROM roles WHERE character_name = 'Samantha')</v>
      </c>
      <c r="D98" t="s">
        <v>79</v>
      </c>
      <c r="E98" t="s">
        <v>79</v>
      </c>
      <c r="F98" s="6" t="str">
        <f t="shared" si="1"/>
        <v>INSERT INTO actor_roles(id, actor_id, role_id, created_at, updated_at) VALUES (DEFAULT, (SELECT id FROM actors WHERE first_name = 'Sarah' AND last_name = 'Mahoney'), (SELECT id FROM roles WHERE character_name = 'Samantha'), now(), now());</v>
      </c>
    </row>
    <row r="99" spans="1:6" x14ac:dyDescent="0.25">
      <c r="A99" t="s">
        <v>72</v>
      </c>
      <c r="B99" t="str">
        <f xml:space="preserve"> "(SELECT id FROM actors WHERE first_name = '"&amp;actors!B82&amp;"' AND last_name = '"&amp;actors!C82&amp;"')"</f>
        <v>(SELECT id FROM actors WHERE first_name = 'Edward' AND last_name = 'Asner')</v>
      </c>
      <c r="C99" t="str">
        <f xml:space="preserve"> "(SELECT id FROM roles WHERE character_name = '"&amp;roles!B96&amp;"')"</f>
        <v>(SELECT id FROM roles WHERE character_name = 'Carl Fredricksen')</v>
      </c>
      <c r="D99" t="s">
        <v>79</v>
      </c>
      <c r="E99" t="s">
        <v>79</v>
      </c>
      <c r="F99" s="6" t="str">
        <f t="shared" si="1"/>
        <v>INSERT INTO actor_roles(id, actor_id, role_id, created_at, updated_at) VALUES (DEFAULT, (SELECT id FROM actors WHERE first_name = 'Edward' AND last_name = 'Asner'), (SELECT id FROM roles WHERE character_name = 'Carl Fredricksen'), now(), now());</v>
      </c>
    </row>
    <row r="100" spans="1:6" x14ac:dyDescent="0.25">
      <c r="A100" t="s">
        <v>72</v>
      </c>
      <c r="B100" t="str">
        <f xml:space="preserve"> "(SELECT id FROM actors WHERE first_name = '"&amp;actors!B83&amp;"' AND last_name = '"&amp;actors!C83&amp;"')"</f>
        <v>(SELECT id FROM actors WHERE first_name = 'Jordan' AND last_name = 'Nagai')</v>
      </c>
      <c r="C100" t="str">
        <f xml:space="preserve"> "(SELECT id FROM roles WHERE character_name = '"&amp;roles!B97&amp;"')"</f>
        <v>(SELECT id FROM roles WHERE character_name = 'Russell')</v>
      </c>
      <c r="D100" t="s">
        <v>79</v>
      </c>
      <c r="E100" t="s">
        <v>79</v>
      </c>
      <c r="F100" s="6" t="str">
        <f t="shared" si="1"/>
        <v>INSERT INTO actor_roles(id, actor_id, role_id, created_at, updated_at) VALUES (DEFAULT, (SELECT id FROM actors WHERE first_name = 'Jordan' AND last_name = 'Nagai'), (SELECT id FROM roles WHERE character_name = 'Russell'), now(), now());</v>
      </c>
    </row>
    <row r="101" spans="1:6" x14ac:dyDescent="0.25">
      <c r="A101" t="s">
        <v>72</v>
      </c>
      <c r="B101" t="str">
        <f xml:space="preserve"> "(SELECT id FROM actors WHERE first_name = '"&amp;actors!B70&amp;"' AND last_name = '"&amp;actors!C70&amp;"')"</f>
        <v>(SELECT id FROM actors WHERE first_name = 'Tom' AND last_name = 'Hanks')</v>
      </c>
      <c r="C101" t="str">
        <f xml:space="preserve"> "(SELECT id FROM roles WHERE character_name = '"&amp;roles!B98&amp;"')"</f>
        <v>(SELECT id FROM roles WHERE character_name = 'Woody')</v>
      </c>
      <c r="D101" t="s">
        <v>79</v>
      </c>
      <c r="E101" t="s">
        <v>79</v>
      </c>
      <c r="F101" s="6" t="str">
        <f t="shared" si="1"/>
        <v>INSERT INTO actor_roles(id, actor_id, role_id, created_at, updated_at) VALUES (DEFAULT, (SELECT id FROM actors WHERE first_name = 'Tom' AND last_name = 'Hanks'), (SELECT id FROM roles WHERE character_name = 'Woody'), now(), now());</v>
      </c>
    </row>
    <row r="102" spans="1:6" x14ac:dyDescent="0.25">
      <c r="A102" t="s">
        <v>72</v>
      </c>
      <c r="B102" t="str">
        <f xml:space="preserve"> "(SELECT id FROM actors WHERE first_name = '"&amp;actors!B84&amp;"' AND last_name = '"&amp;actors!C84&amp;"')"</f>
        <v>(SELECT id FROM actors WHERE first_name = 'Tim' AND last_name = 'Allen')</v>
      </c>
      <c r="C102" t="str">
        <f xml:space="preserve"> "(SELECT id FROM roles WHERE character_name = '"&amp;roles!B99&amp;"')"</f>
        <v>(SELECT id FROM roles WHERE character_name = 'Buzz Lightyear')</v>
      </c>
      <c r="D102" t="s">
        <v>79</v>
      </c>
      <c r="E102" t="s">
        <v>79</v>
      </c>
      <c r="F102" s="6" t="str">
        <f t="shared" si="1"/>
        <v>INSERT INTO actor_roles(id, actor_id, role_id, created_at, updated_at) VALUES (DEFAULT, (SELECT id FROM actors WHERE first_name = 'Tim' AND last_name = 'Allen'), (SELECT id FROM roles WHERE character_name = 'Buzz Lightyear'), now(), now());</v>
      </c>
    </row>
    <row r="103" spans="1:6" x14ac:dyDescent="0.25">
      <c r="A103" t="s">
        <v>72</v>
      </c>
      <c r="B103" t="str">
        <f xml:space="preserve"> "(SELECT id FROM actors WHERE first_name = '"&amp;actors!B85&amp;"' AND last_name = '"&amp;actors!C85&amp;"')"</f>
        <v>(SELECT id FROM actors WHERE first_name = 'Don' AND last_name = 'Rickles')</v>
      </c>
      <c r="C103" t="str">
        <f xml:space="preserve"> "(SELECT id FROM roles WHERE character_name = '"&amp;roles!B100&amp;"')"</f>
        <v>(SELECT id FROM roles WHERE character_name = 'Mr. Potato Head')</v>
      </c>
      <c r="D103" t="s">
        <v>79</v>
      </c>
      <c r="E103" t="s">
        <v>79</v>
      </c>
      <c r="F103" s="6" t="str">
        <f t="shared" si="1"/>
        <v>INSERT INTO actor_roles(id, actor_id, role_id, created_at, updated_at) VALUES (DEFAULT, (SELECT id FROM actors WHERE first_name = 'Don' AND last_name = 'Rickles'), (SELECT id FROM roles WHERE character_name = 'Mr. Potato Head'), now(), now());</v>
      </c>
    </row>
    <row r="104" spans="1:6" x14ac:dyDescent="0.25">
      <c r="A104" t="s">
        <v>72</v>
      </c>
      <c r="B104" t="str">
        <f xml:space="preserve"> "(SELECT id FROM actors WHERE first_name = '"&amp;actors!B86&amp;"' AND last_name = '"&amp;actors!C86&amp;"')"</f>
        <v>(SELECT id FROM actors WHERE first_name = 'Chris' AND last_name = 'Pine')</v>
      </c>
      <c r="C104" t="str">
        <f xml:space="preserve"> "(SELECT id FROM roles WHERE character_name = '"&amp;roles!B101&amp;"')"</f>
        <v>(SELECT id FROM roles WHERE character_name = 'Kirk')</v>
      </c>
      <c r="D104" t="s">
        <v>79</v>
      </c>
      <c r="E104" t="s">
        <v>79</v>
      </c>
      <c r="F104" s="6" t="str">
        <f t="shared" si="1"/>
        <v>INSERT INTO actor_roles(id, actor_id, role_id, created_at, updated_at) VALUES (DEFAULT, (SELECT id FROM actors WHERE first_name = 'Chris' AND last_name = 'Pine'), (SELECT id FROM roles WHERE character_name = 'Kirk'), now(), now());</v>
      </c>
    </row>
    <row r="105" spans="1:6" x14ac:dyDescent="0.25">
      <c r="A105" t="s">
        <v>72</v>
      </c>
      <c r="B105" t="str">
        <f xml:space="preserve"> "(SELECT id FROM actors WHERE first_name = '"&amp;actors!B87&amp;"' AND last_name = '"&amp;actors!C87&amp;"')"</f>
        <v>(SELECT id FROM actors WHERE first_name = 'Zachary' AND last_name = 'Quinto')</v>
      </c>
      <c r="C105" t="str">
        <f xml:space="preserve"> "(SELECT id FROM roles WHERE character_name = '"&amp;roles!B102&amp;"')"</f>
        <v>(SELECT id FROM roles WHERE character_name = 'Spock')</v>
      </c>
      <c r="D105" t="s">
        <v>79</v>
      </c>
      <c r="E105" t="s">
        <v>79</v>
      </c>
      <c r="F105" s="6" t="str">
        <f t="shared" si="1"/>
        <v>INSERT INTO actor_roles(id, actor_id, role_id, created_at, updated_at) VALUES (DEFAULT, (SELECT id FROM actors WHERE first_name = 'Zachary' AND last_name = 'Quinto'), (SELECT id FROM roles WHERE character_name = 'Spock'), now(), now());</v>
      </c>
    </row>
    <row r="106" spans="1:6" x14ac:dyDescent="0.25">
      <c r="A106" t="s">
        <v>72</v>
      </c>
      <c r="B106" t="str">
        <f xml:space="preserve"> "(SELECT id FROM actors WHERE first_name = '"&amp;actors!B88&amp;"' AND last_name = '"&amp;actors!C88&amp;"')"</f>
        <v>(SELECT id FROM actors WHERE first_name = 'Zoe' AND last_name = 'Saldana')</v>
      </c>
      <c r="C106" t="str">
        <f xml:space="preserve"> "(SELECT id FROM roles WHERE character_name = '"&amp;roles!B103&amp;"')"</f>
        <v>(SELECT id FROM roles WHERE character_name = 'Uhura')</v>
      </c>
      <c r="D106" t="s">
        <v>79</v>
      </c>
      <c r="E106" t="s">
        <v>79</v>
      </c>
      <c r="F106" s="6" t="str">
        <f t="shared" si="1"/>
        <v>INSERT INTO actor_roles(id, actor_id, role_id, created_at, updated_at) VALUES (DEFAULT, (SELECT id FROM actors WHERE first_name = 'Zoe' AND last_name = 'Saldana'), (SELECT id FROM roles WHERE character_name = 'Uhura'), now(), now());</v>
      </c>
    </row>
    <row r="107" spans="1:6" x14ac:dyDescent="0.25">
      <c r="A107" t="s">
        <v>72</v>
      </c>
      <c r="B107" t="str">
        <f xml:space="preserve"> "(SELECT id FROM actors WHERE first_name = '"&amp;actors!B89&amp;"' AND last_name = '"&amp;actors!C89&amp;"')"</f>
        <v>(SELECT id FROM actors WHERE first_name = 'Benedict' AND last_name = 'Cucumber')</v>
      </c>
      <c r="C107" t="str">
        <f xml:space="preserve"> "(SELECT id FROM roles WHERE character_name = '"&amp;roles!B104&amp;"')"</f>
        <v>(SELECT id FROM roles WHERE character_name = 'Khan')</v>
      </c>
      <c r="D107" t="s">
        <v>79</v>
      </c>
      <c r="E107" t="s">
        <v>79</v>
      </c>
      <c r="F107" s="6" t="str">
        <f t="shared" si="1"/>
        <v>INSERT INTO actor_roles(id, actor_id, role_id, created_at, updated_at) VALUES (DEFAULT, (SELECT id FROM actors WHERE first_name = 'Benedict' AND last_name = 'Cucumber'), (SELECT id FROM roles WHERE character_name = 'Khan'), now(), now());</v>
      </c>
    </row>
    <row r="108" spans="1:6" x14ac:dyDescent="0.25">
      <c r="A108" t="s">
        <v>72</v>
      </c>
      <c r="B108" t="str">
        <f xml:space="preserve"> "(SELECT id FROM actors WHERE first_name = '"&amp;actors!B12&amp;"' AND last_name = '"&amp;actors!C12&amp;"')"</f>
        <v>(SELECT id FROM actors WHERE first_name = 'Christian' AND last_name = 'Bale')</v>
      </c>
      <c r="C108" t="str">
        <f xml:space="preserve"> "(SELECT id FROM roles WHERE character_name = '"&amp;roles!B105&amp;"')"</f>
        <v>(SELECT id FROM roles WHERE character_name = 'Bruce Wayne / Batman')</v>
      </c>
      <c r="D108" t="s">
        <v>79</v>
      </c>
      <c r="E108" t="s">
        <v>79</v>
      </c>
      <c r="F108" s="6" t="str">
        <f t="shared" si="1"/>
        <v>INSERT INTO actor_roles(id, actor_id, role_id, created_at, updated_at) VALUES (DEFAULT, (SELECT id FROM actors WHERE first_name = 'Christian' AND last_name = 'Bale'), (SELECT id FROM roles WHERE character_name = 'Bruce Wayne / Batman'), now(), now());</v>
      </c>
    </row>
    <row r="109" spans="1:6" x14ac:dyDescent="0.25">
      <c r="A109" t="s">
        <v>72</v>
      </c>
      <c r="B109" t="str">
        <f xml:space="preserve"> "(SELECT id FROM actors WHERE first_name = '"&amp;actors!B90&amp;"' AND last_name = '"&amp;actors!C90&amp;"')"</f>
        <v>(SELECT id FROM actors WHERE first_name = 'Michael' AND last_name = 'Caine')</v>
      </c>
      <c r="C109" t="str">
        <f xml:space="preserve"> "(SELECT id FROM roles WHERE character_name = '"&amp;roles!B106&amp;"')"</f>
        <v>(SELECT id FROM roles WHERE character_name = 'Alfred')</v>
      </c>
      <c r="D109" t="s">
        <v>79</v>
      </c>
      <c r="E109" t="s">
        <v>79</v>
      </c>
      <c r="F109" s="6" t="str">
        <f t="shared" si="1"/>
        <v>INSERT INTO actor_roles(id, actor_id, role_id, created_at, updated_at) VALUES (DEFAULT, (SELECT id FROM actors WHERE first_name = 'Michael' AND last_name = 'Caine'), (SELECT id FROM roles WHERE character_name = 'Alfred'), now(), now());</v>
      </c>
    </row>
    <row r="110" spans="1:6" x14ac:dyDescent="0.25">
      <c r="A110" t="s">
        <v>72</v>
      </c>
      <c r="B110" t="str">
        <f xml:space="preserve"> "(SELECT id FROM actors WHERE first_name = '"&amp;actors!B91&amp;"' AND last_name = '"&amp;actors!C91&amp;"')"</f>
        <v>(SELECT id FROM actors WHERE first_name = 'Katie' AND last_name = 'Holmes')</v>
      </c>
      <c r="C110" t="str">
        <f xml:space="preserve"> "(SELECT id FROM roles WHERE character_name = '"&amp;roles!B107&amp;"')"</f>
        <v>(SELECT id FROM roles WHERE character_name = 'Rachel Dawes')</v>
      </c>
      <c r="D110" t="s">
        <v>79</v>
      </c>
      <c r="E110" t="s">
        <v>79</v>
      </c>
      <c r="F110" s="6" t="str">
        <f t="shared" si="1"/>
        <v>INSERT INTO actor_roles(id, actor_id, role_id, created_at, updated_at) VALUES (DEFAULT, (SELECT id FROM actors WHERE first_name = 'Katie' AND last_name = 'Holmes'), (SELECT id FROM roles WHERE character_name = 'Rachel Dawes'), now(), now());</v>
      </c>
    </row>
    <row r="111" spans="1:6" x14ac:dyDescent="0.25">
      <c r="A111" t="s">
        <v>72</v>
      </c>
      <c r="B111" t="str">
        <f xml:space="preserve"> "(SELECT id FROM actors WHERE first_name = '"&amp;actors!B92&amp;"' AND last_name = '"&amp;actors!C92&amp;"')"</f>
        <v>(SELECT id FROM actors WHERE first_name = 'Liam' AND last_name = 'Neeson')</v>
      </c>
      <c r="C111" t="str">
        <f xml:space="preserve"> "(SELECT id FROM roles WHERE character_name = '"&amp;roles!B108&amp;"')"</f>
        <v>(SELECT id FROM roles WHERE character_name = 'Ducard')</v>
      </c>
      <c r="D111" t="s">
        <v>79</v>
      </c>
      <c r="E111" t="s">
        <v>79</v>
      </c>
      <c r="F111" s="6" t="str">
        <f t="shared" si="1"/>
        <v>INSERT INTO actor_roles(id, actor_id, role_id, created_at, updated_at) VALUES (DEFAULT, (SELECT id FROM actors WHERE first_name = 'Liam' AND last_name = 'Neeson'), (SELECT id FROM roles WHERE character_name = 'Ducard'), now(), now());</v>
      </c>
    </row>
    <row r="112" spans="1:6" x14ac:dyDescent="0.25">
      <c r="A112" t="s">
        <v>72</v>
      </c>
      <c r="B112" t="str">
        <f xml:space="preserve"> "(SELECT id FROM actors WHERE first_name = '"&amp;actors!B70&amp;"' AND last_name = '"&amp;actors!C70&amp;"')"</f>
        <v>(SELECT id FROM actors WHERE first_name = 'Tom' AND last_name = 'Hanks')</v>
      </c>
      <c r="C112" t="str">
        <f xml:space="preserve"> "(SELECT id FROM roles WHERE character_name = '"&amp;roles!B109&amp;"')"</f>
        <v>(SELECT id FROM roles WHERE character_name = 'James B. Donovan')</v>
      </c>
      <c r="D112" t="s">
        <v>79</v>
      </c>
      <c r="E112" t="s">
        <v>79</v>
      </c>
      <c r="F112" s="6" t="str">
        <f t="shared" si="1"/>
        <v>INSERT INTO actor_roles(id, actor_id, role_id, created_at, updated_at) VALUES (DEFAULT, (SELECT id FROM actors WHERE first_name = 'Tom' AND last_name = 'Hanks'), (SELECT id FROM roles WHERE character_name = 'James B. Donovan'), now(), now());</v>
      </c>
    </row>
    <row r="113" spans="1:6" x14ac:dyDescent="0.25">
      <c r="A113" t="s">
        <v>72</v>
      </c>
      <c r="B113" t="str">
        <f xml:space="preserve"> "(SELECT id FROM actors WHERE first_name = '"&amp;actors!B93&amp;"' AND last_name = '"&amp;actors!C93&amp;"')"</f>
        <v>(SELECT id FROM actors WHERE first_name = 'Mark' AND last_name = 'Rylance')</v>
      </c>
      <c r="C113" t="str">
        <f xml:space="preserve"> "(SELECT id FROM roles WHERE character_name = '"&amp;roles!B110&amp;"')"</f>
        <v>(SELECT id FROM roles WHERE character_name = 'Rudolf Abel')</v>
      </c>
      <c r="D113" t="s">
        <v>79</v>
      </c>
      <c r="E113" t="s">
        <v>79</v>
      </c>
      <c r="F113" s="6" t="str">
        <f t="shared" si="1"/>
        <v>INSERT INTO actor_roles(id, actor_id, role_id, created_at, updated_at) VALUES (DEFAULT, (SELECT id FROM actors WHERE first_name = 'Mark' AND last_name = 'Rylance'), (SELECT id FROM roles WHERE character_name = 'Rudolf Abel'), now(), now());</v>
      </c>
    </row>
    <row r="114" spans="1:6" x14ac:dyDescent="0.25">
      <c r="A114" t="s">
        <v>72</v>
      </c>
      <c r="B114" t="str">
        <f xml:space="preserve"> "(SELECT id FROM actors WHERE first_name = '"&amp;actors!B94&amp;"' AND last_name = '"&amp;actors!C94&amp;"')"</f>
        <v>(SELECT id FROM actors WHERE first_name = 'Amy' AND last_name = 'Ryan')</v>
      </c>
      <c r="C114" t="str">
        <f xml:space="preserve"> "(SELECT id FROM roles WHERE character_name = '"&amp;roles!B111&amp;"')"</f>
        <v>(SELECT id FROM roles WHERE character_name = 'Mary Donovan')</v>
      </c>
      <c r="D114" t="s">
        <v>79</v>
      </c>
      <c r="E114" t="s">
        <v>79</v>
      </c>
      <c r="F114" s="6" t="str">
        <f t="shared" si="1"/>
        <v>INSERT INTO actor_roles(id, actor_id, role_id, created_at, updated_at) VALUES (DEFAULT, (SELECT id FROM actors WHERE first_name = 'Amy' AND last_name = 'Ryan'), (SELECT id FROM roles WHERE character_name = 'Mary Donovan'), now(), now());</v>
      </c>
    </row>
    <row r="115" spans="1:6" x14ac:dyDescent="0.25">
      <c r="A115" t="s">
        <v>72</v>
      </c>
      <c r="B115" t="str">
        <f xml:space="preserve"> "(SELECT id FROM actors WHERE first_name = '"&amp;actors!B95&amp;"' AND last_name = '"&amp;actors!C95&amp;"')"</f>
        <v>(SELECT id FROM actors WHERE first_name = 'Sam' AND last_name = 'Worthington')</v>
      </c>
      <c r="C115" t="str">
        <f xml:space="preserve"> "(SELECT id FROM roles WHERE character_name = '"&amp;roles!B112&amp;"')"</f>
        <v>(SELECT id FROM roles WHERE character_name = 'Jake Sully')</v>
      </c>
      <c r="D115" t="s">
        <v>79</v>
      </c>
      <c r="E115" t="s">
        <v>79</v>
      </c>
      <c r="F115" s="6" t="str">
        <f t="shared" si="1"/>
        <v>INSERT INTO actor_roles(id, actor_id, role_id, created_at, updated_at) VALUES (DEFAULT, (SELECT id FROM actors WHERE first_name = 'Sam' AND last_name = 'Worthington'), (SELECT id FROM roles WHERE character_name = 'Jake Sully'), now(), now());</v>
      </c>
    </row>
    <row r="116" spans="1:6" x14ac:dyDescent="0.25">
      <c r="A116" t="s">
        <v>72</v>
      </c>
      <c r="B116" t="str">
        <f xml:space="preserve"> "(SELECT id FROM actors WHERE first_name = '"&amp;actors!B88&amp;"' AND last_name = '"&amp;actors!C88&amp;"')"</f>
        <v>(SELECT id FROM actors WHERE first_name = 'Zoe' AND last_name = 'Saldana')</v>
      </c>
      <c r="C116" t="str">
        <f xml:space="preserve"> "(SELECT id FROM roles WHERE character_name = '"&amp;roles!B113&amp;"')"</f>
        <v>(SELECT id FROM roles WHERE character_name = 'Neytiri')</v>
      </c>
      <c r="D116" t="s">
        <v>79</v>
      </c>
      <c r="E116" t="s">
        <v>79</v>
      </c>
      <c r="F116" s="6" t="str">
        <f t="shared" si="1"/>
        <v>INSERT INTO actor_roles(id, actor_id, role_id, created_at, updated_at) VALUES (DEFAULT, (SELECT id FROM actors WHERE first_name = 'Zoe' AND last_name = 'Saldana'), (SELECT id FROM roles WHERE character_name = 'Neytiri'), now(), now());</v>
      </c>
    </row>
    <row r="117" spans="1:6" x14ac:dyDescent="0.25">
      <c r="A117" t="s">
        <v>72</v>
      </c>
      <c r="B117" t="str">
        <f xml:space="preserve"> "(SELECT id FROM actors WHERE first_name = '"&amp;actors!B52&amp;"' AND last_name = '"&amp;actors!C52&amp;"')"</f>
        <v>(SELECT id FROM actors WHERE first_name = 'Sigourney' AND last_name = 'Weaver')</v>
      </c>
      <c r="C117" t="str">
        <f xml:space="preserve"> "(SELECT id FROM roles WHERE character_name = '"&amp;roles!B114&amp;"')"</f>
        <v>(SELECT id FROM roles WHERE character_name = 'Dr. Grace Augustine')</v>
      </c>
      <c r="D117" t="s">
        <v>79</v>
      </c>
      <c r="E117" t="s">
        <v>79</v>
      </c>
      <c r="F117" s="6" t="str">
        <f t="shared" si="1"/>
        <v>INSERT INTO actor_roles(id, actor_id, role_id, created_at, updated_at) VALUES (DEFAULT, (SELECT id FROM actors WHERE first_name = 'Sigourney' AND last_name = 'Weaver'), (SELECT id FROM roles WHERE character_name = 'Dr. Grace Augustine'), now(), now());</v>
      </c>
    </row>
    <row r="118" spans="1:6" x14ac:dyDescent="0.25">
      <c r="A118" t="s">
        <v>72</v>
      </c>
      <c r="B118" t="str">
        <f xml:space="preserve"> "(SELECT id FROM actors WHERE first_name = '"&amp;actors!B96&amp;"' AND last_name = '"&amp;actors!C96&amp;"')"</f>
        <v>(SELECT id FROM actors WHERE first_name = 'Ryan' AND last_name = 'Reynolds')</v>
      </c>
      <c r="C118" t="str">
        <f xml:space="preserve"> "(SELECT id FROM roles WHERE character_name = '"&amp;roles!B115&amp;"')"</f>
        <v>(SELECT id FROM roles WHERE character_name = 'Wade / Deadpool')</v>
      </c>
      <c r="D118" t="s">
        <v>79</v>
      </c>
      <c r="E118" t="s">
        <v>79</v>
      </c>
      <c r="F118" s="6" t="str">
        <f t="shared" si="1"/>
        <v>INSERT INTO actor_roles(id, actor_id, role_id, created_at, updated_at) VALUES (DEFAULT, (SELECT id FROM actors WHERE first_name = 'Ryan' AND last_name = 'Reynolds'), (SELECT id FROM roles WHERE character_name = 'Wade / Deadpool'), now(), now());</v>
      </c>
    </row>
    <row r="119" spans="1:6" x14ac:dyDescent="0.25">
      <c r="A119" t="s">
        <v>72</v>
      </c>
      <c r="B119" t="str">
        <f xml:space="preserve"> "(SELECT id FROM actors WHERE first_name = '"&amp;actors!B97&amp;"' AND last_name = '"&amp;actors!C97&amp;"')"</f>
        <v>(SELECT id FROM actors WHERE first_name = 'Morena' AND last_name = 'Baccarin')</v>
      </c>
      <c r="C119" t="str">
        <f xml:space="preserve"> "(SELECT id FROM roles WHERE character_name = '"&amp;roles!B116&amp;"')"</f>
        <v>(SELECT id FROM roles WHERE character_name = 'Venessa')</v>
      </c>
      <c r="D119" t="s">
        <v>79</v>
      </c>
      <c r="E119" t="s">
        <v>79</v>
      </c>
      <c r="F119" s="6" t="str">
        <f t="shared" si="1"/>
        <v>INSERT INTO actor_roles(id, actor_id, role_id, created_at, updated_at) VALUES (DEFAULT, (SELECT id FROM actors WHERE first_name = 'Morena' AND last_name = 'Baccarin'), (SELECT id FROM roles WHERE character_name = 'Venessa'), now(), now());</v>
      </c>
    </row>
    <row r="120" spans="1:6" x14ac:dyDescent="0.25">
      <c r="A120" t="s">
        <v>72</v>
      </c>
      <c r="B120" t="str">
        <f xml:space="preserve"> "(SELECT id FROM actors WHERE first_name = '"&amp;actors!B98&amp;"' AND last_name = '"&amp;actors!C98&amp;"')"</f>
        <v>(SELECT id FROM actors WHERE first_name = 'T.J.' AND last_name = 'Miller')</v>
      </c>
      <c r="C120" t="str">
        <f xml:space="preserve"> "(SELECT id FROM roles WHERE character_name = '"&amp;roles!B117&amp;"')"</f>
        <v>(SELECT id FROM roles WHERE character_name = 'Weasel')</v>
      </c>
      <c r="D120" t="s">
        <v>79</v>
      </c>
      <c r="E120" t="s">
        <v>79</v>
      </c>
      <c r="F120" s="6" t="str">
        <f t="shared" si="1"/>
        <v>INSERT INTO actor_roles(id, actor_id, role_id, created_at, updated_at) VALUES (DEFAULT, (SELECT id FROM actors WHERE first_name = 'T.J.' AND last_name = 'Miller'), (SELECT id FROM roles WHERE character_name = 'Weasel'), now(), now());</v>
      </c>
    </row>
    <row r="121" spans="1:6" x14ac:dyDescent="0.25">
      <c r="A121" t="s">
        <v>72</v>
      </c>
      <c r="B121" t="str">
        <f xml:space="preserve"> "(SELECT id FROM actors WHERE first_name = '"&amp;actors!B99&amp;"' AND last_name = '"&amp;actors!C99&amp;"')"</f>
        <v>(SELECT id FROM actors WHERE first_name = 'Stan' AND last_name = 'Lee')</v>
      </c>
      <c r="C121" t="str">
        <f xml:space="preserve"> "(SELECT id FROM roles WHERE character_name = '"&amp;roles!B118&amp;"')"</f>
        <v>(SELECT id FROM roles WHERE character_name = 'Strip Club DJ')</v>
      </c>
      <c r="D121" t="s">
        <v>79</v>
      </c>
      <c r="E121" t="s">
        <v>79</v>
      </c>
      <c r="F121" s="6" t="str">
        <f t="shared" si="1"/>
        <v>INSERT INTO actor_roles(id, actor_id, role_id, created_at, updated_at) VALUES (DEFAULT, (SELECT id FROM actors WHERE first_name = 'Stan' AND last_name = 'Lee'), (SELECT id FROM roles WHERE character_name = 'Strip Club DJ'), now(), now());</v>
      </c>
    </row>
    <row r="122" spans="1:6" x14ac:dyDescent="0.25">
      <c r="A122" t="s">
        <v>72</v>
      </c>
      <c r="B122" t="str">
        <f xml:space="preserve"> "(SELECT id FROM actors WHERE first_name = '"&amp;actors!B100&amp;"' AND last_name = '"&amp;actors!C100&amp;"')"</f>
        <v>(SELECT id FROM actors WHERE first_name = 'Andrey' AND last_name = 'Tautou')</v>
      </c>
      <c r="C122" t="str">
        <f xml:space="preserve"> "(SELECT id FROM roles WHERE character_name = '"&amp;roles!B119&amp;"')"</f>
        <v>(SELECT id FROM roles WHERE character_name = 'Amélie Poulain')</v>
      </c>
      <c r="D122" t="s">
        <v>79</v>
      </c>
      <c r="E122" t="s">
        <v>79</v>
      </c>
      <c r="F122" s="6" t="str">
        <f t="shared" si="1"/>
        <v>INSERT INTO actor_roles(id, actor_id, role_id, created_at, updated_at) VALUES (DEFAULT, (SELECT id FROM actors WHERE first_name = 'Andrey' AND last_name = 'Tautou'), (SELECT id FROM roles WHERE character_name = 'Amélie Poulain'), now(), now());</v>
      </c>
    </row>
    <row r="123" spans="1:6" x14ac:dyDescent="0.25">
      <c r="A123" t="s">
        <v>72</v>
      </c>
      <c r="B123" t="str">
        <f xml:space="preserve"> "(SELECT id FROM actors WHERE first_name = '"&amp;actors!B101&amp;"' AND last_name = '"&amp;actors!C101&amp;"')"</f>
        <v>(SELECT id FROM actors WHERE first_name = 'Mathieu' AND last_name = 'Kassovitz')</v>
      </c>
      <c r="C123" t="str">
        <f xml:space="preserve"> "(SELECT id FROM roles WHERE character_name = '"&amp;roles!B120&amp;"')"</f>
        <v>(SELECT id FROM roles WHERE character_name = 'Nino Quincampoix')</v>
      </c>
      <c r="D123" t="s">
        <v>79</v>
      </c>
      <c r="E123" t="s">
        <v>79</v>
      </c>
      <c r="F123" s="6" t="str">
        <f t="shared" si="1"/>
        <v>INSERT INTO actor_roles(id, actor_id, role_id, created_at, updated_at) VALUES (DEFAULT, (SELECT id FROM actors WHERE first_name = 'Mathieu' AND last_name = 'Kassovitz'), (SELECT id FROM roles WHERE character_name = 'Nino Quincampoix'), now(), now());</v>
      </c>
    </row>
    <row r="124" spans="1:6" x14ac:dyDescent="0.25">
      <c r="A124" t="s">
        <v>72</v>
      </c>
      <c r="B124" t="str">
        <f xml:space="preserve"> "(SELECT id FROM actors WHERE first_name = '"&amp;actors!B102&amp;"' AND last_name = '"&amp;actors!C102&amp;"')"</f>
        <v>(SELECT id FROM actors WHERE first_name = 'Christopher' AND last_name = 'Walken')</v>
      </c>
      <c r="C124" t="str">
        <f xml:space="preserve"> "(SELECT id FROM roles WHERE character_name = '"&amp;roles!B121&amp;"')"</f>
        <v>(SELECT id FROM roles WHERE character_name = 'Frank Abagnale')</v>
      </c>
      <c r="D124" t="s">
        <v>79</v>
      </c>
      <c r="E124" t="s">
        <v>79</v>
      </c>
      <c r="F124" s="6" t="str">
        <f t="shared" si="1"/>
        <v>INSERT INTO actor_roles(id, actor_id, role_id, created_at, updated_at) VALUES (DEFAULT, (SELECT id FROM actors WHERE first_name = 'Christopher' AND last_name = 'Walken'), (SELECT id FROM roles WHERE character_name = 'Frank Abagnale'), now(), now());</v>
      </c>
    </row>
    <row r="125" spans="1:6" x14ac:dyDescent="0.25">
      <c r="A125" t="s">
        <v>72</v>
      </c>
      <c r="B125" t="str">
        <f xml:space="preserve"> "(SELECT id FROM actors WHERE first_name = '"&amp;actors!B31&amp;"' AND last_name = '"&amp;actors!C31&amp;"')"</f>
        <v>(SELECT id FROM actors WHERE first_name = 'Leonardo' AND last_name = 'DiCaprio')</v>
      </c>
      <c r="C125" t="str">
        <f xml:space="preserve"> "(SELECT id FROM roles WHERE character_name = '"&amp;roles!B122&amp;"')"</f>
        <v>(SELECT id FROM roles WHERE character_name = 'Frank Abagnale Jr.')</v>
      </c>
      <c r="D125" t="s">
        <v>79</v>
      </c>
      <c r="E125" t="s">
        <v>79</v>
      </c>
      <c r="F125" s="6" t="str">
        <f t="shared" si="1"/>
        <v>INSERT INTO actor_roles(id, actor_id, role_id, created_at, updated_at) VALUES (DEFAULT, (SELECT id FROM actors WHERE first_name = 'Leonardo' AND last_name = 'DiCaprio'), (SELECT id FROM roles WHERE character_name = 'Frank Abagnale Jr.'), now(), now());</v>
      </c>
    </row>
    <row r="126" spans="1:6" x14ac:dyDescent="0.25">
      <c r="A126" t="s">
        <v>72</v>
      </c>
      <c r="B126" t="str">
        <f xml:space="preserve"> "(SELECT id FROM actors WHERE first_name = '"&amp;actors!B70&amp;"' AND last_name = '"&amp;actors!C70&amp;"')"</f>
        <v>(SELECT id FROM actors WHERE first_name = 'Tom' AND last_name = 'Hanks')</v>
      </c>
      <c r="C126" t="str">
        <f xml:space="preserve"> "(SELECT id FROM roles WHERE character_name = '"&amp;roles!B123&amp;"')"</f>
        <v>(SELECT id FROM roles WHERE character_name = 'Carl Hanratty')</v>
      </c>
      <c r="D126" t="s">
        <v>79</v>
      </c>
      <c r="E126" t="s">
        <v>79</v>
      </c>
      <c r="F126" s="6" t="str">
        <f t="shared" si="1"/>
        <v>INSERT INTO actor_roles(id, actor_id, role_id, created_at, updated_at) VALUES (DEFAULT, (SELECT id FROM actors WHERE first_name = 'Tom' AND last_name = 'Hanks'), (SELECT id FROM roles WHERE character_name = 'Carl Hanratty'), now(), now());</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4"/>
  <sheetViews>
    <sheetView workbookViewId="0">
      <selection activeCell="C20" sqref="C20"/>
    </sheetView>
  </sheetViews>
  <sheetFormatPr defaultRowHeight="15" x14ac:dyDescent="0.25"/>
  <cols>
    <col min="1" max="1" width="11.42578125" customWidth="1"/>
    <col min="2" max="2" width="67.5703125" customWidth="1"/>
    <col min="3" max="3" width="57.28515625" customWidth="1"/>
    <col min="4" max="5" width="11.42578125" customWidth="1"/>
    <col min="6" max="6" width="80.7109375" style="6" bestFit="1" customWidth="1"/>
  </cols>
  <sheetData>
    <row r="1" spans="1:6" x14ac:dyDescent="0.25">
      <c r="A1" s="2" t="s">
        <v>0</v>
      </c>
      <c r="B1" s="3" t="s">
        <v>60</v>
      </c>
      <c r="C1" s="3" t="s">
        <v>68</v>
      </c>
      <c r="D1" s="3" t="s">
        <v>4</v>
      </c>
      <c r="E1" s="3" t="s">
        <v>5</v>
      </c>
      <c r="F1" s="5" t="s">
        <v>6</v>
      </c>
    </row>
    <row r="2" spans="1:6" x14ac:dyDescent="0.25">
      <c r="A2" t="s">
        <v>72</v>
      </c>
      <c r="B2" t="str">
        <f xml:space="preserve"> "(SELECT id FROM movies WHERE movie_name = '"&amp;movies!B2&amp;"' AND duration = '"&amp;movies!E2&amp;"')"</f>
        <v>(SELECT id FROM movies WHERE movie_name = 'The Lord of the Rings: The Fellowship of the Ring' AND duration = '2:58')</v>
      </c>
      <c r="C2" t="str">
        <f xml:space="preserve"> "(SELECT id FROM roles WHERE character_name = '"&amp;roles!B2&amp;"')"</f>
        <v>(SELECT id FROM roles WHERE character_name = 'Samwise Gamgee')</v>
      </c>
      <c r="D2" t="s">
        <v>79</v>
      </c>
      <c r="E2" t="s">
        <v>79</v>
      </c>
      <c r="F2" s="6" t="str">
        <f xml:space="preserve"> "INSERT INTO movie_roles("&amp;A$1&amp;", "&amp;B$1&amp;", "&amp;C$1&amp;", "&amp;D$1&amp;", "&amp;E$1&amp;") VALUES ("&amp;A2&amp;", "&amp;B2&amp;", "&amp;C2&amp;", "&amp;D2&amp;", "&amp;E2&amp;");"</f>
        <v>INSERT INTO movie_roles(id, movie_id, role_id, created_at, updated_at) VALUES (DEFAULT, (SELECT id FROM movies WHERE movie_name = 'The Lord of the Rings: The Fellowship of the Ring' AND duration = '2:58'), (SELECT id FROM roles WHERE character_name = 'Samwise Gamgee'), now(), now());</v>
      </c>
    </row>
    <row r="3" spans="1:6" x14ac:dyDescent="0.25">
      <c r="A3" t="s">
        <v>72</v>
      </c>
      <c r="B3" t="str">
        <f xml:space="preserve"> "(SELECT id FROM movies WHERE movie_name = '"&amp;movies!B2&amp;"' AND duration = '"&amp;movies!E2&amp;"')"</f>
        <v>(SELECT id FROM movies WHERE movie_name = 'The Lord of the Rings: The Fellowship of the Ring' AND duration = '2:58')</v>
      </c>
      <c r="C3" t="str">
        <f xml:space="preserve"> "(SELECT id FROM roles WHERE character_name = '"&amp;roles!B3&amp;"')"</f>
        <v>(SELECT id FROM roles WHERE character_name = 'Boromir')</v>
      </c>
      <c r="D3" t="s">
        <v>79</v>
      </c>
      <c r="E3" t="s">
        <v>79</v>
      </c>
      <c r="F3" s="6" t="str">
        <f t="shared" ref="F3:F65" si="0" xml:space="preserve"> "INSERT INTO movie_roles("&amp;A$1&amp;", "&amp;B$1&amp;", "&amp;C$1&amp;", "&amp;D$1&amp;", "&amp;E$1&amp;") VALUES ("&amp;A3&amp;", "&amp;B3&amp;", "&amp;C3&amp;", "&amp;D3&amp;", "&amp;E3&amp;");"</f>
        <v>INSERT INTO movie_roles(id, movie_id, role_id, created_at, updated_at) VALUES (DEFAULT, (SELECT id FROM movies WHERE movie_name = 'The Lord of the Rings: The Fellowship of the Ring' AND duration = '2:58'), (SELECT id FROM roles WHERE character_name = 'Boromir'), now(), now());</v>
      </c>
    </row>
    <row r="4" spans="1:6" x14ac:dyDescent="0.25">
      <c r="A4" t="s">
        <v>72</v>
      </c>
      <c r="B4" t="str">
        <f xml:space="preserve"> "(SELECT id FROM movies WHERE movie_name = '"&amp;movies!B2&amp;"' AND duration = '"&amp;movies!E2&amp;"')"</f>
        <v>(SELECT id FROM movies WHERE movie_name = 'The Lord of the Rings: The Fellowship of the Ring' AND duration = '2:58')</v>
      </c>
      <c r="C4" t="str">
        <f xml:space="preserve"> "(SELECT id FROM roles WHERE character_name = '"&amp;roles!B4&amp;"')"</f>
        <v>(SELECT id FROM roles WHERE character_name = 'Gandalf The Grey')</v>
      </c>
      <c r="D4" t="s">
        <v>79</v>
      </c>
      <c r="E4" t="s">
        <v>79</v>
      </c>
      <c r="F4" s="6" t="str">
        <f t="shared" si="0"/>
        <v>INSERT INTO movie_roles(id, movie_id, role_id, created_at, updated_at) VALUES (DEFAULT, (SELECT id FROM movies WHERE movie_name = 'The Lord of the Rings: The Fellowship of the Ring' AND duration = '2:58'), (SELECT id FROM roles WHERE character_name = 'Gandalf The Grey'), now(), now());</v>
      </c>
    </row>
    <row r="5" spans="1:6" x14ac:dyDescent="0.25">
      <c r="A5" t="s">
        <v>72</v>
      </c>
      <c r="B5" t="str">
        <f xml:space="preserve"> "(SELECT id FROM movies WHERE movie_name = '"&amp;movies!B2&amp;"' AND duration = '"&amp;movies!E2&amp;"')"</f>
        <v>(SELECT id FROM movies WHERE movie_name = 'The Lord of the Rings: The Fellowship of the Ring' AND duration = '2:58')</v>
      </c>
      <c r="C5" t="str">
        <f xml:space="preserve"> "(SELECT id FROM roles WHERE character_name = '"&amp;roles!B5&amp;"')"</f>
        <v>(SELECT id FROM roles WHERE character_name = 'Aragorn')</v>
      </c>
      <c r="D5" t="s">
        <v>79</v>
      </c>
      <c r="E5" t="s">
        <v>79</v>
      </c>
      <c r="F5" s="6" t="str">
        <f t="shared" si="0"/>
        <v>INSERT INTO movie_roles(id, movie_id, role_id, created_at, updated_at) VALUES (DEFAULT, (SELECT id FROM movies WHERE movie_name = 'The Lord of the Rings: The Fellowship of the Ring' AND duration = '2:58'), (SELECT id FROM roles WHERE character_name = 'Aragorn'), now(), now());</v>
      </c>
    </row>
    <row r="6" spans="1:6" x14ac:dyDescent="0.25">
      <c r="A6" t="s">
        <v>72</v>
      </c>
      <c r="B6" t="str">
        <f xml:space="preserve"> "(SELECT id FROM movies WHERE movie_name = '"&amp;movies!B2&amp;"' AND duration = '"&amp;movies!E2&amp;"')"</f>
        <v>(SELECT id FROM movies WHERE movie_name = 'The Lord of the Rings: The Fellowship of the Ring' AND duration = '2:58')</v>
      </c>
      <c r="C6" t="str">
        <f xml:space="preserve"> "(SELECT id FROM roles WHERE character_name = '"&amp;roles!B6&amp;"')"</f>
        <v>(SELECT id FROM roles WHERE character_name = 'Frodo Baggins')</v>
      </c>
      <c r="D6" t="s">
        <v>79</v>
      </c>
      <c r="E6" t="s">
        <v>79</v>
      </c>
      <c r="F6" s="6" t="str">
        <f t="shared" si="0"/>
        <v>INSERT INTO movie_roles(id, movie_id, role_id, created_at, updated_at) VALUES (DEFAULT, (SELECT id FROM movies WHERE movie_name = 'The Lord of the Rings: The Fellowship of the Ring' AND duration = '2:58'), (SELECT id FROM roles WHERE character_name = 'Frodo Baggins'), now(), now());</v>
      </c>
    </row>
    <row r="7" spans="1:6" x14ac:dyDescent="0.25">
      <c r="A7" t="s">
        <v>72</v>
      </c>
      <c r="B7" t="str">
        <f xml:space="preserve"> "(SELECT id FROM movies WHERE movie_name = '"&amp;movies!B2&amp;"' AND duration = '"&amp;movies!E2&amp;"')"</f>
        <v>(SELECT id FROM movies WHERE movie_name = 'The Lord of the Rings: The Fellowship of the Ring' AND duration = '2:58')</v>
      </c>
      <c r="C7" t="str">
        <f xml:space="preserve"> "(SELECT id FROM roles WHERE character_name = '"&amp;roles!B7&amp;"')"</f>
        <v>(SELECT id FROM roles WHERE character_name = 'Legolas')</v>
      </c>
      <c r="D7" t="s">
        <v>79</v>
      </c>
      <c r="E7" t="s">
        <v>79</v>
      </c>
      <c r="F7" s="6" t="str">
        <f t="shared" si="0"/>
        <v>INSERT INTO movie_roles(id, movie_id, role_id, created_at, updated_at) VALUES (DEFAULT, (SELECT id FROM movies WHERE movie_name = 'The Lord of the Rings: The Fellowship of the Ring' AND duration = '2:58'), (SELECT id FROM roles WHERE character_name = 'Legolas'), now(), now());</v>
      </c>
    </row>
    <row r="8" spans="1:6" x14ac:dyDescent="0.25">
      <c r="A8" t="s">
        <v>72</v>
      </c>
      <c r="B8" t="str">
        <f xml:space="preserve"> "(SELECT id FROM movies WHERE movie_name = '"&amp;movies!B2&amp;"' AND duration = '"&amp;movies!E2&amp;"')"</f>
        <v>(SELECT id FROM movies WHERE movie_name = 'The Lord of the Rings: The Fellowship of the Ring' AND duration = '2:58')</v>
      </c>
      <c r="C8" t="str">
        <f xml:space="preserve"> "(SELECT id FROM roles WHERE character_name = '"&amp;roles!B8&amp;"')"</f>
        <v>(SELECT id FROM roles WHERE character_name = 'Galadriel')</v>
      </c>
      <c r="D8" t="s">
        <v>79</v>
      </c>
      <c r="E8" t="s">
        <v>79</v>
      </c>
      <c r="F8" s="6" t="str">
        <f t="shared" si="0"/>
        <v>INSERT INTO movie_roles(id, movie_id, role_id, created_at, updated_at) VALUES (DEFAULT, (SELECT id FROM movies WHERE movie_name = 'The Lord of the Rings: The Fellowship of the Ring' AND duration = '2:58'), (SELECT id FROM roles WHERE character_name = 'Galadriel'), now(), now());</v>
      </c>
    </row>
    <row r="9" spans="1:6" x14ac:dyDescent="0.25">
      <c r="A9" t="s">
        <v>72</v>
      </c>
      <c r="B9" t="str">
        <f xml:space="preserve"> "(SELECT id FROM movies WHERE movie_name = '"&amp;movies!B2&amp;"' AND duration = '"&amp;movies!E2&amp;"')"</f>
        <v>(SELECT id FROM movies WHERE movie_name = 'The Lord of the Rings: The Fellowship of the Ring' AND duration = '2:58')</v>
      </c>
      <c r="C9" t="str">
        <f xml:space="preserve"> "(SELECT id FROM roles WHERE character_name = '"&amp;roles!B9&amp;"')"</f>
        <v>(SELECT id FROM roles WHERE character_name = 'Elrond')</v>
      </c>
      <c r="D9" t="s">
        <v>79</v>
      </c>
      <c r="E9" t="s">
        <v>79</v>
      </c>
      <c r="F9" s="6" t="str">
        <f t="shared" si="0"/>
        <v>INSERT INTO movie_roles(id, movie_id, role_id, created_at, updated_at) VALUES (DEFAULT, (SELECT id FROM movies WHERE movie_name = 'The Lord of the Rings: The Fellowship of the Ring' AND duration = '2:58'), (SELECT id FROM roles WHERE character_name = 'Elrond'), now(), now());</v>
      </c>
    </row>
    <row r="10" spans="1:6" x14ac:dyDescent="0.25">
      <c r="A10" t="s">
        <v>72</v>
      </c>
      <c r="B10" t="str">
        <f xml:space="preserve"> "(SELECT id FROM movies WHERE movie_name = '"&amp;movies!B2&amp;"' AND duration = '"&amp;movies!E2&amp;"')"</f>
        <v>(SELECT id FROM movies WHERE movie_name = 'The Lord of the Rings: The Fellowship of the Ring' AND duration = '2:58')</v>
      </c>
      <c r="C10" t="str">
        <f xml:space="preserve"> "(SELECT id FROM roles WHERE character_name = '"&amp;roles!B10&amp;"')"</f>
        <v>(SELECT id FROM roles WHERE character_name = 'Arwen')</v>
      </c>
      <c r="D10" t="s">
        <v>79</v>
      </c>
      <c r="E10" t="s">
        <v>79</v>
      </c>
      <c r="F10" s="6" t="str">
        <f t="shared" si="0"/>
        <v>INSERT INTO movie_roles(id, movie_id, role_id, created_at, updated_at) VALUES (DEFAULT, (SELECT id FROM movies WHERE movie_name = 'The Lord of the Rings: The Fellowship of the Ring' AND duration = '2:58'), (SELECT id FROM roles WHERE character_name = 'Arwen'), now(), now());</v>
      </c>
    </row>
    <row r="11" spans="1:6" x14ac:dyDescent="0.25">
      <c r="A11" t="s">
        <v>72</v>
      </c>
      <c r="B11" t="str">
        <f xml:space="preserve"> "(SELECT id FROM movies WHERE movie_name = '"&amp;movies!B2&amp;"' AND duration = '"&amp;movies!E2&amp;"')"</f>
        <v>(SELECT id FROM movies WHERE movie_name = 'The Lord of the Rings: The Fellowship of the Ring' AND duration = '2:58')</v>
      </c>
      <c r="C11" t="str">
        <f xml:space="preserve"> "(SELECT id FROM roles WHERE character_name = '"&amp;roles!B11&amp;"')"</f>
        <v>(SELECT id FROM roles WHERE character_name = 'Gollum')</v>
      </c>
      <c r="D11" t="s">
        <v>79</v>
      </c>
      <c r="E11" t="s">
        <v>79</v>
      </c>
      <c r="F11" s="6" t="str">
        <f t="shared" si="0"/>
        <v>INSERT INTO movie_roles(id, movie_id, role_id, created_at, updated_at) VALUES (DEFAULT, (SELECT id FROM movies WHERE movie_name = 'The Lord of the Rings: The Fellowship of the Ring' AND duration = '2:58'), (SELECT id FROM roles WHERE character_name = 'Gollum'), now(), now());</v>
      </c>
    </row>
    <row r="12" spans="1:6" x14ac:dyDescent="0.25">
      <c r="A12" t="s">
        <v>72</v>
      </c>
      <c r="B12" t="str">
        <f xml:space="preserve"> "(SELECT id FROM movies WHERE movie_name = '"&amp;movies!B3&amp;"' AND duration = '"&amp;movies!E3&amp;"')"</f>
        <v>(SELECT id FROM movies WHERE movie_name = 'The Lord of the Rings: The Two Towers' AND duration = '2:59')</v>
      </c>
      <c r="C12" t="str">
        <f xml:space="preserve"> "(SELECT id FROM roles WHERE character_name = '"&amp;roles!B2&amp;"')"</f>
        <v>(SELECT id FROM roles WHERE character_name = 'Samwise Gamgee')</v>
      </c>
      <c r="D12" t="s">
        <v>79</v>
      </c>
      <c r="E12" t="s">
        <v>79</v>
      </c>
      <c r="F12" s="6" t="str">
        <f t="shared" si="0"/>
        <v>INSERT INTO movie_roles(id, movie_id, role_id, created_at, updated_at) VALUES (DEFAULT, (SELECT id FROM movies WHERE movie_name = 'The Lord of the Rings: The Two Towers' AND duration = '2:59'), (SELECT id FROM roles WHERE character_name = 'Samwise Gamgee'), now(), now());</v>
      </c>
    </row>
    <row r="13" spans="1:6" x14ac:dyDescent="0.25">
      <c r="A13" t="s">
        <v>72</v>
      </c>
      <c r="B13" t="str">
        <f xml:space="preserve"> "(SELECT id FROM movies WHERE movie_name = '"&amp;movies!B3&amp;"' AND duration = '"&amp;movies!E3&amp;"')"</f>
        <v>(SELECT id FROM movies WHERE movie_name = 'The Lord of the Rings: The Two Towers' AND duration = '2:59')</v>
      </c>
      <c r="C13" t="str">
        <f xml:space="preserve"> "(SELECT id FROM roles WHERE character_name = '"&amp;roles!B4&amp;"')"</f>
        <v>(SELECT id FROM roles WHERE character_name = 'Gandalf The Grey')</v>
      </c>
      <c r="D13" t="s">
        <v>79</v>
      </c>
      <c r="E13" t="s">
        <v>79</v>
      </c>
      <c r="F13" s="6" t="str">
        <f t="shared" si="0"/>
        <v>INSERT INTO movie_roles(id, movie_id, role_id, created_at, updated_at) VALUES (DEFAULT, (SELECT id FROM movies WHERE movie_name = 'The Lord of the Rings: The Two Towers' AND duration = '2:59'), (SELECT id FROM roles WHERE character_name = 'Gandalf The Grey'), now(), now());</v>
      </c>
    </row>
    <row r="14" spans="1:6" x14ac:dyDescent="0.25">
      <c r="A14" t="s">
        <v>72</v>
      </c>
      <c r="B14" t="str">
        <f xml:space="preserve"> "(SELECT id FROM movies WHERE movie_name = '"&amp;movies!B3&amp;"' AND duration = '"&amp;movies!E3&amp;"')"</f>
        <v>(SELECT id FROM movies WHERE movie_name = 'The Lord of the Rings: The Two Towers' AND duration = '2:59')</v>
      </c>
      <c r="C14" t="str">
        <f xml:space="preserve"> "(SELECT id FROM roles WHERE character_name = '"&amp;roles!B5&amp;"')"</f>
        <v>(SELECT id FROM roles WHERE character_name = 'Aragorn')</v>
      </c>
      <c r="D14" t="s">
        <v>79</v>
      </c>
      <c r="E14" t="s">
        <v>79</v>
      </c>
      <c r="F14" s="6" t="str">
        <f t="shared" si="0"/>
        <v>INSERT INTO movie_roles(id, movie_id, role_id, created_at, updated_at) VALUES (DEFAULT, (SELECT id FROM movies WHERE movie_name = 'The Lord of the Rings: The Two Towers' AND duration = '2:59'), (SELECT id FROM roles WHERE character_name = 'Aragorn'), now(), now());</v>
      </c>
    </row>
    <row r="15" spans="1:6" x14ac:dyDescent="0.25">
      <c r="A15" t="s">
        <v>72</v>
      </c>
      <c r="B15" t="str">
        <f xml:space="preserve"> "(SELECT id FROM movies WHERE movie_name = '"&amp;movies!B3&amp;"' AND duration = '"&amp;movies!E3&amp;"')"</f>
        <v>(SELECT id FROM movies WHERE movie_name = 'The Lord of the Rings: The Two Towers' AND duration = '2:59')</v>
      </c>
      <c r="C15" t="str">
        <f xml:space="preserve"> "(SELECT id FROM roles WHERE character_name = '"&amp;roles!B6&amp;"')"</f>
        <v>(SELECT id FROM roles WHERE character_name = 'Frodo Baggins')</v>
      </c>
      <c r="D15" t="s">
        <v>79</v>
      </c>
      <c r="E15" t="s">
        <v>79</v>
      </c>
      <c r="F15" s="6" t="str">
        <f t="shared" si="0"/>
        <v>INSERT INTO movie_roles(id, movie_id, role_id, created_at, updated_at) VALUES (DEFAULT, (SELECT id FROM movies WHERE movie_name = 'The Lord of the Rings: The Two Towers' AND duration = '2:59'), (SELECT id FROM roles WHERE character_name = 'Frodo Baggins'), now(), now());</v>
      </c>
    </row>
    <row r="16" spans="1:6" x14ac:dyDescent="0.25">
      <c r="A16" t="s">
        <v>72</v>
      </c>
      <c r="B16" t="str">
        <f xml:space="preserve"> "(SELECT id FROM movies WHERE movie_name = '"&amp;movies!B3&amp;"' AND duration = '"&amp;movies!E3&amp;"')"</f>
        <v>(SELECT id FROM movies WHERE movie_name = 'The Lord of the Rings: The Two Towers' AND duration = '2:59')</v>
      </c>
      <c r="C16" t="str">
        <f xml:space="preserve"> "(SELECT id FROM roles WHERE character_name = '"&amp;roles!B7&amp;"')"</f>
        <v>(SELECT id FROM roles WHERE character_name = 'Legolas')</v>
      </c>
      <c r="D16" t="s">
        <v>79</v>
      </c>
      <c r="E16" t="s">
        <v>79</v>
      </c>
      <c r="F16" s="6" t="str">
        <f t="shared" si="0"/>
        <v>INSERT INTO movie_roles(id, movie_id, role_id, created_at, updated_at) VALUES (DEFAULT, (SELECT id FROM movies WHERE movie_name = 'The Lord of the Rings: The Two Towers' AND duration = '2:59'), (SELECT id FROM roles WHERE character_name = 'Legolas'), now(), now());</v>
      </c>
    </row>
    <row r="17" spans="1:6" x14ac:dyDescent="0.25">
      <c r="A17" t="s">
        <v>72</v>
      </c>
      <c r="B17" t="str">
        <f xml:space="preserve"> "(SELECT id FROM movies WHERE movie_name = '"&amp;movies!B3&amp;"' AND duration = '"&amp;movies!E3&amp;"')"</f>
        <v>(SELECT id FROM movies WHERE movie_name = 'The Lord of the Rings: The Two Towers' AND duration = '2:59')</v>
      </c>
      <c r="C17" t="str">
        <f xml:space="preserve"> "(SELECT id FROM roles WHERE character_name = '"&amp;roles!B8&amp;"')"</f>
        <v>(SELECT id FROM roles WHERE character_name = 'Galadriel')</v>
      </c>
      <c r="D17" t="s">
        <v>79</v>
      </c>
      <c r="E17" t="s">
        <v>79</v>
      </c>
      <c r="F17" s="6" t="str">
        <f t="shared" si="0"/>
        <v>INSERT INTO movie_roles(id, movie_id, role_id, created_at, updated_at) VALUES (DEFAULT, (SELECT id FROM movies WHERE movie_name = 'The Lord of the Rings: The Two Towers' AND duration = '2:59'), (SELECT id FROM roles WHERE character_name = 'Galadriel'), now(), now());</v>
      </c>
    </row>
    <row r="18" spans="1:6" x14ac:dyDescent="0.25">
      <c r="A18" t="s">
        <v>72</v>
      </c>
      <c r="B18" t="str">
        <f xml:space="preserve"> "(SELECT id FROM movies WHERE movie_name = '"&amp;movies!B3&amp;"' AND duration = '"&amp;movies!E3&amp;"')"</f>
        <v>(SELECT id FROM movies WHERE movie_name = 'The Lord of the Rings: The Two Towers' AND duration = '2:59')</v>
      </c>
      <c r="C18" t="str">
        <f xml:space="preserve"> "(SELECT id FROM roles WHERE character_name = '"&amp;roles!B9&amp;"')"</f>
        <v>(SELECT id FROM roles WHERE character_name = 'Elrond')</v>
      </c>
      <c r="D18" t="s">
        <v>79</v>
      </c>
      <c r="E18" t="s">
        <v>79</v>
      </c>
      <c r="F18" s="6" t="str">
        <f t="shared" si="0"/>
        <v>INSERT INTO movie_roles(id, movie_id, role_id, created_at, updated_at) VALUES (DEFAULT, (SELECT id FROM movies WHERE movie_name = 'The Lord of the Rings: The Two Towers' AND duration = '2:59'), (SELECT id FROM roles WHERE character_name = 'Elrond'), now(), now());</v>
      </c>
    </row>
    <row r="19" spans="1:6" x14ac:dyDescent="0.25">
      <c r="A19" t="s">
        <v>72</v>
      </c>
      <c r="B19" t="str">
        <f xml:space="preserve"> "(SELECT id FROM movies WHERE movie_name = '"&amp;movies!B3&amp;"' AND duration = '"&amp;movies!E3&amp;"')"</f>
        <v>(SELECT id FROM movies WHERE movie_name = 'The Lord of the Rings: The Two Towers' AND duration = '2:59')</v>
      </c>
      <c r="C19" t="str">
        <f xml:space="preserve"> "(SELECT id FROM roles WHERE character_name = '"&amp;roles!B10&amp;"')"</f>
        <v>(SELECT id FROM roles WHERE character_name = 'Arwen')</v>
      </c>
      <c r="D19" t="s">
        <v>79</v>
      </c>
      <c r="E19" t="s">
        <v>79</v>
      </c>
      <c r="F19" s="6" t="str">
        <f t="shared" si="0"/>
        <v>INSERT INTO movie_roles(id, movie_id, role_id, created_at, updated_at) VALUES (DEFAULT, (SELECT id FROM movies WHERE movie_name = 'The Lord of the Rings: The Two Towers' AND duration = '2:59'), (SELECT id FROM roles WHERE character_name = 'Arwen'), now(), now());</v>
      </c>
    </row>
    <row r="20" spans="1:6" x14ac:dyDescent="0.25">
      <c r="A20" t="s">
        <v>72</v>
      </c>
      <c r="B20" t="str">
        <f xml:space="preserve"> "(SELECT id FROM movies WHERE movie_name = '"&amp;movies!B3&amp;"' AND duration = '"&amp;movies!E3&amp;"')"</f>
        <v>(SELECT id FROM movies WHERE movie_name = 'The Lord of the Rings: The Two Towers' AND duration = '2:59')</v>
      </c>
      <c r="C20" t="str">
        <f xml:space="preserve"> "(SELECT id FROM roles WHERE character_name = '"&amp;roles!B11&amp;"')"</f>
        <v>(SELECT id FROM roles WHERE character_name = 'Gollum')</v>
      </c>
      <c r="D20" t="s">
        <v>79</v>
      </c>
      <c r="E20" t="s">
        <v>79</v>
      </c>
      <c r="F20" s="6" t="str">
        <f t="shared" si="0"/>
        <v>INSERT INTO movie_roles(id, movie_id, role_id, created_at, updated_at) VALUES (DEFAULT, (SELECT id FROM movies WHERE movie_name = 'The Lord of the Rings: The Two Towers' AND duration = '2:59'), (SELECT id FROM roles WHERE character_name = 'Gollum'), now(), now());</v>
      </c>
    </row>
    <row r="21" spans="1:6" x14ac:dyDescent="0.25">
      <c r="A21" t="s">
        <v>72</v>
      </c>
      <c r="B21" t="str">
        <f xml:space="preserve"> "(SELECT id FROM movies WHERE movie_name = '"&amp;movies!B4&amp;"' AND duration = '"&amp;movies!E4&amp;"')"</f>
        <v>(SELECT id FROM movies WHERE movie_name = 'The Lord of the Rings: The Return of the King' AND duration = '3:21')</v>
      </c>
      <c r="C21" t="str">
        <f xml:space="preserve"> "(SELECT id FROM roles WHERE character_name = '"&amp;roles!B2&amp;"')"</f>
        <v>(SELECT id FROM roles WHERE character_name = 'Samwise Gamgee')</v>
      </c>
      <c r="D21" t="s">
        <v>79</v>
      </c>
      <c r="E21" t="s">
        <v>79</v>
      </c>
      <c r="F21" s="6" t="str">
        <f t="shared" si="0"/>
        <v>INSERT INTO movie_roles(id, movie_id, role_id, created_at, updated_at) VALUES (DEFAULT, (SELECT id FROM movies WHERE movie_name = 'The Lord of the Rings: The Return of the King' AND duration = '3:21'), (SELECT id FROM roles WHERE character_name = 'Samwise Gamgee'), now(), now());</v>
      </c>
    </row>
    <row r="22" spans="1:6" x14ac:dyDescent="0.25">
      <c r="A22" t="s">
        <v>72</v>
      </c>
      <c r="B22" t="str">
        <f xml:space="preserve"> "(SELECT id FROM movies WHERE movie_name = '"&amp;movies!B4&amp;"' AND duration = '"&amp;movies!E4&amp;"')"</f>
        <v>(SELECT id FROM movies WHERE movie_name = 'The Lord of the Rings: The Return of the King' AND duration = '3:21')</v>
      </c>
      <c r="C22" t="str">
        <f xml:space="preserve"> "(SELECT id FROM roles WHERE character_name = '"&amp;roles!B4&amp;"')"</f>
        <v>(SELECT id FROM roles WHERE character_name = 'Gandalf The Grey')</v>
      </c>
      <c r="D22" t="s">
        <v>79</v>
      </c>
      <c r="E22" t="s">
        <v>79</v>
      </c>
      <c r="F22" s="6" t="str">
        <f t="shared" si="0"/>
        <v>INSERT INTO movie_roles(id, movie_id, role_id, created_at, updated_at) VALUES (DEFAULT, (SELECT id FROM movies WHERE movie_name = 'The Lord of the Rings: The Return of the King' AND duration = '3:21'), (SELECT id FROM roles WHERE character_name = 'Gandalf The Grey'), now(), now());</v>
      </c>
    </row>
    <row r="23" spans="1:6" x14ac:dyDescent="0.25">
      <c r="A23" t="s">
        <v>72</v>
      </c>
      <c r="B23" t="str">
        <f xml:space="preserve"> "(SELECT id FROM movies WHERE movie_name = '"&amp;movies!B4&amp;"' AND duration = '"&amp;movies!E4&amp;"')"</f>
        <v>(SELECT id FROM movies WHERE movie_name = 'The Lord of the Rings: The Return of the King' AND duration = '3:21')</v>
      </c>
      <c r="C23" t="str">
        <f xml:space="preserve"> "(SELECT id FROM roles WHERE character_name = '"&amp;roles!B5&amp;"')"</f>
        <v>(SELECT id FROM roles WHERE character_name = 'Aragorn')</v>
      </c>
      <c r="D23" t="s">
        <v>79</v>
      </c>
      <c r="E23" t="s">
        <v>79</v>
      </c>
      <c r="F23" s="6" t="str">
        <f t="shared" si="0"/>
        <v>INSERT INTO movie_roles(id, movie_id, role_id, created_at, updated_at) VALUES (DEFAULT, (SELECT id FROM movies WHERE movie_name = 'The Lord of the Rings: The Return of the King' AND duration = '3:21'), (SELECT id FROM roles WHERE character_name = 'Aragorn'), now(), now());</v>
      </c>
    </row>
    <row r="24" spans="1:6" x14ac:dyDescent="0.25">
      <c r="A24" t="s">
        <v>72</v>
      </c>
      <c r="B24" t="str">
        <f xml:space="preserve"> "(SELECT id FROM movies WHERE movie_name = '"&amp;movies!B4&amp;"' AND duration = '"&amp;movies!E4&amp;"')"</f>
        <v>(SELECT id FROM movies WHERE movie_name = 'The Lord of the Rings: The Return of the King' AND duration = '3:21')</v>
      </c>
      <c r="C24" t="str">
        <f xml:space="preserve"> "(SELECT id FROM roles WHERE character_name = '"&amp;roles!B6&amp;"')"</f>
        <v>(SELECT id FROM roles WHERE character_name = 'Frodo Baggins')</v>
      </c>
      <c r="D24" t="s">
        <v>79</v>
      </c>
      <c r="E24" t="s">
        <v>79</v>
      </c>
      <c r="F24" s="6" t="str">
        <f t="shared" si="0"/>
        <v>INSERT INTO movie_roles(id, movie_id, role_id, created_at, updated_at) VALUES (DEFAULT, (SELECT id FROM movies WHERE movie_name = 'The Lord of the Rings: The Return of the King' AND duration = '3:21'), (SELECT id FROM roles WHERE character_name = 'Frodo Baggins'), now(), now());</v>
      </c>
    </row>
    <row r="25" spans="1:6" x14ac:dyDescent="0.25">
      <c r="A25" t="s">
        <v>72</v>
      </c>
      <c r="B25" t="str">
        <f xml:space="preserve"> "(SELECT id FROM movies WHERE movie_name = '"&amp;movies!B4&amp;"' AND duration = '"&amp;movies!E4&amp;"')"</f>
        <v>(SELECT id FROM movies WHERE movie_name = 'The Lord of the Rings: The Return of the King' AND duration = '3:21')</v>
      </c>
      <c r="C25" t="str">
        <f xml:space="preserve"> "(SELECT id FROM roles WHERE character_name = '"&amp;roles!B7&amp;"')"</f>
        <v>(SELECT id FROM roles WHERE character_name = 'Legolas')</v>
      </c>
      <c r="D25" t="s">
        <v>79</v>
      </c>
      <c r="E25" t="s">
        <v>79</v>
      </c>
      <c r="F25" s="6" t="str">
        <f t="shared" si="0"/>
        <v>INSERT INTO movie_roles(id, movie_id, role_id, created_at, updated_at) VALUES (DEFAULT, (SELECT id FROM movies WHERE movie_name = 'The Lord of the Rings: The Return of the King' AND duration = '3:21'), (SELECT id FROM roles WHERE character_name = 'Legolas'), now(), now());</v>
      </c>
    </row>
    <row r="26" spans="1:6" x14ac:dyDescent="0.25">
      <c r="A26" t="s">
        <v>72</v>
      </c>
      <c r="B26" t="str">
        <f xml:space="preserve"> "(SELECT id FROM movies WHERE movie_name = '"&amp;movies!B4&amp;"' AND duration = '"&amp;movies!E4&amp;"')"</f>
        <v>(SELECT id FROM movies WHERE movie_name = 'The Lord of the Rings: The Return of the King' AND duration = '3:21')</v>
      </c>
      <c r="C26" t="str">
        <f xml:space="preserve"> "(SELECT id FROM roles WHERE character_name = '"&amp;roles!B8&amp;"')"</f>
        <v>(SELECT id FROM roles WHERE character_name = 'Galadriel')</v>
      </c>
      <c r="D26" t="s">
        <v>79</v>
      </c>
      <c r="E26" t="s">
        <v>79</v>
      </c>
      <c r="F26" s="6" t="str">
        <f t="shared" si="0"/>
        <v>INSERT INTO movie_roles(id, movie_id, role_id, created_at, updated_at) VALUES (DEFAULT, (SELECT id FROM movies WHERE movie_name = 'The Lord of the Rings: The Return of the King' AND duration = '3:21'), (SELECT id FROM roles WHERE character_name = 'Galadriel'), now(), now());</v>
      </c>
    </row>
    <row r="27" spans="1:6" x14ac:dyDescent="0.25">
      <c r="A27" t="s">
        <v>72</v>
      </c>
      <c r="B27" t="str">
        <f xml:space="preserve"> "(SELECT id FROM movies WHERE movie_name = '"&amp;movies!B4&amp;"' AND duration = '"&amp;movies!E4&amp;"')"</f>
        <v>(SELECT id FROM movies WHERE movie_name = 'The Lord of the Rings: The Return of the King' AND duration = '3:21')</v>
      </c>
      <c r="C27" t="str">
        <f xml:space="preserve"> "(SELECT id FROM roles WHERE character_name = '"&amp;roles!B9&amp;"')"</f>
        <v>(SELECT id FROM roles WHERE character_name = 'Elrond')</v>
      </c>
      <c r="D27" t="s">
        <v>79</v>
      </c>
      <c r="E27" t="s">
        <v>79</v>
      </c>
      <c r="F27" s="6" t="str">
        <f t="shared" si="0"/>
        <v>INSERT INTO movie_roles(id, movie_id, role_id, created_at, updated_at) VALUES (DEFAULT, (SELECT id FROM movies WHERE movie_name = 'The Lord of the Rings: The Return of the King' AND duration = '3:21'), (SELECT id FROM roles WHERE character_name = 'Elrond'), now(), now());</v>
      </c>
    </row>
    <row r="28" spans="1:6" x14ac:dyDescent="0.25">
      <c r="A28" t="s">
        <v>72</v>
      </c>
      <c r="B28" t="str">
        <f xml:space="preserve"> "(SELECT id FROM movies WHERE movie_name = '"&amp;movies!B4&amp;"' AND duration = '"&amp;movies!E4&amp;"')"</f>
        <v>(SELECT id FROM movies WHERE movie_name = 'The Lord of the Rings: The Return of the King' AND duration = '3:21')</v>
      </c>
      <c r="C28" t="str">
        <f xml:space="preserve"> "(SELECT id FROM roles WHERE character_name = '"&amp;roles!B10&amp;"')"</f>
        <v>(SELECT id FROM roles WHERE character_name = 'Arwen')</v>
      </c>
      <c r="D28" t="s">
        <v>79</v>
      </c>
      <c r="E28" t="s">
        <v>79</v>
      </c>
      <c r="F28" s="6" t="str">
        <f t="shared" si="0"/>
        <v>INSERT INTO movie_roles(id, movie_id, role_id, created_at, updated_at) VALUES (DEFAULT, (SELECT id FROM movies WHERE movie_name = 'The Lord of the Rings: The Return of the King' AND duration = '3:21'), (SELECT id FROM roles WHERE character_name = 'Arwen'), now(), now());</v>
      </c>
    </row>
    <row r="29" spans="1:6" x14ac:dyDescent="0.25">
      <c r="A29" t="s">
        <v>72</v>
      </c>
      <c r="B29" t="str">
        <f xml:space="preserve"> "(SELECT id FROM movies WHERE movie_name = '"&amp;movies!B4&amp;"' AND duration = '"&amp;movies!E4&amp;"')"</f>
        <v>(SELECT id FROM movies WHERE movie_name = 'The Lord of the Rings: The Return of the King' AND duration = '3:21')</v>
      </c>
      <c r="C29" t="str">
        <f xml:space="preserve"> "(SELECT id FROM roles WHERE character_name = '"&amp;roles!B11&amp;"')"</f>
        <v>(SELECT id FROM roles WHERE character_name = 'Gollum')</v>
      </c>
      <c r="D29" t="s">
        <v>79</v>
      </c>
      <c r="E29" t="s">
        <v>79</v>
      </c>
      <c r="F29" s="6" t="str">
        <f t="shared" si="0"/>
        <v>INSERT INTO movie_roles(id, movie_id, role_id, created_at, updated_at) VALUES (DEFAULT, (SELECT id FROM movies WHERE movie_name = 'The Lord of the Rings: The Return of the King' AND duration = '3:21'), (SELECT id FROM roles WHERE character_name = 'Gollum'), now(), now());</v>
      </c>
    </row>
    <row r="30" spans="1:6" x14ac:dyDescent="0.25">
      <c r="A30" t="s">
        <v>72</v>
      </c>
      <c r="B30" t="str">
        <f xml:space="preserve"> "(SELECT id FROM movies WHERE movie_name = '"&amp;movies!B5&amp;"' AND duration = '"&amp;movies!E5&amp;"')"</f>
        <v>(SELECT id FROM movies WHERE movie_name = 'Howl''s Moving Castle' AND duration = '1:59')</v>
      </c>
      <c r="C30" t="str">
        <f xml:space="preserve"> "(SELECT id FROM roles WHERE character_name = '"&amp;roles!B12&amp;"')"</f>
        <v>(SELECT id FROM roles WHERE character_name = 'Howl')</v>
      </c>
      <c r="D30" t="s">
        <v>79</v>
      </c>
      <c r="E30" t="s">
        <v>79</v>
      </c>
      <c r="F30" s="6" t="str">
        <f t="shared" si="0"/>
        <v>INSERT INTO movie_roles(id, movie_id, role_id, created_at, updated_at) VALUES (DEFAULT, (SELECT id FROM movies WHERE movie_name = 'Howl''s Moving Castle' AND duration = '1:59'), (SELECT id FROM roles WHERE character_name = 'Howl'), now(), now());</v>
      </c>
    </row>
    <row r="31" spans="1:6" x14ac:dyDescent="0.25">
      <c r="A31" t="s">
        <v>72</v>
      </c>
      <c r="B31" t="str">
        <f xml:space="preserve"> "(SELECT id FROM movies WHERE movie_name = '"&amp;movies!B5&amp;"' AND duration = '"&amp;movies!E5&amp;"')"</f>
        <v>(SELECT id FROM movies WHERE movie_name = 'Howl''s Moving Castle' AND duration = '1:59')</v>
      </c>
      <c r="C31" t="str">
        <f xml:space="preserve"> "(SELECT id FROM roles WHERE character_name = '"&amp;roles!B13&amp;"')"</f>
        <v>(SELECT id FROM roles WHERE character_name = 'Witch of the Waste')</v>
      </c>
      <c r="D31" t="s">
        <v>79</v>
      </c>
      <c r="E31" t="s">
        <v>79</v>
      </c>
      <c r="F31" s="6" t="str">
        <f t="shared" si="0"/>
        <v>INSERT INTO movie_roles(id, movie_id, role_id, created_at, updated_at) VALUES (DEFAULT, (SELECT id FROM movies WHERE movie_name = 'Howl''s Moving Castle' AND duration = '1:59'), (SELECT id FROM roles WHERE character_name = 'Witch of the Waste'), now(), now());</v>
      </c>
    </row>
    <row r="32" spans="1:6" x14ac:dyDescent="0.25">
      <c r="A32" t="s">
        <v>72</v>
      </c>
      <c r="B32" t="str">
        <f xml:space="preserve"> "(SELECT id FROM movies WHERE movie_name = '"&amp;movies!B5&amp;"' AND duration = '"&amp;movies!E5&amp;"')"</f>
        <v>(SELECT id FROM movies WHERE movie_name = 'Howl''s Moving Castle' AND duration = '1:59')</v>
      </c>
      <c r="C32" t="str">
        <f xml:space="preserve"> "(SELECT id FROM roles WHERE character_name = '"&amp;roles!B14&amp;"')"</f>
        <v>(SELECT id FROM roles WHERE character_name = 'Sophie (old)')</v>
      </c>
      <c r="D32" t="s">
        <v>79</v>
      </c>
      <c r="E32" t="s">
        <v>79</v>
      </c>
      <c r="F32" s="6" t="str">
        <f t="shared" si="0"/>
        <v>INSERT INTO movie_roles(id, movie_id, role_id, created_at, updated_at) VALUES (DEFAULT, (SELECT id FROM movies WHERE movie_name = 'Howl''s Moving Castle' AND duration = '1:59'), (SELECT id FROM roles WHERE character_name = 'Sophie (old)'), now(), now());</v>
      </c>
    </row>
    <row r="33" spans="1:6" x14ac:dyDescent="0.25">
      <c r="A33" t="s">
        <v>72</v>
      </c>
      <c r="B33" t="str">
        <f xml:space="preserve"> "(SELECT id FROM movies WHERE movie_name = '"&amp;movies!B5&amp;"' AND duration = '"&amp;movies!E5&amp;"')"</f>
        <v>(SELECT id FROM movies WHERE movie_name = 'Howl''s Moving Castle' AND duration = '1:59')</v>
      </c>
      <c r="C33" t="str">
        <f xml:space="preserve"> "(SELECT id FROM roles WHERE character_name = '"&amp;roles!B15&amp;"')"</f>
        <v>(SELECT id FROM roles WHERE character_name = 'Sophie (young)')</v>
      </c>
      <c r="D33" t="s">
        <v>79</v>
      </c>
      <c r="E33" t="s">
        <v>79</v>
      </c>
      <c r="F33" s="6" t="str">
        <f t="shared" si="0"/>
        <v>INSERT INTO movie_roles(id, movie_id, role_id, created_at, updated_at) VALUES (DEFAULT, (SELECT id FROM movies WHERE movie_name = 'Howl''s Moving Castle' AND duration = '1:59'), (SELECT id FROM roles WHERE character_name = 'Sophie (young)'), now(), now());</v>
      </c>
    </row>
    <row r="34" spans="1:6" x14ac:dyDescent="0.25">
      <c r="A34" t="s">
        <v>72</v>
      </c>
      <c r="B34" t="str">
        <f xml:space="preserve"> "(SELECT id FROM movies WHERE movie_name = '"&amp;movies!B6&amp;"' AND duration = '"&amp;movies!E6&amp;"')"</f>
        <v>(SELECT id FROM movies WHERE movie_name = 'Ghost' AND duration = '2:07')</v>
      </c>
      <c r="C34" t="str">
        <f xml:space="preserve"> "(SELECT id FROM roles WHERE character_name = '"&amp;roles!B16&amp;"')"</f>
        <v>(SELECT id FROM roles WHERE character_name = 'Sam Wheat')</v>
      </c>
      <c r="D34" t="s">
        <v>79</v>
      </c>
      <c r="E34" t="s">
        <v>79</v>
      </c>
      <c r="F34" s="6" t="str">
        <f t="shared" si="0"/>
        <v>INSERT INTO movie_roles(id, movie_id, role_id, created_at, updated_at) VALUES (DEFAULT, (SELECT id FROM movies WHERE movie_name = 'Ghost' AND duration = '2:07'), (SELECT id FROM roles WHERE character_name = 'Sam Wheat'), now(), now());</v>
      </c>
    </row>
    <row r="35" spans="1:6" x14ac:dyDescent="0.25">
      <c r="A35" t="s">
        <v>72</v>
      </c>
      <c r="B35" t="str">
        <f xml:space="preserve"> "(SELECT id FROM movies WHERE movie_name = '"&amp;movies!B6&amp;"' AND duration = '"&amp;movies!E6&amp;"')"</f>
        <v>(SELECT id FROM movies WHERE movie_name = 'Ghost' AND duration = '2:07')</v>
      </c>
      <c r="C35" t="str">
        <f xml:space="preserve"> "(SELECT id FROM roles WHERE character_name = '"&amp;roles!B17&amp;"')"</f>
        <v>(SELECT id FROM roles WHERE character_name = 'Molly Jensen')</v>
      </c>
      <c r="D35" t="s">
        <v>79</v>
      </c>
      <c r="E35" t="s">
        <v>79</v>
      </c>
      <c r="F35" s="6" t="str">
        <f t="shared" si="0"/>
        <v>INSERT INTO movie_roles(id, movie_id, role_id, created_at, updated_at) VALUES (DEFAULT, (SELECT id FROM movies WHERE movie_name = 'Ghost' AND duration = '2:07'), (SELECT id FROM roles WHERE character_name = 'Molly Jensen'), now(), now());</v>
      </c>
    </row>
    <row r="36" spans="1:6" x14ac:dyDescent="0.25">
      <c r="A36" t="s">
        <v>72</v>
      </c>
      <c r="B36" t="str">
        <f xml:space="preserve"> "(SELECT id FROM movies WHERE movie_name = '"&amp;movies!B7&amp;"' AND duration = '"&amp;movies!E7&amp;"')"</f>
        <v>(SELECT id FROM movies WHERE movie_name = 'The Notebook' AND duration = '2:03')</v>
      </c>
      <c r="C36" t="str">
        <f xml:space="preserve"> "(SELECT id FROM roles WHERE character_name = '"&amp;roles!B18&amp;"')"</f>
        <v>(SELECT id FROM roles WHERE character_name = 'Allie Calhoun (old)')</v>
      </c>
      <c r="D36" t="s">
        <v>79</v>
      </c>
      <c r="E36" t="s">
        <v>79</v>
      </c>
      <c r="F36" s="6" t="str">
        <f t="shared" si="0"/>
        <v>INSERT INTO movie_roles(id, movie_id, role_id, created_at, updated_at) VALUES (DEFAULT, (SELECT id FROM movies WHERE movie_name = 'The Notebook' AND duration = '2:03'), (SELECT id FROM roles WHERE character_name = 'Allie Calhoun (old)'), now(), now());</v>
      </c>
    </row>
    <row r="37" spans="1:6" x14ac:dyDescent="0.25">
      <c r="A37" t="s">
        <v>72</v>
      </c>
      <c r="B37" t="str">
        <f xml:space="preserve"> "(SELECT id FROM movies WHERE movie_name = '"&amp;movies!B7&amp;"' AND duration = '"&amp;movies!E7&amp;"')"</f>
        <v>(SELECT id FROM movies WHERE movie_name = 'The Notebook' AND duration = '2:03')</v>
      </c>
      <c r="C37" t="str">
        <f xml:space="preserve"> "(SELECT id FROM roles WHERE character_name = '"&amp;roles!B19&amp;"')"</f>
        <v>(SELECT id FROM roles WHERE character_name = 'Duke')</v>
      </c>
      <c r="D37" t="s">
        <v>79</v>
      </c>
      <c r="E37" t="s">
        <v>79</v>
      </c>
      <c r="F37" s="6" t="str">
        <f t="shared" si="0"/>
        <v>INSERT INTO movie_roles(id, movie_id, role_id, created_at, updated_at) VALUES (DEFAULT, (SELECT id FROM movies WHERE movie_name = 'The Notebook' AND duration = '2:03'), (SELECT id FROM roles WHERE character_name = 'Duke'), now(), now());</v>
      </c>
    </row>
    <row r="38" spans="1:6" x14ac:dyDescent="0.25">
      <c r="A38" t="s">
        <v>72</v>
      </c>
      <c r="B38" t="str">
        <f xml:space="preserve"> "(SELECT id FROM movies WHERE movie_name = '"&amp;movies!B7&amp;"' AND duration = '"&amp;movies!E7&amp;"')"</f>
        <v>(SELECT id FROM movies WHERE movie_name = 'The Notebook' AND duration = '2:03')</v>
      </c>
      <c r="C38" t="str">
        <f xml:space="preserve"> "(SELECT id FROM roles WHERE character_name = '"&amp;roles!B20&amp;"')"</f>
        <v>(SELECT id FROM roles WHERE character_name = 'Allie Calhoun (young)')</v>
      </c>
      <c r="D38" t="s">
        <v>79</v>
      </c>
      <c r="E38" t="s">
        <v>79</v>
      </c>
      <c r="F38" s="6" t="str">
        <f t="shared" si="0"/>
        <v>INSERT INTO movie_roles(id, movie_id, role_id, created_at, updated_at) VALUES (DEFAULT, (SELECT id FROM movies WHERE movie_name = 'The Notebook' AND duration = '2:03'), (SELECT id FROM roles WHERE character_name = 'Allie Calhoun (young)'), now(), now());</v>
      </c>
    </row>
    <row r="39" spans="1:6" x14ac:dyDescent="0.25">
      <c r="A39" t="s">
        <v>72</v>
      </c>
      <c r="B39" t="str">
        <f xml:space="preserve"> "(SELECT id FROM movies WHERE movie_name = '"&amp;movies!B7&amp;"' AND duration = '"&amp;movies!E7&amp;"')"</f>
        <v>(SELECT id FROM movies WHERE movie_name = 'The Notebook' AND duration = '2:03')</v>
      </c>
      <c r="C39" t="str">
        <f xml:space="preserve"> "(SELECT id FROM roles WHERE character_name = '"&amp;roles!B21&amp;"')"</f>
        <v>(SELECT id FROM roles WHERE character_name = 'Noah')</v>
      </c>
      <c r="D39" t="s">
        <v>79</v>
      </c>
      <c r="E39" t="s">
        <v>79</v>
      </c>
      <c r="F39" s="6" t="str">
        <f t="shared" si="0"/>
        <v>INSERT INTO movie_roles(id, movie_id, role_id, created_at, updated_at) VALUES (DEFAULT, (SELECT id FROM movies WHERE movie_name = 'The Notebook' AND duration = '2:03'), (SELECT id FROM roles WHERE character_name = 'Noah'), now(), now());</v>
      </c>
    </row>
    <row r="40" spans="1:6" x14ac:dyDescent="0.25">
      <c r="A40" t="s">
        <v>72</v>
      </c>
      <c r="B40" t="str">
        <f xml:space="preserve"> "(SELECT id FROM movies WHERE movie_name = '"&amp;movies!B8&amp;"' AND duration = '"&amp;movies!E8&amp;"')"</f>
        <v>(SELECT id FROM movies WHERE movie_name = 'A Walk to Remember' AND duration = '1:41')</v>
      </c>
      <c r="C40" t="str">
        <f xml:space="preserve"> "(SELECT id FROM roles WHERE character_name = '"&amp;roles!B22&amp;"')"</f>
        <v>(SELECT id FROM roles WHERE character_name = 'Landon Carter')</v>
      </c>
      <c r="D40" t="s">
        <v>79</v>
      </c>
      <c r="E40" t="s">
        <v>79</v>
      </c>
      <c r="F40" s="6" t="str">
        <f t="shared" si="0"/>
        <v>INSERT INTO movie_roles(id, movie_id, role_id, created_at, updated_at) VALUES (DEFAULT, (SELECT id FROM movies WHERE movie_name = 'A Walk to Remember' AND duration = '1:41'), (SELECT id FROM roles WHERE character_name = 'Landon Carter'), now(), now());</v>
      </c>
    </row>
    <row r="41" spans="1:6" x14ac:dyDescent="0.25">
      <c r="A41" t="s">
        <v>72</v>
      </c>
      <c r="B41" t="str">
        <f xml:space="preserve"> "(SELECT id FROM movies WHERE movie_name = '"&amp;movies!B8&amp;"' AND duration = '"&amp;movies!E8&amp;"')"</f>
        <v>(SELECT id FROM movies WHERE movie_name = 'A Walk to Remember' AND duration = '1:41')</v>
      </c>
      <c r="C41" t="str">
        <f xml:space="preserve"> "(SELECT id FROM roles WHERE character_name = '"&amp;roles!B23&amp;"')"</f>
        <v>(SELECT id FROM roles WHERE character_name = 'Jamie Sullivan')</v>
      </c>
      <c r="D41" t="s">
        <v>79</v>
      </c>
      <c r="E41" t="s">
        <v>79</v>
      </c>
      <c r="F41" s="6" t="str">
        <f t="shared" si="0"/>
        <v>INSERT INTO movie_roles(id, movie_id, role_id, created_at, updated_at) VALUES (DEFAULT, (SELECT id FROM movies WHERE movie_name = 'A Walk to Remember' AND duration = '1:41'), (SELECT id FROM roles WHERE character_name = 'Jamie Sullivan'), now(), now());</v>
      </c>
    </row>
    <row r="42" spans="1:6" x14ac:dyDescent="0.25">
      <c r="A42" t="s">
        <v>72</v>
      </c>
      <c r="B42" t="str">
        <f xml:space="preserve"> "(SELECT id FROM movies WHERE movie_name = '"&amp;movies!B8&amp;"' AND duration = '"&amp;movies!E8&amp;"')"</f>
        <v>(SELECT id FROM movies WHERE movie_name = 'A Walk to Remember' AND duration = '1:41')</v>
      </c>
      <c r="C42" t="str">
        <f xml:space="preserve"> "(SELECT id FROM roles WHERE character_name = '"&amp;roles!B24&amp;"')"</f>
        <v>(SELECT id FROM roles WHERE character_name = 'Reverend Sullivan')</v>
      </c>
      <c r="D42" t="s">
        <v>79</v>
      </c>
      <c r="E42" t="s">
        <v>79</v>
      </c>
      <c r="F42" s="6" t="str">
        <f t="shared" si="0"/>
        <v>INSERT INTO movie_roles(id, movie_id, role_id, created_at, updated_at) VALUES (DEFAULT, (SELECT id FROM movies WHERE movie_name = 'A Walk to Remember' AND duration = '1:41'), (SELECT id FROM roles WHERE character_name = 'Reverend Sullivan'), now(), now());</v>
      </c>
    </row>
    <row r="43" spans="1:6" x14ac:dyDescent="0.25">
      <c r="A43" t="s">
        <v>72</v>
      </c>
      <c r="B43" t="str">
        <f xml:space="preserve"> "(SELECT id FROM movies WHERE movie_name = '"&amp;movies!B9&amp;"' AND duration = '"&amp;movies!E9&amp;"')"</f>
        <v>(SELECT id FROM movies WHERE movie_name = 'Dirty Dancing' AND duration = '1:40')</v>
      </c>
      <c r="C43" t="str">
        <f xml:space="preserve"> "(SELECT id FROM roles WHERE character_name = '"&amp;roles!B25&amp;"')"</f>
        <v>(SELECT id FROM roles WHERE character_name = 'Baby Houseman')</v>
      </c>
      <c r="D43" t="s">
        <v>79</v>
      </c>
      <c r="E43" t="s">
        <v>79</v>
      </c>
      <c r="F43" s="6" t="str">
        <f t="shared" si="0"/>
        <v>INSERT INTO movie_roles(id, movie_id, role_id, created_at, updated_at) VALUES (DEFAULT, (SELECT id FROM movies WHERE movie_name = 'Dirty Dancing' AND duration = '1:40'), (SELECT id FROM roles WHERE character_name = 'Baby Houseman'), now(), now());</v>
      </c>
    </row>
    <row r="44" spans="1:6" x14ac:dyDescent="0.25">
      <c r="A44" t="s">
        <v>72</v>
      </c>
      <c r="B44" t="str">
        <f xml:space="preserve"> "(SELECT id FROM movies WHERE movie_name = '"&amp;movies!B9&amp;"' AND duration = '"&amp;movies!E9&amp;"')"</f>
        <v>(SELECT id FROM movies WHERE movie_name = 'Dirty Dancing' AND duration = '1:40')</v>
      </c>
      <c r="C44" t="str">
        <f xml:space="preserve"> "(SELECT id FROM roles WHERE character_name = '"&amp;roles!B26&amp;"')"</f>
        <v>(SELECT id FROM roles WHERE character_name = 'Johnny Castle')</v>
      </c>
      <c r="D44" t="s">
        <v>79</v>
      </c>
      <c r="E44" t="s">
        <v>79</v>
      </c>
      <c r="F44" s="6" t="str">
        <f t="shared" si="0"/>
        <v>INSERT INTO movie_roles(id, movie_id, role_id, created_at, updated_at) VALUES (DEFAULT, (SELECT id FROM movies WHERE movie_name = 'Dirty Dancing' AND duration = '1:40'), (SELECT id FROM roles WHERE character_name = 'Johnny Castle'), now(), now());</v>
      </c>
    </row>
    <row r="45" spans="1:6" x14ac:dyDescent="0.25">
      <c r="A45" t="s">
        <v>72</v>
      </c>
      <c r="B45" t="str">
        <f xml:space="preserve"> "(SELECT id FROM movies WHERE movie_name = '"&amp;movies!B10&amp;"' AND duration = '"&amp;movies!E10&amp;"')"</f>
        <v>(SELECT id FROM movies WHERE movie_name = 'Notting Hill' AND duration = '2:04')</v>
      </c>
      <c r="C45" t="str">
        <f xml:space="preserve"> "(SELECT id FROM roles WHERE character_name = '"&amp;roles!B27&amp;"')"</f>
        <v>(SELECT id FROM roles WHERE character_name = 'William Thacker')</v>
      </c>
      <c r="D45" t="s">
        <v>79</v>
      </c>
      <c r="E45" t="s">
        <v>79</v>
      </c>
      <c r="F45" s="6" t="str">
        <f t="shared" si="0"/>
        <v>INSERT INTO movie_roles(id, movie_id, role_id, created_at, updated_at) VALUES (DEFAULT, (SELECT id FROM movies WHERE movie_name = 'Notting Hill' AND duration = '2:04'), (SELECT id FROM roles WHERE character_name = 'William Thacker'), now(), now());</v>
      </c>
    </row>
    <row r="46" spans="1:6" x14ac:dyDescent="0.25">
      <c r="A46" t="s">
        <v>72</v>
      </c>
      <c r="B46" t="str">
        <f xml:space="preserve"> "(SELECT id FROM movies WHERE movie_name = '"&amp;movies!B10&amp;"' AND duration = '"&amp;movies!E10&amp;"')"</f>
        <v>(SELECT id FROM movies WHERE movie_name = 'Notting Hill' AND duration = '2:04')</v>
      </c>
      <c r="C46" t="str">
        <f xml:space="preserve"> "(SELECT id FROM roles WHERE character_name = '"&amp;roles!B28&amp;"')"</f>
        <v>(SELECT id FROM roles WHERE character_name = 'Anna Scott')</v>
      </c>
      <c r="D46" t="s">
        <v>79</v>
      </c>
      <c r="E46" t="s">
        <v>79</v>
      </c>
      <c r="F46" s="6" t="str">
        <f t="shared" si="0"/>
        <v>INSERT INTO movie_roles(id, movie_id, role_id, created_at, updated_at) VALUES (DEFAULT, (SELECT id FROM movies WHERE movie_name = 'Notting Hill' AND duration = '2:04'), (SELECT id FROM roles WHERE character_name = 'Anna Scott'), now(), now());</v>
      </c>
    </row>
    <row r="47" spans="1:6" x14ac:dyDescent="0.25">
      <c r="A47" t="s">
        <v>72</v>
      </c>
      <c r="B47" t="str">
        <f xml:space="preserve"> "(SELECT id FROM movies WHERE movie_name = '"&amp;movies!B11&amp;"' AND duration = '"&amp;movies!E11&amp;"')"</f>
        <v>(SELECT id FROM movies WHERE movie_name = 'Pretty Woman' AND duration = '1:59')</v>
      </c>
      <c r="C47" t="str">
        <f xml:space="preserve"> "(SELECT id FROM roles WHERE character_name = '"&amp;roles!B29&amp;"')"</f>
        <v>(SELECT id FROM roles WHERE character_name = 'Vivian Ward')</v>
      </c>
      <c r="D47" t="s">
        <v>79</v>
      </c>
      <c r="E47" t="s">
        <v>79</v>
      </c>
      <c r="F47" s="6" t="str">
        <f t="shared" si="0"/>
        <v>INSERT INTO movie_roles(id, movie_id, role_id, created_at, updated_at) VALUES (DEFAULT, (SELECT id FROM movies WHERE movie_name = 'Pretty Woman' AND duration = '1:59'), (SELECT id FROM roles WHERE character_name = 'Vivian Ward'), now(), now());</v>
      </c>
    </row>
    <row r="48" spans="1:6" x14ac:dyDescent="0.25">
      <c r="A48" t="s">
        <v>72</v>
      </c>
      <c r="B48" t="str">
        <f xml:space="preserve"> "(SELECT id FROM movies WHERE movie_name = '"&amp;movies!B11&amp;"' AND duration = '"&amp;movies!E11&amp;"')"</f>
        <v>(SELECT id FROM movies WHERE movie_name = 'Pretty Woman' AND duration = '1:59')</v>
      </c>
      <c r="C48" t="str">
        <f xml:space="preserve"> "(SELECT id FROM roles WHERE character_name = '"&amp;roles!B30&amp;"')"</f>
        <v>(SELECT id FROM roles WHERE character_name = 'Edward Lewis')</v>
      </c>
      <c r="D48" t="s">
        <v>79</v>
      </c>
      <c r="E48" t="s">
        <v>79</v>
      </c>
      <c r="F48" s="6" t="str">
        <f t="shared" si="0"/>
        <v>INSERT INTO movie_roles(id, movie_id, role_id, created_at, updated_at) VALUES (DEFAULT, (SELECT id FROM movies WHERE movie_name = 'Pretty Woman' AND duration = '1:59'), (SELECT id FROM roles WHERE character_name = 'Edward Lewis'), now(), now());</v>
      </c>
    </row>
    <row r="49" spans="1:6" x14ac:dyDescent="0.25">
      <c r="A49" t="s">
        <v>72</v>
      </c>
      <c r="B49" t="str">
        <f xml:space="preserve"> "(SELECT id FROM movies WHERE movie_name = '"&amp;movies!B12&amp;"' AND duration = '"&amp;movies!E12&amp;"')"</f>
        <v>(SELECT id FROM movies WHERE movie_name = 'Say Anything' AND duration = '1:40')</v>
      </c>
      <c r="C49" t="str">
        <f xml:space="preserve"> "(SELECT id FROM roles WHERE character_name = '"&amp;roles!B31&amp;"')"</f>
        <v>(SELECT id FROM roles WHERE character_name = 'Lloyd Dobler')</v>
      </c>
      <c r="D49" t="s">
        <v>79</v>
      </c>
      <c r="E49" t="s">
        <v>79</v>
      </c>
      <c r="F49" s="6" t="str">
        <f t="shared" si="0"/>
        <v>INSERT INTO movie_roles(id, movie_id, role_id, created_at, updated_at) VALUES (DEFAULT, (SELECT id FROM movies WHERE movie_name = 'Say Anything' AND duration = '1:40'), (SELECT id FROM roles WHERE character_name = 'Lloyd Dobler'), now(), now());</v>
      </c>
    </row>
    <row r="50" spans="1:6" x14ac:dyDescent="0.25">
      <c r="A50" t="s">
        <v>72</v>
      </c>
      <c r="B50" t="str">
        <f xml:space="preserve"> "(SELECT id FROM movies WHERE movie_name = '"&amp;movies!B12&amp;"' AND duration = '"&amp;movies!E12&amp;"')"</f>
        <v>(SELECT id FROM movies WHERE movie_name = 'Say Anything' AND duration = '1:40')</v>
      </c>
      <c r="C50" t="str">
        <f xml:space="preserve"> "(SELECT id FROM roles WHERE character_name = '"&amp;roles!B32&amp;"')"</f>
        <v>(SELECT id FROM roles WHERE character_name = 'Diane Court')</v>
      </c>
      <c r="D50" t="s">
        <v>79</v>
      </c>
      <c r="E50" t="s">
        <v>79</v>
      </c>
      <c r="F50" s="6" t="str">
        <f t="shared" si="0"/>
        <v>INSERT INTO movie_roles(id, movie_id, role_id, created_at, updated_at) VALUES (DEFAULT, (SELECT id FROM movies WHERE movie_name = 'Say Anything' AND duration = '1:40'), (SELECT id FROM roles WHERE character_name = 'Diane Court'), now(), now());</v>
      </c>
    </row>
    <row r="51" spans="1:6" x14ac:dyDescent="0.25">
      <c r="A51" t="s">
        <v>72</v>
      </c>
      <c r="B51" t="str">
        <f xml:space="preserve"> "(SELECT id FROM movies WHERE movie_name = '"&amp;movies!B13&amp;"' AND duration = '"&amp;movies!E13&amp;"')"</f>
        <v>(SELECT id FROM movies WHERE movie_name = 'Titanic' AND duration = '3:14')</v>
      </c>
      <c r="C51" t="str">
        <f xml:space="preserve"> "(SELECT id FROM roles WHERE character_name = '"&amp;roles!B33&amp;"')"</f>
        <v>(SELECT id FROM roles WHERE character_name = 'Jack Dawson')</v>
      </c>
      <c r="D51" t="s">
        <v>79</v>
      </c>
      <c r="E51" t="s">
        <v>79</v>
      </c>
      <c r="F51" s="6" t="str">
        <f t="shared" si="0"/>
        <v>INSERT INTO movie_roles(id, movie_id, role_id, created_at, updated_at) VALUES (DEFAULT, (SELECT id FROM movies WHERE movie_name = 'Titanic' AND duration = '3:14'), (SELECT id FROM roles WHERE character_name = 'Jack Dawson'), now(), now());</v>
      </c>
    </row>
    <row r="52" spans="1:6" x14ac:dyDescent="0.25">
      <c r="A52" t="s">
        <v>72</v>
      </c>
      <c r="B52" t="str">
        <f xml:space="preserve"> "(SELECT id FROM movies WHERE movie_name = '"&amp;movies!B13&amp;"' AND duration = '"&amp;movies!E13&amp;"')"</f>
        <v>(SELECT id FROM movies WHERE movie_name = 'Titanic' AND duration = '3:14')</v>
      </c>
      <c r="C52" t="str">
        <f xml:space="preserve"> "(SELECT id FROM roles WHERE character_name = '"&amp;roles!B34&amp;"')"</f>
        <v>(SELECT id FROM roles WHERE character_name = 'Rose DeWitt Bukater')</v>
      </c>
      <c r="D52" t="s">
        <v>79</v>
      </c>
      <c r="E52" t="s">
        <v>79</v>
      </c>
      <c r="F52" s="6" t="str">
        <f t="shared" si="0"/>
        <v>INSERT INTO movie_roles(id, movie_id, role_id, created_at, updated_at) VALUES (DEFAULT, (SELECT id FROM movies WHERE movie_name = 'Titanic' AND duration = '3:14'), (SELECT id FROM roles WHERE character_name = 'Rose DeWitt Bukater'), now(), now());</v>
      </c>
    </row>
    <row r="53" spans="1:6" x14ac:dyDescent="0.25">
      <c r="A53" t="s">
        <v>72</v>
      </c>
      <c r="B53" t="str">
        <f xml:space="preserve"> "(SELECT id FROM movies WHERE movie_name = '"&amp;movies!B13&amp;"' AND duration = '"&amp;movies!E13&amp;"')"</f>
        <v>(SELECT id FROM movies WHERE movie_name = 'Titanic' AND duration = '3:14')</v>
      </c>
      <c r="C53" t="str">
        <f xml:space="preserve"> "(SELECT id FROM roles WHERE character_name = '"&amp;roles!B35&amp;"')"</f>
        <v>(SELECT id FROM roles WHERE character_name = 'Caledon Kockley')</v>
      </c>
      <c r="D53" t="s">
        <v>79</v>
      </c>
      <c r="E53" t="s">
        <v>79</v>
      </c>
      <c r="F53" s="6" t="str">
        <f t="shared" si="0"/>
        <v>INSERT INTO movie_roles(id, movie_id, role_id, created_at, updated_at) VALUES (DEFAULT, (SELECT id FROM movies WHERE movie_name = 'Titanic' AND duration = '3:14'), (SELECT id FROM roles WHERE character_name = 'Caledon Kockley'), now(), now());</v>
      </c>
    </row>
    <row r="54" spans="1:6" x14ac:dyDescent="0.25">
      <c r="A54" t="s">
        <v>72</v>
      </c>
      <c r="B54" t="str">
        <f xml:space="preserve"> "(SELECT id FROM movies WHERE movie_name = '"&amp;movies!B14&amp;"' AND duration = '"&amp;movies!E14&amp;"')"</f>
        <v>(SELECT id FROM movies WHERE movie_name = 'P.S. I Love You' AND duration = '2:06')</v>
      </c>
      <c r="C54" t="str">
        <f xml:space="preserve"> "(SELECT id FROM roles WHERE character_name = '"&amp;roles!B36&amp;"')"</f>
        <v>(SELECT id FROM roles WHERE character_name = 'Holly')</v>
      </c>
      <c r="D54" t="s">
        <v>79</v>
      </c>
      <c r="E54" t="s">
        <v>79</v>
      </c>
      <c r="F54" s="6" t="str">
        <f t="shared" si="0"/>
        <v>INSERT INTO movie_roles(id, movie_id, role_id, created_at, updated_at) VALUES (DEFAULT, (SELECT id FROM movies WHERE movie_name = 'P.S. I Love You' AND duration = '2:06'), (SELECT id FROM roles WHERE character_name = 'Holly'), now(), now());</v>
      </c>
    </row>
    <row r="55" spans="1:6" x14ac:dyDescent="0.25">
      <c r="A55" t="s">
        <v>72</v>
      </c>
      <c r="B55" t="str">
        <f xml:space="preserve"> "(SELECT id FROM movies WHERE movie_name = '"&amp;movies!B14&amp;"' AND duration = '"&amp;movies!E14&amp;"')"</f>
        <v>(SELECT id FROM movies WHERE movie_name = 'P.S. I Love You' AND duration = '2:06')</v>
      </c>
      <c r="C55" t="str">
        <f xml:space="preserve"> "(SELECT id FROM roles WHERE character_name = '"&amp;roles!B37&amp;"')"</f>
        <v>(SELECT id FROM roles WHERE character_name = 'Gerry')</v>
      </c>
      <c r="D55" t="s">
        <v>79</v>
      </c>
      <c r="E55" t="s">
        <v>79</v>
      </c>
      <c r="F55" s="6" t="str">
        <f t="shared" si="0"/>
        <v>INSERT INTO movie_roles(id, movie_id, role_id, created_at, updated_at) VALUES (DEFAULT, (SELECT id FROM movies WHERE movie_name = 'P.S. I Love You' AND duration = '2:06'), (SELECT id FROM roles WHERE character_name = 'Gerry'), now(), now());</v>
      </c>
    </row>
    <row r="56" spans="1:6" x14ac:dyDescent="0.25">
      <c r="A56" t="s">
        <v>72</v>
      </c>
      <c r="B56" t="str">
        <f xml:space="preserve"> "(SELECT id FROM movies WHERE movie_name = '"&amp;movies!B15&amp;"' AND duration = '"&amp;movies!E15&amp;"')"</f>
        <v>(SELECT id FROM movies WHERE movie_name = 'Legends of the Fall' AND duration = '2:13')</v>
      </c>
      <c r="C56" t="str">
        <f xml:space="preserve"> "(SELECT id FROM roles WHERE character_name = '"&amp;roles!B38&amp;"')"</f>
        <v>(SELECT id FROM roles WHERE character_name = 'Tristan Ludlow')</v>
      </c>
      <c r="D56" t="s">
        <v>79</v>
      </c>
      <c r="E56" t="s">
        <v>79</v>
      </c>
      <c r="F56" s="6" t="str">
        <f t="shared" si="0"/>
        <v>INSERT INTO movie_roles(id, movie_id, role_id, created_at, updated_at) VALUES (DEFAULT, (SELECT id FROM movies WHERE movie_name = 'Legends of the Fall' AND duration = '2:13'), (SELECT id FROM roles WHERE character_name = 'Tristan Ludlow'), now(), now());</v>
      </c>
    </row>
    <row r="57" spans="1:6" x14ac:dyDescent="0.25">
      <c r="A57" t="s">
        <v>72</v>
      </c>
      <c r="B57" t="str">
        <f xml:space="preserve"> "(SELECT id FROM movies WHERE movie_name = '"&amp;movies!B15&amp;"' AND duration = '"&amp;movies!E15&amp;"')"</f>
        <v>(SELECT id FROM movies WHERE movie_name = 'Legends of the Fall' AND duration = '2:13')</v>
      </c>
      <c r="C57" t="str">
        <f xml:space="preserve"> "(SELECT id FROM roles WHERE character_name = '"&amp;roles!B39&amp;"')"</f>
        <v>(SELECT id FROM roles WHERE character_name = 'Col. William Ludlow')</v>
      </c>
      <c r="D57" t="s">
        <v>79</v>
      </c>
      <c r="E57" t="s">
        <v>79</v>
      </c>
      <c r="F57" s="6" t="str">
        <f t="shared" si="0"/>
        <v>INSERT INTO movie_roles(id, movie_id, role_id, created_at, updated_at) VALUES (DEFAULT, (SELECT id FROM movies WHERE movie_name = 'Legends of the Fall' AND duration = '2:13'), (SELECT id FROM roles WHERE character_name = 'Col. William Ludlow'), now(), now());</v>
      </c>
    </row>
    <row r="58" spans="1:6" x14ac:dyDescent="0.25">
      <c r="A58" t="s">
        <v>72</v>
      </c>
      <c r="B58" t="str">
        <f xml:space="preserve"> "(SELECT id FROM movies WHERE movie_name = '"&amp;movies!B15&amp;"' AND duration = '"&amp;movies!E15&amp;"')"</f>
        <v>(SELECT id FROM movies WHERE movie_name = 'Legends of the Fall' AND duration = '2:13')</v>
      </c>
      <c r="C58" t="str">
        <f xml:space="preserve"> "(SELECT id FROM roles WHERE character_name = '"&amp;roles!B40&amp;"')"</f>
        <v>(SELECT id FROM roles WHERE character_name = 'Alfred Ludlow')</v>
      </c>
      <c r="D58" t="s">
        <v>79</v>
      </c>
      <c r="E58" t="s">
        <v>79</v>
      </c>
      <c r="F58" s="6" t="str">
        <f t="shared" si="0"/>
        <v>INSERT INTO movie_roles(id, movie_id, role_id, created_at, updated_at) VALUES (DEFAULT, (SELECT id FROM movies WHERE movie_name = 'Legends of the Fall' AND duration = '2:13'), (SELECT id FROM roles WHERE character_name = 'Alfred Ludlow'), now(), now());</v>
      </c>
    </row>
    <row r="59" spans="1:6" x14ac:dyDescent="0.25">
      <c r="A59" t="s">
        <v>72</v>
      </c>
      <c r="B59" t="str">
        <f xml:space="preserve"> "(SELECT id FROM movies WHERE movie_name = '"&amp;movies!B16&amp;"' AND duration = '"&amp;movies!E16&amp;"')"</f>
        <v>(SELECT id FROM movies WHERE movie_name = 'Troy' AND duration = '2:43')</v>
      </c>
      <c r="C59" t="str">
        <f xml:space="preserve"> "(SELECT id FROM roles WHERE character_name = '"&amp;roles!B41&amp;"')"</f>
        <v>(SELECT id FROM roles WHERE character_name = 'Archilles')</v>
      </c>
      <c r="D59" t="s">
        <v>79</v>
      </c>
      <c r="E59" t="s">
        <v>79</v>
      </c>
      <c r="F59" s="6" t="str">
        <f t="shared" si="0"/>
        <v>INSERT INTO movie_roles(id, movie_id, role_id, created_at, updated_at) VALUES (DEFAULT, (SELECT id FROM movies WHERE movie_name = 'Troy' AND duration = '2:43'), (SELECT id FROM roles WHERE character_name = 'Archilles'), now(), now());</v>
      </c>
    </row>
    <row r="60" spans="1:6" x14ac:dyDescent="0.25">
      <c r="A60" t="s">
        <v>72</v>
      </c>
      <c r="B60" t="str">
        <f xml:space="preserve"> "(SELECT id FROM movies WHERE movie_name = '"&amp;movies!B16&amp;"' AND duration = '"&amp;movies!E16&amp;"')"</f>
        <v>(SELECT id FROM movies WHERE movie_name = 'Troy' AND duration = '2:43')</v>
      </c>
      <c r="C60" t="str">
        <f xml:space="preserve"> "(SELECT id FROM roles WHERE character_name = '"&amp;roles!B42&amp;"')"</f>
        <v>(SELECT id FROM roles WHERE character_name = 'Hector')</v>
      </c>
      <c r="D60" t="s">
        <v>79</v>
      </c>
      <c r="E60" t="s">
        <v>79</v>
      </c>
      <c r="F60" s="6" t="str">
        <f t="shared" si="0"/>
        <v>INSERT INTO movie_roles(id, movie_id, role_id, created_at, updated_at) VALUES (DEFAULT, (SELECT id FROM movies WHERE movie_name = 'Troy' AND duration = '2:43'), (SELECT id FROM roles WHERE character_name = 'Hector'), now(), now());</v>
      </c>
    </row>
    <row r="61" spans="1:6" x14ac:dyDescent="0.25">
      <c r="A61" t="s">
        <v>72</v>
      </c>
      <c r="B61" t="str">
        <f xml:space="preserve"> "(SELECT id FROM movies WHERE movie_name = '"&amp;movies!B16&amp;"' AND duration = '"&amp;movies!E16&amp;"')"</f>
        <v>(SELECT id FROM movies WHERE movie_name = 'Troy' AND duration = '2:43')</v>
      </c>
      <c r="C61" t="str">
        <f xml:space="preserve"> "(SELECT id FROM roles WHERE character_name = '"&amp;roles!B43&amp;"')"</f>
        <v>(SELECT id FROM roles WHERE character_name = 'Paris')</v>
      </c>
      <c r="D61" t="s">
        <v>79</v>
      </c>
      <c r="E61" t="s">
        <v>79</v>
      </c>
      <c r="F61" s="6" t="str">
        <f t="shared" si="0"/>
        <v>INSERT INTO movie_roles(id, movie_id, role_id, created_at, updated_at) VALUES (DEFAULT, (SELECT id FROM movies WHERE movie_name = 'Troy' AND duration = '2:43'), (SELECT id FROM roles WHERE character_name = 'Paris'), now(), now());</v>
      </c>
    </row>
    <row r="62" spans="1:6" x14ac:dyDescent="0.25">
      <c r="A62" t="s">
        <v>72</v>
      </c>
      <c r="B62" t="str">
        <f xml:space="preserve"> "(SELECT id FROM movies WHERE movie_name = '"&amp;movies!B17&amp;"' AND duration = '"&amp;movies!E17&amp;"')"</f>
        <v>(SELECT id FROM movies WHERE movie_name = 'Se7en' AND duration = '2:07')</v>
      </c>
      <c r="C62" t="str">
        <f xml:space="preserve"> "(SELECT id FROM roles WHERE character_name = '"&amp;roles!B44&amp;"')"</f>
        <v>(SELECT id FROM roles WHERE character_name = 'Somerset')</v>
      </c>
      <c r="D62" t="s">
        <v>79</v>
      </c>
      <c r="E62" t="s">
        <v>79</v>
      </c>
      <c r="F62" s="6" t="str">
        <f t="shared" si="0"/>
        <v>INSERT INTO movie_roles(id, movie_id, role_id, created_at, updated_at) VALUES (DEFAULT, (SELECT id FROM movies WHERE movie_name = 'Se7en' AND duration = '2:07'), (SELECT id FROM roles WHERE character_name = 'Somerset'), now(), now());</v>
      </c>
    </row>
    <row r="63" spans="1:6" x14ac:dyDescent="0.25">
      <c r="A63" t="s">
        <v>72</v>
      </c>
      <c r="B63" t="str">
        <f xml:space="preserve"> "(SELECT id FROM movies WHERE movie_name = '"&amp;movies!B17&amp;"' AND duration = '"&amp;movies!E17&amp;"')"</f>
        <v>(SELECT id FROM movies WHERE movie_name = 'Se7en' AND duration = '2:07')</v>
      </c>
      <c r="C63" t="str">
        <f xml:space="preserve"> "(SELECT id FROM roles WHERE character_name = '"&amp;roles!B45&amp;"')"</f>
        <v>(SELECT id FROM roles WHERE character_name = 'Mills')</v>
      </c>
      <c r="D63" t="s">
        <v>79</v>
      </c>
      <c r="E63" t="s">
        <v>79</v>
      </c>
      <c r="F63" s="6" t="str">
        <f t="shared" si="0"/>
        <v>INSERT INTO movie_roles(id, movie_id, role_id, created_at, updated_at) VALUES (DEFAULT, (SELECT id FROM movies WHERE movie_name = 'Se7en' AND duration = '2:07'), (SELECT id FROM roles WHERE character_name = 'Mills'), now(), now());</v>
      </c>
    </row>
    <row r="64" spans="1:6" x14ac:dyDescent="0.25">
      <c r="A64" t="s">
        <v>72</v>
      </c>
      <c r="B64" t="str">
        <f xml:space="preserve"> "(SELECT id FROM movies WHERE movie_name = '"&amp;movies!B17&amp;"' AND duration = '"&amp;movies!E17&amp;"')"</f>
        <v>(SELECT id FROM movies WHERE movie_name = 'Se7en' AND duration = '2:07')</v>
      </c>
      <c r="C64" t="str">
        <f xml:space="preserve"> "(SELECT id FROM roles WHERE character_name = '"&amp;roles!B46&amp;"')"</f>
        <v>(SELECT id FROM roles WHERE character_name = 'John Doe')</v>
      </c>
      <c r="D64" t="s">
        <v>79</v>
      </c>
      <c r="E64" t="s">
        <v>79</v>
      </c>
      <c r="F64" s="6" t="str">
        <f t="shared" si="0"/>
        <v>INSERT INTO movie_roles(id, movie_id, role_id, created_at, updated_at) VALUES (DEFAULT, (SELECT id FROM movies WHERE movie_name = 'Se7en' AND duration = '2:07'), (SELECT id FROM roles WHERE character_name = 'John Doe'), now(), now());</v>
      </c>
    </row>
    <row r="65" spans="1:6" x14ac:dyDescent="0.25">
      <c r="A65" t="s">
        <v>72</v>
      </c>
      <c r="B65" t="str">
        <f xml:space="preserve"> "(SELECT id FROM movies WHERE movie_name = '"&amp;movies!B18&amp;"' AND duration = '"&amp;movies!E18&amp;"')"</f>
        <v>(SELECT id FROM movies WHERE movie_name = 'House of Flying Daggers' AND duration = '1:59')</v>
      </c>
      <c r="C65" t="str">
        <f xml:space="preserve"> "(SELECT id FROM roles WHERE character_name = '"&amp;roles!B47&amp;"')"</f>
        <v>(SELECT id FROM roles WHERE character_name = 'Xiao Mei')</v>
      </c>
      <c r="D65" t="s">
        <v>79</v>
      </c>
      <c r="E65" t="s">
        <v>79</v>
      </c>
      <c r="F65" s="6" t="str">
        <f t="shared" si="0"/>
        <v>INSERT INTO movie_roles(id, movie_id, role_id, created_at, updated_at) VALUES (DEFAULT, (SELECT id FROM movies WHERE movie_name = 'House of Flying Daggers' AND duration = '1:59'), (SELECT id FROM roles WHERE character_name = 'Xiao Mei'), now(), now());</v>
      </c>
    </row>
    <row r="66" spans="1:6" x14ac:dyDescent="0.25">
      <c r="A66" t="s">
        <v>72</v>
      </c>
      <c r="B66" t="str">
        <f xml:space="preserve"> "(SELECT id FROM movies WHERE movie_name = '"&amp;movies!B18&amp;"' AND duration = '"&amp;movies!E18&amp;"')"</f>
        <v>(SELECT id FROM movies WHERE movie_name = 'House of Flying Daggers' AND duration = '1:59')</v>
      </c>
      <c r="C66" t="str">
        <f xml:space="preserve"> "(SELECT id FROM roles WHERE character_name = '"&amp;roles!B48&amp;"')"</f>
        <v>(SELECT id FROM roles WHERE character_name = 'Jin')</v>
      </c>
      <c r="D66" t="s">
        <v>79</v>
      </c>
      <c r="E66" t="s">
        <v>79</v>
      </c>
      <c r="F66" s="6" t="str">
        <f t="shared" ref="F66:F129" si="1" xml:space="preserve"> "INSERT INTO movie_roles("&amp;A$1&amp;", "&amp;B$1&amp;", "&amp;C$1&amp;", "&amp;D$1&amp;", "&amp;E$1&amp;") VALUES ("&amp;A66&amp;", "&amp;B66&amp;", "&amp;C66&amp;", "&amp;D66&amp;", "&amp;E66&amp;");"</f>
        <v>INSERT INTO movie_roles(id, movie_id, role_id, created_at, updated_at) VALUES (DEFAULT, (SELECT id FROM movies WHERE movie_name = 'House of Flying Daggers' AND duration = '1:59'), (SELECT id FROM roles WHERE character_name = 'Jin'), now(), now());</v>
      </c>
    </row>
    <row r="67" spans="1:6" x14ac:dyDescent="0.25">
      <c r="A67" t="s">
        <v>72</v>
      </c>
      <c r="B67" t="str">
        <f xml:space="preserve"> "(SELECT id FROM movies WHERE movie_name = '"&amp;movies!B18&amp;"' AND duration = '"&amp;movies!E18&amp;"')"</f>
        <v>(SELECT id FROM movies WHERE movie_name = 'House of Flying Daggers' AND duration = '1:59')</v>
      </c>
      <c r="C67" t="str">
        <f xml:space="preserve"> "(SELECT id FROM roles WHERE character_name = '"&amp;roles!B49&amp;"')"</f>
        <v>(SELECT id FROM roles WHERE character_name = 'Leo')</v>
      </c>
      <c r="D67" t="s">
        <v>79</v>
      </c>
      <c r="E67" t="s">
        <v>79</v>
      </c>
      <c r="F67" s="6" t="str">
        <f t="shared" si="1"/>
        <v>INSERT INTO movie_roles(id, movie_id, role_id, created_at, updated_at) VALUES (DEFAULT, (SELECT id FROM movies WHERE movie_name = 'House of Flying Daggers' AND duration = '1:59'), (SELECT id FROM roles WHERE character_name = 'Leo'), now(), now());</v>
      </c>
    </row>
    <row r="68" spans="1:6" x14ac:dyDescent="0.25">
      <c r="A68" t="s">
        <v>72</v>
      </c>
      <c r="B68" t="str">
        <f xml:space="preserve"> "(SELECT id FROM movies WHERE movie_name = '"&amp;movies!B19&amp;"' AND duration = '"&amp;movies!E19&amp;"')"</f>
        <v>(SELECT id FROM movies WHERE movie_name = 'Hero' AND duration = '1:39')</v>
      </c>
      <c r="C68" t="str">
        <f xml:space="preserve"> "(SELECT id FROM roles WHERE character_name = '"&amp;roles!B50&amp;"')"</f>
        <v>(SELECT id FROM roles WHERE character_name = 'Nameless')</v>
      </c>
      <c r="D68" t="s">
        <v>79</v>
      </c>
      <c r="E68" t="s">
        <v>79</v>
      </c>
      <c r="F68" s="6" t="str">
        <f t="shared" si="1"/>
        <v>INSERT INTO movie_roles(id, movie_id, role_id, created_at, updated_at) VALUES (DEFAULT, (SELECT id FROM movies WHERE movie_name = 'Hero' AND duration = '1:39'), (SELECT id FROM roles WHERE character_name = 'Nameless'), now(), now());</v>
      </c>
    </row>
    <row r="69" spans="1:6" x14ac:dyDescent="0.25">
      <c r="A69" t="s">
        <v>72</v>
      </c>
      <c r="B69" t="str">
        <f xml:space="preserve"> "(SELECT id FROM movies WHERE movie_name = '"&amp;movies!B19&amp;"' AND duration = '"&amp;movies!E19&amp;"')"</f>
        <v>(SELECT id FROM movies WHERE movie_name = 'Hero' AND duration = '1:39')</v>
      </c>
      <c r="C69" t="str">
        <f xml:space="preserve"> "(SELECT id FROM roles WHERE character_name = '"&amp;roles!B51&amp;"')"</f>
        <v>(SELECT id FROM roles WHERE character_name = 'Broken Sword')</v>
      </c>
      <c r="D69" t="s">
        <v>79</v>
      </c>
      <c r="E69" t="s">
        <v>79</v>
      </c>
      <c r="F69" s="6" t="str">
        <f t="shared" si="1"/>
        <v>INSERT INTO movie_roles(id, movie_id, role_id, created_at, updated_at) VALUES (DEFAULT, (SELECT id FROM movies WHERE movie_name = 'Hero' AND duration = '1:39'), (SELECT id FROM roles WHERE character_name = 'Broken Sword'), now(), now());</v>
      </c>
    </row>
    <row r="70" spans="1:6" x14ac:dyDescent="0.25">
      <c r="A70" t="s">
        <v>72</v>
      </c>
      <c r="B70" t="str">
        <f xml:space="preserve"> "(SELECT id FROM movies WHERE movie_name = '"&amp;movies!B19&amp;"' AND duration = '"&amp;movies!E19&amp;"')"</f>
        <v>(SELECT id FROM movies WHERE movie_name = 'Hero' AND duration = '1:39')</v>
      </c>
      <c r="C70" t="str">
        <f xml:space="preserve"> "(SELECT id FROM roles WHERE character_name = '"&amp;roles!B52&amp;"')"</f>
        <v>(SELECT id FROM roles WHERE character_name = 'Flying Sword')</v>
      </c>
      <c r="D70" t="s">
        <v>79</v>
      </c>
      <c r="E70" t="s">
        <v>79</v>
      </c>
      <c r="F70" s="6" t="str">
        <f t="shared" si="1"/>
        <v>INSERT INTO movie_roles(id, movie_id, role_id, created_at, updated_at) VALUES (DEFAULT, (SELECT id FROM movies WHERE movie_name = 'Hero' AND duration = '1:39'), (SELECT id FROM roles WHERE character_name = 'Flying Sword'), now(), now());</v>
      </c>
    </row>
    <row r="71" spans="1:6" x14ac:dyDescent="0.25">
      <c r="A71" t="s">
        <v>72</v>
      </c>
      <c r="B71" t="str">
        <f xml:space="preserve"> "(SELECT id FROM movies WHERE movie_name = '"&amp;movies!B19&amp;"' AND duration = '"&amp;movies!E19&amp;"')"</f>
        <v>(SELECT id FROM movies WHERE movie_name = 'Hero' AND duration = '1:39')</v>
      </c>
      <c r="C71" t="str">
        <f xml:space="preserve"> "(SELECT id FROM roles WHERE character_name = '"&amp;roles!B53&amp;"')"</f>
        <v>(SELECT id FROM roles WHERE character_name = 'Moon')</v>
      </c>
      <c r="D71" t="s">
        <v>79</v>
      </c>
      <c r="E71" t="s">
        <v>79</v>
      </c>
      <c r="F71" s="6" t="str">
        <f t="shared" si="1"/>
        <v>INSERT INTO movie_roles(id, movie_id, role_id, created_at, updated_at) VALUES (DEFAULT, (SELECT id FROM movies WHERE movie_name = 'Hero' AND duration = '1:39'), (SELECT id FROM roles WHERE character_name = 'Moon'), now(), now());</v>
      </c>
    </row>
    <row r="72" spans="1:6" x14ac:dyDescent="0.25">
      <c r="A72" t="s">
        <v>72</v>
      </c>
      <c r="B72" t="str">
        <f xml:space="preserve"> "(SELECT id FROM movies WHERE movie_name = '"&amp;movies!B20&amp;"' AND duration = '"&amp;movies!E20&amp;"')"</f>
        <v>(SELECT id FROM movies WHERE movie_name = 'Red Cliff' AND duration = '1:28')</v>
      </c>
      <c r="C72" t="str">
        <f xml:space="preserve"> "(SELECT id FROM roles WHERE character_name = '"&amp;roles!B54&amp;"')"</f>
        <v>(SELECT id FROM roles WHERE character_name = 'Zhou Yu')</v>
      </c>
      <c r="D72" t="s">
        <v>79</v>
      </c>
      <c r="E72" t="s">
        <v>79</v>
      </c>
      <c r="F72" s="6" t="str">
        <f t="shared" si="1"/>
        <v>INSERT INTO movie_roles(id, movie_id, role_id, created_at, updated_at) VALUES (DEFAULT, (SELECT id FROM movies WHERE movie_name = 'Red Cliff' AND duration = '1:28'), (SELECT id FROM roles WHERE character_name = 'Zhou Yu'), now(), now());</v>
      </c>
    </row>
    <row r="73" spans="1:6" x14ac:dyDescent="0.25">
      <c r="A73" t="s">
        <v>72</v>
      </c>
      <c r="B73" t="str">
        <f xml:space="preserve"> "(SELECT id FROM movies WHERE movie_name = '"&amp;movies!B20&amp;"' AND duration = '"&amp;movies!E20&amp;"')"</f>
        <v>(SELECT id FROM movies WHERE movie_name = 'Red Cliff' AND duration = '1:28')</v>
      </c>
      <c r="C73" t="str">
        <f xml:space="preserve"> "(SELECT id FROM roles WHERE character_name = '"&amp;roles!B55&amp;"')"</f>
        <v>(SELECT id FROM roles WHERE character_name = 'Zhuge Liang')</v>
      </c>
      <c r="D73" t="s">
        <v>79</v>
      </c>
      <c r="E73" t="s">
        <v>79</v>
      </c>
      <c r="F73" s="6" t="str">
        <f t="shared" si="1"/>
        <v>INSERT INTO movie_roles(id, movie_id, role_id, created_at, updated_at) VALUES (DEFAULT, (SELECT id FROM movies WHERE movie_name = 'Red Cliff' AND duration = '1:28'), (SELECT id FROM roles WHERE character_name = 'Zhuge Liang'), now(), now());</v>
      </c>
    </row>
    <row r="74" spans="1:6" x14ac:dyDescent="0.25">
      <c r="A74" t="s">
        <v>72</v>
      </c>
      <c r="B74" t="str">
        <f xml:space="preserve"> "(SELECT id FROM movies WHERE movie_name = '"&amp;movies!B20&amp;"' AND duration = '"&amp;movies!E20&amp;"')"</f>
        <v>(SELECT id FROM movies WHERE movie_name = 'Red Cliff' AND duration = '1:28')</v>
      </c>
      <c r="C74" t="str">
        <f xml:space="preserve"> "(SELECT id FROM roles WHERE character_name = '"&amp;roles!B56&amp;"')"</f>
        <v>(SELECT id FROM roles WHERE character_name = 'Cao Cao')</v>
      </c>
      <c r="D74" t="s">
        <v>79</v>
      </c>
      <c r="E74" t="s">
        <v>79</v>
      </c>
      <c r="F74" s="6" t="str">
        <f t="shared" si="1"/>
        <v>INSERT INTO movie_roles(id, movie_id, role_id, created_at, updated_at) VALUES (DEFAULT, (SELECT id FROM movies WHERE movie_name = 'Red Cliff' AND duration = '1:28'), (SELECT id FROM roles WHERE character_name = 'Cao Cao'), now(), now());</v>
      </c>
    </row>
    <row r="75" spans="1:6" x14ac:dyDescent="0.25">
      <c r="A75" t="s">
        <v>72</v>
      </c>
      <c r="B75" t="str">
        <f xml:space="preserve"> "(SELECT id FROM movies WHERE movie_name = '"&amp;movies!B21&amp;"' AND duration = '"&amp;movies!E21&amp;"')"</f>
        <v>(SELECT id FROM movies WHERE movie_name = 'Red Cliff II' AND duration = '1:39')</v>
      </c>
      <c r="C75" t="str">
        <f xml:space="preserve"> "(SELECT id FROM roles WHERE character_name = '"&amp;roles!B54&amp;"')"</f>
        <v>(SELECT id FROM roles WHERE character_name = 'Zhou Yu')</v>
      </c>
      <c r="D75" t="s">
        <v>79</v>
      </c>
      <c r="E75" t="s">
        <v>79</v>
      </c>
      <c r="F75" s="6" t="str">
        <f t="shared" si="1"/>
        <v>INSERT INTO movie_roles(id, movie_id, role_id, created_at, updated_at) VALUES (DEFAULT, (SELECT id FROM movies WHERE movie_name = 'Red Cliff II' AND duration = '1:39'), (SELECT id FROM roles WHERE character_name = 'Zhou Yu'), now(), now());</v>
      </c>
    </row>
    <row r="76" spans="1:6" x14ac:dyDescent="0.25">
      <c r="A76" t="s">
        <v>72</v>
      </c>
      <c r="B76" t="str">
        <f xml:space="preserve"> "(SELECT id FROM movies WHERE movie_name = '"&amp;movies!B21&amp;"' AND duration = '"&amp;movies!E21&amp;"')"</f>
        <v>(SELECT id FROM movies WHERE movie_name = 'Red Cliff II' AND duration = '1:39')</v>
      </c>
      <c r="C76" t="str">
        <f xml:space="preserve"> "(SELECT id FROM roles WHERE character_name = '"&amp;roles!B55&amp;"')"</f>
        <v>(SELECT id FROM roles WHERE character_name = 'Zhuge Liang')</v>
      </c>
      <c r="D76" t="s">
        <v>79</v>
      </c>
      <c r="E76" t="s">
        <v>79</v>
      </c>
      <c r="F76" s="6" t="str">
        <f t="shared" si="1"/>
        <v>INSERT INTO movie_roles(id, movie_id, role_id, created_at, updated_at) VALUES (DEFAULT, (SELECT id FROM movies WHERE movie_name = 'Red Cliff II' AND duration = '1:39'), (SELECT id FROM roles WHERE character_name = 'Zhuge Liang'), now(), now());</v>
      </c>
    </row>
    <row r="77" spans="1:6" x14ac:dyDescent="0.25">
      <c r="A77" t="s">
        <v>72</v>
      </c>
      <c r="B77" t="str">
        <f xml:space="preserve"> "(SELECT id FROM movies WHERE movie_name = '"&amp;movies!B21&amp;"' AND duration = '"&amp;movies!E21&amp;"')"</f>
        <v>(SELECT id FROM movies WHERE movie_name = 'Red Cliff II' AND duration = '1:39')</v>
      </c>
      <c r="C77" t="str">
        <f xml:space="preserve"> "(SELECT id FROM roles WHERE character_name = '"&amp;roles!B56&amp;"')"</f>
        <v>(SELECT id FROM roles WHERE character_name = 'Cao Cao')</v>
      </c>
      <c r="D77" t="s">
        <v>79</v>
      </c>
      <c r="E77" t="s">
        <v>79</v>
      </c>
      <c r="F77" s="6" t="str">
        <f t="shared" si="1"/>
        <v>INSERT INTO movie_roles(id, movie_id, role_id, created_at, updated_at) VALUES (DEFAULT, (SELECT id FROM movies WHERE movie_name = 'Red Cliff II' AND duration = '1:39'), (SELECT id FROM roles WHERE character_name = 'Cao Cao'), now(), now());</v>
      </c>
    </row>
    <row r="78" spans="1:6" x14ac:dyDescent="0.25">
      <c r="A78" t="s">
        <v>72</v>
      </c>
      <c r="B78" t="str">
        <f xml:space="preserve"> "(SELECT id FROM movies WHERE movie_name = '"&amp;movies!B22&amp;"' AND duration = '"&amp;movies!E22&amp;"')"</f>
        <v>(SELECT id FROM movies WHERE movie_name = 'The Terminator' AND duration = '1:47')</v>
      </c>
      <c r="C78" t="str">
        <f xml:space="preserve"> "(SELECT id FROM roles WHERE character_name = '"&amp;roles!B57&amp;"')"</f>
        <v>(SELECT id FROM roles WHERE character_name = 'Terminator')</v>
      </c>
      <c r="D78" t="s">
        <v>79</v>
      </c>
      <c r="E78" t="s">
        <v>79</v>
      </c>
      <c r="F78" s="6" t="str">
        <f t="shared" si="1"/>
        <v>INSERT INTO movie_roles(id, movie_id, role_id, created_at, updated_at) VALUES (DEFAULT, (SELECT id FROM movies WHERE movie_name = 'The Terminator' AND duration = '1:47'), (SELECT id FROM roles WHERE character_name = 'Terminator'), now(), now());</v>
      </c>
    </row>
    <row r="79" spans="1:6" x14ac:dyDescent="0.25">
      <c r="A79" t="s">
        <v>72</v>
      </c>
      <c r="B79" t="str">
        <f xml:space="preserve"> "(SELECT id FROM movies WHERE movie_name = '"&amp;movies!B22&amp;"' AND duration = '"&amp;movies!E22&amp;"')"</f>
        <v>(SELECT id FROM movies WHERE movie_name = 'The Terminator' AND duration = '1:47')</v>
      </c>
      <c r="C79" t="str">
        <f xml:space="preserve"> "(SELECT id FROM roles WHERE character_name = '"&amp;roles!B58&amp;"')"</f>
        <v>(SELECT id FROM roles WHERE character_name = 'Sarah Connor')</v>
      </c>
      <c r="D79" t="s">
        <v>79</v>
      </c>
      <c r="E79" t="s">
        <v>79</v>
      </c>
      <c r="F79" s="6" t="str">
        <f t="shared" si="1"/>
        <v>INSERT INTO movie_roles(id, movie_id, role_id, created_at, updated_at) VALUES (DEFAULT, (SELECT id FROM movies WHERE movie_name = 'The Terminator' AND duration = '1:47'), (SELECT id FROM roles WHERE character_name = 'Sarah Connor'), now(), now());</v>
      </c>
    </row>
    <row r="80" spans="1:6" x14ac:dyDescent="0.25">
      <c r="A80" t="s">
        <v>72</v>
      </c>
      <c r="B80" t="str">
        <f xml:space="preserve"> "(SELECT id FROM movies WHERE movie_name = '"&amp;movies!B22&amp;"' AND duration = '"&amp;movies!E22&amp;"')"</f>
        <v>(SELECT id FROM movies WHERE movie_name = 'The Terminator' AND duration = '1:47')</v>
      </c>
      <c r="C80" t="str">
        <f xml:space="preserve"> "(SELECT id FROM roles WHERE character_name = '"&amp;roles!B59&amp;"')"</f>
        <v>(SELECT id FROM roles WHERE character_name = 'Kyle Reese')</v>
      </c>
      <c r="D80" t="s">
        <v>79</v>
      </c>
      <c r="E80" t="s">
        <v>79</v>
      </c>
      <c r="F80" s="6" t="str">
        <f t="shared" si="1"/>
        <v>INSERT INTO movie_roles(id, movie_id, role_id, created_at, updated_at) VALUES (DEFAULT, (SELECT id FROM movies WHERE movie_name = 'The Terminator' AND duration = '1:47'), (SELECT id FROM roles WHERE character_name = 'Kyle Reese'), now(), now());</v>
      </c>
    </row>
    <row r="81" spans="1:6" x14ac:dyDescent="0.25">
      <c r="A81" t="s">
        <v>72</v>
      </c>
      <c r="B81" t="str">
        <f xml:space="preserve"> "(SELECT id FROM movies WHERE movie_name = '"&amp;movies!B23&amp;"' AND duration = '"&amp;movies!E23&amp;"')"</f>
        <v>(SELECT id FROM movies WHERE movie_name = 'Alien' AND duration = '1:57')</v>
      </c>
      <c r="C81" t="str">
        <f xml:space="preserve"> "(SELECT id FROM roles WHERE character_name = '"&amp;roles!B60&amp;"')"</f>
        <v>(SELECT id FROM roles WHERE character_name = 'Ripley')</v>
      </c>
      <c r="D81" t="s">
        <v>79</v>
      </c>
      <c r="E81" t="s">
        <v>79</v>
      </c>
      <c r="F81" s="6" t="str">
        <f t="shared" si="1"/>
        <v>INSERT INTO movie_roles(id, movie_id, role_id, created_at, updated_at) VALUES (DEFAULT, (SELECT id FROM movies WHERE movie_name = 'Alien' AND duration = '1:57'), (SELECT id FROM roles WHERE character_name = 'Ripley'), now(), now());</v>
      </c>
    </row>
    <row r="82" spans="1:6" x14ac:dyDescent="0.25">
      <c r="A82" t="s">
        <v>72</v>
      </c>
      <c r="B82" t="str">
        <f xml:space="preserve"> "(SELECT id FROM movies WHERE movie_name = '"&amp;movies!B23&amp;"' AND duration = '"&amp;movies!E23&amp;"')"</f>
        <v>(SELECT id FROM movies WHERE movie_name = 'Alien' AND duration = '1:57')</v>
      </c>
      <c r="C82" t="str">
        <f xml:space="preserve"> "(SELECT id FROM roles WHERE character_name = '"&amp;roles!B61&amp;"')"</f>
        <v>(SELECT id FROM roles WHERE character_name = 'Dallas')</v>
      </c>
      <c r="D82" t="s">
        <v>79</v>
      </c>
      <c r="E82" t="s">
        <v>79</v>
      </c>
      <c r="F82" s="6" t="str">
        <f t="shared" si="1"/>
        <v>INSERT INTO movie_roles(id, movie_id, role_id, created_at, updated_at) VALUES (DEFAULT, (SELECT id FROM movies WHERE movie_name = 'Alien' AND duration = '1:57'), (SELECT id FROM roles WHERE character_name = 'Dallas'), now(), now());</v>
      </c>
    </row>
    <row r="83" spans="1:6" x14ac:dyDescent="0.25">
      <c r="A83" t="s">
        <v>72</v>
      </c>
      <c r="B83" t="str">
        <f xml:space="preserve"> "(SELECT id FROM movies WHERE movie_name = '"&amp;movies!B23&amp;"' AND duration = '"&amp;movies!E23&amp;"')"</f>
        <v>(SELECT id FROM movies WHERE movie_name = 'Alien' AND duration = '1:57')</v>
      </c>
      <c r="C83" t="str">
        <f xml:space="preserve"> "(SELECT id FROM roles WHERE character_name = '"&amp;roles!B62&amp;"')"</f>
        <v>(SELECT id FROM roles WHERE character_name = 'Kane')</v>
      </c>
      <c r="D83" t="s">
        <v>79</v>
      </c>
      <c r="E83" t="s">
        <v>79</v>
      </c>
      <c r="F83" s="6" t="str">
        <f t="shared" si="1"/>
        <v>INSERT INTO movie_roles(id, movie_id, role_id, created_at, updated_at) VALUES (DEFAULT, (SELECT id FROM movies WHERE movie_name = 'Alien' AND duration = '1:57'), (SELECT id FROM roles WHERE character_name = 'Kane'), now(), now());</v>
      </c>
    </row>
    <row r="84" spans="1:6" x14ac:dyDescent="0.25">
      <c r="A84" t="s">
        <v>72</v>
      </c>
      <c r="B84" t="str">
        <f xml:space="preserve"> "(SELECT id FROM movies WHERE movie_name = '"&amp;movies!B24&amp;"' AND duration = '"&amp;movies!E24&amp;"')"</f>
        <v>(SELECT id FROM movies WHERE movie_name = 'Prometheus' AND duration = '2:04')</v>
      </c>
      <c r="C84" t="str">
        <f xml:space="preserve"> "(SELECT id FROM roles WHERE character_name = '"&amp;roles!B63&amp;"')"</f>
        <v>(SELECT id FROM roles WHERE character_name = 'Elizabeth Shaw')</v>
      </c>
      <c r="D84" t="s">
        <v>79</v>
      </c>
      <c r="E84" t="s">
        <v>79</v>
      </c>
      <c r="F84" s="6" t="str">
        <f t="shared" si="1"/>
        <v>INSERT INTO movie_roles(id, movie_id, role_id, created_at, updated_at) VALUES (DEFAULT, (SELECT id FROM movies WHERE movie_name = 'Prometheus' AND duration = '2:04'), (SELECT id FROM roles WHERE character_name = 'Elizabeth Shaw'), now(), now());</v>
      </c>
    </row>
    <row r="85" spans="1:6" x14ac:dyDescent="0.25">
      <c r="A85" t="s">
        <v>72</v>
      </c>
      <c r="B85" t="str">
        <f xml:space="preserve"> "(SELECT id FROM movies WHERE movie_name = '"&amp;movies!B24&amp;"' AND duration = '"&amp;movies!E24&amp;"')"</f>
        <v>(SELECT id FROM movies WHERE movie_name = 'Prometheus' AND duration = '2:04')</v>
      </c>
      <c r="C85" t="str">
        <f xml:space="preserve"> "(SELECT id FROM roles WHERE character_name = '"&amp;roles!B64&amp;"')"</f>
        <v>(SELECT id FROM roles WHERE character_name = 'Charlie Holloway')</v>
      </c>
      <c r="D85" t="s">
        <v>79</v>
      </c>
      <c r="E85" t="s">
        <v>79</v>
      </c>
      <c r="F85" s="6" t="str">
        <f t="shared" si="1"/>
        <v>INSERT INTO movie_roles(id, movie_id, role_id, created_at, updated_at) VALUES (DEFAULT, (SELECT id FROM movies WHERE movie_name = 'Prometheus' AND duration = '2:04'), (SELECT id FROM roles WHERE character_name = 'Charlie Holloway'), now(), now());</v>
      </c>
    </row>
    <row r="86" spans="1:6" x14ac:dyDescent="0.25">
      <c r="A86" t="s">
        <v>72</v>
      </c>
      <c r="B86" t="str">
        <f xml:space="preserve"> "(SELECT id FROM movies WHERE movie_name = '"&amp;movies!B24&amp;"' AND duration = '"&amp;movies!E24&amp;"')"</f>
        <v>(SELECT id FROM movies WHERE movie_name = 'Prometheus' AND duration = '2:04')</v>
      </c>
      <c r="C86" t="str">
        <f xml:space="preserve"> "(SELECT id FROM roles WHERE character_name = '"&amp;roles!B65&amp;"')"</f>
        <v>(SELECT id FROM roles WHERE character_name = 'David')</v>
      </c>
      <c r="D86" t="s">
        <v>79</v>
      </c>
      <c r="E86" t="s">
        <v>79</v>
      </c>
      <c r="F86" s="6" t="str">
        <f t="shared" si="1"/>
        <v>INSERT INTO movie_roles(id, movie_id, role_id, created_at, updated_at) VALUES (DEFAULT, (SELECT id FROM movies WHERE movie_name = 'Prometheus' AND duration = '2:04'), (SELECT id FROM roles WHERE character_name = 'David'), now(), now());</v>
      </c>
    </row>
    <row r="87" spans="1:6" x14ac:dyDescent="0.25">
      <c r="A87" t="s">
        <v>72</v>
      </c>
      <c r="B87" t="str">
        <f xml:space="preserve"> "(SELECT id FROM movies WHERE movie_name = '"&amp;movies!B24&amp;"' AND duration = '"&amp;movies!E24&amp;"')"</f>
        <v>(SELECT id FROM movies WHERE movie_name = 'Prometheus' AND duration = '2:04')</v>
      </c>
      <c r="C87" t="str">
        <f xml:space="preserve"> "(SELECT id FROM roles WHERE character_name = '"&amp;roles!B66&amp;"')"</f>
        <v>(SELECT id FROM roles WHERE character_name = 'Meredith Vickers')</v>
      </c>
      <c r="D87" t="s">
        <v>79</v>
      </c>
      <c r="E87" t="s">
        <v>79</v>
      </c>
      <c r="F87" s="6" t="str">
        <f t="shared" si="1"/>
        <v>INSERT INTO movie_roles(id, movie_id, role_id, created_at, updated_at) VALUES (DEFAULT, (SELECT id FROM movies WHERE movie_name = 'Prometheus' AND duration = '2:04'), (SELECT id FROM roles WHERE character_name = 'Meredith Vickers'), now(), now());</v>
      </c>
    </row>
    <row r="88" spans="1:6" x14ac:dyDescent="0.25">
      <c r="A88" t="s">
        <v>72</v>
      </c>
      <c r="B88" t="str">
        <f xml:space="preserve"> "(SELECT id FROM movies WHERE movie_name = '"&amp;movies!B25&amp;"' AND duration = '"&amp;movies!E25&amp;"')"</f>
        <v>(SELECT id FROM movies WHERE movie_name = 'Sphere' AND duration = '2:14')</v>
      </c>
      <c r="C88" t="str">
        <f xml:space="preserve"> "(SELECT id FROM roles WHERE character_name = '"&amp;roles!B67&amp;"')"</f>
        <v>(SELECT id FROM roles WHERE character_name = 'Dr. Norman Goodman')</v>
      </c>
      <c r="D88" t="s">
        <v>79</v>
      </c>
      <c r="E88" t="s">
        <v>79</v>
      </c>
      <c r="F88" s="6" t="str">
        <f t="shared" si="1"/>
        <v>INSERT INTO movie_roles(id, movie_id, role_id, created_at, updated_at) VALUES (DEFAULT, (SELECT id FROM movies WHERE movie_name = 'Sphere' AND duration = '2:14'), (SELECT id FROM roles WHERE character_name = 'Dr. Norman Goodman'), now(), now());</v>
      </c>
    </row>
    <row r="89" spans="1:6" x14ac:dyDescent="0.25">
      <c r="A89" t="s">
        <v>72</v>
      </c>
      <c r="B89" t="str">
        <f xml:space="preserve"> "(SELECT id FROM movies WHERE movie_name = '"&amp;movies!B25&amp;"' AND duration = '"&amp;movies!E25&amp;"')"</f>
        <v>(SELECT id FROM movies WHERE movie_name = 'Sphere' AND duration = '2:14')</v>
      </c>
      <c r="C89" t="str">
        <f xml:space="preserve"> "(SELECT id FROM roles WHERE character_name = '"&amp;roles!B68&amp;"')"</f>
        <v>(SELECT id FROM roles WHERE character_name = 'Dr. Elizabeth Halperin')</v>
      </c>
      <c r="D89" t="s">
        <v>79</v>
      </c>
      <c r="E89" t="s">
        <v>79</v>
      </c>
      <c r="F89" s="6" t="str">
        <f t="shared" si="1"/>
        <v>INSERT INTO movie_roles(id, movie_id, role_id, created_at, updated_at) VALUES (DEFAULT, (SELECT id FROM movies WHERE movie_name = 'Sphere' AND duration = '2:14'), (SELECT id FROM roles WHERE character_name = 'Dr. Elizabeth Halperin'), now(), now());</v>
      </c>
    </row>
    <row r="90" spans="1:6" x14ac:dyDescent="0.25">
      <c r="A90" t="s">
        <v>72</v>
      </c>
      <c r="B90" t="str">
        <f xml:space="preserve"> "(SELECT id FROM movies WHERE movie_name = '"&amp;movies!B25&amp;"' AND duration = '"&amp;movies!E25&amp;"')"</f>
        <v>(SELECT id FROM movies WHERE movie_name = 'Sphere' AND duration = '2:14')</v>
      </c>
      <c r="C90" t="str">
        <f xml:space="preserve"> "(SELECT id FROM roles WHERE character_name = '"&amp;roles!B69&amp;"')"</f>
        <v>(SELECT id FROM roles WHERE character_name = 'Dr. Harry Adams')</v>
      </c>
      <c r="D90" t="s">
        <v>79</v>
      </c>
      <c r="E90" t="s">
        <v>79</v>
      </c>
      <c r="F90" s="6" t="str">
        <f t="shared" si="1"/>
        <v>INSERT INTO movie_roles(id, movie_id, role_id, created_at, updated_at) VALUES (DEFAULT, (SELECT id FROM movies WHERE movie_name = 'Sphere' AND duration = '2:14'), (SELECT id FROM roles WHERE character_name = 'Dr. Harry Adams'), now(), now());</v>
      </c>
    </row>
    <row r="91" spans="1:6" x14ac:dyDescent="0.25">
      <c r="A91" t="s">
        <v>72</v>
      </c>
      <c r="B91" t="str">
        <f xml:space="preserve"> "(SELECT id FROM movies WHERE movie_name = '"&amp;movies!B26&amp;"' AND duration = '"&amp;movies!E26&amp;"')"</f>
        <v>(SELECT id FROM movies WHERE movie_name = 'Star Wars: Episode IV – A New Hope' AND duration = '2:01')</v>
      </c>
      <c r="C91" t="str">
        <f xml:space="preserve"> "(SELECT id FROM roles WHERE character_name = '"&amp;roles!B70&amp;"')"</f>
        <v>(SELECT id FROM roles WHERE character_name = 'Luke Skywalker')</v>
      </c>
      <c r="D91" t="s">
        <v>79</v>
      </c>
      <c r="E91" t="s">
        <v>79</v>
      </c>
      <c r="F91" s="6" t="str">
        <f t="shared" si="1"/>
        <v>INSERT INTO movie_roles(id, movie_id, role_id, created_at, updated_at) VALUES (DEFAULT, (SELECT id FROM movies WHERE movie_name = 'Star Wars: Episode IV – A New Hope' AND duration = '2:01'), (SELECT id FROM roles WHERE character_name = 'Luke Skywalker'), now(), now());</v>
      </c>
    </row>
    <row r="92" spans="1:6" x14ac:dyDescent="0.25">
      <c r="A92" t="s">
        <v>72</v>
      </c>
      <c r="B92" t="str">
        <f xml:space="preserve"> "(SELECT id FROM movies WHERE movie_name = '"&amp;movies!B26&amp;"' AND duration = '"&amp;movies!E26&amp;"')"</f>
        <v>(SELECT id FROM movies WHERE movie_name = 'Star Wars: Episode IV – A New Hope' AND duration = '2:01')</v>
      </c>
      <c r="C92" t="str">
        <f xml:space="preserve"> "(SELECT id FROM roles WHERE character_name = '"&amp;roles!B71&amp;"')"</f>
        <v>(SELECT id FROM roles WHERE character_name = 'Han Solo')</v>
      </c>
      <c r="D92" t="s">
        <v>79</v>
      </c>
      <c r="E92" t="s">
        <v>79</v>
      </c>
      <c r="F92" s="6" t="str">
        <f t="shared" si="1"/>
        <v>INSERT INTO movie_roles(id, movie_id, role_id, created_at, updated_at) VALUES (DEFAULT, (SELECT id FROM movies WHERE movie_name = 'Star Wars: Episode IV – A New Hope' AND duration = '2:01'), (SELECT id FROM roles WHERE character_name = 'Han Solo'), now(), now());</v>
      </c>
    </row>
    <row r="93" spans="1:6" x14ac:dyDescent="0.25">
      <c r="A93" t="s">
        <v>72</v>
      </c>
      <c r="B93" t="str">
        <f xml:space="preserve"> "(SELECT id FROM movies WHERE movie_name = '"&amp;movies!B26&amp;"' AND duration = '"&amp;movies!E26&amp;"')"</f>
        <v>(SELECT id FROM movies WHERE movie_name = 'Star Wars: Episode IV – A New Hope' AND duration = '2:01')</v>
      </c>
      <c r="C93" t="str">
        <f xml:space="preserve"> "(SELECT id FROM roles WHERE character_name = '"&amp;roles!B72&amp;"')"</f>
        <v>(SELECT id FROM roles WHERE character_name = 'Princess Leia Organa')</v>
      </c>
      <c r="D93" t="s">
        <v>79</v>
      </c>
      <c r="E93" t="s">
        <v>79</v>
      </c>
      <c r="F93" s="6" t="str">
        <f t="shared" si="1"/>
        <v>INSERT INTO movie_roles(id, movie_id, role_id, created_at, updated_at) VALUES (DEFAULT, (SELECT id FROM movies WHERE movie_name = 'Star Wars: Episode IV – A New Hope' AND duration = '2:01'), (SELECT id FROM roles WHERE character_name = 'Princess Leia Organa'), now(), now());</v>
      </c>
    </row>
    <row r="94" spans="1:6" x14ac:dyDescent="0.25">
      <c r="A94" t="s">
        <v>72</v>
      </c>
      <c r="B94" t="str">
        <f xml:space="preserve"> "(SELECT id FROM movies WHERE movie_name = '"&amp;movies!B27&amp;"' AND duration = '"&amp;movies!E27&amp;"')"</f>
        <v>(SELECT id FROM movies WHERE movie_name = 'The Big Short' AND duration = '2:10')</v>
      </c>
      <c r="C94" t="str">
        <f xml:space="preserve"> "(SELECT id FROM roles WHERE character_name = '"&amp;roles!B73&amp;"')"</f>
        <v>(SELECT id FROM roles WHERE character_name = 'Michael Burry')</v>
      </c>
      <c r="D94" t="s">
        <v>79</v>
      </c>
      <c r="E94" t="s">
        <v>79</v>
      </c>
      <c r="F94" s="6" t="str">
        <f t="shared" si="1"/>
        <v>INSERT INTO movie_roles(id, movie_id, role_id, created_at, updated_at) VALUES (DEFAULT, (SELECT id FROM movies WHERE movie_name = 'The Big Short' AND duration = '2:10'), (SELECT id FROM roles WHERE character_name = 'Michael Burry'), now(), now());</v>
      </c>
    </row>
    <row r="95" spans="1:6" x14ac:dyDescent="0.25">
      <c r="A95" t="s">
        <v>72</v>
      </c>
      <c r="B95" t="str">
        <f xml:space="preserve"> "(SELECT id FROM movies WHERE movie_name = '"&amp;movies!B27&amp;"' AND duration = '"&amp;movies!E27&amp;"')"</f>
        <v>(SELECT id FROM movies WHERE movie_name = 'The Big Short' AND duration = '2:10')</v>
      </c>
      <c r="C95" t="str">
        <f xml:space="preserve"> "(SELECT id FROM roles WHERE character_name = '"&amp;roles!B74&amp;"')"</f>
        <v>(SELECT id FROM roles WHERE character_name = 'Mark Baum')</v>
      </c>
      <c r="D95" t="s">
        <v>79</v>
      </c>
      <c r="E95" t="s">
        <v>79</v>
      </c>
      <c r="F95" s="6" t="str">
        <f t="shared" si="1"/>
        <v>INSERT INTO movie_roles(id, movie_id, role_id, created_at, updated_at) VALUES (DEFAULT, (SELECT id FROM movies WHERE movie_name = 'The Big Short' AND duration = '2:10'), (SELECT id FROM roles WHERE character_name = 'Mark Baum'), now(), now());</v>
      </c>
    </row>
    <row r="96" spans="1:6" x14ac:dyDescent="0.25">
      <c r="A96" t="s">
        <v>72</v>
      </c>
      <c r="B96" t="str">
        <f xml:space="preserve"> "(SELECT id FROM movies WHERE movie_name = '"&amp;movies!B27&amp;"' AND duration = '"&amp;movies!E27&amp;"')"</f>
        <v>(SELECT id FROM movies WHERE movie_name = 'The Big Short' AND duration = '2:10')</v>
      </c>
      <c r="C96" t="str">
        <f xml:space="preserve"> "(SELECT id FROM roles WHERE character_name = '"&amp;roles!B75&amp;"')"</f>
        <v>(SELECT id FROM roles WHERE character_name = 'Jared Vennett')</v>
      </c>
      <c r="D96" t="s">
        <v>79</v>
      </c>
      <c r="E96" t="s">
        <v>79</v>
      </c>
      <c r="F96" s="6" t="str">
        <f t="shared" si="1"/>
        <v>INSERT INTO movie_roles(id, movie_id, role_id, created_at, updated_at) VALUES (DEFAULT, (SELECT id FROM movies WHERE movie_name = 'The Big Short' AND duration = '2:10'), (SELECT id FROM roles WHERE character_name = 'Jared Vennett'), now(), now());</v>
      </c>
    </row>
    <row r="97" spans="1:6" x14ac:dyDescent="0.25">
      <c r="A97" t="s">
        <v>72</v>
      </c>
      <c r="B97" t="str">
        <f xml:space="preserve"> "(SELECT id FROM movies WHERE movie_name = '"&amp;movies!B27&amp;"' AND duration = '"&amp;movies!E27&amp;"')"</f>
        <v>(SELECT id FROM movies WHERE movie_name = 'The Big Short' AND duration = '2:10')</v>
      </c>
      <c r="C97" t="str">
        <f xml:space="preserve"> "(SELECT id FROM roles WHERE character_name = '"&amp;roles!B76&amp;"')"</f>
        <v>(SELECT id FROM roles WHERE character_name = 'Ben Rickert')</v>
      </c>
      <c r="D97" t="s">
        <v>79</v>
      </c>
      <c r="E97" t="s">
        <v>79</v>
      </c>
      <c r="F97" s="6" t="str">
        <f t="shared" si="1"/>
        <v>INSERT INTO movie_roles(id, movie_id, role_id, created_at, updated_at) VALUES (DEFAULT, (SELECT id FROM movies WHERE movie_name = 'The Big Short' AND duration = '2:10'), (SELECT id FROM roles WHERE character_name = 'Ben Rickert'), now(), now());</v>
      </c>
    </row>
    <row r="98" spans="1:6" x14ac:dyDescent="0.25">
      <c r="A98" t="s">
        <v>72</v>
      </c>
      <c r="B98" t="str">
        <f xml:space="preserve"> "(SELECT id FROM movies WHERE movie_name = '"&amp;movies!B28&amp;"' AND duration = '"&amp;movies!E28&amp;"')"</f>
        <v>(SELECT id FROM movies WHERE movie_name = 'Shall We Dance?' AND duration = '2:16')</v>
      </c>
      <c r="C98" t="str">
        <f xml:space="preserve"> "(SELECT id FROM roles WHERE character_name = '"&amp;roles!B77&amp;"')"</f>
        <v>(SELECT id FROM roles WHERE character_name = 'Shohei Sugiyama')</v>
      </c>
      <c r="D98" t="s">
        <v>79</v>
      </c>
      <c r="E98" t="s">
        <v>79</v>
      </c>
      <c r="F98" s="6" t="str">
        <f t="shared" si="1"/>
        <v>INSERT INTO movie_roles(id, movie_id, role_id, created_at, updated_at) VALUES (DEFAULT, (SELECT id FROM movies WHERE movie_name = 'Shall We Dance?' AND duration = '2:16'), (SELECT id FROM roles WHERE character_name = 'Shohei Sugiyama'), now(), now());</v>
      </c>
    </row>
    <row r="99" spans="1:6" x14ac:dyDescent="0.25">
      <c r="A99" t="s">
        <v>72</v>
      </c>
      <c r="B99" t="str">
        <f xml:space="preserve"> "(SELECT id FROM movies WHERE movie_name = '"&amp;movies!B28&amp;"' AND duration = '"&amp;movies!E28&amp;"')"</f>
        <v>(SELECT id FROM movies WHERE movie_name = 'Shall We Dance?' AND duration = '2:16')</v>
      </c>
      <c r="C99" t="str">
        <f xml:space="preserve"> "(SELECT id FROM roles WHERE character_name = '"&amp;roles!B78&amp;"')"</f>
        <v>(SELECT id FROM roles WHERE character_name = 'Mai Kishikawa')</v>
      </c>
      <c r="D99" t="s">
        <v>79</v>
      </c>
      <c r="E99" t="s">
        <v>79</v>
      </c>
      <c r="F99" s="6" t="str">
        <f t="shared" si="1"/>
        <v>INSERT INTO movie_roles(id, movie_id, role_id, created_at, updated_at) VALUES (DEFAULT, (SELECT id FROM movies WHERE movie_name = 'Shall We Dance?' AND duration = '2:16'), (SELECT id FROM roles WHERE character_name = 'Mai Kishikawa'), now(), now());</v>
      </c>
    </row>
    <row r="100" spans="1:6" x14ac:dyDescent="0.25">
      <c r="A100" t="s">
        <v>72</v>
      </c>
      <c r="B100" t="str">
        <f xml:space="preserve"> "(SELECT id FROM movies WHERE movie_name = '"&amp;movies!B29&amp;"' AND duration = '"&amp;movies!E29&amp;"')"</f>
        <v>(SELECT id FROM movies WHERE movie_name = 'Shall We Dance?' AND duration = '1:44')</v>
      </c>
      <c r="C100" t="str">
        <f xml:space="preserve"> "(SELECT id FROM roles WHERE character_name = '"&amp;roles!B79&amp;"')"</f>
        <v>(SELECT id FROM roles WHERE character_name = 'John Clark')</v>
      </c>
      <c r="D100" t="s">
        <v>79</v>
      </c>
      <c r="E100" t="s">
        <v>79</v>
      </c>
      <c r="F100" s="6" t="str">
        <f t="shared" si="1"/>
        <v>INSERT INTO movie_roles(id, movie_id, role_id, created_at, updated_at) VALUES (DEFAULT, (SELECT id FROM movies WHERE movie_name = 'Shall We Dance?' AND duration = '1:44'), (SELECT id FROM roles WHERE character_name = 'John Clark'), now(), now());</v>
      </c>
    </row>
    <row r="101" spans="1:6" x14ac:dyDescent="0.25">
      <c r="A101" t="s">
        <v>72</v>
      </c>
      <c r="B101" t="str">
        <f xml:space="preserve"> "(SELECT id FROM movies WHERE movie_name = '"&amp;movies!B29&amp;"' AND duration = '"&amp;movies!E29&amp;"')"</f>
        <v>(SELECT id FROM movies WHERE movie_name = 'Shall We Dance?' AND duration = '1:44')</v>
      </c>
      <c r="C101" t="str">
        <f xml:space="preserve"> "(SELECT id FROM roles WHERE character_name = '"&amp;roles!B80&amp;"')"</f>
        <v>(SELECT id FROM roles WHERE character_name = 'Paulina')</v>
      </c>
      <c r="D101" t="s">
        <v>79</v>
      </c>
      <c r="E101" t="s">
        <v>79</v>
      </c>
      <c r="F101" s="6" t="str">
        <f t="shared" si="1"/>
        <v>INSERT INTO movie_roles(id, movie_id, role_id, created_at, updated_at) VALUES (DEFAULT, (SELECT id FROM movies WHERE movie_name = 'Shall We Dance?' AND duration = '1:44'), (SELECT id FROM roles WHERE character_name = 'Paulina'), now(), now());</v>
      </c>
    </row>
    <row r="102" spans="1:6" x14ac:dyDescent="0.25">
      <c r="A102" t="s">
        <v>72</v>
      </c>
      <c r="B102" t="str">
        <f xml:space="preserve"> "(SELECT id FROM movies WHERE movie_name = '"&amp;movies!B29&amp;"' AND duration = '"&amp;movies!E29&amp;"')"</f>
        <v>(SELECT id FROM movies WHERE movie_name = 'Shall We Dance?' AND duration = '1:44')</v>
      </c>
      <c r="C102" t="str">
        <f xml:space="preserve"> "(SELECT id FROM roles WHERE character_name = '"&amp;roles!B81&amp;"')"</f>
        <v>(SELECT id FROM roles WHERE character_name = 'Beverly Clark')</v>
      </c>
      <c r="D102" t="s">
        <v>79</v>
      </c>
      <c r="E102" t="s">
        <v>79</v>
      </c>
      <c r="F102" s="6" t="str">
        <f t="shared" si="1"/>
        <v>INSERT INTO movie_roles(id, movie_id, role_id, created_at, updated_at) VALUES (DEFAULT, (SELECT id FROM movies WHERE movie_name = 'Shall We Dance?' AND duration = '1:44'), (SELECT id FROM roles WHERE character_name = 'Beverly Clark'), now(), now());</v>
      </c>
    </row>
    <row r="103" spans="1:6" x14ac:dyDescent="0.25">
      <c r="A103" t="s">
        <v>72</v>
      </c>
      <c r="B103" t="str">
        <f xml:space="preserve"> "(SELECT id FROM movies WHERE movie_name = '"&amp;movies!B30&amp;"' AND duration = '"&amp;movies!E30&amp;"')"</f>
        <v>(SELECT id FROM movies WHERE movie_name = 'Forrest Gump' AND duration = '2:22')</v>
      </c>
      <c r="C103" t="str">
        <f xml:space="preserve"> "(SELECT id FROM roles WHERE character_name = '"&amp;roles!B82&amp;"')"</f>
        <v>(SELECT id FROM roles WHERE character_name = 'Forrest Gump')</v>
      </c>
      <c r="D103" t="s">
        <v>79</v>
      </c>
      <c r="E103" t="s">
        <v>79</v>
      </c>
      <c r="F103" s="6" t="str">
        <f t="shared" si="1"/>
        <v>INSERT INTO movie_roles(id, movie_id, role_id, created_at, updated_at) VALUES (DEFAULT, (SELECT id FROM movies WHERE movie_name = 'Forrest Gump' AND duration = '2:22'), (SELECT id FROM roles WHERE character_name = 'Forrest Gump'), now(), now());</v>
      </c>
    </row>
    <row r="104" spans="1:6" x14ac:dyDescent="0.25">
      <c r="A104" t="s">
        <v>72</v>
      </c>
      <c r="B104" t="str">
        <f xml:space="preserve"> "(SELECT id FROM movies WHERE movie_name = '"&amp;movies!B30&amp;"' AND duration = '"&amp;movies!E30&amp;"')"</f>
        <v>(SELECT id FROM movies WHERE movie_name = 'Forrest Gump' AND duration = '2:22')</v>
      </c>
      <c r="C104" t="str">
        <f xml:space="preserve"> "(SELECT id FROM roles WHERE character_name = '"&amp;roles!B83&amp;"')"</f>
        <v>(SELECT id FROM roles WHERE character_name = 'Jenny Curran')</v>
      </c>
      <c r="D104" t="s">
        <v>79</v>
      </c>
      <c r="E104" t="s">
        <v>79</v>
      </c>
      <c r="F104" s="6" t="str">
        <f t="shared" si="1"/>
        <v>INSERT INTO movie_roles(id, movie_id, role_id, created_at, updated_at) VALUES (DEFAULT, (SELECT id FROM movies WHERE movie_name = 'Forrest Gump' AND duration = '2:22'), (SELECT id FROM roles WHERE character_name = 'Jenny Curran'), now(), now());</v>
      </c>
    </row>
    <row r="105" spans="1:6" x14ac:dyDescent="0.25">
      <c r="A105" t="s">
        <v>72</v>
      </c>
      <c r="B105" t="str">
        <f xml:space="preserve"> "(SELECT id FROM movies WHERE movie_name = '"&amp;movies!B30&amp;"' AND duration = '"&amp;movies!E30&amp;"')"</f>
        <v>(SELECT id FROM movies WHERE movie_name = 'Forrest Gump' AND duration = '2:22')</v>
      </c>
      <c r="C105" t="str">
        <f xml:space="preserve"> "(SELECT id FROM roles WHERE character_name = '"&amp;roles!B84&amp;"')"</f>
        <v>(SELECT id FROM roles WHERE character_name = 'Lieutenant Dan Taylor')</v>
      </c>
      <c r="D105" t="s">
        <v>79</v>
      </c>
      <c r="E105" t="s">
        <v>79</v>
      </c>
      <c r="F105" s="6" t="str">
        <f t="shared" si="1"/>
        <v>INSERT INTO movie_roles(id, movie_id, role_id, created_at, updated_at) VALUES (DEFAULT, (SELECT id FROM movies WHERE movie_name = 'Forrest Gump' AND duration = '2:22'), (SELECT id FROM roles WHERE character_name = 'Lieutenant Dan Taylor'), now(), now());</v>
      </c>
    </row>
    <row r="106" spans="1:6" x14ac:dyDescent="0.25">
      <c r="A106" t="s">
        <v>72</v>
      </c>
      <c r="B106" t="str">
        <f xml:space="preserve"> "(SELECT id FROM movies WHERE movie_name = '"&amp;movies!B31&amp;"' AND duration = '"&amp;movies!E31&amp;"')"</f>
        <v>(SELECT id FROM movies WHERE movie_name = 'Les Miserables' AND duration = '2:38')</v>
      </c>
      <c r="C106" t="str">
        <f xml:space="preserve"> "(SELECT id FROM roles WHERE character_name = '"&amp;roles!B85&amp;"')"</f>
        <v>(SELECT id FROM roles WHERE character_name = 'Jean Valjean')</v>
      </c>
      <c r="D106" t="s">
        <v>79</v>
      </c>
      <c r="E106" t="s">
        <v>79</v>
      </c>
      <c r="F106" s="6" t="str">
        <f t="shared" si="1"/>
        <v>INSERT INTO movie_roles(id, movie_id, role_id, created_at, updated_at) VALUES (DEFAULT, (SELECT id FROM movies WHERE movie_name = 'Les Miserables' AND duration = '2:38'), (SELECT id FROM roles WHERE character_name = 'Jean Valjean'), now(), now());</v>
      </c>
    </row>
    <row r="107" spans="1:6" x14ac:dyDescent="0.25">
      <c r="A107" t="s">
        <v>72</v>
      </c>
      <c r="B107" t="str">
        <f xml:space="preserve"> "(SELECT id FROM movies WHERE movie_name = '"&amp;movies!B31&amp;"' AND duration = '"&amp;movies!E31&amp;"')"</f>
        <v>(SELECT id FROM movies WHERE movie_name = 'Les Miserables' AND duration = '2:38')</v>
      </c>
      <c r="C107" t="str">
        <f xml:space="preserve"> "(SELECT id FROM roles WHERE character_name = '"&amp;roles!B86&amp;"')"</f>
        <v>(SELECT id FROM roles WHERE character_name = 'Javert')</v>
      </c>
      <c r="D107" t="s">
        <v>79</v>
      </c>
      <c r="E107" t="s">
        <v>79</v>
      </c>
      <c r="F107" s="6" t="str">
        <f t="shared" si="1"/>
        <v>INSERT INTO movie_roles(id, movie_id, role_id, created_at, updated_at) VALUES (DEFAULT, (SELECT id FROM movies WHERE movie_name = 'Les Miserables' AND duration = '2:38'), (SELECT id FROM roles WHERE character_name = 'Javert'), now(), now());</v>
      </c>
    </row>
    <row r="108" spans="1:6" x14ac:dyDescent="0.25">
      <c r="A108" t="s">
        <v>72</v>
      </c>
      <c r="B108" t="str">
        <f xml:space="preserve"> "(SELECT id FROM movies WHERE movie_name = '"&amp;movies!B31&amp;"' AND duration = '"&amp;movies!E31&amp;"')"</f>
        <v>(SELECT id FROM movies WHERE movie_name = 'Les Miserables' AND duration = '2:38')</v>
      </c>
      <c r="C108" t="str">
        <f xml:space="preserve"> "(SELECT id FROM roles WHERE character_name = '"&amp;roles!B87&amp;"')"</f>
        <v>(SELECT id FROM roles WHERE character_name = 'Fantine')</v>
      </c>
      <c r="D108" t="s">
        <v>79</v>
      </c>
      <c r="E108" t="s">
        <v>79</v>
      </c>
      <c r="F108" s="6" t="str">
        <f t="shared" si="1"/>
        <v>INSERT INTO movie_roles(id, movie_id, role_id, created_at, updated_at) VALUES (DEFAULT, (SELECT id FROM movies WHERE movie_name = 'Les Miserables' AND duration = '2:38'), (SELECT id FROM roles WHERE character_name = 'Fantine'), now(), now());</v>
      </c>
    </row>
    <row r="109" spans="1:6" x14ac:dyDescent="0.25">
      <c r="A109" t="s">
        <v>72</v>
      </c>
      <c r="B109" t="str">
        <f xml:space="preserve"> "(SELECT id FROM movies WHERE movie_name = '"&amp;movies!B31&amp;"' AND duration = '"&amp;movies!E31&amp;"')"</f>
        <v>(SELECT id FROM movies WHERE movie_name = 'Les Miserables' AND duration = '2:38')</v>
      </c>
      <c r="C109" t="str">
        <f xml:space="preserve"> "(SELECT id FROM roles WHERE character_name = '"&amp;roles!B88&amp;"')"</f>
        <v>(SELECT id FROM roles WHERE character_name = 'Cosette')</v>
      </c>
      <c r="D109" t="s">
        <v>79</v>
      </c>
      <c r="E109" t="s">
        <v>79</v>
      </c>
      <c r="F109" s="6" t="str">
        <f t="shared" si="1"/>
        <v>INSERT INTO movie_roles(id, movie_id, role_id, created_at, updated_at) VALUES (DEFAULT, (SELECT id FROM movies WHERE movie_name = 'Les Miserables' AND duration = '2:38'), (SELECT id FROM roles WHERE character_name = 'Cosette'), now(), now());</v>
      </c>
    </row>
    <row r="110" spans="1:6" x14ac:dyDescent="0.25">
      <c r="A110" t="s">
        <v>72</v>
      </c>
      <c r="B110" t="str">
        <f xml:space="preserve"> "(SELECT id FROM movies WHERE movie_name = '"&amp;movies!B31&amp;"' AND duration = '"&amp;movies!E31&amp;"')"</f>
        <v>(SELECT id FROM movies WHERE movie_name = 'Les Miserables' AND duration = '2:38')</v>
      </c>
      <c r="C110" t="str">
        <f xml:space="preserve"> "(SELECT id FROM roles WHERE character_name = '"&amp;roles!B89&amp;"')"</f>
        <v>(SELECT id FROM roles WHERE character_name = 'Marius')</v>
      </c>
      <c r="D110" t="s">
        <v>79</v>
      </c>
      <c r="E110" t="s">
        <v>79</v>
      </c>
      <c r="F110" s="6" t="str">
        <f t="shared" si="1"/>
        <v>INSERT INTO movie_roles(id, movie_id, role_id, created_at, updated_at) VALUES (DEFAULT, (SELECT id FROM movies WHERE movie_name = 'Les Miserables' AND duration = '2:38'), (SELECT id FROM roles WHERE character_name = 'Marius'), now(), now());</v>
      </c>
    </row>
    <row r="111" spans="1:6" x14ac:dyDescent="0.25">
      <c r="A111" t="s">
        <v>72</v>
      </c>
      <c r="B111" t="str">
        <f xml:space="preserve"> "(SELECT id FROM movies WHERE movie_name = '"&amp;movies!B32&amp;"' AND duration = '"&amp;movies!E32&amp;"')"</f>
        <v>(SELECT id FROM movies WHERE movie_name = 'Gattaca' AND duration = '1:46')</v>
      </c>
      <c r="C111" t="str">
        <f xml:space="preserve"> "(SELECT id FROM roles WHERE character_name = '"&amp;roles!B90&amp;"')"</f>
        <v>(SELECT id FROM roles WHERE character_name = 'Vincent Freeman')</v>
      </c>
      <c r="D111" t="s">
        <v>79</v>
      </c>
      <c r="E111" t="s">
        <v>79</v>
      </c>
      <c r="F111" s="6" t="str">
        <f t="shared" si="1"/>
        <v>INSERT INTO movie_roles(id, movie_id, role_id, created_at, updated_at) VALUES (DEFAULT, (SELECT id FROM movies WHERE movie_name = 'Gattaca' AND duration = '1:46'), (SELECT id FROM roles WHERE character_name = 'Vincent Freeman'), now(), now());</v>
      </c>
    </row>
    <row r="112" spans="1:6" x14ac:dyDescent="0.25">
      <c r="A112" t="s">
        <v>72</v>
      </c>
      <c r="B112" t="str">
        <f xml:space="preserve"> "(SELECT id FROM movies WHERE movie_name = '"&amp;movies!B32&amp;"' AND duration = '"&amp;movies!E32&amp;"')"</f>
        <v>(SELECT id FROM movies WHERE movie_name = 'Gattaca' AND duration = '1:46')</v>
      </c>
      <c r="C112" t="str">
        <f xml:space="preserve"> "(SELECT id FROM roles WHERE character_name = '"&amp;roles!B91&amp;"')"</f>
        <v>(SELECT id FROM roles WHERE character_name = 'Irene Cassini')</v>
      </c>
      <c r="D112" t="s">
        <v>79</v>
      </c>
      <c r="E112" t="s">
        <v>79</v>
      </c>
      <c r="F112" s="6" t="str">
        <f t="shared" si="1"/>
        <v>INSERT INTO movie_roles(id, movie_id, role_id, created_at, updated_at) VALUES (DEFAULT, (SELECT id FROM movies WHERE movie_name = 'Gattaca' AND duration = '1:46'), (SELECT id FROM roles WHERE character_name = 'Irene Cassini'), now(), now());</v>
      </c>
    </row>
    <row r="113" spans="1:6" x14ac:dyDescent="0.25">
      <c r="A113" t="s">
        <v>72</v>
      </c>
      <c r="B113" t="str">
        <f xml:space="preserve"> "(SELECT id FROM movies WHERE movie_name = '"&amp;movies!B32&amp;"' AND duration = '"&amp;movies!E32&amp;"')"</f>
        <v>(SELECT id FROM movies WHERE movie_name = 'Gattaca' AND duration = '1:46')</v>
      </c>
      <c r="C113" t="str">
        <f xml:space="preserve"> "(SELECT id FROM roles WHERE character_name = '"&amp;roles!B92&amp;"')"</f>
        <v>(SELECT id FROM roles WHERE character_name = 'Jerome Eugene Morrow')</v>
      </c>
      <c r="D113" t="s">
        <v>79</v>
      </c>
      <c r="E113" t="s">
        <v>79</v>
      </c>
      <c r="F113" s="6" t="str">
        <f t="shared" si="1"/>
        <v>INSERT INTO movie_roles(id, movie_id, role_id, created_at, updated_at) VALUES (DEFAULT, (SELECT id FROM movies WHERE movie_name = 'Gattaca' AND duration = '1:46'), (SELECT id FROM roles WHERE character_name = 'Jerome Eugene Morrow'), now(), now());</v>
      </c>
    </row>
    <row r="114" spans="1:6" x14ac:dyDescent="0.25">
      <c r="A114" t="s">
        <v>72</v>
      </c>
      <c r="B114" t="str">
        <f xml:space="preserve"> "(SELECT id FROM movies WHERE movie_name = '"&amp;movies!B33&amp;"' AND duration = '"&amp;movies!E33&amp;"')"</f>
        <v>(SELECT id FROM movies WHERE movie_name = 'Larry Crowne' AND duration = '1:38')</v>
      </c>
      <c r="C114" t="str">
        <f xml:space="preserve"> "(SELECT id FROM roles WHERE character_name = '"&amp;roles!B93&amp;"')"</f>
        <v>(SELECT id FROM roles WHERE character_name = 'Larry Crowne')</v>
      </c>
      <c r="D114" t="s">
        <v>79</v>
      </c>
      <c r="E114" t="s">
        <v>79</v>
      </c>
      <c r="F114" s="6" t="str">
        <f t="shared" si="1"/>
        <v>INSERT INTO movie_roles(id, movie_id, role_id, created_at, updated_at) VALUES (DEFAULT, (SELECT id FROM movies WHERE movie_name = 'Larry Crowne' AND duration = '1:38'), (SELECT id FROM roles WHERE character_name = 'Larry Crowne'), now(), now());</v>
      </c>
    </row>
    <row r="115" spans="1:6" x14ac:dyDescent="0.25">
      <c r="A115" t="s">
        <v>72</v>
      </c>
      <c r="B115" t="str">
        <f xml:space="preserve"> "(SELECT id FROM movies WHERE movie_name = '"&amp;movies!B33&amp;"' AND duration = '"&amp;movies!E33&amp;"')"</f>
        <v>(SELECT id FROM movies WHERE movie_name = 'Larry Crowne' AND duration = '1:38')</v>
      </c>
      <c r="C115" t="str">
        <f xml:space="preserve"> "(SELECT id FROM roles WHERE character_name = '"&amp;roles!B94&amp;"')"</f>
        <v>(SELECT id FROM roles WHERE character_name = 'Mercedes Tainot')</v>
      </c>
      <c r="D115" t="s">
        <v>79</v>
      </c>
      <c r="E115" t="s">
        <v>79</v>
      </c>
      <c r="F115" s="6" t="str">
        <f t="shared" si="1"/>
        <v>INSERT INTO movie_roles(id, movie_id, role_id, created_at, updated_at) VALUES (DEFAULT, (SELECT id FROM movies WHERE movie_name = 'Larry Crowne' AND duration = '1:38'), (SELECT id FROM roles WHERE character_name = 'Mercedes Tainot'), now(), now());</v>
      </c>
    </row>
    <row r="116" spans="1:6" x14ac:dyDescent="0.25">
      <c r="A116" t="s">
        <v>72</v>
      </c>
      <c r="B116" t="str">
        <f xml:space="preserve"> "(SELECT id FROM movies WHERE movie_name = '"&amp;movies!B33&amp;"' AND duration = '"&amp;movies!E33&amp;"')"</f>
        <v>(SELECT id FROM movies WHERE movie_name = 'Larry Crowne' AND duration = '1:38')</v>
      </c>
      <c r="C116" t="str">
        <f xml:space="preserve"> "(SELECT id FROM roles WHERE character_name = '"&amp;roles!B95&amp;"')"</f>
        <v>(SELECT id FROM roles WHERE character_name = 'Samantha')</v>
      </c>
      <c r="D116" t="s">
        <v>79</v>
      </c>
      <c r="E116" t="s">
        <v>79</v>
      </c>
      <c r="F116" s="6" t="str">
        <f t="shared" si="1"/>
        <v>INSERT INTO movie_roles(id, movie_id, role_id, created_at, updated_at) VALUES (DEFAULT, (SELECT id FROM movies WHERE movie_name = 'Larry Crowne' AND duration = '1:38'), (SELECT id FROM roles WHERE character_name = 'Samantha'), now(), now());</v>
      </c>
    </row>
    <row r="117" spans="1:6" x14ac:dyDescent="0.25">
      <c r="A117" t="s">
        <v>72</v>
      </c>
      <c r="B117" t="str">
        <f xml:space="preserve"> "(SELECT id FROM movies WHERE movie_name = '"&amp;movies!B34&amp;"' AND duration = '"&amp;movies!E34&amp;"')"</f>
        <v>(SELECT id FROM movies WHERE movie_name = 'Up' AND duration = '1:36')</v>
      </c>
      <c r="C117" t="str">
        <f xml:space="preserve"> "(SELECT id FROM roles WHERE character_name = '"&amp;roles!B96&amp;"')"</f>
        <v>(SELECT id FROM roles WHERE character_name = 'Carl Fredricksen')</v>
      </c>
      <c r="D117" t="s">
        <v>79</v>
      </c>
      <c r="E117" t="s">
        <v>79</v>
      </c>
      <c r="F117" s="6" t="str">
        <f t="shared" si="1"/>
        <v>INSERT INTO movie_roles(id, movie_id, role_id, created_at, updated_at) VALUES (DEFAULT, (SELECT id FROM movies WHERE movie_name = 'Up' AND duration = '1:36'), (SELECT id FROM roles WHERE character_name = 'Carl Fredricksen'), now(), now());</v>
      </c>
    </row>
    <row r="118" spans="1:6" x14ac:dyDescent="0.25">
      <c r="A118" t="s">
        <v>72</v>
      </c>
      <c r="B118" t="str">
        <f xml:space="preserve"> "(SELECT id FROM movies WHERE movie_name = '"&amp;movies!B34&amp;"' AND duration = '"&amp;movies!E34&amp;"')"</f>
        <v>(SELECT id FROM movies WHERE movie_name = 'Up' AND duration = '1:36')</v>
      </c>
      <c r="C118" t="str">
        <f xml:space="preserve"> "(SELECT id FROM roles WHERE character_name = '"&amp;roles!B97&amp;"')"</f>
        <v>(SELECT id FROM roles WHERE character_name = 'Russell')</v>
      </c>
      <c r="D118" t="s">
        <v>79</v>
      </c>
      <c r="E118" t="s">
        <v>79</v>
      </c>
      <c r="F118" s="6" t="str">
        <f t="shared" si="1"/>
        <v>INSERT INTO movie_roles(id, movie_id, role_id, created_at, updated_at) VALUES (DEFAULT, (SELECT id FROM movies WHERE movie_name = 'Up' AND duration = '1:36'), (SELECT id FROM roles WHERE character_name = 'Russell'), now(), now());</v>
      </c>
    </row>
    <row r="119" spans="1:6" x14ac:dyDescent="0.25">
      <c r="A119" t="s">
        <v>72</v>
      </c>
      <c r="B119" t="str">
        <f xml:space="preserve"> "(SELECT id FROM movies WHERE movie_name = '"&amp;movies!B35&amp;"' AND duration = '"&amp;movies!E35&amp;"')"</f>
        <v>(SELECT id FROM movies WHERE movie_name = 'Toy Story' AND duration = '1:21')</v>
      </c>
      <c r="C119" t="str">
        <f xml:space="preserve"> "(SELECT id FROM roles WHERE character_name = '"&amp;roles!B98&amp;"')"</f>
        <v>(SELECT id FROM roles WHERE character_name = 'Woody')</v>
      </c>
      <c r="D119" t="s">
        <v>79</v>
      </c>
      <c r="E119" t="s">
        <v>79</v>
      </c>
      <c r="F119" s="6" t="str">
        <f t="shared" si="1"/>
        <v>INSERT INTO movie_roles(id, movie_id, role_id, created_at, updated_at) VALUES (DEFAULT, (SELECT id FROM movies WHERE movie_name = 'Toy Story' AND duration = '1:21'), (SELECT id FROM roles WHERE character_name = 'Woody'), now(), now());</v>
      </c>
    </row>
    <row r="120" spans="1:6" x14ac:dyDescent="0.25">
      <c r="A120" t="s">
        <v>72</v>
      </c>
      <c r="B120" t="str">
        <f xml:space="preserve"> "(SELECT id FROM movies WHERE movie_name = '"&amp;movies!B35&amp;"' AND duration = '"&amp;movies!E35&amp;"')"</f>
        <v>(SELECT id FROM movies WHERE movie_name = 'Toy Story' AND duration = '1:21')</v>
      </c>
      <c r="C120" t="str">
        <f xml:space="preserve"> "(SELECT id FROM roles WHERE character_name = '"&amp;roles!B99&amp;"')"</f>
        <v>(SELECT id FROM roles WHERE character_name = 'Buzz Lightyear')</v>
      </c>
      <c r="D120" t="s">
        <v>79</v>
      </c>
      <c r="E120" t="s">
        <v>79</v>
      </c>
      <c r="F120" s="6" t="str">
        <f t="shared" si="1"/>
        <v>INSERT INTO movie_roles(id, movie_id, role_id, created_at, updated_at) VALUES (DEFAULT, (SELECT id FROM movies WHERE movie_name = 'Toy Story' AND duration = '1:21'), (SELECT id FROM roles WHERE character_name = 'Buzz Lightyear'), now(), now());</v>
      </c>
    </row>
    <row r="121" spans="1:6" x14ac:dyDescent="0.25">
      <c r="A121" t="s">
        <v>72</v>
      </c>
      <c r="B121" t="str">
        <f xml:space="preserve"> "(SELECT id FROM movies WHERE movie_name = '"&amp;movies!B35&amp;"' AND duration = '"&amp;movies!E35&amp;"')"</f>
        <v>(SELECT id FROM movies WHERE movie_name = 'Toy Story' AND duration = '1:21')</v>
      </c>
      <c r="C121" t="str">
        <f xml:space="preserve"> "(SELECT id FROM roles WHERE character_name = '"&amp;roles!B100&amp;"')"</f>
        <v>(SELECT id FROM roles WHERE character_name = 'Mr. Potato Head')</v>
      </c>
      <c r="D121" t="s">
        <v>79</v>
      </c>
      <c r="E121" t="s">
        <v>79</v>
      </c>
      <c r="F121" s="6" t="str">
        <f t="shared" si="1"/>
        <v>INSERT INTO movie_roles(id, movie_id, role_id, created_at, updated_at) VALUES (DEFAULT, (SELECT id FROM movies WHERE movie_name = 'Toy Story' AND duration = '1:21'), (SELECT id FROM roles WHERE character_name = 'Mr. Potato Head'), now(), now());</v>
      </c>
    </row>
    <row r="122" spans="1:6" x14ac:dyDescent="0.25">
      <c r="A122" t="s">
        <v>72</v>
      </c>
      <c r="B122" t="str">
        <f xml:space="preserve"> "(SELECT id FROM movies WHERE movie_name = '"&amp;movies!B36&amp;"' AND duration = '"&amp;movies!E36&amp;"')"</f>
        <v>(SELECT id FROM movies WHERE movie_name = 'Star Trek: Into Darkness' AND duration = '2:12')</v>
      </c>
      <c r="C122" t="str">
        <f xml:space="preserve"> "(SELECT id FROM roles WHERE character_name = '"&amp;roles!B101&amp;"')"</f>
        <v>(SELECT id FROM roles WHERE character_name = 'Kirk')</v>
      </c>
      <c r="D122" t="s">
        <v>79</v>
      </c>
      <c r="E122" t="s">
        <v>79</v>
      </c>
      <c r="F122" s="6" t="str">
        <f t="shared" si="1"/>
        <v>INSERT INTO movie_roles(id, movie_id, role_id, created_at, updated_at) VALUES (DEFAULT, (SELECT id FROM movies WHERE movie_name = 'Star Trek: Into Darkness' AND duration = '2:12'), (SELECT id FROM roles WHERE character_name = 'Kirk'), now(), now());</v>
      </c>
    </row>
    <row r="123" spans="1:6" x14ac:dyDescent="0.25">
      <c r="A123" t="s">
        <v>72</v>
      </c>
      <c r="B123" t="str">
        <f xml:space="preserve"> "(SELECT id FROM movies WHERE movie_name = '"&amp;movies!B36&amp;"' AND duration = '"&amp;movies!E36&amp;"')"</f>
        <v>(SELECT id FROM movies WHERE movie_name = 'Star Trek: Into Darkness' AND duration = '2:12')</v>
      </c>
      <c r="C123" t="str">
        <f xml:space="preserve"> "(SELECT id FROM roles WHERE character_name = '"&amp;roles!B102&amp;"')"</f>
        <v>(SELECT id FROM roles WHERE character_name = 'Spock')</v>
      </c>
      <c r="D123" t="s">
        <v>79</v>
      </c>
      <c r="E123" t="s">
        <v>79</v>
      </c>
      <c r="F123" s="6" t="str">
        <f t="shared" si="1"/>
        <v>INSERT INTO movie_roles(id, movie_id, role_id, created_at, updated_at) VALUES (DEFAULT, (SELECT id FROM movies WHERE movie_name = 'Star Trek: Into Darkness' AND duration = '2:12'), (SELECT id FROM roles WHERE character_name = 'Spock'), now(), now());</v>
      </c>
    </row>
    <row r="124" spans="1:6" x14ac:dyDescent="0.25">
      <c r="A124" t="s">
        <v>72</v>
      </c>
      <c r="B124" t="str">
        <f xml:space="preserve"> "(SELECT id FROM movies WHERE movie_name = '"&amp;movies!B36&amp;"' AND duration = '"&amp;movies!E36&amp;"')"</f>
        <v>(SELECT id FROM movies WHERE movie_name = 'Star Trek: Into Darkness' AND duration = '2:12')</v>
      </c>
      <c r="C124" t="str">
        <f xml:space="preserve"> "(SELECT id FROM roles WHERE character_name = '"&amp;roles!B103&amp;"')"</f>
        <v>(SELECT id FROM roles WHERE character_name = 'Uhura')</v>
      </c>
      <c r="D124" t="s">
        <v>79</v>
      </c>
      <c r="E124" t="s">
        <v>79</v>
      </c>
      <c r="F124" s="6" t="str">
        <f t="shared" si="1"/>
        <v>INSERT INTO movie_roles(id, movie_id, role_id, created_at, updated_at) VALUES (DEFAULT, (SELECT id FROM movies WHERE movie_name = 'Star Trek: Into Darkness' AND duration = '2:12'), (SELECT id FROM roles WHERE character_name = 'Uhura'), now(), now());</v>
      </c>
    </row>
    <row r="125" spans="1:6" x14ac:dyDescent="0.25">
      <c r="A125" t="s">
        <v>72</v>
      </c>
      <c r="B125" t="str">
        <f xml:space="preserve"> "(SELECT id FROM movies WHERE movie_name = '"&amp;movies!B36&amp;"' AND duration = '"&amp;movies!E36&amp;"')"</f>
        <v>(SELECT id FROM movies WHERE movie_name = 'Star Trek: Into Darkness' AND duration = '2:12')</v>
      </c>
      <c r="C125" t="str">
        <f xml:space="preserve"> "(SELECT id FROM roles WHERE character_name = '"&amp;roles!B104&amp;"')"</f>
        <v>(SELECT id FROM roles WHERE character_name = 'Khan')</v>
      </c>
      <c r="D125" t="s">
        <v>79</v>
      </c>
      <c r="E125" t="s">
        <v>79</v>
      </c>
      <c r="F125" s="6" t="str">
        <f t="shared" si="1"/>
        <v>INSERT INTO movie_roles(id, movie_id, role_id, created_at, updated_at) VALUES (DEFAULT, (SELECT id FROM movies WHERE movie_name = 'Star Trek: Into Darkness' AND duration = '2:12'), (SELECT id FROM roles WHERE character_name = 'Khan'), now(), now());</v>
      </c>
    </row>
    <row r="126" spans="1:6" x14ac:dyDescent="0.25">
      <c r="A126" t="s">
        <v>72</v>
      </c>
      <c r="B126" t="str">
        <f xml:space="preserve"> "(SELECT id FROM movies WHERE movie_name = '"&amp;movies!B37&amp;"' AND duration = '"&amp;movies!E37&amp;"')"</f>
        <v>(SELECT id FROM movies WHERE movie_name = 'Batman Begins' AND duration = '2:20')</v>
      </c>
      <c r="C126" t="str">
        <f xml:space="preserve"> "(SELECT id FROM roles WHERE character_name = '"&amp;roles!B105&amp;"')"</f>
        <v>(SELECT id FROM roles WHERE character_name = 'Bruce Wayne / Batman')</v>
      </c>
      <c r="D126" t="s">
        <v>79</v>
      </c>
      <c r="E126" t="s">
        <v>79</v>
      </c>
      <c r="F126" s="6" t="str">
        <f t="shared" si="1"/>
        <v>INSERT INTO movie_roles(id, movie_id, role_id, created_at, updated_at) VALUES (DEFAULT, (SELECT id FROM movies WHERE movie_name = 'Batman Begins' AND duration = '2:20'), (SELECT id FROM roles WHERE character_name = 'Bruce Wayne / Batman'), now(), now());</v>
      </c>
    </row>
    <row r="127" spans="1:6" x14ac:dyDescent="0.25">
      <c r="A127" t="s">
        <v>72</v>
      </c>
      <c r="B127" t="str">
        <f xml:space="preserve"> "(SELECT id FROM movies WHERE movie_name = '"&amp;movies!B37&amp;"' AND duration = '"&amp;movies!E37&amp;"')"</f>
        <v>(SELECT id FROM movies WHERE movie_name = 'Batman Begins' AND duration = '2:20')</v>
      </c>
      <c r="C127" t="str">
        <f xml:space="preserve"> "(SELECT id FROM roles WHERE character_name = '"&amp;roles!B106&amp;"')"</f>
        <v>(SELECT id FROM roles WHERE character_name = 'Alfred')</v>
      </c>
      <c r="D127" t="s">
        <v>79</v>
      </c>
      <c r="E127" t="s">
        <v>79</v>
      </c>
      <c r="F127" s="6" t="str">
        <f t="shared" si="1"/>
        <v>INSERT INTO movie_roles(id, movie_id, role_id, created_at, updated_at) VALUES (DEFAULT, (SELECT id FROM movies WHERE movie_name = 'Batman Begins' AND duration = '2:20'), (SELECT id FROM roles WHERE character_name = 'Alfred'), now(), now());</v>
      </c>
    </row>
    <row r="128" spans="1:6" x14ac:dyDescent="0.25">
      <c r="A128" t="s">
        <v>72</v>
      </c>
      <c r="B128" t="str">
        <f xml:space="preserve"> "(SELECT id FROM movies WHERE movie_name = '"&amp;movies!B37&amp;"' AND duration = '"&amp;movies!E37&amp;"')"</f>
        <v>(SELECT id FROM movies WHERE movie_name = 'Batman Begins' AND duration = '2:20')</v>
      </c>
      <c r="C128" t="str">
        <f xml:space="preserve"> "(SELECT id FROM roles WHERE character_name = '"&amp;roles!B107&amp;"')"</f>
        <v>(SELECT id FROM roles WHERE character_name = 'Rachel Dawes')</v>
      </c>
      <c r="D128" t="s">
        <v>79</v>
      </c>
      <c r="E128" t="s">
        <v>79</v>
      </c>
      <c r="F128" s="6" t="str">
        <f t="shared" si="1"/>
        <v>INSERT INTO movie_roles(id, movie_id, role_id, created_at, updated_at) VALUES (DEFAULT, (SELECT id FROM movies WHERE movie_name = 'Batman Begins' AND duration = '2:20'), (SELECT id FROM roles WHERE character_name = 'Rachel Dawes'), now(), now());</v>
      </c>
    </row>
    <row r="129" spans="1:6" x14ac:dyDescent="0.25">
      <c r="A129" t="s">
        <v>72</v>
      </c>
      <c r="B129" t="str">
        <f xml:space="preserve"> "(SELECT id FROM movies WHERE movie_name = '"&amp;movies!B37&amp;"' AND duration = '"&amp;movies!E37&amp;"')"</f>
        <v>(SELECT id FROM movies WHERE movie_name = 'Batman Begins' AND duration = '2:20')</v>
      </c>
      <c r="C129" t="str">
        <f xml:space="preserve"> "(SELECT id FROM roles WHERE character_name = '"&amp;roles!B108&amp;"')"</f>
        <v>(SELECT id FROM roles WHERE character_name = 'Ducard')</v>
      </c>
      <c r="D129" t="s">
        <v>79</v>
      </c>
      <c r="E129" t="s">
        <v>79</v>
      </c>
      <c r="F129" s="6" t="str">
        <f t="shared" si="1"/>
        <v>INSERT INTO movie_roles(id, movie_id, role_id, created_at, updated_at) VALUES (DEFAULT, (SELECT id FROM movies WHERE movie_name = 'Batman Begins' AND duration = '2:20'), (SELECT id FROM roles WHERE character_name = 'Ducard'), now(), now());</v>
      </c>
    </row>
    <row r="130" spans="1:6" x14ac:dyDescent="0.25">
      <c r="A130" t="s">
        <v>72</v>
      </c>
      <c r="B130" t="str">
        <f xml:space="preserve"> "(SELECT id FROM movies WHERE movie_name = '"&amp;movies!B38&amp;"' AND duration = '"&amp;movies!E38&amp;"')"</f>
        <v>(SELECT id FROM movies WHERE movie_name = 'Bridge of Spies' AND duration = '2:22')</v>
      </c>
      <c r="C130" t="str">
        <f xml:space="preserve"> "(SELECT id FROM roles WHERE character_name = '"&amp;roles!B109&amp;"')"</f>
        <v>(SELECT id FROM roles WHERE character_name = 'James B. Donovan')</v>
      </c>
      <c r="D130" t="s">
        <v>79</v>
      </c>
      <c r="E130" t="s">
        <v>79</v>
      </c>
      <c r="F130" s="6" t="str">
        <f t="shared" ref="F130:F144" si="2" xml:space="preserve"> "INSERT INTO movie_roles("&amp;A$1&amp;", "&amp;B$1&amp;", "&amp;C$1&amp;", "&amp;D$1&amp;", "&amp;E$1&amp;") VALUES ("&amp;A130&amp;", "&amp;B130&amp;", "&amp;C130&amp;", "&amp;D130&amp;", "&amp;E130&amp;");"</f>
        <v>INSERT INTO movie_roles(id, movie_id, role_id, created_at, updated_at) VALUES (DEFAULT, (SELECT id FROM movies WHERE movie_name = 'Bridge of Spies' AND duration = '2:22'), (SELECT id FROM roles WHERE character_name = 'James B. Donovan'), now(), now());</v>
      </c>
    </row>
    <row r="131" spans="1:6" x14ac:dyDescent="0.25">
      <c r="A131" t="s">
        <v>72</v>
      </c>
      <c r="B131" t="str">
        <f xml:space="preserve"> "(SELECT id FROM movies WHERE movie_name = '"&amp;movies!B38&amp;"' AND duration = '"&amp;movies!E38&amp;"')"</f>
        <v>(SELECT id FROM movies WHERE movie_name = 'Bridge of Spies' AND duration = '2:22')</v>
      </c>
      <c r="C131" t="str">
        <f xml:space="preserve"> "(SELECT id FROM roles WHERE character_name = '"&amp;roles!B110&amp;"')"</f>
        <v>(SELECT id FROM roles WHERE character_name = 'Rudolf Abel')</v>
      </c>
      <c r="D131" t="s">
        <v>79</v>
      </c>
      <c r="E131" t="s">
        <v>79</v>
      </c>
      <c r="F131" s="6" t="str">
        <f t="shared" si="2"/>
        <v>INSERT INTO movie_roles(id, movie_id, role_id, created_at, updated_at) VALUES (DEFAULT, (SELECT id FROM movies WHERE movie_name = 'Bridge of Spies' AND duration = '2:22'), (SELECT id FROM roles WHERE character_name = 'Rudolf Abel'), now(), now());</v>
      </c>
    </row>
    <row r="132" spans="1:6" x14ac:dyDescent="0.25">
      <c r="A132" t="s">
        <v>72</v>
      </c>
      <c r="B132" t="str">
        <f xml:space="preserve"> "(SELECT id FROM movies WHERE movie_name = '"&amp;movies!B38&amp;"' AND duration = '"&amp;movies!E38&amp;"')"</f>
        <v>(SELECT id FROM movies WHERE movie_name = 'Bridge of Spies' AND duration = '2:22')</v>
      </c>
      <c r="C132" t="str">
        <f xml:space="preserve"> "(SELECT id FROM roles WHERE character_name = '"&amp;roles!B111&amp;"')"</f>
        <v>(SELECT id FROM roles WHERE character_name = 'Mary Donovan')</v>
      </c>
      <c r="D132" t="s">
        <v>79</v>
      </c>
      <c r="E132" t="s">
        <v>79</v>
      </c>
      <c r="F132" s="6" t="str">
        <f t="shared" si="2"/>
        <v>INSERT INTO movie_roles(id, movie_id, role_id, created_at, updated_at) VALUES (DEFAULT, (SELECT id FROM movies WHERE movie_name = 'Bridge of Spies' AND duration = '2:22'), (SELECT id FROM roles WHERE character_name = 'Mary Donovan'), now(), now());</v>
      </c>
    </row>
    <row r="133" spans="1:6" x14ac:dyDescent="0.25">
      <c r="A133" t="s">
        <v>72</v>
      </c>
      <c r="B133" t="str">
        <f xml:space="preserve"> "(SELECT id FROM movies WHERE movie_name = '"&amp;movies!B39&amp;"' AND duration = '"&amp;movies!E39&amp;"')"</f>
        <v>(SELECT id FROM movies WHERE movie_name = 'Avatar' AND duration = '2:42')</v>
      </c>
      <c r="C133" t="str">
        <f xml:space="preserve"> "(SELECT id FROM roles WHERE character_name = '"&amp;roles!B112&amp;"')"</f>
        <v>(SELECT id FROM roles WHERE character_name = 'Jake Sully')</v>
      </c>
      <c r="D133" t="s">
        <v>79</v>
      </c>
      <c r="E133" t="s">
        <v>79</v>
      </c>
      <c r="F133" s="6" t="str">
        <f t="shared" si="2"/>
        <v>INSERT INTO movie_roles(id, movie_id, role_id, created_at, updated_at) VALUES (DEFAULT, (SELECT id FROM movies WHERE movie_name = 'Avatar' AND duration = '2:42'), (SELECT id FROM roles WHERE character_name = 'Jake Sully'), now(), now());</v>
      </c>
    </row>
    <row r="134" spans="1:6" x14ac:dyDescent="0.25">
      <c r="A134" t="s">
        <v>72</v>
      </c>
      <c r="B134" t="str">
        <f xml:space="preserve"> "(SELECT id FROM movies WHERE movie_name = '"&amp;movies!B39&amp;"' AND duration = '"&amp;movies!E39&amp;"')"</f>
        <v>(SELECT id FROM movies WHERE movie_name = 'Avatar' AND duration = '2:42')</v>
      </c>
      <c r="C134" t="str">
        <f xml:space="preserve"> "(SELECT id FROM roles WHERE character_name = '"&amp;roles!B113&amp;"')"</f>
        <v>(SELECT id FROM roles WHERE character_name = 'Neytiri')</v>
      </c>
      <c r="D134" t="s">
        <v>79</v>
      </c>
      <c r="E134" t="s">
        <v>79</v>
      </c>
      <c r="F134" s="6" t="str">
        <f t="shared" si="2"/>
        <v>INSERT INTO movie_roles(id, movie_id, role_id, created_at, updated_at) VALUES (DEFAULT, (SELECT id FROM movies WHERE movie_name = 'Avatar' AND duration = '2:42'), (SELECT id FROM roles WHERE character_name = 'Neytiri'), now(), now());</v>
      </c>
    </row>
    <row r="135" spans="1:6" x14ac:dyDescent="0.25">
      <c r="A135" t="s">
        <v>72</v>
      </c>
      <c r="B135" t="str">
        <f xml:space="preserve"> "(SELECT id FROM movies WHERE movie_name = '"&amp;movies!B39&amp;"' AND duration = '"&amp;movies!E39&amp;"')"</f>
        <v>(SELECT id FROM movies WHERE movie_name = 'Avatar' AND duration = '2:42')</v>
      </c>
      <c r="C135" t="str">
        <f xml:space="preserve"> "(SELECT id FROM roles WHERE character_name = '"&amp;roles!B114&amp;"')"</f>
        <v>(SELECT id FROM roles WHERE character_name = 'Dr. Grace Augustine')</v>
      </c>
      <c r="D135" t="s">
        <v>79</v>
      </c>
      <c r="E135" t="s">
        <v>79</v>
      </c>
      <c r="F135" s="6" t="str">
        <f t="shared" si="2"/>
        <v>INSERT INTO movie_roles(id, movie_id, role_id, created_at, updated_at) VALUES (DEFAULT, (SELECT id FROM movies WHERE movie_name = 'Avatar' AND duration = '2:42'), (SELECT id FROM roles WHERE character_name = 'Dr. Grace Augustine'), now(), now());</v>
      </c>
    </row>
    <row r="136" spans="1:6" x14ac:dyDescent="0.25">
      <c r="A136" t="s">
        <v>72</v>
      </c>
      <c r="B136" t="str">
        <f xml:space="preserve"> "(SELECT id FROM movies WHERE movie_name = '"&amp;movies!B40&amp;"' AND duration = '"&amp;movies!E40&amp;"')"</f>
        <v>(SELECT id FROM movies WHERE movie_name = 'Deadpool' AND duration = '1:48')</v>
      </c>
      <c r="C136" t="str">
        <f xml:space="preserve"> "(SELECT id FROM roles WHERE character_name = '"&amp;roles!B115&amp;"')"</f>
        <v>(SELECT id FROM roles WHERE character_name = 'Wade / Deadpool')</v>
      </c>
      <c r="D136" t="s">
        <v>79</v>
      </c>
      <c r="E136" t="s">
        <v>79</v>
      </c>
      <c r="F136" s="6" t="str">
        <f t="shared" si="2"/>
        <v>INSERT INTO movie_roles(id, movie_id, role_id, created_at, updated_at) VALUES (DEFAULT, (SELECT id FROM movies WHERE movie_name = 'Deadpool' AND duration = '1:48'), (SELECT id FROM roles WHERE character_name = 'Wade / Deadpool'), now(), now());</v>
      </c>
    </row>
    <row r="137" spans="1:6" x14ac:dyDescent="0.25">
      <c r="A137" t="s">
        <v>72</v>
      </c>
      <c r="B137" t="str">
        <f xml:space="preserve"> "(SELECT id FROM movies WHERE movie_name = '"&amp;movies!B40&amp;"' AND duration = '"&amp;movies!E40&amp;"')"</f>
        <v>(SELECT id FROM movies WHERE movie_name = 'Deadpool' AND duration = '1:48')</v>
      </c>
      <c r="C137" t="str">
        <f xml:space="preserve"> "(SELECT id FROM roles WHERE character_name = '"&amp;roles!B116&amp;"')"</f>
        <v>(SELECT id FROM roles WHERE character_name = 'Venessa')</v>
      </c>
      <c r="D137" t="s">
        <v>79</v>
      </c>
      <c r="E137" t="s">
        <v>79</v>
      </c>
      <c r="F137" s="6" t="str">
        <f t="shared" si="2"/>
        <v>INSERT INTO movie_roles(id, movie_id, role_id, created_at, updated_at) VALUES (DEFAULT, (SELECT id FROM movies WHERE movie_name = 'Deadpool' AND duration = '1:48'), (SELECT id FROM roles WHERE character_name = 'Venessa'), now(), now());</v>
      </c>
    </row>
    <row r="138" spans="1:6" x14ac:dyDescent="0.25">
      <c r="A138" t="s">
        <v>72</v>
      </c>
      <c r="B138" t="str">
        <f xml:space="preserve"> "(SELECT id FROM movies WHERE movie_name = '"&amp;movies!B40&amp;"' AND duration = '"&amp;movies!E40&amp;"')"</f>
        <v>(SELECT id FROM movies WHERE movie_name = 'Deadpool' AND duration = '1:48')</v>
      </c>
      <c r="C138" t="str">
        <f xml:space="preserve"> "(SELECT id FROM roles WHERE character_name = '"&amp;roles!B117&amp;"')"</f>
        <v>(SELECT id FROM roles WHERE character_name = 'Weasel')</v>
      </c>
      <c r="D138" t="s">
        <v>79</v>
      </c>
      <c r="E138" t="s">
        <v>79</v>
      </c>
      <c r="F138" s="6" t="str">
        <f t="shared" si="2"/>
        <v>INSERT INTO movie_roles(id, movie_id, role_id, created_at, updated_at) VALUES (DEFAULT, (SELECT id FROM movies WHERE movie_name = 'Deadpool' AND duration = '1:48'), (SELECT id FROM roles WHERE character_name = 'Weasel'), now(), now());</v>
      </c>
    </row>
    <row r="139" spans="1:6" x14ac:dyDescent="0.25">
      <c r="A139" t="s">
        <v>72</v>
      </c>
      <c r="B139" t="str">
        <f xml:space="preserve"> "(SELECT id FROM movies WHERE movie_name = '"&amp;movies!B40&amp;"' AND duration = '"&amp;movies!E40&amp;"')"</f>
        <v>(SELECT id FROM movies WHERE movie_name = 'Deadpool' AND duration = '1:48')</v>
      </c>
      <c r="C139" t="str">
        <f xml:space="preserve"> "(SELECT id FROM roles WHERE character_name = '"&amp;roles!B118&amp;"')"</f>
        <v>(SELECT id FROM roles WHERE character_name = 'Strip Club DJ')</v>
      </c>
      <c r="D139" t="s">
        <v>79</v>
      </c>
      <c r="E139" t="s">
        <v>79</v>
      </c>
      <c r="F139" s="6" t="str">
        <f t="shared" si="2"/>
        <v>INSERT INTO movie_roles(id, movie_id, role_id, created_at, updated_at) VALUES (DEFAULT, (SELECT id FROM movies WHERE movie_name = 'Deadpool' AND duration = '1:48'), (SELECT id FROM roles WHERE character_name = 'Strip Club DJ'), now(), now());</v>
      </c>
    </row>
    <row r="140" spans="1:6" x14ac:dyDescent="0.25">
      <c r="A140" t="s">
        <v>72</v>
      </c>
      <c r="B140" t="str">
        <f xml:space="preserve"> "(SELECT id FROM movies WHERE movie_name = '"&amp;movies!B41&amp;"' AND duration = '"&amp;movies!E41&amp;"')"</f>
        <v>(SELECT id FROM movies WHERE movie_name = 'Amelie' AND duration = '2:02')</v>
      </c>
      <c r="C140" t="str">
        <f xml:space="preserve"> "(SELECT id FROM roles WHERE character_name = '"&amp;roles!B119&amp;"')"</f>
        <v>(SELECT id FROM roles WHERE character_name = 'Amélie Poulain')</v>
      </c>
      <c r="D140" t="s">
        <v>79</v>
      </c>
      <c r="E140" t="s">
        <v>79</v>
      </c>
      <c r="F140" s="6" t="str">
        <f t="shared" si="2"/>
        <v>INSERT INTO movie_roles(id, movie_id, role_id, created_at, updated_at) VALUES (DEFAULT, (SELECT id FROM movies WHERE movie_name = 'Amelie' AND duration = '2:02'), (SELECT id FROM roles WHERE character_name = 'Amélie Poulain'), now(), now());</v>
      </c>
    </row>
    <row r="141" spans="1:6" x14ac:dyDescent="0.25">
      <c r="A141" t="s">
        <v>72</v>
      </c>
      <c r="B141" t="str">
        <f xml:space="preserve"> "(SELECT id FROM movies WHERE movie_name = '"&amp;movies!B41&amp;"' AND duration = '"&amp;movies!E41&amp;"')"</f>
        <v>(SELECT id FROM movies WHERE movie_name = 'Amelie' AND duration = '2:02')</v>
      </c>
      <c r="C141" t="str">
        <f xml:space="preserve"> "(SELECT id FROM roles WHERE character_name = '"&amp;roles!B120&amp;"')"</f>
        <v>(SELECT id FROM roles WHERE character_name = 'Nino Quincampoix')</v>
      </c>
      <c r="D141" t="s">
        <v>79</v>
      </c>
      <c r="E141" t="s">
        <v>79</v>
      </c>
      <c r="F141" s="6" t="str">
        <f t="shared" si="2"/>
        <v>INSERT INTO movie_roles(id, movie_id, role_id, created_at, updated_at) VALUES (DEFAULT, (SELECT id FROM movies WHERE movie_name = 'Amelie' AND duration = '2:02'), (SELECT id FROM roles WHERE character_name = 'Nino Quincampoix'), now(), now());</v>
      </c>
    </row>
    <row r="142" spans="1:6" x14ac:dyDescent="0.25">
      <c r="A142" t="s">
        <v>72</v>
      </c>
      <c r="B142" t="str">
        <f xml:space="preserve"> "(SELECT id FROM movies WHERE movie_name = '"&amp;movies!B42&amp;"' AND duration = '"&amp;movies!E42&amp;"')"</f>
        <v>(SELECT id FROM movies WHERE movie_name = 'Catch Me If You Can' AND duration = '2:21')</v>
      </c>
      <c r="C142" t="str">
        <f xml:space="preserve"> "(SELECT id FROM roles WHERE character_name = '"&amp;roles!B121&amp;"')"</f>
        <v>(SELECT id FROM roles WHERE character_name = 'Frank Abagnale')</v>
      </c>
      <c r="D142" t="s">
        <v>79</v>
      </c>
      <c r="E142" t="s">
        <v>79</v>
      </c>
      <c r="F142" s="6" t="str">
        <f t="shared" si="2"/>
        <v>INSERT INTO movie_roles(id, movie_id, role_id, created_at, updated_at) VALUES (DEFAULT, (SELECT id FROM movies WHERE movie_name = 'Catch Me If You Can' AND duration = '2:21'), (SELECT id FROM roles WHERE character_name = 'Frank Abagnale'), now(), now());</v>
      </c>
    </row>
    <row r="143" spans="1:6" x14ac:dyDescent="0.25">
      <c r="A143" t="s">
        <v>72</v>
      </c>
      <c r="B143" t="str">
        <f xml:space="preserve"> "(SELECT id FROM movies WHERE movie_name = '"&amp;movies!B42&amp;"' AND duration = '"&amp;movies!E42&amp;"')"</f>
        <v>(SELECT id FROM movies WHERE movie_name = 'Catch Me If You Can' AND duration = '2:21')</v>
      </c>
      <c r="C143" t="str">
        <f xml:space="preserve"> "(SELECT id FROM roles WHERE character_name = '"&amp;roles!B122&amp;"')"</f>
        <v>(SELECT id FROM roles WHERE character_name = 'Frank Abagnale Jr.')</v>
      </c>
      <c r="D143" t="s">
        <v>79</v>
      </c>
      <c r="E143" t="s">
        <v>79</v>
      </c>
      <c r="F143" s="6" t="str">
        <f t="shared" si="2"/>
        <v>INSERT INTO movie_roles(id, movie_id, role_id, created_at, updated_at) VALUES (DEFAULT, (SELECT id FROM movies WHERE movie_name = 'Catch Me If You Can' AND duration = '2:21'), (SELECT id FROM roles WHERE character_name = 'Frank Abagnale Jr.'), now(), now());</v>
      </c>
    </row>
    <row r="144" spans="1:6" x14ac:dyDescent="0.25">
      <c r="A144" t="s">
        <v>72</v>
      </c>
      <c r="B144" t="str">
        <f xml:space="preserve"> "(SELECT id FROM movies WHERE movie_name = '"&amp;movies!B42&amp;"' AND duration = '"&amp;movies!E42&amp;"')"</f>
        <v>(SELECT id FROM movies WHERE movie_name = 'Catch Me If You Can' AND duration = '2:21')</v>
      </c>
      <c r="C144" t="str">
        <f xml:space="preserve"> "(SELECT id FROM roles WHERE character_name = '"&amp;roles!B123&amp;"')"</f>
        <v>(SELECT id FROM roles WHERE character_name = 'Carl Hanratty')</v>
      </c>
      <c r="D144" t="s">
        <v>79</v>
      </c>
      <c r="E144" t="s">
        <v>79</v>
      </c>
      <c r="F144" s="6" t="str">
        <f t="shared" si="2"/>
        <v>INSERT INTO movie_roles(id, movie_id, role_id, created_at, updated_at) VALUES (DEFAULT, (SELECT id FROM movies WHERE movie_name = 'Catch Me If You Can' AND duration = '2:21'), (SELECT id FROM roles WHERE character_name = 'Carl Hanratty'), now(), now());</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C1" workbookViewId="0">
      <selection activeCell="F43" sqref="F2:F43"/>
    </sheetView>
  </sheetViews>
  <sheetFormatPr defaultRowHeight="15" x14ac:dyDescent="0.25"/>
  <cols>
    <col min="1" max="1" width="11.42578125" customWidth="1"/>
    <col min="2" max="2" width="51.7109375" customWidth="1"/>
    <col min="3" max="3" width="59.28515625" customWidth="1"/>
    <col min="4" max="5" width="11.42578125" customWidth="1"/>
    <col min="6" max="6" width="61.28515625" style="6" customWidth="1"/>
  </cols>
  <sheetData>
    <row r="1" spans="1:6" x14ac:dyDescent="0.25">
      <c r="A1" s="2" t="s">
        <v>0</v>
      </c>
      <c r="B1" s="3" t="s">
        <v>69</v>
      </c>
      <c r="C1" s="3" t="s">
        <v>60</v>
      </c>
      <c r="D1" s="3" t="s">
        <v>4</v>
      </c>
      <c r="E1" s="3" t="s">
        <v>5</v>
      </c>
      <c r="F1" s="5" t="s">
        <v>6</v>
      </c>
    </row>
    <row r="2" spans="1:6" x14ac:dyDescent="0.25">
      <c r="A2" t="s">
        <v>72</v>
      </c>
      <c r="B2" t="str">
        <f xml:space="preserve"> "(SELECT id FROM directors WHERE first_name = '"&amp;directors!B2&amp;"' AND last_name = '"&amp;directors!C2&amp;"')"</f>
        <v>(SELECT id FROM directors WHERE first_name = 'Peter' AND last_name = 'Jackson')</v>
      </c>
      <c r="C2" t="str">
        <f xml:space="preserve"> "(SELECT id FROM movies WHERE movie_name = '"&amp;movies!B2&amp;"' AND duration = '"&amp;movies!E2&amp;"')"</f>
        <v>(SELECT id FROM movies WHERE movie_name = 'The Lord of the Rings: The Fellowship of the Ring' AND duration = '2:58')</v>
      </c>
      <c r="D2" t="s">
        <v>79</v>
      </c>
      <c r="E2" t="s">
        <v>79</v>
      </c>
      <c r="F2" s="6" t="str">
        <f xml:space="preserve"> "INSERT INTO directs("&amp;A$1&amp;", "&amp;B$1&amp;", "&amp;C$1&amp;", "&amp;D$1&amp;", "&amp;E$1&amp;") VALUES ("&amp;A2&amp;", "&amp;B2&amp;", "&amp;C2&amp;", "&amp;D2&amp;", "&amp;E2&amp;");"</f>
        <v>INSERT INTO directs(id, director_id, movie_id, created_at, updated_at) VALUES (DEFAULT, (SELECT id FROM directors WHERE first_name = 'Peter' AND last_name = 'Jackson'), (SELECT id FROM movies WHERE movie_name = 'The Lord of the Rings: The Fellowship of the Ring' AND duration = '2:58'), now(), now());</v>
      </c>
    </row>
    <row r="3" spans="1:6" x14ac:dyDescent="0.25">
      <c r="A3" t="s">
        <v>72</v>
      </c>
      <c r="B3" t="str">
        <f xml:space="preserve"> "(SELECT id FROM directors WHERE first_name = '"&amp;directors!B2&amp;"' AND last_name = '"&amp;directors!C2&amp;"')"</f>
        <v>(SELECT id FROM directors WHERE first_name = 'Peter' AND last_name = 'Jackson')</v>
      </c>
      <c r="C3" t="str">
        <f xml:space="preserve"> "(SELECT id FROM movies WHERE movie_name = '"&amp;movies!B3&amp;"' AND duration = '"&amp;movies!E3&amp;"')"</f>
        <v>(SELECT id FROM movies WHERE movie_name = 'The Lord of the Rings: The Two Towers' AND duration = '2:59')</v>
      </c>
      <c r="D3" t="s">
        <v>79</v>
      </c>
      <c r="E3" t="s">
        <v>79</v>
      </c>
      <c r="F3" s="6" t="str">
        <f t="shared" ref="F3:F43" si="0" xml:space="preserve"> "INSERT INTO directs("&amp;A$1&amp;", "&amp;B$1&amp;", "&amp;C$1&amp;", "&amp;D$1&amp;", "&amp;E$1&amp;") VALUES ("&amp;A3&amp;", "&amp;B3&amp;", "&amp;C3&amp;", "&amp;D3&amp;", "&amp;E3&amp;");"</f>
        <v>INSERT INTO directs(id, director_id, movie_id, created_at, updated_at) VALUES (DEFAULT, (SELECT id FROM directors WHERE first_name = 'Peter' AND last_name = 'Jackson'), (SELECT id FROM movies WHERE movie_name = 'The Lord of the Rings: The Two Towers' AND duration = '2:59'), now(), now());</v>
      </c>
    </row>
    <row r="4" spans="1:6" x14ac:dyDescent="0.25">
      <c r="A4" t="s">
        <v>72</v>
      </c>
      <c r="B4" t="str">
        <f xml:space="preserve"> "(SELECT id FROM directors WHERE first_name = '"&amp;directors!B2&amp;"' AND last_name = '"&amp;directors!C2&amp;"')"</f>
        <v>(SELECT id FROM directors WHERE first_name = 'Peter' AND last_name = 'Jackson')</v>
      </c>
      <c r="C4" t="str">
        <f xml:space="preserve"> "(SELECT id FROM movies WHERE movie_name = '"&amp;movies!B4&amp;"' AND duration = '"&amp;movies!E4&amp;"')"</f>
        <v>(SELECT id FROM movies WHERE movie_name = 'The Lord of the Rings: The Return of the King' AND duration = '3:21')</v>
      </c>
      <c r="D4" t="s">
        <v>79</v>
      </c>
      <c r="E4" t="s">
        <v>79</v>
      </c>
      <c r="F4" s="6" t="str">
        <f t="shared" si="0"/>
        <v>INSERT INTO directs(id, director_id, movie_id, created_at, updated_at) VALUES (DEFAULT, (SELECT id FROM directors WHERE first_name = 'Peter' AND last_name = 'Jackson'), (SELECT id FROM movies WHERE movie_name = 'The Lord of the Rings: The Return of the King' AND duration = '3:21'), now(), now());</v>
      </c>
    </row>
    <row r="5" spans="1:6" x14ac:dyDescent="0.25">
      <c r="A5" t="s">
        <v>72</v>
      </c>
      <c r="B5" t="str">
        <f xml:space="preserve"> "(SELECT id FROM directors WHERE first_name = '"&amp;directors!B3&amp;"' AND last_name = '"&amp;directors!C3&amp;"')"</f>
        <v>(SELECT id FROM directors WHERE first_name = 'Hayao' AND last_name = 'Miyazaki')</v>
      </c>
      <c r="C5" t="str">
        <f xml:space="preserve"> "(SELECT id FROM movies WHERE movie_name = '"&amp;movies!B5&amp;"' AND duration = '"&amp;movies!E5&amp;"')"</f>
        <v>(SELECT id FROM movies WHERE movie_name = 'Howl''s Moving Castle' AND duration = '1:59')</v>
      </c>
      <c r="D5" t="s">
        <v>79</v>
      </c>
      <c r="E5" t="s">
        <v>79</v>
      </c>
      <c r="F5" s="6" t="str">
        <f t="shared" si="0"/>
        <v>INSERT INTO directs(id, director_id, movie_id, created_at, updated_at) VALUES (DEFAULT, (SELECT id FROM directors WHERE first_name = 'Hayao' AND last_name = 'Miyazaki'), (SELECT id FROM movies WHERE movie_name = 'Howl''s Moving Castle' AND duration = '1:59'), now(), now());</v>
      </c>
    </row>
    <row r="6" spans="1:6" x14ac:dyDescent="0.25">
      <c r="A6" t="s">
        <v>72</v>
      </c>
      <c r="B6" t="str">
        <f xml:space="preserve"> "(SELECT id FROM directors WHERE first_name = '"&amp;directors!B4&amp;"' AND last_name = '"&amp;directors!C4&amp;"')"</f>
        <v>(SELECT id FROM directors WHERE first_name = 'Jerry' AND last_name = 'Zucker')</v>
      </c>
      <c r="C6" t="str">
        <f xml:space="preserve"> "(SELECT id FROM movies WHERE movie_name = '"&amp;movies!B6&amp;"' AND duration = '"&amp;movies!E6&amp;"')"</f>
        <v>(SELECT id FROM movies WHERE movie_name = 'Ghost' AND duration = '2:07')</v>
      </c>
      <c r="D6" t="s">
        <v>79</v>
      </c>
      <c r="E6" t="s">
        <v>79</v>
      </c>
      <c r="F6" s="6" t="str">
        <f t="shared" si="0"/>
        <v>INSERT INTO directs(id, director_id, movie_id, created_at, updated_at) VALUES (DEFAULT, (SELECT id FROM directors WHERE first_name = 'Jerry' AND last_name = 'Zucker'), (SELECT id FROM movies WHERE movie_name = 'Ghost' AND duration = '2:07'), now(), now());</v>
      </c>
    </row>
    <row r="7" spans="1:6" x14ac:dyDescent="0.25">
      <c r="A7" t="s">
        <v>72</v>
      </c>
      <c r="B7" t="str">
        <f xml:space="preserve"> "(SELECT id FROM directors WHERE first_name = '"&amp;directors!B5&amp;"' AND last_name = '"&amp;directors!C5&amp;"')"</f>
        <v>(SELECT id FROM directors WHERE first_name = 'Nick' AND last_name = 'Cassavetes')</v>
      </c>
      <c r="C7" t="str">
        <f xml:space="preserve"> "(SELECT id FROM movies WHERE movie_name = '"&amp;movies!B7&amp;"' AND duration = '"&amp;movies!E7&amp;"')"</f>
        <v>(SELECT id FROM movies WHERE movie_name = 'The Notebook' AND duration = '2:03')</v>
      </c>
      <c r="D7" t="s">
        <v>79</v>
      </c>
      <c r="E7" t="s">
        <v>79</v>
      </c>
      <c r="F7" s="6" t="str">
        <f t="shared" si="0"/>
        <v>INSERT INTO directs(id, director_id, movie_id, created_at, updated_at) VALUES (DEFAULT, (SELECT id FROM directors WHERE first_name = 'Nick' AND last_name = 'Cassavetes'), (SELECT id FROM movies WHERE movie_name = 'The Notebook' AND duration = '2:03'), now(), now());</v>
      </c>
    </row>
    <row r="8" spans="1:6" x14ac:dyDescent="0.25">
      <c r="A8" t="s">
        <v>72</v>
      </c>
      <c r="B8" t="str">
        <f xml:space="preserve"> "(SELECT id FROM directors WHERE first_name = '"&amp;directors!B6&amp;"' AND last_name = '"&amp;directors!C6&amp;"')"</f>
        <v>(SELECT id FROM directors WHERE first_name = 'Adam' AND last_name = 'Shankman')</v>
      </c>
      <c r="C8" t="str">
        <f xml:space="preserve"> "(SELECT id FROM movies WHERE movie_name = '"&amp;movies!B8&amp;"' AND duration = '"&amp;movies!E8&amp;"')"</f>
        <v>(SELECT id FROM movies WHERE movie_name = 'A Walk to Remember' AND duration = '1:41')</v>
      </c>
      <c r="D8" t="s">
        <v>79</v>
      </c>
      <c r="E8" t="s">
        <v>79</v>
      </c>
      <c r="F8" s="6" t="str">
        <f t="shared" si="0"/>
        <v>INSERT INTO directs(id, director_id, movie_id, created_at, updated_at) VALUES (DEFAULT, (SELECT id FROM directors WHERE first_name = 'Adam' AND last_name = 'Shankman'), (SELECT id FROM movies WHERE movie_name = 'A Walk to Remember' AND duration = '1:41'), now(), now());</v>
      </c>
    </row>
    <row r="9" spans="1:6" x14ac:dyDescent="0.25">
      <c r="A9" t="s">
        <v>72</v>
      </c>
      <c r="B9" t="str">
        <f xml:space="preserve"> "(SELECT id FROM directors WHERE first_name = '"&amp;directors!B7&amp;"' AND last_name = '"&amp;directors!C7&amp;"')"</f>
        <v>(SELECT id FROM directors WHERE first_name = 'Emile' AND last_name = 'Ardolino')</v>
      </c>
      <c r="C9" t="str">
        <f xml:space="preserve"> "(SELECT id FROM movies WHERE movie_name = '"&amp;movies!B9&amp;"' AND duration = '"&amp;movies!E9&amp;"')"</f>
        <v>(SELECT id FROM movies WHERE movie_name = 'Dirty Dancing' AND duration = '1:40')</v>
      </c>
      <c r="D9" t="s">
        <v>79</v>
      </c>
      <c r="E9" t="s">
        <v>79</v>
      </c>
      <c r="F9" s="6" t="str">
        <f t="shared" si="0"/>
        <v>INSERT INTO directs(id, director_id, movie_id, created_at, updated_at) VALUES (DEFAULT, (SELECT id FROM directors WHERE first_name = 'Emile' AND last_name = 'Ardolino'), (SELECT id FROM movies WHERE movie_name = 'Dirty Dancing' AND duration = '1:40'), now(), now());</v>
      </c>
    </row>
    <row r="10" spans="1:6" x14ac:dyDescent="0.25">
      <c r="A10" t="s">
        <v>72</v>
      </c>
      <c r="B10" t="str">
        <f xml:space="preserve"> "(SELECT id FROM directors WHERE first_name = '"&amp;directors!B8&amp;"' AND last_name = '"&amp;directors!C8&amp;"')"</f>
        <v>(SELECT id FROM directors WHERE first_name = 'Roger' AND last_name = 'Michell')</v>
      </c>
      <c r="C10" t="str">
        <f xml:space="preserve"> "(SELECT id FROM movies WHERE movie_name = '"&amp;movies!B10&amp;"' AND duration = '"&amp;movies!E10&amp;"')"</f>
        <v>(SELECT id FROM movies WHERE movie_name = 'Notting Hill' AND duration = '2:04')</v>
      </c>
      <c r="D10" t="s">
        <v>79</v>
      </c>
      <c r="E10" t="s">
        <v>79</v>
      </c>
      <c r="F10" s="6" t="str">
        <f t="shared" si="0"/>
        <v>INSERT INTO directs(id, director_id, movie_id, created_at, updated_at) VALUES (DEFAULT, (SELECT id FROM directors WHERE first_name = 'Roger' AND last_name = 'Michell'), (SELECT id FROM movies WHERE movie_name = 'Notting Hill' AND duration = '2:04'), now(), now());</v>
      </c>
    </row>
    <row r="11" spans="1:6" x14ac:dyDescent="0.25">
      <c r="A11" t="s">
        <v>72</v>
      </c>
      <c r="B11" t="str">
        <f xml:space="preserve"> "(SELECT id FROM directors WHERE first_name = '"&amp;directors!B9&amp;"' AND last_name = '"&amp;directors!C9&amp;"')"</f>
        <v>(SELECT id FROM directors WHERE first_name = 'Garry' AND last_name = 'Marshall')</v>
      </c>
      <c r="C11" t="str">
        <f xml:space="preserve"> "(SELECT id FROM movies WHERE movie_name = '"&amp;movies!B11&amp;"' AND duration = '"&amp;movies!E11&amp;"')"</f>
        <v>(SELECT id FROM movies WHERE movie_name = 'Pretty Woman' AND duration = '1:59')</v>
      </c>
      <c r="D11" t="s">
        <v>79</v>
      </c>
      <c r="E11" t="s">
        <v>79</v>
      </c>
      <c r="F11" s="6" t="str">
        <f t="shared" si="0"/>
        <v>INSERT INTO directs(id, director_id, movie_id, created_at, updated_at) VALUES (DEFAULT, (SELECT id FROM directors WHERE first_name = 'Garry' AND last_name = 'Marshall'), (SELECT id FROM movies WHERE movie_name = 'Pretty Woman' AND duration = '1:59'), now(), now());</v>
      </c>
    </row>
    <row r="12" spans="1:6" x14ac:dyDescent="0.25">
      <c r="A12" t="s">
        <v>72</v>
      </c>
      <c r="B12" t="str">
        <f xml:space="preserve"> "(SELECT id FROM directors WHERE first_name = '"&amp;directors!B10&amp;"' AND last_name = '"&amp;directors!C10&amp;"')"</f>
        <v>(SELECT id FROM directors WHERE first_name = 'Cameron' AND last_name = 'Crowe')</v>
      </c>
      <c r="C12" t="str">
        <f xml:space="preserve"> "(SELECT id FROM movies WHERE movie_name = '"&amp;movies!B12&amp;"' AND duration = '"&amp;movies!E12&amp;"')"</f>
        <v>(SELECT id FROM movies WHERE movie_name = 'Say Anything' AND duration = '1:40')</v>
      </c>
      <c r="D12" t="s">
        <v>79</v>
      </c>
      <c r="E12" t="s">
        <v>79</v>
      </c>
      <c r="F12" s="6" t="str">
        <f t="shared" si="0"/>
        <v>INSERT INTO directs(id, director_id, movie_id, created_at, updated_at) VALUES (DEFAULT, (SELECT id FROM directors WHERE first_name = 'Cameron' AND last_name = 'Crowe'), (SELECT id FROM movies WHERE movie_name = 'Say Anything' AND duration = '1:40'), now(), now());</v>
      </c>
    </row>
    <row r="13" spans="1:6" x14ac:dyDescent="0.25">
      <c r="A13" t="s">
        <v>72</v>
      </c>
      <c r="B13" t="str">
        <f xml:space="preserve"> "(SELECT id FROM directors WHERE first_name = '"&amp;directors!B11&amp;"' AND last_name = '"&amp;directors!C11&amp;"')"</f>
        <v>(SELECT id FROM directors WHERE first_name = 'James' AND last_name = 'Cameron')</v>
      </c>
      <c r="C13" t="str">
        <f xml:space="preserve"> "(SELECT id FROM movies WHERE movie_name = '"&amp;movies!B13&amp;"' AND duration = '"&amp;movies!E13&amp;"')"</f>
        <v>(SELECT id FROM movies WHERE movie_name = 'Titanic' AND duration = '3:14')</v>
      </c>
      <c r="D13" t="s">
        <v>79</v>
      </c>
      <c r="E13" t="s">
        <v>79</v>
      </c>
      <c r="F13" s="6" t="str">
        <f t="shared" si="0"/>
        <v>INSERT INTO directs(id, director_id, movie_id, created_at, updated_at) VALUES (DEFAULT, (SELECT id FROM directors WHERE first_name = 'James' AND last_name = 'Cameron'), (SELECT id FROM movies WHERE movie_name = 'Titanic' AND duration = '3:14'), now(), now());</v>
      </c>
    </row>
    <row r="14" spans="1:6" x14ac:dyDescent="0.25">
      <c r="A14" t="s">
        <v>72</v>
      </c>
      <c r="B14" t="str">
        <f xml:space="preserve"> "(SELECT id FROM directors WHERE first_name = '"&amp;directors!B12&amp;"' AND last_name = '"&amp;directors!C12&amp;"')"</f>
        <v>(SELECT id FROM directors WHERE first_name = 'Richard' AND last_name = 'LaGravenese')</v>
      </c>
      <c r="C14" t="str">
        <f xml:space="preserve"> "(SELECT id FROM movies WHERE movie_name = '"&amp;movies!B14&amp;"' AND duration = '"&amp;movies!E14&amp;"')"</f>
        <v>(SELECT id FROM movies WHERE movie_name = 'P.S. I Love You' AND duration = '2:06')</v>
      </c>
      <c r="D14" t="s">
        <v>79</v>
      </c>
      <c r="E14" t="s">
        <v>79</v>
      </c>
      <c r="F14" s="6" t="str">
        <f t="shared" si="0"/>
        <v>INSERT INTO directs(id, director_id, movie_id, created_at, updated_at) VALUES (DEFAULT, (SELECT id FROM directors WHERE first_name = 'Richard' AND last_name = 'LaGravenese'), (SELECT id FROM movies WHERE movie_name = 'P.S. I Love You' AND duration = '2:06'), now(), now());</v>
      </c>
    </row>
    <row r="15" spans="1:6" x14ac:dyDescent="0.25">
      <c r="A15" t="s">
        <v>72</v>
      </c>
      <c r="B15" t="str">
        <f xml:space="preserve"> "(SELECT id FROM directors WHERE first_name = '"&amp;directors!B13&amp;"' AND last_name = '"&amp;directors!C13&amp;"')"</f>
        <v>(SELECT id FROM directors WHERE first_name = 'Edward' AND last_name = 'Zwick')</v>
      </c>
      <c r="C15" t="str">
        <f xml:space="preserve"> "(SELECT id FROM movies WHERE movie_name = '"&amp;movies!B15&amp;"' AND duration = '"&amp;movies!E15&amp;"')"</f>
        <v>(SELECT id FROM movies WHERE movie_name = 'Legends of the Fall' AND duration = '2:13')</v>
      </c>
      <c r="D15" t="s">
        <v>79</v>
      </c>
      <c r="E15" t="s">
        <v>79</v>
      </c>
      <c r="F15" s="6" t="str">
        <f t="shared" si="0"/>
        <v>INSERT INTO directs(id, director_id, movie_id, created_at, updated_at) VALUES (DEFAULT, (SELECT id FROM directors WHERE first_name = 'Edward' AND last_name = 'Zwick'), (SELECT id FROM movies WHERE movie_name = 'Legends of the Fall' AND duration = '2:13'), now(), now());</v>
      </c>
    </row>
    <row r="16" spans="1:6" x14ac:dyDescent="0.25">
      <c r="A16" t="s">
        <v>72</v>
      </c>
      <c r="B16" t="str">
        <f xml:space="preserve"> "(SELECT id FROM directors WHERE first_name = '"&amp;directors!B14&amp;"' AND last_name = '"&amp;directors!C14&amp;"')"</f>
        <v>(SELECT id FROM directors WHERE first_name = 'Wolfgang' AND last_name = 'Petersen')</v>
      </c>
      <c r="C16" t="str">
        <f xml:space="preserve"> "(SELECT id FROM movies WHERE movie_name = '"&amp;movies!B16&amp;"' AND duration = '"&amp;movies!E16&amp;"')"</f>
        <v>(SELECT id FROM movies WHERE movie_name = 'Troy' AND duration = '2:43')</v>
      </c>
      <c r="D16" t="s">
        <v>79</v>
      </c>
      <c r="E16" t="s">
        <v>79</v>
      </c>
      <c r="F16" s="6" t="str">
        <f t="shared" si="0"/>
        <v>INSERT INTO directs(id, director_id, movie_id, created_at, updated_at) VALUES (DEFAULT, (SELECT id FROM directors WHERE first_name = 'Wolfgang' AND last_name = 'Petersen'), (SELECT id FROM movies WHERE movie_name = 'Troy' AND duration = '2:43'), now(), now());</v>
      </c>
    </row>
    <row r="17" spans="1:6" x14ac:dyDescent="0.25">
      <c r="A17" t="s">
        <v>72</v>
      </c>
      <c r="B17" t="str">
        <f xml:space="preserve"> "(SELECT id FROM directors WHERE first_name = '"&amp;directors!B15&amp;"' AND last_name = '"&amp;directors!C15&amp;"')"</f>
        <v>(SELECT id FROM directors WHERE first_name = 'David' AND last_name = 'Fincher')</v>
      </c>
      <c r="C17" t="str">
        <f xml:space="preserve"> "(SELECT id FROM movies WHERE movie_name = '"&amp;movies!B17&amp;"' AND duration = '"&amp;movies!E17&amp;"')"</f>
        <v>(SELECT id FROM movies WHERE movie_name = 'Se7en' AND duration = '2:07')</v>
      </c>
      <c r="D17" t="s">
        <v>79</v>
      </c>
      <c r="E17" t="s">
        <v>79</v>
      </c>
      <c r="F17" s="6" t="str">
        <f t="shared" si="0"/>
        <v>INSERT INTO directs(id, director_id, movie_id, created_at, updated_at) VALUES (DEFAULT, (SELECT id FROM directors WHERE first_name = 'David' AND last_name = 'Fincher'), (SELECT id FROM movies WHERE movie_name = 'Se7en' AND duration = '2:07'), now(), now());</v>
      </c>
    </row>
    <row r="18" spans="1:6" x14ac:dyDescent="0.25">
      <c r="A18" t="s">
        <v>72</v>
      </c>
      <c r="B18" t="str">
        <f xml:space="preserve"> "(SELECT id FROM directors WHERE first_name = '"&amp;directors!B16&amp;"' AND last_name = '"&amp;directors!C16&amp;"')"</f>
        <v>(SELECT id FROM directors WHERE first_name = 'Yimou' AND last_name = 'Zhang')</v>
      </c>
      <c r="C18" t="str">
        <f xml:space="preserve"> "(SELECT id FROM movies WHERE movie_name = '"&amp;movies!B18&amp;"' AND duration = '"&amp;movies!E18&amp;"')"</f>
        <v>(SELECT id FROM movies WHERE movie_name = 'House of Flying Daggers' AND duration = '1:59')</v>
      </c>
      <c r="D18" t="s">
        <v>79</v>
      </c>
      <c r="E18" t="s">
        <v>79</v>
      </c>
      <c r="F18" s="6" t="str">
        <f t="shared" si="0"/>
        <v>INSERT INTO directs(id, director_id, movie_id, created_at, updated_at) VALUES (DEFAULT, (SELECT id FROM directors WHERE first_name = 'Yimou' AND last_name = 'Zhang'), (SELECT id FROM movies WHERE movie_name = 'House of Flying Daggers' AND duration = '1:59'), now(), now());</v>
      </c>
    </row>
    <row r="19" spans="1:6" x14ac:dyDescent="0.25">
      <c r="A19" t="s">
        <v>72</v>
      </c>
      <c r="B19" t="str">
        <f xml:space="preserve"> "(SELECT id FROM directors WHERE first_name = '"&amp;directors!B16&amp;"' AND last_name = '"&amp;directors!C16&amp;"')"</f>
        <v>(SELECT id FROM directors WHERE first_name = 'Yimou' AND last_name = 'Zhang')</v>
      </c>
      <c r="C19" t="str">
        <f xml:space="preserve"> "(SELECT id FROM movies WHERE movie_name = '"&amp;movies!B19&amp;"' AND duration = '"&amp;movies!E19&amp;"')"</f>
        <v>(SELECT id FROM movies WHERE movie_name = 'Hero' AND duration = '1:39')</v>
      </c>
      <c r="D19" t="s">
        <v>79</v>
      </c>
      <c r="E19" t="s">
        <v>79</v>
      </c>
      <c r="F19" s="6" t="str">
        <f t="shared" si="0"/>
        <v>INSERT INTO directs(id, director_id, movie_id, created_at, updated_at) VALUES (DEFAULT, (SELECT id FROM directors WHERE first_name = 'Yimou' AND last_name = 'Zhang'), (SELECT id FROM movies WHERE movie_name = 'Hero' AND duration = '1:39'), now(), now());</v>
      </c>
    </row>
    <row r="20" spans="1:6" x14ac:dyDescent="0.25">
      <c r="A20" t="s">
        <v>72</v>
      </c>
      <c r="B20" t="str">
        <f xml:space="preserve"> "(SELECT id FROM directors WHERE first_name = '"&amp;directors!B17&amp;"' AND last_name = '"&amp;directors!C17&amp;"')"</f>
        <v>(SELECT id FROM directors WHERE first_name = 'John' AND last_name = 'Woo')</v>
      </c>
      <c r="C20" t="str">
        <f xml:space="preserve"> "(SELECT id FROM movies WHERE movie_name = '"&amp;movies!B20&amp;"' AND duration = '"&amp;movies!E20&amp;"')"</f>
        <v>(SELECT id FROM movies WHERE movie_name = 'Red Cliff' AND duration = '1:28')</v>
      </c>
      <c r="D20" t="s">
        <v>79</v>
      </c>
      <c r="E20" t="s">
        <v>79</v>
      </c>
      <c r="F20" s="6" t="str">
        <f t="shared" si="0"/>
        <v>INSERT INTO directs(id, director_id, movie_id, created_at, updated_at) VALUES (DEFAULT, (SELECT id FROM directors WHERE first_name = 'John' AND last_name = 'Woo'), (SELECT id FROM movies WHERE movie_name = 'Red Cliff' AND duration = '1:28'), now(), now());</v>
      </c>
    </row>
    <row r="21" spans="1:6" x14ac:dyDescent="0.25">
      <c r="A21" t="s">
        <v>72</v>
      </c>
      <c r="B21" t="str">
        <f xml:space="preserve"> "(SELECT id FROM directors WHERE first_name = '"&amp;directors!B17&amp;"' AND last_name = '"&amp;directors!C17&amp;"')"</f>
        <v>(SELECT id FROM directors WHERE first_name = 'John' AND last_name = 'Woo')</v>
      </c>
      <c r="C21" t="str">
        <f xml:space="preserve"> "(SELECT id FROM movies WHERE movie_name = '"&amp;movies!B21&amp;"' AND duration = '"&amp;movies!E21&amp;"')"</f>
        <v>(SELECT id FROM movies WHERE movie_name = 'Red Cliff II' AND duration = '1:39')</v>
      </c>
      <c r="D21" t="s">
        <v>79</v>
      </c>
      <c r="E21" t="s">
        <v>79</v>
      </c>
      <c r="F21" s="6" t="str">
        <f t="shared" si="0"/>
        <v>INSERT INTO directs(id, director_id, movie_id, created_at, updated_at) VALUES (DEFAULT, (SELECT id FROM directors WHERE first_name = 'John' AND last_name = 'Woo'), (SELECT id FROM movies WHERE movie_name = 'Red Cliff II' AND duration = '1:39'), now(), now());</v>
      </c>
    </row>
    <row r="22" spans="1:6" x14ac:dyDescent="0.25">
      <c r="A22" t="s">
        <v>72</v>
      </c>
      <c r="B22" t="str">
        <f xml:space="preserve"> "(SELECT id FROM directors WHERE first_name = '"&amp;directors!B11&amp;"' AND last_name = '"&amp;directors!C11&amp;"')"</f>
        <v>(SELECT id FROM directors WHERE first_name = 'James' AND last_name = 'Cameron')</v>
      </c>
      <c r="C22" t="str">
        <f xml:space="preserve"> "(SELECT id FROM movies WHERE movie_name = '"&amp;movies!B22&amp;"' AND duration = '"&amp;movies!E22&amp;"')"</f>
        <v>(SELECT id FROM movies WHERE movie_name = 'The Terminator' AND duration = '1:47')</v>
      </c>
      <c r="D22" t="s">
        <v>79</v>
      </c>
      <c r="E22" t="s">
        <v>79</v>
      </c>
      <c r="F22" s="6" t="str">
        <f t="shared" si="0"/>
        <v>INSERT INTO directs(id, director_id, movie_id, created_at, updated_at) VALUES (DEFAULT, (SELECT id FROM directors WHERE first_name = 'James' AND last_name = 'Cameron'), (SELECT id FROM movies WHERE movie_name = 'The Terminator' AND duration = '1:47'), now(), now());</v>
      </c>
    </row>
    <row r="23" spans="1:6" x14ac:dyDescent="0.25">
      <c r="A23" t="s">
        <v>72</v>
      </c>
      <c r="B23" t="str">
        <f xml:space="preserve"> "(SELECT id FROM directors WHERE first_name = '"&amp;directors!B18&amp;"' AND last_name = '"&amp;directors!C18&amp;"')"</f>
        <v>(SELECT id FROM directors WHERE first_name = 'Ridley' AND last_name = 'Scott')</v>
      </c>
      <c r="C23" t="str">
        <f xml:space="preserve"> "(SELECT id FROM movies WHERE movie_name = '"&amp;movies!B23&amp;"' AND duration = '"&amp;movies!E23&amp;"')"</f>
        <v>(SELECT id FROM movies WHERE movie_name = 'Alien' AND duration = '1:57')</v>
      </c>
      <c r="D23" t="s">
        <v>79</v>
      </c>
      <c r="E23" t="s">
        <v>79</v>
      </c>
      <c r="F23" s="6" t="str">
        <f t="shared" si="0"/>
        <v>INSERT INTO directs(id, director_id, movie_id, created_at, updated_at) VALUES (DEFAULT, (SELECT id FROM directors WHERE first_name = 'Ridley' AND last_name = 'Scott'), (SELECT id FROM movies WHERE movie_name = 'Alien' AND duration = '1:57'), now(), now());</v>
      </c>
    </row>
    <row r="24" spans="1:6" x14ac:dyDescent="0.25">
      <c r="A24" t="s">
        <v>72</v>
      </c>
      <c r="B24" t="str">
        <f xml:space="preserve"> "(SELECT id FROM directors WHERE first_name = '"&amp;directors!B18&amp;"' AND last_name = '"&amp;directors!C18&amp;"')"</f>
        <v>(SELECT id FROM directors WHERE first_name = 'Ridley' AND last_name = 'Scott')</v>
      </c>
      <c r="C24" t="str">
        <f xml:space="preserve"> "(SELECT id FROM movies WHERE movie_name = '"&amp;movies!B24&amp;"' AND duration = '"&amp;movies!E24&amp;"')"</f>
        <v>(SELECT id FROM movies WHERE movie_name = 'Prometheus' AND duration = '2:04')</v>
      </c>
      <c r="D24" t="s">
        <v>79</v>
      </c>
      <c r="E24" t="s">
        <v>79</v>
      </c>
      <c r="F24" s="6" t="str">
        <f t="shared" si="0"/>
        <v>INSERT INTO directs(id, director_id, movie_id, created_at, updated_at) VALUES (DEFAULT, (SELECT id FROM directors WHERE first_name = 'Ridley' AND last_name = 'Scott'), (SELECT id FROM movies WHERE movie_name = 'Prometheus' AND duration = '2:04'), now(), now());</v>
      </c>
    </row>
    <row r="25" spans="1:6" x14ac:dyDescent="0.25">
      <c r="A25" t="s">
        <v>72</v>
      </c>
      <c r="B25" t="str">
        <f xml:space="preserve"> "(SELECT id FROM directors WHERE first_name = '"&amp;directors!B19&amp;"' AND last_name = '"&amp;directors!C19&amp;"')"</f>
        <v>(SELECT id FROM directors WHERE first_name = 'Barry' AND last_name = 'Levinson')</v>
      </c>
      <c r="C25" t="str">
        <f xml:space="preserve"> "(SELECT id FROM movies WHERE movie_name = '"&amp;movies!B25&amp;"' AND duration = '"&amp;movies!E25&amp;"')"</f>
        <v>(SELECT id FROM movies WHERE movie_name = 'Sphere' AND duration = '2:14')</v>
      </c>
      <c r="D25" t="s">
        <v>79</v>
      </c>
      <c r="E25" t="s">
        <v>79</v>
      </c>
      <c r="F25" s="6" t="str">
        <f t="shared" si="0"/>
        <v>INSERT INTO directs(id, director_id, movie_id, created_at, updated_at) VALUES (DEFAULT, (SELECT id FROM directors WHERE first_name = 'Barry' AND last_name = 'Levinson'), (SELECT id FROM movies WHERE movie_name = 'Sphere' AND duration = '2:14'), now(), now());</v>
      </c>
    </row>
    <row r="26" spans="1:6" x14ac:dyDescent="0.25">
      <c r="A26" t="s">
        <v>72</v>
      </c>
      <c r="B26" t="str">
        <f xml:space="preserve"> "(SELECT id FROM directors WHERE first_name = '"&amp;directors!B20&amp;"' AND last_name = '"&amp;directors!C20&amp;"')"</f>
        <v>(SELECT id FROM directors WHERE first_name = 'George' AND last_name = 'Lucas')</v>
      </c>
      <c r="C26" t="str">
        <f xml:space="preserve"> "(SELECT id FROM movies WHERE movie_name = '"&amp;movies!B26&amp;"' AND duration = '"&amp;movies!E26&amp;"')"</f>
        <v>(SELECT id FROM movies WHERE movie_name = 'Star Wars: Episode IV – A New Hope' AND duration = '2:01')</v>
      </c>
      <c r="D26" t="s">
        <v>79</v>
      </c>
      <c r="E26" t="s">
        <v>79</v>
      </c>
      <c r="F26" s="6" t="str">
        <f t="shared" si="0"/>
        <v>INSERT INTO directs(id, director_id, movie_id, created_at, updated_at) VALUES (DEFAULT, (SELECT id FROM directors WHERE first_name = 'George' AND last_name = 'Lucas'), (SELECT id FROM movies WHERE movie_name = 'Star Wars: Episode IV – A New Hope' AND duration = '2:01'), now(), now());</v>
      </c>
    </row>
    <row r="27" spans="1:6" x14ac:dyDescent="0.25">
      <c r="A27" t="s">
        <v>72</v>
      </c>
      <c r="B27" t="str">
        <f xml:space="preserve"> "(SELECT id FROM directors WHERE first_name = '"&amp;directors!B21&amp;"' AND last_name = '"&amp;directors!C21&amp;"')"</f>
        <v>(SELECT id FROM directors WHERE first_name = 'Adam' AND last_name = 'McKay')</v>
      </c>
      <c r="C27" t="str">
        <f xml:space="preserve"> "(SELECT id FROM movies WHERE movie_name = '"&amp;movies!B27&amp;"' AND duration = '"&amp;movies!E27&amp;"')"</f>
        <v>(SELECT id FROM movies WHERE movie_name = 'The Big Short' AND duration = '2:10')</v>
      </c>
      <c r="D27" t="s">
        <v>79</v>
      </c>
      <c r="E27" t="s">
        <v>79</v>
      </c>
      <c r="F27" s="6" t="str">
        <f t="shared" si="0"/>
        <v>INSERT INTO directs(id, director_id, movie_id, created_at, updated_at) VALUES (DEFAULT, (SELECT id FROM directors WHERE first_name = 'Adam' AND last_name = 'McKay'), (SELECT id FROM movies WHERE movie_name = 'The Big Short' AND duration = '2:10'), now(), now());</v>
      </c>
    </row>
    <row r="28" spans="1:6" x14ac:dyDescent="0.25">
      <c r="A28" t="s">
        <v>72</v>
      </c>
      <c r="B28" t="str">
        <f xml:space="preserve"> "(SELECT id FROM directors WHERE first_name = '"&amp;directors!B22&amp;"' AND last_name = '"&amp;directors!C22&amp;"')"</f>
        <v>(SELECT id FROM directors WHERE first_name = 'Masayuki' AND last_name = 'Suo')</v>
      </c>
      <c r="C28" t="str">
        <f xml:space="preserve"> "(SELECT id FROM movies WHERE movie_name = '"&amp;movies!B28&amp;"' AND duration = '"&amp;movies!E28&amp;"')"</f>
        <v>(SELECT id FROM movies WHERE movie_name = 'Shall We Dance?' AND duration = '2:16')</v>
      </c>
      <c r="D28" t="s">
        <v>79</v>
      </c>
      <c r="E28" t="s">
        <v>79</v>
      </c>
      <c r="F28" s="6" t="str">
        <f t="shared" si="0"/>
        <v>INSERT INTO directs(id, director_id, movie_id, created_at, updated_at) VALUES (DEFAULT, (SELECT id FROM directors WHERE first_name = 'Masayuki' AND last_name = 'Suo'), (SELECT id FROM movies WHERE movie_name = 'Shall We Dance?' AND duration = '2:16'), now(), now());</v>
      </c>
    </row>
    <row r="29" spans="1:6" x14ac:dyDescent="0.25">
      <c r="A29" t="s">
        <v>72</v>
      </c>
      <c r="B29" t="str">
        <f xml:space="preserve"> "(SELECT id FROM directors WHERE first_name = '"&amp;directors!B23&amp;"' AND last_name = '"&amp;directors!C23&amp;"')"</f>
        <v>(SELECT id FROM directors WHERE first_name = 'Peter' AND last_name = 'Chelsom')</v>
      </c>
      <c r="C29" t="str">
        <f xml:space="preserve"> "(SELECT id FROM movies WHERE movie_name = '"&amp;movies!B29&amp;"' AND duration = '"&amp;movies!E29&amp;"')"</f>
        <v>(SELECT id FROM movies WHERE movie_name = 'Shall We Dance?' AND duration = '1:44')</v>
      </c>
      <c r="D29" t="s">
        <v>79</v>
      </c>
      <c r="E29" t="s">
        <v>79</v>
      </c>
      <c r="F29" s="6" t="str">
        <f t="shared" si="0"/>
        <v>INSERT INTO directs(id, director_id, movie_id, created_at, updated_at) VALUES (DEFAULT, (SELECT id FROM directors WHERE first_name = 'Peter' AND last_name = 'Chelsom'), (SELECT id FROM movies WHERE movie_name = 'Shall We Dance?' AND duration = '1:44'), now(), now());</v>
      </c>
    </row>
    <row r="30" spans="1:6" x14ac:dyDescent="0.25">
      <c r="A30" t="s">
        <v>72</v>
      </c>
      <c r="B30" t="str">
        <f xml:space="preserve"> "(SELECT id FROM directors WHERE first_name = '"&amp;directors!B24&amp;"' AND last_name = '"&amp;directors!C24&amp;"')"</f>
        <v>(SELECT id FROM directors WHERE first_name = 'Robert' AND last_name = 'Zemeckis')</v>
      </c>
      <c r="C30" t="str">
        <f xml:space="preserve"> "(SELECT id FROM movies WHERE movie_name = '"&amp;movies!B30&amp;"' AND duration = '"&amp;movies!E30&amp;"')"</f>
        <v>(SELECT id FROM movies WHERE movie_name = 'Forrest Gump' AND duration = '2:22')</v>
      </c>
      <c r="D30" t="s">
        <v>79</v>
      </c>
      <c r="E30" t="s">
        <v>79</v>
      </c>
      <c r="F30" s="6" t="str">
        <f t="shared" si="0"/>
        <v>INSERT INTO directs(id, director_id, movie_id, created_at, updated_at) VALUES (DEFAULT, (SELECT id FROM directors WHERE first_name = 'Robert' AND last_name = 'Zemeckis'), (SELECT id FROM movies WHERE movie_name = 'Forrest Gump' AND duration = '2:22'), now(), now());</v>
      </c>
    </row>
    <row r="31" spans="1:6" x14ac:dyDescent="0.25">
      <c r="A31" t="s">
        <v>72</v>
      </c>
      <c r="B31" t="str">
        <f xml:space="preserve"> "(SELECT id FROM directors WHERE first_name = '"&amp;directors!B25&amp;"' AND last_name = '"&amp;directors!C25&amp;"')"</f>
        <v>(SELECT id FROM directors WHERE first_name = 'Tom' AND last_name = 'Hooper')</v>
      </c>
      <c r="C31" t="str">
        <f xml:space="preserve"> "(SELECT id FROM movies WHERE movie_name = '"&amp;movies!B31&amp;"' AND duration = '"&amp;movies!E31&amp;"')"</f>
        <v>(SELECT id FROM movies WHERE movie_name = 'Les Miserables' AND duration = '2:38')</v>
      </c>
      <c r="D31" t="s">
        <v>79</v>
      </c>
      <c r="E31" t="s">
        <v>79</v>
      </c>
      <c r="F31" s="6" t="str">
        <f t="shared" si="0"/>
        <v>INSERT INTO directs(id, director_id, movie_id, created_at, updated_at) VALUES (DEFAULT, (SELECT id FROM directors WHERE first_name = 'Tom' AND last_name = 'Hooper'), (SELECT id FROM movies WHERE movie_name = 'Les Miserables' AND duration = '2:38'), now(), now());</v>
      </c>
    </row>
    <row r="32" spans="1:6" x14ac:dyDescent="0.25">
      <c r="A32" t="s">
        <v>72</v>
      </c>
      <c r="B32" t="str">
        <f xml:space="preserve"> "(SELECT id FROM directors WHERE first_name = '"&amp;directors!B26&amp;"' AND last_name = '"&amp;directors!C26&amp;"')"</f>
        <v>(SELECT id FROM directors WHERE first_name = 'Andrew' AND last_name = 'Niccol')</v>
      </c>
      <c r="C32" t="str">
        <f xml:space="preserve"> "(SELECT id FROM movies WHERE movie_name = '"&amp;movies!B32&amp;"' AND duration = '"&amp;movies!E32&amp;"')"</f>
        <v>(SELECT id FROM movies WHERE movie_name = 'Gattaca' AND duration = '1:46')</v>
      </c>
      <c r="D32" t="s">
        <v>79</v>
      </c>
      <c r="E32" t="s">
        <v>79</v>
      </c>
      <c r="F32" s="6" t="str">
        <f t="shared" si="0"/>
        <v>INSERT INTO directs(id, director_id, movie_id, created_at, updated_at) VALUES (DEFAULT, (SELECT id FROM directors WHERE first_name = 'Andrew' AND last_name = 'Niccol'), (SELECT id FROM movies WHERE movie_name = 'Gattaca' AND duration = '1:46'), now(), now());</v>
      </c>
    </row>
    <row r="33" spans="1:6" x14ac:dyDescent="0.25">
      <c r="A33" t="s">
        <v>72</v>
      </c>
      <c r="B33" t="str">
        <f xml:space="preserve"> "(SELECT id FROM directors WHERE first_name = '"&amp;directors!B27&amp;"' AND last_name = '"&amp;directors!C27&amp;"')"</f>
        <v>(SELECT id FROM directors WHERE first_name = 'Tom' AND last_name = 'Hanks')</v>
      </c>
      <c r="C33" t="str">
        <f xml:space="preserve"> "(SELECT id FROM movies WHERE movie_name = '"&amp;movies!B33&amp;"' AND duration = '"&amp;movies!E33&amp;"')"</f>
        <v>(SELECT id FROM movies WHERE movie_name = 'Larry Crowne' AND duration = '1:38')</v>
      </c>
      <c r="D33" t="s">
        <v>79</v>
      </c>
      <c r="E33" t="s">
        <v>79</v>
      </c>
      <c r="F33" s="6" t="str">
        <f t="shared" si="0"/>
        <v>INSERT INTO directs(id, director_id, movie_id, created_at, updated_at) VALUES (DEFAULT, (SELECT id FROM directors WHERE first_name = 'Tom' AND last_name = 'Hanks'), (SELECT id FROM movies WHERE movie_name = 'Larry Crowne' AND duration = '1:38'), now(), now());</v>
      </c>
    </row>
    <row r="34" spans="1:6" x14ac:dyDescent="0.25">
      <c r="A34" t="s">
        <v>72</v>
      </c>
      <c r="B34" t="str">
        <f xml:space="preserve"> "(SELECT id FROM directors WHERE first_name = '"&amp;directors!B28&amp;"' AND last_name = '"&amp;directors!C28&amp;"')"</f>
        <v>(SELECT id FROM directors WHERE first_name = 'Pete' AND last_name = 'Docter')</v>
      </c>
      <c r="C34" t="str">
        <f xml:space="preserve"> "(SELECT id FROM movies WHERE movie_name = '"&amp;movies!B34&amp;"' AND duration = '"&amp;movies!E34&amp;"')"</f>
        <v>(SELECT id FROM movies WHERE movie_name = 'Up' AND duration = '1:36')</v>
      </c>
      <c r="D34" t="s">
        <v>79</v>
      </c>
      <c r="E34" t="s">
        <v>79</v>
      </c>
      <c r="F34" s="6" t="str">
        <f t="shared" si="0"/>
        <v>INSERT INTO directs(id, director_id, movie_id, created_at, updated_at) VALUES (DEFAULT, (SELECT id FROM directors WHERE first_name = 'Pete' AND last_name = 'Docter'), (SELECT id FROM movies WHERE movie_name = 'Up' AND duration = '1:36'), now(), now());</v>
      </c>
    </row>
    <row r="35" spans="1:6" x14ac:dyDescent="0.25">
      <c r="A35" t="s">
        <v>72</v>
      </c>
      <c r="B35" t="str">
        <f xml:space="preserve"> "(SELECT id FROM directors WHERE first_name = '"&amp;directors!B29&amp;"' AND last_name = '"&amp;directors!C29&amp;"')"</f>
        <v>(SELECT id FROM directors WHERE first_name = 'Bob' AND last_name = 'Peterson')</v>
      </c>
      <c r="C35" t="str">
        <f xml:space="preserve"> "(SELECT id FROM movies WHERE movie_name = '"&amp;movies!B34&amp;"' AND duration = '"&amp;movies!E34&amp;"')"</f>
        <v>(SELECT id FROM movies WHERE movie_name = 'Up' AND duration = '1:36')</v>
      </c>
      <c r="D35" t="s">
        <v>79</v>
      </c>
      <c r="E35" t="s">
        <v>79</v>
      </c>
      <c r="F35" s="6" t="str">
        <f t="shared" si="0"/>
        <v>INSERT INTO directs(id, director_id, movie_id, created_at, updated_at) VALUES (DEFAULT, (SELECT id FROM directors WHERE first_name = 'Bob' AND last_name = 'Peterson'), (SELECT id FROM movies WHERE movie_name = 'Up' AND duration = '1:36'), now(), now());</v>
      </c>
    </row>
    <row r="36" spans="1:6" x14ac:dyDescent="0.25">
      <c r="A36" t="s">
        <v>72</v>
      </c>
      <c r="B36" t="str">
        <f xml:space="preserve"> "(SELECT id FROM directors WHERE first_name = '"&amp;directors!B30&amp;"' AND last_name = '"&amp;directors!C30&amp;"')"</f>
        <v>(SELECT id FROM directors WHERE first_name = 'John' AND last_name = 'Lasseter')</v>
      </c>
      <c r="C36" t="str">
        <f xml:space="preserve"> "(SELECT id FROM movies WHERE movie_name = '"&amp;movies!B35&amp;"' AND duration = '"&amp;movies!E35&amp;"')"</f>
        <v>(SELECT id FROM movies WHERE movie_name = 'Toy Story' AND duration = '1:21')</v>
      </c>
      <c r="D36" t="s">
        <v>79</v>
      </c>
      <c r="E36" t="s">
        <v>79</v>
      </c>
      <c r="F36" s="6" t="str">
        <f t="shared" si="0"/>
        <v>INSERT INTO directs(id, director_id, movie_id, created_at, updated_at) VALUES (DEFAULT, (SELECT id FROM directors WHERE first_name = 'John' AND last_name = 'Lasseter'), (SELECT id FROM movies WHERE movie_name = 'Toy Story' AND duration = '1:21'), now(), now());</v>
      </c>
    </row>
    <row r="37" spans="1:6" x14ac:dyDescent="0.25">
      <c r="A37" t="s">
        <v>72</v>
      </c>
      <c r="B37" t="str">
        <f xml:space="preserve"> "(SELECT id FROM directors WHERE first_name = '"&amp;directors!B31&amp;"' AND last_name = '"&amp;directors!C31&amp;"')"</f>
        <v>(SELECT id FROM directors WHERE first_name = 'J.J.' AND last_name = 'Abrams')</v>
      </c>
      <c r="C37" t="str">
        <f xml:space="preserve"> "(SELECT id FROM movies WHERE movie_name = '"&amp;movies!B36&amp;"' AND duration = '"&amp;movies!E36&amp;"')"</f>
        <v>(SELECT id FROM movies WHERE movie_name = 'Star Trek: Into Darkness' AND duration = '2:12')</v>
      </c>
      <c r="D37" t="s">
        <v>79</v>
      </c>
      <c r="E37" t="s">
        <v>79</v>
      </c>
      <c r="F37" s="6" t="str">
        <f t="shared" si="0"/>
        <v>INSERT INTO directs(id, director_id, movie_id, created_at, updated_at) VALUES (DEFAULT, (SELECT id FROM directors WHERE first_name = 'J.J.' AND last_name = 'Abrams'), (SELECT id FROM movies WHERE movie_name = 'Star Trek: Into Darkness' AND duration = '2:12'), now(), now());</v>
      </c>
    </row>
    <row r="38" spans="1:6" x14ac:dyDescent="0.25">
      <c r="A38" t="s">
        <v>72</v>
      </c>
      <c r="B38" t="str">
        <f xml:space="preserve"> "(SELECT id FROM directors WHERE first_name = '"&amp;directors!B32&amp;"' AND last_name = '"&amp;directors!C32&amp;"')"</f>
        <v>(SELECT id FROM directors WHERE first_name = 'Christopher' AND last_name = 'Nolan')</v>
      </c>
      <c r="C38" t="str">
        <f xml:space="preserve"> "(SELECT id FROM movies WHERE movie_name = '"&amp;movies!B37&amp;"' AND duration = '"&amp;movies!E37&amp;"')"</f>
        <v>(SELECT id FROM movies WHERE movie_name = 'Batman Begins' AND duration = '2:20')</v>
      </c>
      <c r="D38" t="s">
        <v>79</v>
      </c>
      <c r="E38" t="s">
        <v>79</v>
      </c>
      <c r="F38" s="6" t="str">
        <f t="shared" si="0"/>
        <v>INSERT INTO directs(id, director_id, movie_id, created_at, updated_at) VALUES (DEFAULT, (SELECT id FROM directors WHERE first_name = 'Christopher' AND last_name = 'Nolan'), (SELECT id FROM movies WHERE movie_name = 'Batman Begins' AND duration = '2:20'), now(), now());</v>
      </c>
    </row>
    <row r="39" spans="1:6" x14ac:dyDescent="0.25">
      <c r="A39" t="s">
        <v>72</v>
      </c>
      <c r="B39" t="str">
        <f xml:space="preserve"> "(SELECT id FROM directors WHERE first_name = '"&amp;directors!B33&amp;"' AND last_name = '"&amp;directors!C33&amp;"')"</f>
        <v>(SELECT id FROM directors WHERE first_name = 'Steven' AND last_name = 'Spielberg')</v>
      </c>
      <c r="C39" t="str">
        <f xml:space="preserve"> "(SELECT id FROM movies WHERE movie_name = '"&amp;movies!B38&amp;"' AND duration = '"&amp;movies!E38&amp;"')"</f>
        <v>(SELECT id FROM movies WHERE movie_name = 'Bridge of Spies' AND duration = '2:22')</v>
      </c>
      <c r="D39" t="s">
        <v>79</v>
      </c>
      <c r="E39" t="s">
        <v>79</v>
      </c>
      <c r="F39" s="6" t="str">
        <f t="shared" si="0"/>
        <v>INSERT INTO directs(id, director_id, movie_id, created_at, updated_at) VALUES (DEFAULT, (SELECT id FROM directors WHERE first_name = 'Steven' AND last_name = 'Spielberg'), (SELECT id FROM movies WHERE movie_name = 'Bridge of Spies' AND duration = '2:22'), now(), now());</v>
      </c>
    </row>
    <row r="40" spans="1:6" x14ac:dyDescent="0.25">
      <c r="A40" t="s">
        <v>72</v>
      </c>
      <c r="B40" t="str">
        <f xml:space="preserve"> "(SELECT id FROM directors WHERE first_name = '"&amp;directors!B11&amp;"' AND last_name = '"&amp;directors!C11&amp;"')"</f>
        <v>(SELECT id FROM directors WHERE first_name = 'James' AND last_name = 'Cameron')</v>
      </c>
      <c r="C40" t="str">
        <f xml:space="preserve"> "(SELECT id FROM movies WHERE movie_name = '"&amp;movies!B39&amp;"' AND duration = '"&amp;movies!E39&amp;"')"</f>
        <v>(SELECT id FROM movies WHERE movie_name = 'Avatar' AND duration = '2:42')</v>
      </c>
      <c r="D40" t="s">
        <v>79</v>
      </c>
      <c r="E40" t="s">
        <v>79</v>
      </c>
      <c r="F40" s="6" t="str">
        <f t="shared" si="0"/>
        <v>INSERT INTO directs(id, director_id, movie_id, created_at, updated_at) VALUES (DEFAULT, (SELECT id FROM directors WHERE first_name = 'James' AND last_name = 'Cameron'), (SELECT id FROM movies WHERE movie_name = 'Avatar' AND duration = '2:42'), now(), now());</v>
      </c>
    </row>
    <row r="41" spans="1:6" x14ac:dyDescent="0.25">
      <c r="A41" t="s">
        <v>72</v>
      </c>
      <c r="B41" t="str">
        <f xml:space="preserve"> "(SELECT id FROM directors WHERE first_name = '"&amp;directors!B12&amp;"' AND last_name = '"&amp;directors!C12&amp;"')"</f>
        <v>(SELECT id FROM directors WHERE first_name = 'Richard' AND last_name = 'LaGravenese')</v>
      </c>
      <c r="C41" t="str">
        <f xml:space="preserve"> "(SELECT id FROM movies WHERE movie_name = '"&amp;movies!B40&amp;"' AND duration = '"&amp;movies!E40&amp;"')"</f>
        <v>(SELECT id FROM movies WHERE movie_name = 'Deadpool' AND duration = '1:48')</v>
      </c>
      <c r="D41" t="s">
        <v>79</v>
      </c>
      <c r="E41" t="s">
        <v>79</v>
      </c>
      <c r="F41" s="6" t="str">
        <f t="shared" si="0"/>
        <v>INSERT INTO directs(id, director_id, movie_id, created_at, updated_at) VALUES (DEFAULT, (SELECT id FROM directors WHERE first_name = 'Richard' AND last_name = 'LaGravenese'), (SELECT id FROM movies WHERE movie_name = 'Deadpool' AND duration = '1:48'), now(), now());</v>
      </c>
    </row>
    <row r="42" spans="1:6" x14ac:dyDescent="0.25">
      <c r="A42" t="s">
        <v>72</v>
      </c>
      <c r="B42" t="str">
        <f xml:space="preserve"> "(SELECT id FROM directors WHERE first_name = '"&amp;directors!B13&amp;"' AND last_name = '"&amp;directors!C13&amp;"')"</f>
        <v>(SELECT id FROM directors WHERE first_name = 'Edward' AND last_name = 'Zwick')</v>
      </c>
      <c r="C42" t="str">
        <f xml:space="preserve"> "(SELECT id FROM movies WHERE movie_name = '"&amp;movies!B41&amp;"' AND duration = '"&amp;movies!E41&amp;"')"</f>
        <v>(SELECT id FROM movies WHERE movie_name = 'Amelie' AND duration = '2:02')</v>
      </c>
      <c r="D42" t="s">
        <v>79</v>
      </c>
      <c r="E42" t="s">
        <v>79</v>
      </c>
      <c r="F42" s="6" t="str">
        <f t="shared" si="0"/>
        <v>INSERT INTO directs(id, director_id, movie_id, created_at, updated_at) VALUES (DEFAULT, (SELECT id FROM directors WHERE first_name = 'Edward' AND last_name = 'Zwick'), (SELECT id FROM movies WHERE movie_name = 'Amelie' AND duration = '2:02'), now(), now());</v>
      </c>
    </row>
    <row r="43" spans="1:6" x14ac:dyDescent="0.25">
      <c r="A43" t="s">
        <v>72</v>
      </c>
      <c r="B43" t="str">
        <f xml:space="preserve"> "(SELECT id FROM directors WHERE first_name = '"&amp;directors!B33&amp;"' AND last_name = '"&amp;directors!C33&amp;"')"</f>
        <v>(SELECT id FROM directors WHERE first_name = 'Steven' AND last_name = 'Spielberg')</v>
      </c>
      <c r="C43" t="str">
        <f xml:space="preserve"> "(SELECT id FROM movies WHERE movie_name = '"&amp;movies!B42&amp;"' AND duration = '"&amp;movies!E42&amp;"')"</f>
        <v>(SELECT id FROM movies WHERE movie_name = 'Catch Me If You Can' AND duration = '2:21')</v>
      </c>
      <c r="D43" t="s">
        <v>79</v>
      </c>
      <c r="E43" t="s">
        <v>79</v>
      </c>
      <c r="F43" s="6" t="str">
        <f t="shared" si="0"/>
        <v>INSERT INTO directs(id, director_id, movie_id, created_at, updated_at) VALUES (DEFAULT, (SELECT id FROM directors WHERE first_name = 'Steven' AND last_name = 'Spielberg'), (SELECT id FROM movies WHERE movie_name = 'Catch Me If You Can' AND duration = '2:21'), now(), now());</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G2" sqref="G2:G21"/>
    </sheetView>
  </sheetViews>
  <sheetFormatPr defaultRowHeight="15" x14ac:dyDescent="0.25"/>
  <cols>
    <col min="1" max="1" width="11.42578125" customWidth="1"/>
    <col min="2" max="2" width="18.85546875" bestFit="1" customWidth="1"/>
    <col min="3" max="3" width="11.42578125" customWidth="1"/>
    <col min="4" max="4" width="12.5703125" bestFit="1" customWidth="1"/>
    <col min="5" max="6" width="11.42578125" customWidth="1"/>
    <col min="7" max="7" width="191.5703125" style="6" bestFit="1" customWidth="1"/>
  </cols>
  <sheetData>
    <row r="1" spans="1:7" x14ac:dyDescent="0.25">
      <c r="A1" s="2" t="s">
        <v>0</v>
      </c>
      <c r="B1" s="3" t="s">
        <v>1</v>
      </c>
      <c r="C1" s="3" t="s">
        <v>2</v>
      </c>
      <c r="D1" s="3" t="s">
        <v>3</v>
      </c>
      <c r="E1" s="3" t="s">
        <v>4</v>
      </c>
      <c r="F1" s="3" t="s">
        <v>5</v>
      </c>
      <c r="G1" s="5" t="s">
        <v>6</v>
      </c>
    </row>
    <row r="2" spans="1:7" x14ac:dyDescent="0.25">
      <c r="A2" t="s">
        <v>72</v>
      </c>
      <c r="B2" t="s">
        <v>81</v>
      </c>
      <c r="C2" t="s">
        <v>80</v>
      </c>
      <c r="D2" t="str">
        <f xml:space="preserve"> "(SELECT id FROM user_types WHERE type_name = 'Member')"</f>
        <v>(SELECT id FROM user_types WHERE type_name = 'Member')</v>
      </c>
      <c r="E2" t="s">
        <v>79</v>
      </c>
      <c r="F2" t="s">
        <v>79</v>
      </c>
      <c r="G2" s="6" t="str">
        <f t="shared" ref="G2:G21" si="0" xml:space="preserve"> "INSERT INTO users("&amp;A$1&amp;", "&amp;B$1&amp;", "&amp;C$1&amp;", "&amp;D$1&amp;", "&amp;E$1&amp;", "&amp;F$1&amp;") VALUES ("&amp;A2&amp;", '"&amp;B2&amp;"', '"&amp;C2&amp;"', "&amp;D2&amp;", "&amp;E2&amp;", "&amp;F2&amp;");"</f>
        <v>INSERT INTO users(id, email, password, user_type_id, created_at, updated_at) VALUES (DEFAULT, 'user1@movie.com', 'password1', (SELECT id FROM user_types WHERE type_name = 'Member'), now(), now());</v>
      </c>
    </row>
    <row r="3" spans="1:7" x14ac:dyDescent="0.25">
      <c r="A3" t="s">
        <v>72</v>
      </c>
      <c r="B3" t="s">
        <v>82</v>
      </c>
      <c r="C3" t="s">
        <v>101</v>
      </c>
      <c r="D3" t="str">
        <f t="shared" ref="D3:D20" si="1" xml:space="preserve"> "(SELECT id FROM user_types WHERE type_name = 'Member')"</f>
        <v>(SELECT id FROM user_types WHERE type_name = 'Member')</v>
      </c>
      <c r="E3" t="s">
        <v>79</v>
      </c>
      <c r="F3" t="s">
        <v>79</v>
      </c>
      <c r="G3" s="6" t="str">
        <f t="shared" si="0"/>
        <v>INSERT INTO users(id, email, password, user_type_id, created_at, updated_at) VALUES (DEFAULT, 'user2@movie.com', 'password2', (SELECT id FROM user_types WHERE type_name = 'Member'), now(), now());</v>
      </c>
    </row>
    <row r="4" spans="1:7" x14ac:dyDescent="0.25">
      <c r="A4" t="s">
        <v>72</v>
      </c>
      <c r="B4" t="s">
        <v>83</v>
      </c>
      <c r="C4" t="s">
        <v>102</v>
      </c>
      <c r="D4" t="str">
        <f t="shared" si="1"/>
        <v>(SELECT id FROM user_types WHERE type_name = 'Member')</v>
      </c>
      <c r="E4" t="s">
        <v>79</v>
      </c>
      <c r="F4" t="s">
        <v>79</v>
      </c>
      <c r="G4" s="6" t="str">
        <f t="shared" si="0"/>
        <v>INSERT INTO users(id, email, password, user_type_id, created_at, updated_at) VALUES (DEFAULT, 'user3@movie.com', 'password3', (SELECT id FROM user_types WHERE type_name = 'Member'), now(), now());</v>
      </c>
    </row>
    <row r="5" spans="1:7" x14ac:dyDescent="0.25">
      <c r="A5" t="s">
        <v>72</v>
      </c>
      <c r="B5" t="s">
        <v>84</v>
      </c>
      <c r="C5" t="s">
        <v>103</v>
      </c>
      <c r="D5" t="str">
        <f t="shared" si="1"/>
        <v>(SELECT id FROM user_types WHERE type_name = 'Member')</v>
      </c>
      <c r="E5" t="s">
        <v>79</v>
      </c>
      <c r="F5" t="s">
        <v>79</v>
      </c>
      <c r="G5" s="6" t="str">
        <f t="shared" si="0"/>
        <v>INSERT INTO users(id, email, password, user_type_id, created_at, updated_at) VALUES (DEFAULT, 'user4@movie.com', 'password4', (SELECT id FROM user_types WHERE type_name = 'Member'), now(), now());</v>
      </c>
    </row>
    <row r="6" spans="1:7" x14ac:dyDescent="0.25">
      <c r="A6" t="s">
        <v>72</v>
      </c>
      <c r="B6" t="s">
        <v>85</v>
      </c>
      <c r="C6" t="s">
        <v>104</v>
      </c>
      <c r="D6" t="str">
        <f t="shared" si="1"/>
        <v>(SELECT id FROM user_types WHERE type_name = 'Member')</v>
      </c>
      <c r="E6" t="s">
        <v>79</v>
      </c>
      <c r="F6" t="s">
        <v>79</v>
      </c>
      <c r="G6" s="6" t="str">
        <f t="shared" si="0"/>
        <v>INSERT INTO users(id, email, password, user_type_id, created_at, updated_at) VALUES (DEFAULT, 'user5@movie.com', 'password5', (SELECT id FROM user_types WHERE type_name = 'Member'), now(), now());</v>
      </c>
    </row>
    <row r="7" spans="1:7" x14ac:dyDescent="0.25">
      <c r="A7" t="s">
        <v>72</v>
      </c>
      <c r="B7" t="s">
        <v>86</v>
      </c>
      <c r="C7" t="s">
        <v>105</v>
      </c>
      <c r="D7" t="str">
        <f t="shared" si="1"/>
        <v>(SELECT id FROM user_types WHERE type_name = 'Member')</v>
      </c>
      <c r="E7" t="s">
        <v>79</v>
      </c>
      <c r="F7" t="s">
        <v>79</v>
      </c>
      <c r="G7" s="6" t="str">
        <f t="shared" si="0"/>
        <v>INSERT INTO users(id, email, password, user_type_id, created_at, updated_at) VALUES (DEFAULT, 'user6@movie.com', 'password6', (SELECT id FROM user_types WHERE type_name = 'Member'), now(), now());</v>
      </c>
    </row>
    <row r="8" spans="1:7" x14ac:dyDescent="0.25">
      <c r="A8" t="s">
        <v>72</v>
      </c>
      <c r="B8" t="s">
        <v>87</v>
      </c>
      <c r="C8" t="s">
        <v>106</v>
      </c>
      <c r="D8" t="str">
        <f t="shared" si="1"/>
        <v>(SELECT id FROM user_types WHERE type_name = 'Member')</v>
      </c>
      <c r="E8" t="s">
        <v>79</v>
      </c>
      <c r="F8" t="s">
        <v>79</v>
      </c>
      <c r="G8" s="6" t="str">
        <f t="shared" si="0"/>
        <v>INSERT INTO users(id, email, password, user_type_id, created_at, updated_at) VALUES (DEFAULT, 'user7@movie.com', 'password7', (SELECT id FROM user_types WHERE type_name = 'Member'), now(), now());</v>
      </c>
    </row>
    <row r="9" spans="1:7" x14ac:dyDescent="0.25">
      <c r="A9" t="s">
        <v>72</v>
      </c>
      <c r="B9" t="s">
        <v>88</v>
      </c>
      <c r="C9" t="s">
        <v>107</v>
      </c>
      <c r="D9" t="str">
        <f t="shared" si="1"/>
        <v>(SELECT id FROM user_types WHERE type_name = 'Member')</v>
      </c>
      <c r="E9" t="s">
        <v>79</v>
      </c>
      <c r="F9" t="s">
        <v>79</v>
      </c>
      <c r="G9" s="6" t="str">
        <f t="shared" si="0"/>
        <v>INSERT INTO users(id, email, password, user_type_id, created_at, updated_at) VALUES (DEFAULT, 'user8@movie.com', 'password8', (SELECT id FROM user_types WHERE type_name = 'Member'), now(), now());</v>
      </c>
    </row>
    <row r="10" spans="1:7" x14ac:dyDescent="0.25">
      <c r="A10" t="s">
        <v>72</v>
      </c>
      <c r="B10" t="s">
        <v>89</v>
      </c>
      <c r="C10" t="s">
        <v>108</v>
      </c>
      <c r="D10" t="str">
        <f t="shared" si="1"/>
        <v>(SELECT id FROM user_types WHERE type_name = 'Member')</v>
      </c>
      <c r="E10" t="s">
        <v>79</v>
      </c>
      <c r="F10" t="s">
        <v>79</v>
      </c>
      <c r="G10" s="6" t="str">
        <f t="shared" si="0"/>
        <v>INSERT INTO users(id, email, password, user_type_id, created_at, updated_at) VALUES (DEFAULT, 'user9@movie.com', 'password9', (SELECT id FROM user_types WHERE type_name = 'Member'), now(), now());</v>
      </c>
    </row>
    <row r="11" spans="1:7" x14ac:dyDescent="0.25">
      <c r="A11" t="s">
        <v>72</v>
      </c>
      <c r="B11" t="s">
        <v>90</v>
      </c>
      <c r="C11" t="s">
        <v>109</v>
      </c>
      <c r="D11" t="str">
        <f t="shared" si="1"/>
        <v>(SELECT id FROM user_types WHERE type_name = 'Member')</v>
      </c>
      <c r="E11" t="s">
        <v>79</v>
      </c>
      <c r="F11" t="s">
        <v>79</v>
      </c>
      <c r="G11" s="6" t="str">
        <f t="shared" si="0"/>
        <v>INSERT INTO users(id, email, password, user_type_id, created_at, updated_at) VALUES (DEFAULT, 'user10@movie.com', 'password10', (SELECT id FROM user_types WHERE type_name = 'Member'), now(), now());</v>
      </c>
    </row>
    <row r="12" spans="1:7" x14ac:dyDescent="0.25">
      <c r="A12" t="s">
        <v>72</v>
      </c>
      <c r="B12" t="s">
        <v>91</v>
      </c>
      <c r="C12" t="s">
        <v>110</v>
      </c>
      <c r="D12" t="str">
        <f t="shared" si="1"/>
        <v>(SELECT id FROM user_types WHERE type_name = 'Member')</v>
      </c>
      <c r="E12" t="s">
        <v>79</v>
      </c>
      <c r="F12" t="s">
        <v>79</v>
      </c>
      <c r="G12" s="6" t="str">
        <f t="shared" si="0"/>
        <v>INSERT INTO users(id, email, password, user_type_id, created_at, updated_at) VALUES (DEFAULT, 'user11@movie.com', 'password11', (SELECT id FROM user_types WHERE type_name = 'Member'), now(), now());</v>
      </c>
    </row>
    <row r="13" spans="1:7" x14ac:dyDescent="0.25">
      <c r="A13" t="s">
        <v>72</v>
      </c>
      <c r="B13" t="s">
        <v>92</v>
      </c>
      <c r="C13" t="s">
        <v>111</v>
      </c>
      <c r="D13" t="str">
        <f t="shared" si="1"/>
        <v>(SELECT id FROM user_types WHERE type_name = 'Member')</v>
      </c>
      <c r="E13" t="s">
        <v>79</v>
      </c>
      <c r="F13" t="s">
        <v>79</v>
      </c>
      <c r="G13" s="6" t="str">
        <f t="shared" si="0"/>
        <v>INSERT INTO users(id, email, password, user_type_id, created_at, updated_at) VALUES (DEFAULT, 'user12@movie.com', 'password12', (SELECT id FROM user_types WHERE type_name = 'Member'), now(), now());</v>
      </c>
    </row>
    <row r="14" spans="1:7" x14ac:dyDescent="0.25">
      <c r="A14" t="s">
        <v>72</v>
      </c>
      <c r="B14" t="s">
        <v>93</v>
      </c>
      <c r="C14" t="s">
        <v>112</v>
      </c>
      <c r="D14" t="str">
        <f t="shared" si="1"/>
        <v>(SELECT id FROM user_types WHERE type_name = 'Member')</v>
      </c>
      <c r="E14" t="s">
        <v>79</v>
      </c>
      <c r="F14" t="s">
        <v>79</v>
      </c>
      <c r="G14" s="6" t="str">
        <f t="shared" si="0"/>
        <v>INSERT INTO users(id, email, password, user_type_id, created_at, updated_at) VALUES (DEFAULT, 'user13@movie.com', 'password13', (SELECT id FROM user_types WHERE type_name = 'Member'), now(), now());</v>
      </c>
    </row>
    <row r="15" spans="1:7" x14ac:dyDescent="0.25">
      <c r="A15" t="s">
        <v>72</v>
      </c>
      <c r="B15" t="s">
        <v>94</v>
      </c>
      <c r="C15" t="s">
        <v>113</v>
      </c>
      <c r="D15" t="str">
        <f t="shared" si="1"/>
        <v>(SELECT id FROM user_types WHERE type_name = 'Member')</v>
      </c>
      <c r="E15" t="s">
        <v>79</v>
      </c>
      <c r="F15" t="s">
        <v>79</v>
      </c>
      <c r="G15" s="6" t="str">
        <f t="shared" si="0"/>
        <v>INSERT INTO users(id, email, password, user_type_id, created_at, updated_at) VALUES (DEFAULT, 'user14@movie.com', 'password14', (SELECT id FROM user_types WHERE type_name = 'Member'), now(), now());</v>
      </c>
    </row>
    <row r="16" spans="1:7" x14ac:dyDescent="0.25">
      <c r="A16" t="s">
        <v>72</v>
      </c>
      <c r="B16" t="s">
        <v>95</v>
      </c>
      <c r="C16" t="s">
        <v>114</v>
      </c>
      <c r="D16" t="str">
        <f t="shared" si="1"/>
        <v>(SELECT id FROM user_types WHERE type_name = 'Member')</v>
      </c>
      <c r="E16" t="s">
        <v>79</v>
      </c>
      <c r="F16" t="s">
        <v>79</v>
      </c>
      <c r="G16" s="6" t="str">
        <f t="shared" si="0"/>
        <v>INSERT INTO users(id, email, password, user_type_id, created_at, updated_at) VALUES (DEFAULT, 'user15@movie.com', 'password15', (SELECT id FROM user_types WHERE type_name = 'Member'), now(), now());</v>
      </c>
    </row>
    <row r="17" spans="1:7" x14ac:dyDescent="0.25">
      <c r="A17" t="s">
        <v>72</v>
      </c>
      <c r="B17" t="s">
        <v>96</v>
      </c>
      <c r="C17" t="s">
        <v>115</v>
      </c>
      <c r="D17" t="str">
        <f t="shared" si="1"/>
        <v>(SELECT id FROM user_types WHERE type_name = 'Member')</v>
      </c>
      <c r="E17" t="s">
        <v>79</v>
      </c>
      <c r="F17" t="s">
        <v>79</v>
      </c>
      <c r="G17" s="6" t="str">
        <f t="shared" si="0"/>
        <v>INSERT INTO users(id, email, password, user_type_id, created_at, updated_at) VALUES (DEFAULT, 'user16@movie.com', 'password16', (SELECT id FROM user_types WHERE type_name = 'Member'), now(), now());</v>
      </c>
    </row>
    <row r="18" spans="1:7" x14ac:dyDescent="0.25">
      <c r="A18" t="s">
        <v>72</v>
      </c>
      <c r="B18" t="s">
        <v>97</v>
      </c>
      <c r="C18" t="s">
        <v>116</v>
      </c>
      <c r="D18" t="str">
        <f t="shared" si="1"/>
        <v>(SELECT id FROM user_types WHERE type_name = 'Member')</v>
      </c>
      <c r="E18" t="s">
        <v>79</v>
      </c>
      <c r="F18" t="s">
        <v>79</v>
      </c>
      <c r="G18" s="6" t="str">
        <f t="shared" si="0"/>
        <v>INSERT INTO users(id, email, password, user_type_id, created_at, updated_at) VALUES (DEFAULT, 'user17@movie.com', 'password17', (SELECT id FROM user_types WHERE type_name = 'Member'), now(), now());</v>
      </c>
    </row>
    <row r="19" spans="1:7" x14ac:dyDescent="0.25">
      <c r="A19" t="s">
        <v>72</v>
      </c>
      <c r="B19" t="s">
        <v>98</v>
      </c>
      <c r="C19" t="s">
        <v>117</v>
      </c>
      <c r="D19" t="str">
        <f t="shared" si="1"/>
        <v>(SELECT id FROM user_types WHERE type_name = 'Member')</v>
      </c>
      <c r="E19" t="s">
        <v>79</v>
      </c>
      <c r="F19" t="s">
        <v>79</v>
      </c>
      <c r="G19" s="6" t="str">
        <f t="shared" si="0"/>
        <v>INSERT INTO users(id, email, password, user_type_id, created_at, updated_at) VALUES (DEFAULT, 'user18@movie.com', 'password18', (SELECT id FROM user_types WHERE type_name = 'Member'), now(), now());</v>
      </c>
    </row>
    <row r="20" spans="1:7" x14ac:dyDescent="0.25">
      <c r="A20" t="s">
        <v>72</v>
      </c>
      <c r="B20" t="s">
        <v>99</v>
      </c>
      <c r="C20" t="s">
        <v>118</v>
      </c>
      <c r="D20" t="str">
        <f t="shared" si="1"/>
        <v>(SELECT id FROM user_types WHERE type_name = 'Member')</v>
      </c>
      <c r="E20" t="s">
        <v>79</v>
      </c>
      <c r="F20" t="s">
        <v>79</v>
      </c>
      <c r="G20" s="6" t="str">
        <f t="shared" si="0"/>
        <v>INSERT INTO users(id, email, password, user_type_id, created_at, updated_at) VALUES (DEFAULT, 'user19@movie.com', 'password19', (SELECT id FROM user_types WHERE type_name = 'Member'), now(), now());</v>
      </c>
    </row>
    <row r="21" spans="1:7" x14ac:dyDescent="0.25">
      <c r="A21" t="s">
        <v>72</v>
      </c>
      <c r="B21" t="s">
        <v>100</v>
      </c>
      <c r="C21" t="s">
        <v>119</v>
      </c>
      <c r="D21" t="str">
        <f xml:space="preserve"> "(SELECT id FROM user_types WHERE type_name = 'Member')"</f>
        <v>(SELECT id FROM user_types WHERE type_name = 'Member')</v>
      </c>
      <c r="E21" t="s">
        <v>79</v>
      </c>
      <c r="F21" t="s">
        <v>79</v>
      </c>
      <c r="G21" s="6" t="str">
        <f t="shared" si="0"/>
        <v>INSERT INTO users(id, email, password, user_type_id, created_at, updated_at) VALUES (DEFAULT, 'user20@movie.com', 'password20', (SELECT id FROM user_types WHERE type_name = 'Member'), now(), now());</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workbookViewId="0">
      <selection activeCell="F11" sqref="F11"/>
    </sheetView>
  </sheetViews>
  <sheetFormatPr defaultRowHeight="15" x14ac:dyDescent="0.25"/>
  <cols>
    <col min="1" max="1" width="11.42578125" customWidth="1"/>
    <col min="2" max="2" width="23.85546875" bestFit="1" customWidth="1"/>
    <col min="3" max="3" width="57.7109375" customWidth="1"/>
    <col min="4" max="5" width="11.42578125" customWidth="1"/>
    <col min="6" max="6" width="45.7109375" style="6" customWidth="1"/>
  </cols>
  <sheetData>
    <row r="1" spans="1:6" x14ac:dyDescent="0.25">
      <c r="A1" s="2" t="s">
        <v>0</v>
      </c>
      <c r="B1" s="3" t="s">
        <v>71</v>
      </c>
      <c r="C1" s="3" t="s">
        <v>60</v>
      </c>
      <c r="D1" s="3" t="s">
        <v>4</v>
      </c>
      <c r="E1" s="3" t="s">
        <v>5</v>
      </c>
      <c r="F1" s="5" t="s">
        <v>6</v>
      </c>
    </row>
    <row r="2" spans="1:6" x14ac:dyDescent="0.25">
      <c r="A2" t="s">
        <v>72</v>
      </c>
      <c r="B2" t="s">
        <v>497</v>
      </c>
      <c r="C2" t="str">
        <f xml:space="preserve"> "(SELECT id FROM movies WHERE movie_name = '"&amp;movies!B2&amp;"' AND duration = '"&amp;movies!E2&amp;"')"</f>
        <v>(SELECT id FROM movies WHERE movie_name = 'The Lord of the Rings: The Fellowship of the Ring' AND duration = '2:58')</v>
      </c>
      <c r="D2" t="s">
        <v>79</v>
      </c>
      <c r="E2" t="s">
        <v>79</v>
      </c>
      <c r="F2" s="6" t="str">
        <f xml:space="preserve"> "INSERT INTO sponsors("&amp;A$1&amp;", "&amp;B$1&amp;", "&amp;C$1&amp;", "&amp;D$1&amp;", "&amp;E$1&amp;") VALUES ("&amp;A2&amp;", (SELECT id FROM studios WHERE studio_name = '"&amp;B2&amp;"'), "&amp;C2&amp;", "&amp;D2&amp;", "&amp;E2&amp;");"</f>
        <v>INSERT INTO sponsors(id, studio_id, movie_id, created_at, updated_at) VALUES (DEFAULT, (SELECT id FROM studios WHERE studio_name = 'New Line Cinema'), (SELECT id FROM movies WHERE movie_name = 'The Lord of the Rings: The Fellowship of the Ring' AND duration = '2:58'), now(), now());</v>
      </c>
    </row>
    <row r="3" spans="1:6" x14ac:dyDescent="0.25">
      <c r="A3" t="s">
        <v>72</v>
      </c>
      <c r="B3" t="s">
        <v>498</v>
      </c>
      <c r="C3" t="str">
        <f xml:space="preserve"> "(SELECT id FROM movies WHERE movie_name = '"&amp;movies!B2&amp;"' AND duration = '"&amp;movies!E2&amp;"')"</f>
        <v>(SELECT id FROM movies WHERE movie_name = 'The Lord of the Rings: The Fellowship of the Ring' AND duration = '2:58')</v>
      </c>
      <c r="D3" t="s">
        <v>79</v>
      </c>
      <c r="E3" t="s">
        <v>79</v>
      </c>
      <c r="F3" s="6" t="str">
        <f t="shared" ref="F3:F64" si="0" xml:space="preserve"> "INSERT INTO sponsors("&amp;A$1&amp;", "&amp;B$1&amp;", "&amp;C$1&amp;", "&amp;D$1&amp;", "&amp;E$1&amp;") VALUES ("&amp;A3&amp;", (SELECT id FROM studios WHERE studio_name = '"&amp;B3&amp;"'), "&amp;C3&amp;", "&amp;D3&amp;", "&amp;E3&amp;");"</f>
        <v>INSERT INTO sponsors(id, studio_id, movie_id, created_at, updated_at) VALUES (DEFAULT, (SELECT id FROM studios WHERE studio_name = 'WingNut Films'), (SELECT id FROM movies WHERE movie_name = 'The Lord of the Rings: The Fellowship of the Ring' AND duration = '2:58'), now(), now());</v>
      </c>
    </row>
    <row r="4" spans="1:6" x14ac:dyDescent="0.25">
      <c r="A4" t="s">
        <v>72</v>
      </c>
      <c r="B4" t="s">
        <v>502</v>
      </c>
      <c r="C4" t="str">
        <f xml:space="preserve"> "(SELECT id FROM movies WHERE movie_name = '"&amp;movies!B2&amp;"' AND duration = '"&amp;movies!E2&amp;"')"</f>
        <v>(SELECT id FROM movies WHERE movie_name = 'The Lord of the Rings: The Fellowship of the Ring' AND duration = '2:58')</v>
      </c>
      <c r="D4" t="s">
        <v>79</v>
      </c>
      <c r="E4" t="s">
        <v>79</v>
      </c>
      <c r="F4" s="6" t="str">
        <f t="shared" si="0"/>
        <v>INSERT INTO sponsors(id, studio_id, movie_id, created_at, updated_at) VALUES (DEFAULT, (SELECT id FROM studios WHERE studio_name = 'The Saul Zaentz Company'), (SELECT id FROM movies WHERE movie_name = 'The Lord of the Rings: The Fellowship of the Ring' AND duration = '2:58'), now(), now());</v>
      </c>
    </row>
    <row r="5" spans="1:6" x14ac:dyDescent="0.25">
      <c r="A5" t="s">
        <v>72</v>
      </c>
      <c r="B5" t="s">
        <v>497</v>
      </c>
      <c r="C5" t="str">
        <f xml:space="preserve"> "(SELECT id FROM movies WHERE movie_name = '"&amp;movies!B3&amp;"' AND duration = '"&amp;movies!E3&amp;"')"</f>
        <v>(SELECT id FROM movies WHERE movie_name = 'The Lord of the Rings: The Two Towers' AND duration = '2:59')</v>
      </c>
      <c r="D5" t="s">
        <v>79</v>
      </c>
      <c r="E5" t="s">
        <v>79</v>
      </c>
      <c r="F5" s="6" t="str">
        <f t="shared" si="0"/>
        <v>INSERT INTO sponsors(id, studio_id, movie_id, created_at, updated_at) VALUES (DEFAULT, (SELECT id FROM studios WHERE studio_name = 'New Line Cinema'), (SELECT id FROM movies WHERE movie_name = 'The Lord of the Rings: The Two Towers' AND duration = '2:59'), now(), now());</v>
      </c>
    </row>
    <row r="6" spans="1:6" x14ac:dyDescent="0.25">
      <c r="A6" t="s">
        <v>72</v>
      </c>
      <c r="B6" t="s">
        <v>498</v>
      </c>
      <c r="C6" t="str">
        <f xml:space="preserve"> "(SELECT id FROM movies WHERE movie_name = '"&amp;movies!B3&amp;"' AND duration = '"&amp;movies!E3&amp;"')"</f>
        <v>(SELECT id FROM movies WHERE movie_name = 'The Lord of the Rings: The Two Towers' AND duration = '2:59')</v>
      </c>
      <c r="D6" t="s">
        <v>79</v>
      </c>
      <c r="E6" t="s">
        <v>79</v>
      </c>
      <c r="F6" s="6" t="str">
        <f t="shared" si="0"/>
        <v>INSERT INTO sponsors(id, studio_id, movie_id, created_at, updated_at) VALUES (DEFAULT, (SELECT id FROM studios WHERE studio_name = 'WingNut Films'), (SELECT id FROM movies WHERE movie_name = 'The Lord of the Rings: The Two Towers' AND duration = '2:59'), now(), now());</v>
      </c>
    </row>
    <row r="7" spans="1:6" x14ac:dyDescent="0.25">
      <c r="A7" t="s">
        <v>72</v>
      </c>
      <c r="B7" t="s">
        <v>502</v>
      </c>
      <c r="C7" t="str">
        <f xml:space="preserve"> "(SELECT id FROM movies WHERE movie_name = '"&amp;movies!B3&amp;"' AND duration = '"&amp;movies!E3&amp;"')"</f>
        <v>(SELECT id FROM movies WHERE movie_name = 'The Lord of the Rings: The Two Towers' AND duration = '2:59')</v>
      </c>
      <c r="D7" t="s">
        <v>79</v>
      </c>
      <c r="E7" t="s">
        <v>79</v>
      </c>
      <c r="F7" s="6" t="str">
        <f t="shared" si="0"/>
        <v>INSERT INTO sponsors(id, studio_id, movie_id, created_at, updated_at) VALUES (DEFAULT, (SELECT id FROM studios WHERE studio_name = 'The Saul Zaentz Company'), (SELECT id FROM movies WHERE movie_name = 'The Lord of the Rings: The Two Towers' AND duration = '2:59'), now(), now());</v>
      </c>
    </row>
    <row r="8" spans="1:6" x14ac:dyDescent="0.25">
      <c r="A8" t="s">
        <v>72</v>
      </c>
      <c r="B8" t="str">
        <f xml:space="preserve"> studios!B2</f>
        <v>New Line Cinema</v>
      </c>
      <c r="C8" t="str">
        <f xml:space="preserve"> "(SELECT id FROM movies WHERE movie_name = '"&amp;movies!B4&amp;"' AND duration = '"&amp;movies!E4&amp;"')"</f>
        <v>(SELECT id FROM movies WHERE movie_name = 'The Lord of the Rings: The Return of the King' AND duration = '3:21')</v>
      </c>
      <c r="D8" t="s">
        <v>79</v>
      </c>
      <c r="E8" t="s">
        <v>79</v>
      </c>
      <c r="F8" s="6" t="str">
        <f t="shared" si="0"/>
        <v>INSERT INTO sponsors(id, studio_id, movie_id, created_at, updated_at) VALUES (DEFAULT, (SELECT id FROM studios WHERE studio_name = 'New Line Cinema'), (SELECT id FROM movies WHERE movie_name = 'The Lord of the Rings: The Return of the King' AND duration = '3:21'), now(), now());</v>
      </c>
    </row>
    <row r="9" spans="1:6" x14ac:dyDescent="0.25">
      <c r="A9" t="s">
        <v>72</v>
      </c>
      <c r="B9" t="str">
        <f xml:space="preserve"> studios!B3</f>
        <v>WingNut Films</v>
      </c>
      <c r="C9" t="str">
        <f xml:space="preserve"> "(SELECT id FROM movies WHERE movie_name = '"&amp;movies!B4&amp;"' AND duration = '"&amp;movies!E4&amp;"')"</f>
        <v>(SELECT id FROM movies WHERE movie_name = 'The Lord of the Rings: The Return of the King' AND duration = '3:21')</v>
      </c>
      <c r="D9" t="s">
        <v>79</v>
      </c>
      <c r="E9" t="s">
        <v>79</v>
      </c>
      <c r="F9" s="6" t="str">
        <f t="shared" si="0"/>
        <v>INSERT INTO sponsors(id, studio_id, movie_id, created_at, updated_at) VALUES (DEFAULT, (SELECT id FROM studios WHERE studio_name = 'WingNut Films'), (SELECT id FROM movies WHERE movie_name = 'The Lord of the Rings: The Return of the King' AND duration = '3:21'), now(), now());</v>
      </c>
    </row>
    <row r="10" spans="1:6" x14ac:dyDescent="0.25">
      <c r="A10" t="s">
        <v>72</v>
      </c>
      <c r="B10" t="str">
        <f xml:space="preserve"> studios!B4</f>
        <v>The Saul Zaentz Company</v>
      </c>
      <c r="C10" t="str">
        <f xml:space="preserve"> "(SELECT id FROM movies WHERE movie_name = '"&amp;movies!B4&amp;"' AND duration = '"&amp;movies!E4&amp;"')"</f>
        <v>(SELECT id FROM movies WHERE movie_name = 'The Lord of the Rings: The Return of the King' AND duration = '3:21')</v>
      </c>
      <c r="D10" t="s">
        <v>79</v>
      </c>
      <c r="E10" t="s">
        <v>79</v>
      </c>
      <c r="F10" s="6" t="str">
        <f t="shared" si="0"/>
        <v>INSERT INTO sponsors(id, studio_id, movie_id, created_at, updated_at) VALUES (DEFAULT, (SELECT id FROM studios WHERE studio_name = 'The Saul Zaentz Company'), (SELECT id FROM movies WHERE movie_name = 'The Lord of the Rings: The Return of the King' AND duration = '3:21'), now(), now());</v>
      </c>
    </row>
    <row r="11" spans="1:6" x14ac:dyDescent="0.25">
      <c r="A11" t="s">
        <v>72</v>
      </c>
      <c r="B11" t="str">
        <f xml:space="preserve"> studios!B5</f>
        <v>Studio Ghibli</v>
      </c>
      <c r="C11" t="str">
        <f xml:space="preserve"> "(SELECT id FROM movies WHERE movie_name = '"&amp;movies!B5&amp;"' AND duration = '"&amp;movies!E5&amp;"')"</f>
        <v>(SELECT id FROM movies WHERE movie_name = 'Howl''s Moving Castle' AND duration = '1:59')</v>
      </c>
      <c r="D11" t="s">
        <v>79</v>
      </c>
      <c r="E11" t="s">
        <v>79</v>
      </c>
      <c r="F11" s="6" t="str">
        <f t="shared" si="0"/>
        <v>INSERT INTO sponsors(id, studio_id, movie_id, created_at, updated_at) VALUES (DEFAULT, (SELECT id FROM studios WHERE studio_name = 'Studio Ghibli'), (SELECT id FROM movies WHERE movie_name = 'Howl''s Moving Castle' AND duration = '1:59'), now(), now());</v>
      </c>
    </row>
    <row r="12" spans="1:6" x14ac:dyDescent="0.25">
      <c r="A12" t="s">
        <v>72</v>
      </c>
      <c r="B12" t="s">
        <v>791</v>
      </c>
      <c r="C12" t="str">
        <f xml:space="preserve"> "(SELECT id FROM movies WHERE movie_name = '"&amp;movies!B5&amp;"' AND duration = '"&amp;movies!E5&amp;"')"</f>
        <v>(SELECT id FROM movies WHERE movie_name = 'Howl''s Moving Castle' AND duration = '1:59')</v>
      </c>
      <c r="D12" t="s">
        <v>79</v>
      </c>
      <c r="E12" t="s">
        <v>79</v>
      </c>
      <c r="F12" s="6" t="str">
        <f t="shared" si="0"/>
        <v>INSERT INTO sponsors(id, studio_id, movie_id, created_at, updated_at) VALUES (DEFAULT, (SELECT id FROM studios WHERE studio_name = 'Walt Disney Pictures'), (SELECT id FROM movies WHERE movie_name = 'Howl''s Moving Castle' AND duration = '1:59'), now(), now());</v>
      </c>
    </row>
    <row r="13" spans="1:6" x14ac:dyDescent="0.25">
      <c r="A13" t="s">
        <v>72</v>
      </c>
      <c r="B13" t="str">
        <f xml:space="preserve"> studios!B7</f>
        <v>Paramount Pictures</v>
      </c>
      <c r="C13" t="str">
        <f xml:space="preserve"> "(SELECT id FROM movies WHERE movie_name = '"&amp;movies!B6&amp;"' AND duration = '"&amp;movies!E6&amp;"')"</f>
        <v>(SELECT id FROM movies WHERE movie_name = 'Ghost' AND duration = '2:07')</v>
      </c>
      <c r="D13" t="s">
        <v>79</v>
      </c>
      <c r="E13" t="s">
        <v>79</v>
      </c>
      <c r="F13" s="6" t="str">
        <f t="shared" si="0"/>
        <v>INSERT INTO sponsors(id, studio_id, movie_id, created_at, updated_at) VALUES (DEFAULT, (SELECT id FROM studios WHERE studio_name = 'Paramount Pictures'), (SELECT id FROM movies WHERE movie_name = 'Ghost' AND duration = '2:07'), now(), now());</v>
      </c>
    </row>
    <row r="14" spans="1:6" x14ac:dyDescent="0.25">
      <c r="A14" t="s">
        <v>72</v>
      </c>
      <c r="B14" t="s">
        <v>497</v>
      </c>
      <c r="C14" t="str">
        <f xml:space="preserve"> "(SELECT id FROM movies WHERE movie_name = '"&amp;movies!B7&amp;"' AND duration = '"&amp;movies!E7&amp;"')"</f>
        <v>(SELECT id FROM movies WHERE movie_name = 'The Notebook' AND duration = '2:03')</v>
      </c>
      <c r="D14" t="s">
        <v>79</v>
      </c>
      <c r="E14" t="s">
        <v>79</v>
      </c>
      <c r="F14" s="6" t="str">
        <f t="shared" si="0"/>
        <v>INSERT INTO sponsors(id, studio_id, movie_id, created_at, updated_at) VALUES (DEFAULT, (SELECT id FROM studios WHERE studio_name = 'New Line Cinema'), (SELECT id FROM movies WHERE movie_name = 'The Notebook' AND duration = '2:03'), now(), now());</v>
      </c>
    </row>
    <row r="15" spans="1:6" x14ac:dyDescent="0.25">
      <c r="A15" t="s">
        <v>72</v>
      </c>
      <c r="B15" t="s">
        <v>554</v>
      </c>
      <c r="C15" t="str">
        <f xml:space="preserve"> "(SELECT id FROM movies WHERE movie_name = '"&amp;movies!B8&amp;"' AND duration = '"&amp;movies!E8&amp;"')"</f>
        <v>(SELECT id FROM movies WHERE movie_name = 'A Walk to Remember' AND duration = '1:41')</v>
      </c>
      <c r="D15" t="s">
        <v>79</v>
      </c>
      <c r="E15" t="s">
        <v>79</v>
      </c>
      <c r="F15" s="6" t="str">
        <f t="shared" si="0"/>
        <v>INSERT INTO sponsors(id, studio_id, movie_id, created_at, updated_at) VALUES (DEFAULT, (SELECT id FROM studios WHERE studio_name = 'Warner Bros.'), (SELECT id FROM movies WHERE movie_name = 'A Walk to Remember' AND duration = '1:41'), now(), now());</v>
      </c>
    </row>
    <row r="16" spans="1:6" x14ac:dyDescent="0.25">
      <c r="A16" t="s">
        <v>72</v>
      </c>
      <c r="B16" t="s">
        <v>569</v>
      </c>
      <c r="C16" t="str">
        <f xml:space="preserve"> "(SELECT id FROM movies WHERE movie_name = '"&amp;movies!B9&amp;"' AND duration = '"&amp;movies!E9&amp;"')"</f>
        <v>(SELECT id FROM movies WHERE movie_name = 'Dirty Dancing' AND duration = '1:40')</v>
      </c>
      <c r="D16" t="s">
        <v>79</v>
      </c>
      <c r="E16" t="s">
        <v>79</v>
      </c>
      <c r="F16" s="6" t="str">
        <f t="shared" si="0"/>
        <v>INSERT INTO sponsors(id, studio_id, movie_id, created_at, updated_at) VALUES (DEFAULT, (SELECT id FROM studios WHERE studio_name = 'Polygram Filmed Entertainment'), (SELECT id FROM movies WHERE movie_name = 'Dirty Dancing' AND duration = '1:40'), now(), now());</v>
      </c>
    </row>
    <row r="17" spans="1:6" x14ac:dyDescent="0.25">
      <c r="A17" t="s">
        <v>72</v>
      </c>
      <c r="B17" t="s">
        <v>575</v>
      </c>
      <c r="C17" t="str">
        <f xml:space="preserve"> "(SELECT id FROM movies WHERE movie_name = '"&amp;movies!B10&amp;"' AND duration = '"&amp;movies!E10&amp;"')"</f>
        <v>(SELECT id FROM movies WHERE movie_name = 'Notting Hill' AND duration = '2:04')</v>
      </c>
      <c r="D17" t="s">
        <v>79</v>
      </c>
      <c r="E17" t="s">
        <v>79</v>
      </c>
      <c r="F17" s="6" t="str">
        <f t="shared" si="0"/>
        <v>INSERT INTO sponsors(id, studio_id, movie_id, created_at, updated_at) VALUES (DEFAULT, (SELECT id FROM studios WHERE studio_name = 'Touchstone Pictures'), (SELECT id FROM movies WHERE movie_name = 'Notting Hill' AND duration = '2:04'), now(), now());</v>
      </c>
    </row>
    <row r="18" spans="1:6" x14ac:dyDescent="0.25">
      <c r="A18" t="s">
        <v>72</v>
      </c>
      <c r="B18" t="s">
        <v>575</v>
      </c>
      <c r="C18" t="str">
        <f xml:space="preserve"> "(SELECT id FROM movies WHERE movie_name = '"&amp;movies!B11&amp;"' AND duration = '"&amp;movies!E11&amp;"')"</f>
        <v>(SELECT id FROM movies WHERE movie_name = 'Pretty Woman' AND duration = '1:59')</v>
      </c>
      <c r="D18" t="s">
        <v>79</v>
      </c>
      <c r="E18" t="s">
        <v>79</v>
      </c>
      <c r="F18" s="6" t="str">
        <f t="shared" si="0"/>
        <v>INSERT INTO sponsors(id, studio_id, movie_id, created_at, updated_at) VALUES (DEFAULT, (SELECT id FROM studios WHERE studio_name = 'Touchstone Pictures'), (SELECT id FROM movies WHERE movie_name = 'Pretty Woman' AND duration = '1:59'), now(), now());</v>
      </c>
    </row>
    <row r="19" spans="1:6" x14ac:dyDescent="0.25">
      <c r="A19" t="s">
        <v>72</v>
      </c>
      <c r="B19" t="s">
        <v>583</v>
      </c>
      <c r="C19" t="str">
        <f xml:space="preserve"> "(SELECT id FROM movies WHERE movie_name = '"&amp;movies!B12&amp;"' AND duration = '"&amp;movies!E12&amp;"')"</f>
        <v>(SELECT id FROM movies WHERE movie_name = 'Say Anything' AND duration = '1:40')</v>
      </c>
      <c r="D19" t="s">
        <v>79</v>
      </c>
      <c r="E19" t="s">
        <v>79</v>
      </c>
      <c r="F19" s="6" t="str">
        <f t="shared" si="0"/>
        <v>INSERT INTO sponsors(id, studio_id, movie_id, created_at, updated_at) VALUES (DEFAULT, (SELECT id FROM studios WHERE studio_name = 'Gracie Films'), (SELECT id FROM movies WHERE movie_name = 'Say Anything' AND duration = '1:40'), now(), now());</v>
      </c>
    </row>
    <row r="20" spans="1:6" x14ac:dyDescent="0.25">
      <c r="A20" t="s">
        <v>72</v>
      </c>
      <c r="B20" t="s">
        <v>584</v>
      </c>
      <c r="C20" t="str">
        <f xml:space="preserve"> "(SELECT id FROM movies WHERE movie_name = '"&amp;movies!B12&amp;"' AND duration = '"&amp;movies!E12&amp;"')"</f>
        <v>(SELECT id FROM movies WHERE movie_name = 'Say Anything' AND duration = '1:40')</v>
      </c>
      <c r="D20" t="s">
        <v>79</v>
      </c>
      <c r="E20" t="s">
        <v>79</v>
      </c>
      <c r="F20" s="6" t="str">
        <f t="shared" si="0"/>
        <v>INSERT INTO sponsors(id, studio_id, movie_id, created_at, updated_at) VALUES (DEFAULT, (SELECT id FROM studios WHERE studio_name = 'Twentieth Century Fox Film Corporation'), (SELECT id FROM movies WHERE movie_name = 'Say Anything' AND duration = '1:40'), now(), now());</v>
      </c>
    </row>
    <row r="21" spans="1:6" x14ac:dyDescent="0.25">
      <c r="A21" t="s">
        <v>72</v>
      </c>
      <c r="B21" t="s">
        <v>529</v>
      </c>
      <c r="C21" t="str">
        <f xml:space="preserve"> "(SELECT id FROM movies WHERE movie_name = '"&amp;movies!B13&amp;"' AND duration = '"&amp;movies!E13&amp;"')"</f>
        <v>(SELECT id FROM movies WHERE movie_name = 'Titanic' AND duration = '3:14')</v>
      </c>
      <c r="D21" t="s">
        <v>79</v>
      </c>
      <c r="E21" t="s">
        <v>79</v>
      </c>
      <c r="F21" s="6" t="str">
        <f t="shared" si="0"/>
        <v>INSERT INTO sponsors(id, studio_id, movie_id, created_at, updated_at) VALUES (DEFAULT, (SELECT id FROM studios WHERE studio_name = 'Paramount Pictures'), (SELECT id FROM movies WHERE movie_name = 'Titanic' AND duration = '3:14'), now(), now());</v>
      </c>
    </row>
    <row r="22" spans="1:6" x14ac:dyDescent="0.25">
      <c r="A22" t="s">
        <v>72</v>
      </c>
      <c r="B22" t="s">
        <v>584</v>
      </c>
      <c r="C22" t="str">
        <f xml:space="preserve"> "(SELECT id FROM movies WHERE movie_name = '"&amp;movies!B13&amp;"' AND duration = '"&amp;movies!E13&amp;"')"</f>
        <v>(SELECT id FROM movies WHERE movie_name = 'Titanic' AND duration = '3:14')</v>
      </c>
      <c r="D22" t="s">
        <v>79</v>
      </c>
      <c r="E22" t="s">
        <v>79</v>
      </c>
      <c r="F22" s="6" t="str">
        <f t="shared" si="0"/>
        <v>INSERT INTO sponsors(id, studio_id, movie_id, created_at, updated_at) VALUES (DEFAULT, (SELECT id FROM studios WHERE studio_name = 'Twentieth Century Fox Film Corporation'), (SELECT id FROM movies WHERE movie_name = 'Titanic' AND duration = '3:14'), now(), now());</v>
      </c>
    </row>
    <row r="23" spans="1:6" x14ac:dyDescent="0.25">
      <c r="A23" t="s">
        <v>72</v>
      </c>
      <c r="B23" t="s">
        <v>600</v>
      </c>
      <c r="C23" t="str">
        <f xml:space="preserve"> "(SELECT id FROM movies WHERE movie_name = '"&amp;movies!B14&amp;"' AND duration = '"&amp;movies!E14&amp;"')"</f>
        <v>(SELECT id FROM movies WHERE movie_name = 'P.S. I Love You' AND duration = '2:06')</v>
      </c>
      <c r="D23" t="s">
        <v>79</v>
      </c>
      <c r="E23" t="s">
        <v>79</v>
      </c>
      <c r="F23" s="6" t="str">
        <f t="shared" si="0"/>
        <v>INSERT INTO sponsors(id, studio_id, movie_id, created_at, updated_at) VALUES (DEFAULT, (SELECT id FROM studios WHERE studio_name = 'Alcon Entertainment'), (SELECT id FROM movies WHERE movie_name = 'P.S. I Love You' AND duration = '2:06'), now(), now());</v>
      </c>
    </row>
    <row r="24" spans="1:6" x14ac:dyDescent="0.25">
      <c r="A24" t="s">
        <v>72</v>
      </c>
      <c r="B24" t="s">
        <v>611</v>
      </c>
      <c r="C24" t="str">
        <f xml:space="preserve"> "(SELECT id FROM movies WHERE movie_name = '"&amp;movies!B15&amp;"' AND duration = '"&amp;movies!E15&amp;"')"</f>
        <v>(SELECT id FROM movies WHERE movie_name = 'Legends of the Fall' AND duration = '2:13')</v>
      </c>
      <c r="D24" t="s">
        <v>79</v>
      </c>
      <c r="E24" t="s">
        <v>79</v>
      </c>
      <c r="F24" s="6" t="str">
        <f t="shared" si="0"/>
        <v>INSERT INTO sponsors(id, studio_id, movie_id, created_at, updated_at) VALUES (DEFAULT, (SELECT id FROM studios WHERE studio_name = 'TriStar Pictures'), (SELECT id FROM movies WHERE movie_name = 'Legends of the Fall' AND duration = '2:13'), now(), now());</v>
      </c>
    </row>
    <row r="25" spans="1:6" x14ac:dyDescent="0.25">
      <c r="A25" t="s">
        <v>72</v>
      </c>
      <c r="B25" t="s">
        <v>554</v>
      </c>
      <c r="C25" t="str">
        <f xml:space="preserve"> "(SELECT id FROM movies WHERE movie_name = '"&amp;movies!B16&amp;"' AND duration = '"&amp;movies!E16&amp;"')"</f>
        <v>(SELECT id FROM movies WHERE movie_name = 'Troy' AND duration = '2:43')</v>
      </c>
      <c r="D25" t="s">
        <v>79</v>
      </c>
      <c r="E25" t="s">
        <v>79</v>
      </c>
      <c r="F25" s="6" t="str">
        <f t="shared" si="0"/>
        <v>INSERT INTO sponsors(id, studio_id, movie_id, created_at, updated_at) VALUES (DEFAULT, (SELECT id FROM studios WHERE studio_name = 'Warner Bros.'), (SELECT id FROM movies WHERE movie_name = 'Troy' AND duration = '2:43'), now(), now());</v>
      </c>
    </row>
    <row r="26" spans="1:6" x14ac:dyDescent="0.25">
      <c r="A26" t="s">
        <v>72</v>
      </c>
      <c r="B26" t="s">
        <v>497</v>
      </c>
      <c r="C26" t="str">
        <f xml:space="preserve"> "(SELECT id FROM movies WHERE movie_name = '"&amp;movies!B17&amp;"' AND duration = '"&amp;movies!E17&amp;"')"</f>
        <v>(SELECT id FROM movies WHERE movie_name = 'Se7en' AND duration = '2:07')</v>
      </c>
      <c r="D26" t="s">
        <v>79</v>
      </c>
      <c r="E26" t="s">
        <v>79</v>
      </c>
      <c r="F26" s="6" t="str">
        <f t="shared" si="0"/>
        <v>INSERT INTO sponsors(id, studio_id, movie_id, created_at, updated_at) VALUES (DEFAULT, (SELECT id FROM studios WHERE studio_name = 'New Line Cinema'), (SELECT id FROM movies WHERE movie_name = 'Se7en' AND duration = '2:07'), now(), now());</v>
      </c>
    </row>
    <row r="27" spans="1:6" x14ac:dyDescent="0.25">
      <c r="A27" t="s">
        <v>72</v>
      </c>
      <c r="B27" t="s">
        <v>637</v>
      </c>
      <c r="C27" t="str">
        <f xml:space="preserve"> "(SELECT id FROM movies WHERE movie_name = '"&amp;movies!B18&amp;"' AND duration = '"&amp;movies!E18&amp;"')"</f>
        <v>(SELECT id FROM movies WHERE movie_name = 'House of Flying Daggers' AND duration = '1:59')</v>
      </c>
      <c r="D27" t="s">
        <v>79</v>
      </c>
      <c r="E27" t="s">
        <v>79</v>
      </c>
      <c r="F27" s="6" t="str">
        <f t="shared" si="0"/>
        <v>INSERT INTO sponsors(id, studio_id, movie_id, created_at, updated_at) VALUES (DEFAULT, (SELECT id FROM studios WHERE studio_name = 'Beijing New Picture Film Co.'), (SELECT id FROM movies WHERE movie_name = 'House of Flying Daggers' AND duration = '1:59'), now(), now());</v>
      </c>
    </row>
    <row r="28" spans="1:6" x14ac:dyDescent="0.25">
      <c r="A28" t="s">
        <v>72</v>
      </c>
      <c r="B28" t="s">
        <v>637</v>
      </c>
      <c r="C28" t="str">
        <f xml:space="preserve"> "(SELECT id FROM movies WHERE movie_name = '"&amp;movies!B19&amp;"' AND duration = '"&amp;movies!E19&amp;"')"</f>
        <v>(SELECT id FROM movies WHERE movie_name = 'Hero' AND duration = '1:39')</v>
      </c>
      <c r="D28" t="s">
        <v>79</v>
      </c>
      <c r="E28" t="s">
        <v>79</v>
      </c>
      <c r="F28" s="6" t="str">
        <f t="shared" si="0"/>
        <v>INSERT INTO sponsors(id, studio_id, movie_id, created_at, updated_at) VALUES (DEFAULT, (SELECT id FROM studios WHERE studio_name = 'Beijing New Picture Film Co.'), (SELECT id FROM movies WHERE movie_name = 'Hero' AND duration = '1:39'), now(), now());</v>
      </c>
    </row>
    <row r="29" spans="1:6" x14ac:dyDescent="0.25">
      <c r="A29" t="s">
        <v>72</v>
      </c>
      <c r="B29" t="s">
        <v>653</v>
      </c>
      <c r="C29" t="str">
        <f xml:space="preserve"> "(SELECT id FROM movies WHERE movie_name = '"&amp;movies!B20&amp;"' AND duration = '"&amp;movies!E20&amp;"')"</f>
        <v>(SELECT id FROM movies WHERE movie_name = 'Red Cliff' AND duration = '1:28')</v>
      </c>
      <c r="D29" t="s">
        <v>79</v>
      </c>
      <c r="E29" t="s">
        <v>79</v>
      </c>
      <c r="F29" s="6" t="str">
        <f t="shared" si="0"/>
        <v>INSERT INTO sponsors(id, studio_id, movie_id, created_at, updated_at) VALUES (DEFAULT, (SELECT id FROM studios WHERE studio_name = 'Beijing Film Studio'), (SELECT id FROM movies WHERE movie_name = 'Red Cliff' AND duration = '1:28'), now(), now());</v>
      </c>
    </row>
    <row r="30" spans="1:6" x14ac:dyDescent="0.25">
      <c r="A30" t="s">
        <v>72</v>
      </c>
      <c r="B30" t="s">
        <v>653</v>
      </c>
      <c r="C30" t="str">
        <f xml:space="preserve"> "(SELECT id FROM movies WHERE movie_name = '"&amp;movies!B21&amp;"' AND duration = '"&amp;movies!E21&amp;"')"</f>
        <v>(SELECT id FROM movies WHERE movie_name = 'Red Cliff II' AND duration = '1:39')</v>
      </c>
      <c r="D30" t="s">
        <v>79</v>
      </c>
      <c r="E30" t="s">
        <v>79</v>
      </c>
      <c r="F30" s="6" t="str">
        <f t="shared" si="0"/>
        <v>INSERT INTO sponsors(id, studio_id, movie_id, created_at, updated_at) VALUES (DEFAULT, (SELECT id FROM studios WHERE studio_name = 'Beijing Film Studio'), (SELECT id FROM movies WHERE movie_name = 'Red Cliff II' AND duration = '1:39'), now(), now());</v>
      </c>
    </row>
    <row r="31" spans="1:6" x14ac:dyDescent="0.25">
      <c r="A31" t="s">
        <v>72</v>
      </c>
      <c r="B31" t="s">
        <v>661</v>
      </c>
      <c r="C31" t="str">
        <f xml:space="preserve"> "(SELECT id FROM movies WHERE movie_name = '"&amp;movies!B22&amp;"' AND duration = '"&amp;movies!E22&amp;"')"</f>
        <v>(SELECT id FROM movies WHERE movie_name = 'The Terminator' AND duration = '1:47')</v>
      </c>
      <c r="D31" t="s">
        <v>79</v>
      </c>
      <c r="E31" t="s">
        <v>79</v>
      </c>
      <c r="F31" s="6" t="str">
        <f t="shared" si="0"/>
        <v>INSERT INTO sponsors(id, studio_id, movie_id, created_at, updated_at) VALUES (DEFAULT, (SELECT id FROM studios WHERE studio_name = 'Hemdale Film'), (SELECT id FROM movies WHERE movie_name = 'The Terminator' AND duration = '1:47'), now(), now());</v>
      </c>
    </row>
    <row r="32" spans="1:6" x14ac:dyDescent="0.25">
      <c r="A32" t="s">
        <v>72</v>
      </c>
      <c r="B32" t="s">
        <v>662</v>
      </c>
      <c r="C32" t="str">
        <f xml:space="preserve"> "(SELECT id FROM movies WHERE movie_name = '"&amp;movies!B22&amp;"' AND duration = '"&amp;movies!E22&amp;"')"</f>
        <v>(SELECT id FROM movies WHERE movie_name = 'The Terminator' AND duration = '1:47')</v>
      </c>
      <c r="D32" t="s">
        <v>79</v>
      </c>
      <c r="E32" t="s">
        <v>79</v>
      </c>
      <c r="F32" s="6" t="str">
        <f t="shared" si="0"/>
        <v>INSERT INTO sponsors(id, studio_id, movie_id, created_at, updated_at) VALUES (DEFAULT, (SELECT id FROM studios WHERE studio_name = 'Pacific Western'), (SELECT id FROM movies WHERE movie_name = 'The Terminator' AND duration = '1:47'), now(), now());</v>
      </c>
    </row>
    <row r="33" spans="1:6" x14ac:dyDescent="0.25">
      <c r="A33" t="s">
        <v>72</v>
      </c>
      <c r="B33" t="s">
        <v>584</v>
      </c>
      <c r="C33" t="str">
        <f xml:space="preserve"> "(SELECT id FROM movies WHERE movie_name = '"&amp;movies!B23&amp;"' AND duration = '"&amp;movies!E23&amp;"')"</f>
        <v>(SELECT id FROM movies WHERE movie_name = 'Alien' AND duration = '1:57')</v>
      </c>
      <c r="D33" t="s">
        <v>79</v>
      </c>
      <c r="E33" t="s">
        <v>79</v>
      </c>
      <c r="F33" s="6" t="str">
        <f t="shared" si="0"/>
        <v>INSERT INTO sponsors(id, studio_id, movie_id, created_at, updated_at) VALUES (DEFAULT, (SELECT id FROM studios WHERE studio_name = 'Twentieth Century Fox Film Corporation'), (SELECT id FROM movies WHERE movie_name = 'Alien' AND duration = '1:57'), now(), now());</v>
      </c>
    </row>
    <row r="34" spans="1:6" x14ac:dyDescent="0.25">
      <c r="A34" t="s">
        <v>72</v>
      </c>
      <c r="B34" t="s">
        <v>673</v>
      </c>
      <c r="C34" t="str">
        <f xml:space="preserve"> "(SELECT id FROM movies WHERE movie_name = '"&amp;movies!B23&amp;"' AND duration = '"&amp;movies!E23&amp;"')"</f>
        <v>(SELECT id FROM movies WHERE movie_name = 'Alien' AND duration = '1:57')</v>
      </c>
      <c r="D34" t="s">
        <v>79</v>
      </c>
      <c r="E34" t="s">
        <v>79</v>
      </c>
      <c r="F34" s="6" t="str">
        <f t="shared" si="0"/>
        <v>INSERT INTO sponsors(id, studio_id, movie_id, created_at, updated_at) VALUES (DEFAULT, (SELECT id FROM studios WHERE studio_name = 'Brandywine Productions'), (SELECT id FROM movies WHERE movie_name = 'Alien' AND duration = '1:57'), now(), now());</v>
      </c>
    </row>
    <row r="35" spans="1:6" x14ac:dyDescent="0.25">
      <c r="A35" t="s">
        <v>72</v>
      </c>
      <c r="B35" t="s">
        <v>584</v>
      </c>
      <c r="C35" t="str">
        <f xml:space="preserve"> "(SELECT id FROM movies WHERE movie_name = '"&amp;movies!B24&amp;"' AND duration = '"&amp;movies!E24&amp;"')"</f>
        <v>(SELECT id FROM movies WHERE movie_name = 'Prometheus' AND duration = '2:04')</v>
      </c>
      <c r="D35" t="s">
        <v>79</v>
      </c>
      <c r="E35" t="s">
        <v>79</v>
      </c>
      <c r="F35" s="6" t="str">
        <f t="shared" si="0"/>
        <v>INSERT INTO sponsors(id, studio_id, movie_id, created_at, updated_at) VALUES (DEFAULT, (SELECT id FROM studios WHERE studio_name = 'Twentieth Century Fox Film Corporation'), (SELECT id FROM movies WHERE movie_name = 'Prometheus' AND duration = '2:04'), now(), now());</v>
      </c>
    </row>
    <row r="36" spans="1:6" x14ac:dyDescent="0.25">
      <c r="A36" t="s">
        <v>72</v>
      </c>
      <c r="B36" t="s">
        <v>684</v>
      </c>
      <c r="C36" t="str">
        <f xml:space="preserve"> "(SELECT id FROM movies WHERE movie_name = '"&amp;movies!B24&amp;"' AND duration = '"&amp;movies!E24&amp;"')"</f>
        <v>(SELECT id FROM movies WHERE movie_name = 'Prometheus' AND duration = '2:04')</v>
      </c>
      <c r="D36" t="s">
        <v>79</v>
      </c>
      <c r="E36" t="s">
        <v>79</v>
      </c>
      <c r="F36" s="6" t="str">
        <f t="shared" si="0"/>
        <v>INSERT INTO sponsors(id, studio_id, movie_id, created_at, updated_at) VALUES (DEFAULT, (SELECT id FROM studios WHERE studio_name = 'Dune Entertainment'), (SELECT id FROM movies WHERE movie_name = 'Prometheus' AND duration = '2:04'), now(), now());</v>
      </c>
    </row>
    <row r="37" spans="1:6" x14ac:dyDescent="0.25">
      <c r="A37" t="s">
        <v>72</v>
      </c>
      <c r="B37" t="s">
        <v>685</v>
      </c>
      <c r="C37" t="str">
        <f xml:space="preserve"> "(SELECT id FROM movies WHERE movie_name = '"&amp;movies!B24&amp;"' AND duration = '"&amp;movies!E24&amp;"')"</f>
        <v>(SELECT id FROM movies WHERE movie_name = 'Prometheus' AND duration = '2:04')</v>
      </c>
      <c r="D37" t="s">
        <v>79</v>
      </c>
      <c r="E37" t="s">
        <v>79</v>
      </c>
      <c r="F37" s="6" t="str">
        <f t="shared" si="0"/>
        <v>INSERT INTO sponsors(id, studio_id, movie_id, created_at, updated_at) VALUES (DEFAULT, (SELECT id FROM studios WHERE studio_name = 'Scott Free Production'), (SELECT id FROM movies WHERE movie_name = 'Prometheus' AND duration = '2:04'), now(), now());</v>
      </c>
    </row>
    <row r="38" spans="1:6" x14ac:dyDescent="0.25">
      <c r="A38" t="s">
        <v>72</v>
      </c>
      <c r="B38" t="s">
        <v>554</v>
      </c>
      <c r="C38" t="str">
        <f xml:space="preserve"> "(SELECT id FROM movies WHERE movie_name = '"&amp;movies!B25&amp;"' AND duration = '"&amp;movies!E25&amp;"')"</f>
        <v>(SELECT id FROM movies WHERE movie_name = 'Sphere' AND duration = '2:14')</v>
      </c>
      <c r="D38" t="s">
        <v>79</v>
      </c>
      <c r="E38" t="s">
        <v>79</v>
      </c>
      <c r="F38" s="6" t="str">
        <f t="shared" si="0"/>
        <v>INSERT INTO sponsors(id, studio_id, movie_id, created_at, updated_at) VALUES (DEFAULT, (SELECT id FROM studios WHERE studio_name = 'Warner Bros.'), (SELECT id FROM movies WHERE movie_name = 'Sphere' AND duration = '2:14'), now(), now());</v>
      </c>
    </row>
    <row r="39" spans="1:6" x14ac:dyDescent="0.25">
      <c r="A39" t="s">
        <v>72</v>
      </c>
      <c r="B39" t="s">
        <v>696</v>
      </c>
      <c r="C39" t="str">
        <f xml:space="preserve"> "(SELECT id FROM movies WHERE movie_name = '"&amp;movies!B25&amp;"' AND duration = '"&amp;movies!E25&amp;"')"</f>
        <v>(SELECT id FROM movies WHERE movie_name = 'Sphere' AND duration = '2:14')</v>
      </c>
      <c r="D39" t="s">
        <v>79</v>
      </c>
      <c r="E39" t="s">
        <v>79</v>
      </c>
      <c r="F39" s="6" t="str">
        <f t="shared" si="0"/>
        <v>INSERT INTO sponsors(id, studio_id, movie_id, created_at, updated_at) VALUES (DEFAULT, (SELECT id FROM studios WHERE studio_name = 'Baltimore Pictures'), (SELECT id FROM movies WHERE movie_name = 'Sphere' AND duration = '2:14'), now(), now());</v>
      </c>
    </row>
    <row r="40" spans="1:6" x14ac:dyDescent="0.25">
      <c r="A40" t="s">
        <v>72</v>
      </c>
      <c r="B40" t="s">
        <v>708</v>
      </c>
      <c r="C40" t="str">
        <f xml:space="preserve"> "(SELECT id FROM movies WHERE movie_name = '"&amp;movies!B26&amp;"' AND duration = '"&amp;movies!E26&amp;"')"</f>
        <v>(SELECT id FROM movies WHERE movie_name = 'Star Wars: Episode IV – A New Hope' AND duration = '2:01')</v>
      </c>
      <c r="D40" t="s">
        <v>79</v>
      </c>
      <c r="E40" t="s">
        <v>79</v>
      </c>
      <c r="F40" s="6" t="str">
        <f t="shared" si="0"/>
        <v>INSERT INTO sponsors(id, studio_id, movie_id, created_at, updated_at) VALUES (DEFAULT, (SELECT id FROM studios WHERE studio_name = 'Lucasfilm'), (SELECT id FROM movies WHERE movie_name = 'Star Wars: Episode IV – A New Hope' AND duration = '2:01'), now(), now());</v>
      </c>
    </row>
    <row r="41" spans="1:6" x14ac:dyDescent="0.25">
      <c r="A41" t="s">
        <v>72</v>
      </c>
      <c r="B41" t="s">
        <v>584</v>
      </c>
      <c r="C41" t="str">
        <f xml:space="preserve"> "(SELECT id FROM movies WHERE movie_name = '"&amp;movies!B26&amp;"' AND duration = '"&amp;movies!E26&amp;"')"</f>
        <v>(SELECT id FROM movies WHERE movie_name = 'Star Wars: Episode IV – A New Hope' AND duration = '2:01')</v>
      </c>
      <c r="D41" t="s">
        <v>79</v>
      </c>
      <c r="E41" t="s">
        <v>79</v>
      </c>
      <c r="F41" s="6" t="str">
        <f t="shared" si="0"/>
        <v>INSERT INTO sponsors(id, studio_id, movie_id, created_at, updated_at) VALUES (DEFAULT, (SELECT id FROM studios WHERE studio_name = 'Twentieth Century Fox Film Corporation'), (SELECT id FROM movies WHERE movie_name = 'Star Wars: Episode IV – A New Hope' AND duration = '2:01'), now(), now());</v>
      </c>
    </row>
    <row r="42" spans="1:6" x14ac:dyDescent="0.25">
      <c r="A42" t="s">
        <v>72</v>
      </c>
      <c r="B42" t="s">
        <v>716</v>
      </c>
      <c r="C42" t="str">
        <f xml:space="preserve"> "(SELECT id FROM movies WHERE movie_name = '"&amp;movies!B27&amp;"' AND duration = '"&amp;movies!E27&amp;"')"</f>
        <v>(SELECT id FROM movies WHERE movie_name = 'The Big Short' AND duration = '2:10')</v>
      </c>
      <c r="D42" t="s">
        <v>79</v>
      </c>
      <c r="E42" t="s">
        <v>79</v>
      </c>
      <c r="F42" s="6" t="str">
        <f t="shared" si="0"/>
        <v>INSERT INTO sponsors(id, studio_id, movie_id, created_at, updated_at) VALUES (DEFAULT, (SELECT id FROM studios WHERE studio_name = 'Plan B Entertainment'), (SELECT id FROM movies WHERE movie_name = 'The Big Short' AND duration = '2:10'), now(), now());</v>
      </c>
    </row>
    <row r="43" spans="1:6" x14ac:dyDescent="0.25">
      <c r="A43" t="s">
        <v>72</v>
      </c>
      <c r="B43" t="s">
        <v>717</v>
      </c>
      <c r="C43" t="str">
        <f xml:space="preserve"> "(SELECT id FROM movies WHERE movie_name = '"&amp;movies!B27&amp;"' AND duration = '"&amp;movies!E27&amp;"')"</f>
        <v>(SELECT id FROM movies WHERE movie_name = 'The Big Short' AND duration = '2:10')</v>
      </c>
      <c r="D43" t="s">
        <v>79</v>
      </c>
      <c r="E43" t="s">
        <v>79</v>
      </c>
      <c r="F43" s="6" t="str">
        <f t="shared" si="0"/>
        <v>INSERT INTO sponsors(id, studio_id, movie_id, created_at, updated_at) VALUES (DEFAULT, (SELECT id FROM studios WHERE studio_name = 'Regency Enterprises'), (SELECT id FROM movies WHERE movie_name = 'The Big Short' AND duration = '2:10'), now(), now());</v>
      </c>
    </row>
    <row r="44" spans="1:6" x14ac:dyDescent="0.25">
      <c r="A44" t="s">
        <v>72</v>
      </c>
      <c r="B44" t="s">
        <v>726</v>
      </c>
      <c r="C44" t="str">
        <f xml:space="preserve"> "(SELECT id FROM movies WHERE movie_name = '"&amp;movies!B28&amp;"' AND duration = '"&amp;movies!E28&amp;"')"</f>
        <v>(SELECT id FROM movies WHERE movie_name = 'Shall We Dance?' AND duration = '2:16')</v>
      </c>
      <c r="D44" t="s">
        <v>79</v>
      </c>
      <c r="E44" t="s">
        <v>79</v>
      </c>
      <c r="F44" s="6" t="str">
        <f t="shared" si="0"/>
        <v>INSERT INTO sponsors(id, studio_id, movie_id, created_at, updated_at) VALUES (DEFAULT, (SELECT id FROM studios WHERE studio_name = 'Altamira Pictures Inc.'), (SELECT id FROM movies WHERE movie_name = 'Shall We Dance?' AND duration = '2:16'), now(), now());</v>
      </c>
    </row>
    <row r="45" spans="1:6" x14ac:dyDescent="0.25">
      <c r="A45" t="s">
        <v>72</v>
      </c>
      <c r="B45" t="s">
        <v>734</v>
      </c>
      <c r="C45" t="str">
        <f xml:space="preserve"> "(SELECT id FROM movies WHERE movie_name = '"&amp;movies!B29&amp;"' AND duration = '"&amp;movies!E29&amp;"')"</f>
        <v>(SELECT id FROM movies WHERE movie_name = 'Shall We Dance?' AND duration = '1:44')</v>
      </c>
      <c r="D45" t="s">
        <v>79</v>
      </c>
      <c r="E45" t="s">
        <v>79</v>
      </c>
      <c r="F45" s="6" t="str">
        <f t="shared" si="0"/>
        <v>INSERT INTO sponsors(id, studio_id, movie_id, created_at, updated_at) VALUES (DEFAULT, (SELECT id FROM studios WHERE studio_name = 'Miramax'), (SELECT id FROM movies WHERE movie_name = 'Shall We Dance?' AND duration = '1:44'), now(), now());</v>
      </c>
    </row>
    <row r="46" spans="1:6" x14ac:dyDescent="0.25">
      <c r="A46" t="s">
        <v>72</v>
      </c>
      <c r="B46" t="s">
        <v>529</v>
      </c>
      <c r="C46" t="str">
        <f xml:space="preserve"> "(SELECT id FROM movies WHERE movie_name = '"&amp;movies!B30&amp;"' AND duration = '"&amp;movies!E30&amp;"')"</f>
        <v>(SELECT id FROM movies WHERE movie_name = 'Forrest Gump' AND duration = '2:22')</v>
      </c>
      <c r="D46" t="s">
        <v>79</v>
      </c>
      <c r="E46" t="s">
        <v>79</v>
      </c>
      <c r="F46" s="6" t="str">
        <f t="shared" si="0"/>
        <v>INSERT INTO sponsors(id, studio_id, movie_id, created_at, updated_at) VALUES (DEFAULT, (SELECT id FROM studios WHERE studio_name = 'Paramount Pictures'), (SELECT id FROM movies WHERE movie_name = 'Forrest Gump' AND duration = '2:22'), now(), now());</v>
      </c>
    </row>
    <row r="47" spans="1:6" x14ac:dyDescent="0.25">
      <c r="A47" t="s">
        <v>72</v>
      </c>
      <c r="B47" t="s">
        <v>757</v>
      </c>
      <c r="C47" t="str">
        <f xml:space="preserve"> "(SELECT id FROM movies WHERE movie_name = '"&amp;movies!B31&amp;"' AND duration = '"&amp;movies!E31&amp;"')"</f>
        <v>(SELECT id FROM movies WHERE movie_name = 'Les Miserables' AND duration = '2:38')</v>
      </c>
      <c r="D47" t="s">
        <v>79</v>
      </c>
      <c r="E47" t="s">
        <v>79</v>
      </c>
      <c r="F47" s="6" t="str">
        <f t="shared" si="0"/>
        <v>INSERT INTO sponsors(id, studio_id, movie_id, created_at, updated_at) VALUES (DEFAULT, (SELECT id FROM studios WHERE studio_name = 'Universal Pictures'), (SELECT id FROM movies WHERE movie_name = 'Les Miserables' AND duration = '2:38'), now(), now());</v>
      </c>
    </row>
    <row r="48" spans="1:6" x14ac:dyDescent="0.25">
      <c r="A48" t="s">
        <v>72</v>
      </c>
      <c r="B48" t="s">
        <v>770</v>
      </c>
      <c r="C48" t="str">
        <f xml:space="preserve"> "(SELECT id FROM movies WHERE movie_name = '"&amp;movies!B32&amp;"' AND duration = '"&amp;movies!E32&amp;"')"</f>
        <v>(SELECT id FROM movies WHERE movie_name = 'Gattaca' AND duration = '1:46')</v>
      </c>
      <c r="D48" t="s">
        <v>79</v>
      </c>
      <c r="E48" t="s">
        <v>79</v>
      </c>
      <c r="F48" s="6" t="str">
        <f t="shared" si="0"/>
        <v>INSERT INTO sponsors(id, studio_id, movie_id, created_at, updated_at) VALUES (DEFAULT, (SELECT id FROM studios WHERE studio_name = 'Columbia Pictures Corporation'), (SELECT id FROM movies WHERE movie_name = 'Gattaca' AND duration = '1:46'), now(), now());</v>
      </c>
    </row>
    <row r="49" spans="1:6" x14ac:dyDescent="0.25">
      <c r="A49" t="s">
        <v>72</v>
      </c>
      <c r="B49" t="s">
        <v>757</v>
      </c>
      <c r="C49" t="str">
        <f xml:space="preserve"> "(SELECT id FROM movies WHERE movie_name = '"&amp;movies!B33&amp;"' AND duration = '"&amp;movies!E33&amp;"')"</f>
        <v>(SELECT id FROM movies WHERE movie_name = 'Larry Crowne' AND duration = '1:38')</v>
      </c>
      <c r="D49" t="s">
        <v>79</v>
      </c>
      <c r="E49" t="s">
        <v>79</v>
      </c>
      <c r="F49" s="6" t="str">
        <f t="shared" si="0"/>
        <v>INSERT INTO sponsors(id, studio_id, movie_id, created_at, updated_at) VALUES (DEFAULT, (SELECT id FROM studios WHERE studio_name = 'Universal Pictures'), (SELECT id FROM movies WHERE movie_name = 'Larry Crowne' AND duration = '1:38'), now(), now());</v>
      </c>
    </row>
    <row r="50" spans="1:6" x14ac:dyDescent="0.25">
      <c r="A50" t="s">
        <v>72</v>
      </c>
      <c r="B50" t="s">
        <v>791</v>
      </c>
      <c r="C50" t="str">
        <f xml:space="preserve"> "(SELECT id FROM movies WHERE movie_name = '"&amp;movies!B34&amp;"' AND duration = '"&amp;movies!E34&amp;"')"</f>
        <v>(SELECT id FROM movies WHERE movie_name = 'Up' AND duration = '1:36')</v>
      </c>
      <c r="D50" t="s">
        <v>79</v>
      </c>
      <c r="E50" t="s">
        <v>79</v>
      </c>
      <c r="F50" s="6" t="str">
        <f t="shared" si="0"/>
        <v>INSERT INTO sponsors(id, studio_id, movie_id, created_at, updated_at) VALUES (DEFAULT, (SELECT id FROM studios WHERE studio_name = 'Walt Disney Pictures'), (SELECT id FROM movies WHERE movie_name = 'Up' AND duration = '1:36'), now(), now());</v>
      </c>
    </row>
    <row r="51" spans="1:6" x14ac:dyDescent="0.25">
      <c r="A51" t="s">
        <v>72</v>
      </c>
      <c r="B51" t="s">
        <v>782</v>
      </c>
      <c r="C51" t="str">
        <f xml:space="preserve"> "(SELECT id FROM movies WHERE movie_name = '"&amp;movies!B34&amp;"' AND duration = '"&amp;movies!E34&amp;"')"</f>
        <v>(SELECT id FROM movies WHERE movie_name = 'Up' AND duration = '1:36')</v>
      </c>
      <c r="D51" t="s">
        <v>79</v>
      </c>
      <c r="E51" t="s">
        <v>79</v>
      </c>
      <c r="F51" s="6" t="str">
        <f t="shared" si="0"/>
        <v>INSERT INTO sponsors(id, studio_id, movie_id, created_at, updated_at) VALUES (DEFAULT, (SELECT id FROM studios WHERE studio_name = 'Pixar Animation Studios'), (SELECT id FROM movies WHERE movie_name = 'Up' AND duration = '1:36'), now(), now());</v>
      </c>
    </row>
    <row r="52" spans="1:6" x14ac:dyDescent="0.25">
      <c r="A52" t="s">
        <v>72</v>
      </c>
      <c r="B52" t="s">
        <v>791</v>
      </c>
      <c r="C52" t="str">
        <f xml:space="preserve"> "(SELECT id FROM movies WHERE movie_name = '"&amp;movies!B35&amp;"' AND duration = '"&amp;movies!E35&amp;"')"</f>
        <v>(SELECT id FROM movies WHERE movie_name = 'Toy Story' AND duration = '1:21')</v>
      </c>
      <c r="D52" t="s">
        <v>79</v>
      </c>
      <c r="E52" t="s">
        <v>79</v>
      </c>
      <c r="F52" s="6" t="str">
        <f t="shared" si="0"/>
        <v>INSERT INTO sponsors(id, studio_id, movie_id, created_at, updated_at) VALUES (DEFAULT, (SELECT id FROM studios WHERE studio_name = 'Walt Disney Pictures'), (SELECT id FROM movies WHERE movie_name = 'Toy Story' AND duration = '1:21'), now(), now());</v>
      </c>
    </row>
    <row r="53" spans="1:6" x14ac:dyDescent="0.25">
      <c r="A53" t="s">
        <v>72</v>
      </c>
      <c r="B53" t="s">
        <v>782</v>
      </c>
      <c r="C53" t="str">
        <f xml:space="preserve"> "(SELECT id FROM movies WHERE movie_name = '"&amp;movies!B35&amp;"' AND duration = '"&amp;movies!E35&amp;"')"</f>
        <v>(SELECT id FROM movies WHERE movie_name = 'Toy Story' AND duration = '1:21')</v>
      </c>
      <c r="D53" t="s">
        <v>79</v>
      </c>
      <c r="E53" t="s">
        <v>79</v>
      </c>
      <c r="F53" s="6" t="str">
        <f t="shared" si="0"/>
        <v>INSERT INTO sponsors(id, studio_id, movie_id, created_at, updated_at) VALUES (DEFAULT, (SELECT id FROM studios WHERE studio_name = 'Pixar Animation Studios'), (SELECT id FROM movies WHERE movie_name = 'Toy Story' AND duration = '1:21'), now(), now());</v>
      </c>
    </row>
    <row r="54" spans="1:6" x14ac:dyDescent="0.25">
      <c r="A54" t="s">
        <v>72</v>
      </c>
      <c r="B54" t="s">
        <v>529</v>
      </c>
      <c r="C54" t="str">
        <f xml:space="preserve"> "(SELECT id FROM movies WHERE movie_name = '"&amp;movies!B36&amp;"' AND duration = '"&amp;movies!E36&amp;"')"</f>
        <v>(SELECT id FROM movies WHERE movie_name = 'Star Trek: Into Darkness' AND duration = '2:12')</v>
      </c>
      <c r="D54" t="s">
        <v>79</v>
      </c>
      <c r="E54" t="s">
        <v>79</v>
      </c>
      <c r="F54" s="6" t="str">
        <f t="shared" si="0"/>
        <v>INSERT INTO sponsors(id, studio_id, movie_id, created_at, updated_at) VALUES (DEFAULT, (SELECT id FROM studios WHERE studio_name = 'Paramount Pictures'), (SELECT id FROM movies WHERE movie_name = 'Star Trek: Into Darkness' AND duration = '2:12'), now(), now());</v>
      </c>
    </row>
    <row r="55" spans="1:6" x14ac:dyDescent="0.25">
      <c r="A55" t="s">
        <v>72</v>
      </c>
      <c r="B55" t="s">
        <v>806</v>
      </c>
      <c r="C55" t="str">
        <f xml:space="preserve"> "(SELECT id FROM movies WHERE movie_name = '"&amp;movies!B36&amp;"' AND duration = '"&amp;movies!E36&amp;"')"</f>
        <v>(SELECT id FROM movies WHERE movie_name = 'Star Trek: Into Darkness' AND duration = '2:12')</v>
      </c>
      <c r="D55" t="s">
        <v>79</v>
      </c>
      <c r="E55" t="s">
        <v>79</v>
      </c>
      <c r="F55" s="6" t="str">
        <f t="shared" si="0"/>
        <v>INSERT INTO sponsors(id, studio_id, movie_id, created_at, updated_at) VALUES (DEFAULT, (SELECT id FROM studios WHERE studio_name = 'Skydance Productions'), (SELECT id FROM movies WHERE movie_name = 'Star Trek: Into Darkness' AND duration = '2:12'), now(), now());</v>
      </c>
    </row>
    <row r="56" spans="1:6" x14ac:dyDescent="0.25">
      <c r="A56" t="s">
        <v>72</v>
      </c>
      <c r="B56" t="s">
        <v>554</v>
      </c>
      <c r="C56" t="str">
        <f xml:space="preserve"> "(SELECT id FROM movies WHERE movie_name = '"&amp;movies!B37&amp;"' AND duration = '"&amp;movies!E37&amp;"')"</f>
        <v>(SELECT id FROM movies WHERE movie_name = 'Batman Begins' AND duration = '2:20')</v>
      </c>
      <c r="D56" t="s">
        <v>79</v>
      </c>
      <c r="E56" t="s">
        <v>79</v>
      </c>
      <c r="F56" s="6" t="str">
        <f t="shared" si="0"/>
        <v>INSERT INTO sponsors(id, studio_id, movie_id, created_at, updated_at) VALUES (DEFAULT, (SELECT id FROM studios WHERE studio_name = 'Warner Bros.'), (SELECT id FROM movies WHERE movie_name = 'Batman Begins' AND duration = '2:20'), now(), now());</v>
      </c>
    </row>
    <row r="57" spans="1:6" x14ac:dyDescent="0.25">
      <c r="A57" t="s">
        <v>72</v>
      </c>
      <c r="B57" t="s">
        <v>817</v>
      </c>
      <c r="C57" t="str">
        <f xml:space="preserve"> "(SELECT id FROM movies WHERE movie_name = '"&amp;movies!B37&amp;"' AND duration = '"&amp;movies!E37&amp;"')"</f>
        <v>(SELECT id FROM movies WHERE movie_name = 'Batman Begins' AND duration = '2:20')</v>
      </c>
      <c r="D57" t="s">
        <v>79</v>
      </c>
      <c r="E57" t="s">
        <v>79</v>
      </c>
      <c r="F57" s="6" t="str">
        <f t="shared" si="0"/>
        <v>INSERT INTO sponsors(id, studio_id, movie_id, created_at, updated_at) VALUES (DEFAULT, (SELECT id FROM studios WHERE studio_name = 'DC Comics'), (SELECT id FROM movies WHERE movie_name = 'Batman Begins' AND duration = '2:20'), now(), now());</v>
      </c>
    </row>
    <row r="58" spans="1:6" x14ac:dyDescent="0.25">
      <c r="A58" t="s">
        <v>72</v>
      </c>
      <c r="B58" t="s">
        <v>825</v>
      </c>
      <c r="C58" t="str">
        <f xml:space="preserve"> "(SELECT id FROM movies WHERE movie_name = '"&amp;movies!B38&amp;"' AND duration = '"&amp;movies!E38&amp;"')"</f>
        <v>(SELECT id FROM movies WHERE movie_name = 'Bridge of Spies' AND duration = '2:22')</v>
      </c>
      <c r="D58" t="s">
        <v>79</v>
      </c>
      <c r="E58" t="s">
        <v>79</v>
      </c>
      <c r="F58" s="6" t="str">
        <f t="shared" si="0"/>
        <v>INSERT INTO sponsors(id, studio_id, movie_id, created_at, updated_at) VALUES (DEFAULT, (SELECT id FROM studios WHERE studio_name = 'Amblin Entertainment'), (SELECT id FROM movies WHERE movie_name = 'Bridge of Spies' AND duration = '2:22'), now(), now());</v>
      </c>
    </row>
    <row r="59" spans="1:6" x14ac:dyDescent="0.25">
      <c r="A59" t="s">
        <v>72</v>
      </c>
      <c r="B59" t="s">
        <v>843</v>
      </c>
      <c r="C59" t="str">
        <f xml:space="preserve"> "(SELECT id FROM movies WHERE movie_name = '"&amp;movies!B38&amp;"' AND duration = '"&amp;movies!E38&amp;"')"</f>
        <v>(SELECT id FROM movies WHERE movie_name = 'Bridge of Spies' AND duration = '2:22')</v>
      </c>
      <c r="D59" t="s">
        <v>79</v>
      </c>
      <c r="E59" t="s">
        <v>79</v>
      </c>
      <c r="F59" s="6" t="str">
        <f t="shared" si="0"/>
        <v>INSERT INTO sponsors(id, studio_id, movie_id, created_at, updated_at) VALUES (DEFAULT, (SELECT id FROM studios WHERE studio_name = 'DreamWorks SKG'), (SELECT id FROM movies WHERE movie_name = 'Bridge of Spies' AND duration = '2:22'), now(), now());</v>
      </c>
    </row>
    <row r="60" spans="1:6" x14ac:dyDescent="0.25">
      <c r="A60" t="s">
        <v>72</v>
      </c>
      <c r="B60" t="s">
        <v>584</v>
      </c>
      <c r="C60" t="str">
        <f xml:space="preserve"> "(SELECT id FROM movies WHERE movie_name = '"&amp;movies!B39&amp;"' AND duration = '"&amp;movies!E39&amp;"')"</f>
        <v>(SELECT id FROM movies WHERE movie_name = 'Avatar' AND duration = '2:42')</v>
      </c>
      <c r="D60" t="s">
        <v>79</v>
      </c>
      <c r="E60" t="s">
        <v>79</v>
      </c>
      <c r="F60" s="6" t="str">
        <f t="shared" si="0"/>
        <v>INSERT INTO sponsors(id, studio_id, movie_id, created_at, updated_at) VALUES (DEFAULT, (SELECT id FROM studios WHERE studio_name = 'Twentieth Century Fox Film Corporation'), (SELECT id FROM movies WHERE movie_name = 'Avatar' AND duration = '2:42'), now(), now());</v>
      </c>
    </row>
    <row r="61" spans="1:6" x14ac:dyDescent="0.25">
      <c r="A61" t="s">
        <v>72</v>
      </c>
      <c r="B61" t="s">
        <v>684</v>
      </c>
      <c r="C61" t="str">
        <f xml:space="preserve"> "(SELECT id FROM movies WHERE movie_name = '"&amp;movies!B39&amp;"' AND duration = '"&amp;movies!E39&amp;"')"</f>
        <v>(SELECT id FROM movies WHERE movie_name = 'Avatar' AND duration = '2:42')</v>
      </c>
      <c r="D61" t="s">
        <v>79</v>
      </c>
      <c r="E61" t="s">
        <v>79</v>
      </c>
      <c r="F61" s="6" t="str">
        <f t="shared" si="0"/>
        <v>INSERT INTO sponsors(id, studio_id, movie_id, created_at, updated_at) VALUES (DEFAULT, (SELECT id FROM studios WHERE studio_name = 'Dune Entertainment'), (SELECT id FROM movies WHERE movie_name = 'Avatar' AND duration = '2:42'), now(), now());</v>
      </c>
    </row>
    <row r="62" spans="1:6" x14ac:dyDescent="0.25">
      <c r="A62" t="s">
        <v>72</v>
      </c>
      <c r="B62" t="s">
        <v>584</v>
      </c>
      <c r="C62" t="str">
        <f xml:space="preserve"> "(SELECT id FROM movies WHERE movie_name = '"&amp;movies!B40&amp;"' AND duration = '"&amp;movies!E40&amp;"')"</f>
        <v>(SELECT id FROM movies WHERE movie_name = 'Deadpool' AND duration = '1:48')</v>
      </c>
      <c r="D62" t="s">
        <v>79</v>
      </c>
      <c r="E62" t="s">
        <v>79</v>
      </c>
      <c r="F62" s="6" t="str">
        <f t="shared" si="0"/>
        <v>INSERT INTO sponsors(id, studio_id, movie_id, created_at, updated_at) VALUES (DEFAULT, (SELECT id FROM studios WHERE studio_name = 'Twentieth Century Fox Film Corporation'), (SELECT id FROM movies WHERE movie_name = 'Deadpool' AND duration = '1:48'), now(), now());</v>
      </c>
    </row>
    <row r="63" spans="1:6" x14ac:dyDescent="0.25">
      <c r="A63" t="s">
        <v>72</v>
      </c>
      <c r="B63" t="s">
        <v>842</v>
      </c>
      <c r="C63" t="str">
        <f xml:space="preserve"> "(SELECT id FROM movies WHERE movie_name = '"&amp;movies!B40&amp;"' AND duration = '"&amp;movies!E40&amp;"')"</f>
        <v>(SELECT id FROM movies WHERE movie_name = 'Deadpool' AND duration = '1:48')</v>
      </c>
      <c r="D63" t="s">
        <v>79</v>
      </c>
      <c r="E63" t="s">
        <v>79</v>
      </c>
      <c r="F63" s="6" t="str">
        <f t="shared" si="0"/>
        <v>INSERT INTO sponsors(id, studio_id, movie_id, created_at, updated_at) VALUES (DEFAULT, (SELECT id FROM studios WHERE studio_name = 'Marvel Entertainment'), (SELECT id FROM movies WHERE movie_name = 'Deadpool' AND duration = '1:48'), now(), now());</v>
      </c>
    </row>
    <row r="64" spans="1:6" x14ac:dyDescent="0.25">
      <c r="A64" t="s">
        <v>72</v>
      </c>
      <c r="B64" t="s">
        <v>852</v>
      </c>
      <c r="C64" t="str">
        <f xml:space="preserve"> "(SELECT id FROM movies WHERE movie_name = '"&amp;movies!B41&amp;"' AND duration = '"&amp;movies!E41&amp;"')"</f>
        <v>(SELECT id FROM movies WHERE movie_name = 'Amelie' AND duration = '2:02')</v>
      </c>
      <c r="D64" t="s">
        <v>79</v>
      </c>
      <c r="E64" t="s">
        <v>79</v>
      </c>
      <c r="F64" s="6" t="str">
        <f t="shared" si="0"/>
        <v>INSERT INTO sponsors(id, studio_id, movie_id, created_at, updated_at) VALUES (DEFAULT, (SELECT id FROM studios WHERE studio_name = 'Claudie Ossard Productions'), (SELECT id FROM movies WHERE movie_name = 'Amelie' AND duration = '2:02'), now(), now());</v>
      </c>
    </row>
    <row r="65" spans="1:6" x14ac:dyDescent="0.25">
      <c r="A65" t="s">
        <v>72</v>
      </c>
      <c r="B65" t="s">
        <v>843</v>
      </c>
      <c r="C65" t="str">
        <f xml:space="preserve"> "(SELECT id FROM movies WHERE movie_name = '"&amp;movies!B42&amp;"' AND duration = '"&amp;movies!E42&amp;"')"</f>
        <v>(SELECT id FROM movies WHERE movie_name = 'Catch Me If You Can' AND duration = '2:21')</v>
      </c>
      <c r="D65" t="s">
        <v>79</v>
      </c>
      <c r="E65" t="s">
        <v>79</v>
      </c>
      <c r="F65" s="6" t="str">
        <f xml:space="preserve"> "INSERT INTO sponsors("&amp;A$1&amp;", "&amp;B$1&amp;", "&amp;C$1&amp;", "&amp;D$1&amp;", "&amp;E$1&amp;") VALUES ("&amp;A65&amp;", (SELECT id FROM studios WHERE studio_name = '"&amp;B65&amp;"'), "&amp;C65&amp;", "&amp;D65&amp;", "&amp;E65&amp;");"</f>
        <v>INSERT INTO sponsors(id, studio_id, movie_id, created_at, updated_at) VALUES (DEFAULT, (SELECT id FROM studios WHERE studio_name = 'DreamWorks SKG'), (SELECT id FROM movies WHERE movie_name = 'Catch Me If You Can' AND duration = '2:21'), now(), now());</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zoomScale="70" zoomScaleNormal="70" workbookViewId="0">
      <selection activeCell="N21" sqref="N2:N21"/>
    </sheetView>
  </sheetViews>
  <sheetFormatPr defaultRowHeight="15" x14ac:dyDescent="0.25"/>
  <cols>
    <col min="1" max="1" width="11.42578125" customWidth="1"/>
    <col min="2" max="2" width="55.42578125" bestFit="1" customWidth="1"/>
    <col min="3" max="13" width="11.42578125" customWidth="1"/>
    <col min="14" max="14" width="65.7109375" style="6" customWidth="1"/>
  </cols>
  <sheetData>
    <row r="1" spans="1:14" x14ac:dyDescent="0.25">
      <c r="A1" s="2" t="s">
        <v>0</v>
      </c>
      <c r="B1" s="3" t="s">
        <v>7</v>
      </c>
      <c r="C1" s="3" t="s">
        <v>8</v>
      </c>
      <c r="D1" s="3" t="s">
        <v>9</v>
      </c>
      <c r="E1" s="3" t="s">
        <v>10</v>
      </c>
      <c r="F1" s="2" t="s">
        <v>11</v>
      </c>
      <c r="G1" s="3" t="s">
        <v>12</v>
      </c>
      <c r="H1" s="3" t="s">
        <v>13</v>
      </c>
      <c r="I1" s="3" t="s">
        <v>14</v>
      </c>
      <c r="J1" s="3" t="s">
        <v>15</v>
      </c>
      <c r="K1" s="3" t="s">
        <v>16</v>
      </c>
      <c r="L1" s="3" t="s">
        <v>4</v>
      </c>
      <c r="M1" s="4" t="s">
        <v>5</v>
      </c>
      <c r="N1" s="5" t="s">
        <v>6</v>
      </c>
    </row>
    <row r="2" spans="1:14" x14ac:dyDescent="0.25">
      <c r="A2" t="s">
        <v>72</v>
      </c>
      <c r="B2" s="7" t="str">
        <f xml:space="preserve"> "(SELECT id FROM users WHERE email = '"&amp;users!B2&amp;"')"</f>
        <v>(SELECT id FROM users WHERE email = 'user1@movie.com')</v>
      </c>
      <c r="C2" t="s">
        <v>120</v>
      </c>
      <c r="D2" t="s">
        <v>121</v>
      </c>
      <c r="E2" s="11" t="s">
        <v>366</v>
      </c>
      <c r="F2" t="s">
        <v>158</v>
      </c>
      <c r="G2" t="s">
        <v>160</v>
      </c>
      <c r="H2" t="s">
        <v>161</v>
      </c>
      <c r="I2" t="s">
        <v>162</v>
      </c>
      <c r="J2" t="s">
        <v>183</v>
      </c>
      <c r="L2" t="s">
        <v>79</v>
      </c>
      <c r="M2" t="s">
        <v>79</v>
      </c>
      <c r="N2" s="6" t="str">
        <f xml:space="preserve"> "INSERT INTO profiles("&amp;A$1&amp;", "&amp;B$1&amp;", "&amp;C$1&amp;", "&amp;D$1&amp;", "&amp;E$1&amp;", "&amp;F$1&amp;", "&amp;G$1&amp;", "&amp;H$1&amp;", "&amp;I$1&amp;", "&amp;J$1&amp;", "&amp;K$1&amp;", "&amp;L$1&amp;", "&amp;M$1&amp;") VALUES ("&amp;A2&amp;", "&amp;B2&amp;", '"&amp;C2&amp;"', '"&amp;D2&amp;"', '"&amp;E2&amp;"', '"&amp;F2&amp;"', '"&amp;G2&amp;"', '"&amp;H2&amp;"', '"&amp;I2&amp;"', '"&amp;J2&amp;"', '"&amp;K2&amp;"', "&amp;L2&amp;", "&amp;M2&amp;");"</f>
        <v>INSERT INTO profiles(id, user_id, first_name, last_name, date_of_birth, gender, city, province, country, occupation, picture, created_at, updated_at) VALUES (DEFAULT, (SELECT id FROM users WHERE email = 'user1@movie.com'), 'John', 'Smith', '11/12/1954', 'M', 'Ottawa', 'Ontario', 'Canada', 'Engineer', '', now(), now());</v>
      </c>
    </row>
    <row r="3" spans="1:14" x14ac:dyDescent="0.25">
      <c r="A3" t="s">
        <v>72</v>
      </c>
      <c r="B3" s="7" t="str">
        <f xml:space="preserve"> "(SELECT id FROM users WHERE email = '"&amp;users!B3&amp;"')"</f>
        <v>(SELECT id FROM users WHERE email = 'user2@movie.com')</v>
      </c>
      <c r="C3" t="s">
        <v>122</v>
      </c>
      <c r="D3" t="s">
        <v>123</v>
      </c>
      <c r="E3" s="11" t="s">
        <v>367</v>
      </c>
      <c r="F3" t="s">
        <v>159</v>
      </c>
      <c r="G3" t="s">
        <v>163</v>
      </c>
      <c r="H3" t="s">
        <v>164</v>
      </c>
      <c r="I3" t="s">
        <v>162</v>
      </c>
      <c r="J3" t="s">
        <v>184</v>
      </c>
      <c r="L3" t="s">
        <v>79</v>
      </c>
      <c r="M3" t="s">
        <v>79</v>
      </c>
      <c r="N3" s="6" t="str">
        <f t="shared" ref="N3:N21" si="0" xml:space="preserve"> "INSERT INTO profiles("&amp;A$1&amp;", "&amp;B$1&amp;", "&amp;C$1&amp;", "&amp;D$1&amp;", "&amp;E$1&amp;", "&amp;F$1&amp;", "&amp;G$1&amp;", "&amp;H$1&amp;", "&amp;I$1&amp;", "&amp;J$1&amp;", "&amp;K$1&amp;", "&amp;L$1&amp;", "&amp;M$1&amp;") VALUES ("&amp;A3&amp;", "&amp;B3&amp;", '"&amp;C3&amp;"', '"&amp;D3&amp;"', '"&amp;E3&amp;"', '"&amp;F3&amp;"', '"&amp;G3&amp;"', '"&amp;H3&amp;"', '"&amp;I3&amp;"', '"&amp;J3&amp;"', '"&amp;K3&amp;"', "&amp;L3&amp;", "&amp;M3&amp;");"</f>
        <v>INSERT INTO profiles(id, user_id, first_name, last_name, date_of_birth, gender, city, province, country, occupation, picture, created_at, updated_at) VALUES (DEFAULT, (SELECT id FROM users WHERE email = 'user2@movie.com'), 'Jane', 'Doe', '1/30/1964', 'F', 'Gatineau', 'Quebec', 'Canada', 'Electrician', '', now(), now());</v>
      </c>
    </row>
    <row r="4" spans="1:14" x14ac:dyDescent="0.25">
      <c r="A4" t="s">
        <v>72</v>
      </c>
      <c r="B4" s="7" t="str">
        <f xml:space="preserve"> "(SELECT id FROM users WHERE email = '"&amp;users!B4&amp;"')"</f>
        <v>(SELECT id FROM users WHERE email = 'user3@movie.com')</v>
      </c>
      <c r="C4" t="s">
        <v>124</v>
      </c>
      <c r="D4" t="s">
        <v>142</v>
      </c>
      <c r="E4" s="11" t="s">
        <v>368</v>
      </c>
      <c r="F4" t="s">
        <v>159</v>
      </c>
      <c r="G4" t="s">
        <v>165</v>
      </c>
      <c r="H4" t="s">
        <v>166</v>
      </c>
      <c r="I4" t="s">
        <v>162</v>
      </c>
      <c r="J4" t="s">
        <v>185</v>
      </c>
      <c r="L4" t="s">
        <v>79</v>
      </c>
      <c r="M4" t="s">
        <v>79</v>
      </c>
      <c r="N4" s="6" t="str">
        <f t="shared" si="0"/>
        <v>INSERT INTO profiles(id, user_id, first_name, last_name, date_of_birth, gender, city, province, country, occupation, picture, created_at, updated_at) VALUES (DEFAULT, (SELECT id FROM users WHERE email = 'user3@movie.com'), 'Emily', 'Brown', '2/3/1985', 'F', 'Halifax', 'Nova Scotia', 'Canada', 'Dancer', '', now(), now());</v>
      </c>
    </row>
    <row r="5" spans="1:14" x14ac:dyDescent="0.25">
      <c r="A5" t="s">
        <v>72</v>
      </c>
      <c r="B5" s="7" t="str">
        <f xml:space="preserve"> "(SELECT id FROM users WHERE email = '"&amp;users!B5&amp;"')"</f>
        <v>(SELECT id FROM users WHERE email = 'user4@movie.com')</v>
      </c>
      <c r="C5" t="s">
        <v>125</v>
      </c>
      <c r="D5" t="s">
        <v>143</v>
      </c>
      <c r="E5" s="11" t="s">
        <v>369</v>
      </c>
      <c r="F5" t="s">
        <v>159</v>
      </c>
      <c r="G5" t="s">
        <v>167</v>
      </c>
      <c r="H5" t="s">
        <v>168</v>
      </c>
      <c r="I5" t="s">
        <v>162</v>
      </c>
      <c r="J5" t="s">
        <v>186</v>
      </c>
      <c r="L5" t="s">
        <v>79</v>
      </c>
      <c r="M5" t="s">
        <v>79</v>
      </c>
      <c r="N5" s="6" t="str">
        <f t="shared" si="0"/>
        <v>INSERT INTO profiles(id, user_id, first_name, last_name, date_of_birth, gender, city, province, country, occupation, picture, created_at, updated_at) VALUES (DEFAULT, (SELECT id FROM users WHERE email = 'user4@movie.com'), 'Stacy', 'White', '3/23/1991', 'F', 'Vancouver', 'British Columbia', 'Canada', 'Waitress', '', now(), now());</v>
      </c>
    </row>
    <row r="6" spans="1:14" x14ac:dyDescent="0.25">
      <c r="A6" t="s">
        <v>72</v>
      </c>
      <c r="B6" s="7" t="str">
        <f xml:space="preserve"> "(SELECT id FROM users WHERE email = '"&amp;users!B6&amp;"')"</f>
        <v>(SELECT id FROM users WHERE email = 'user5@movie.com')</v>
      </c>
      <c r="C6" t="s">
        <v>126</v>
      </c>
      <c r="D6" t="s">
        <v>144</v>
      </c>
      <c r="E6" s="11" t="s">
        <v>370</v>
      </c>
      <c r="F6" t="s">
        <v>159</v>
      </c>
      <c r="G6" t="s">
        <v>169</v>
      </c>
      <c r="H6" t="s">
        <v>161</v>
      </c>
      <c r="I6" t="s">
        <v>162</v>
      </c>
      <c r="J6" t="s">
        <v>187</v>
      </c>
      <c r="L6" t="s">
        <v>79</v>
      </c>
      <c r="M6" t="s">
        <v>79</v>
      </c>
      <c r="N6" s="6" t="str">
        <f t="shared" si="0"/>
        <v>INSERT INTO profiles(id, user_id, first_name, last_name, date_of_birth, gender, city, province, country, occupation, picture, created_at, updated_at) VALUES (DEFAULT, (SELECT id FROM users WHERE email = 'user5@movie.com'), 'Linda', 'Black', '4/11/1984', 'F', 'Toronto', 'Ontario', 'Canada', 'Real Estate', '', now(), now());</v>
      </c>
    </row>
    <row r="7" spans="1:14" x14ac:dyDescent="0.25">
      <c r="A7" t="s">
        <v>72</v>
      </c>
      <c r="B7" s="7" t="str">
        <f xml:space="preserve"> "(SELECT id FROM users WHERE email = '"&amp;users!B7&amp;"')"</f>
        <v>(SELECT id FROM users WHERE email = 'user6@movie.com')</v>
      </c>
      <c r="C7" t="s">
        <v>127</v>
      </c>
      <c r="D7" t="s">
        <v>145</v>
      </c>
      <c r="E7" s="11" t="s">
        <v>371</v>
      </c>
      <c r="F7" t="s">
        <v>158</v>
      </c>
      <c r="G7" t="s">
        <v>170</v>
      </c>
      <c r="H7" t="s">
        <v>161</v>
      </c>
      <c r="I7" t="s">
        <v>162</v>
      </c>
      <c r="J7" t="s">
        <v>188</v>
      </c>
      <c r="L7" t="s">
        <v>79</v>
      </c>
      <c r="M7" t="s">
        <v>79</v>
      </c>
      <c r="N7" s="6" t="str">
        <f t="shared" si="0"/>
        <v>INSERT INTO profiles(id, user_id, first_name, last_name, date_of_birth, gender, city, province, country, occupation, picture, created_at, updated_at) VALUES (DEFAULT, (SELECT id FROM users WHERE email = 'user6@movie.com'), 'Brandon', 'Fox', '5/10/1965', 'M', 'Niagra Falls', 'Ontario', 'Canada', 'Programmer', '', now(), now());</v>
      </c>
    </row>
    <row r="8" spans="1:14" x14ac:dyDescent="0.25">
      <c r="A8" t="s">
        <v>72</v>
      </c>
      <c r="B8" s="7" t="str">
        <f xml:space="preserve"> "(SELECT id FROM users WHERE email = '"&amp;users!B8&amp;"')"</f>
        <v>(SELECT id FROM users WHERE email = 'user7@movie.com')</v>
      </c>
      <c r="C8" t="s">
        <v>128</v>
      </c>
      <c r="D8" t="s">
        <v>146</v>
      </c>
      <c r="E8" s="11" t="s">
        <v>372</v>
      </c>
      <c r="F8" t="s">
        <v>159</v>
      </c>
      <c r="G8" t="s">
        <v>171</v>
      </c>
      <c r="H8" t="s">
        <v>168</v>
      </c>
      <c r="I8" t="s">
        <v>162</v>
      </c>
      <c r="J8" t="s">
        <v>189</v>
      </c>
      <c r="L8" t="s">
        <v>79</v>
      </c>
      <c r="M8" t="s">
        <v>79</v>
      </c>
      <c r="N8" s="6" t="str">
        <f t="shared" si="0"/>
        <v>INSERT INTO profiles(id, user_id, first_name, last_name, date_of_birth, gender, city, province, country, occupation, picture, created_at, updated_at) VALUES (DEFAULT, (SELECT id FROM users WHERE email = 'user7@movie.com'), 'Marisa', 'Steel', '6/22/1970', 'F', 'Victoria', 'British Columbia', 'Canada', 'Artist', '', now(), now());</v>
      </c>
    </row>
    <row r="9" spans="1:14" x14ac:dyDescent="0.25">
      <c r="A9" t="s">
        <v>72</v>
      </c>
      <c r="B9" s="7" t="str">
        <f xml:space="preserve"> "(SELECT id FROM users WHERE email = '"&amp;users!B9&amp;"')"</f>
        <v>(SELECT id FROM users WHERE email = 'user8@movie.com')</v>
      </c>
      <c r="C9" t="s">
        <v>129</v>
      </c>
      <c r="D9" t="s">
        <v>147</v>
      </c>
      <c r="E9" s="11" t="s">
        <v>373</v>
      </c>
      <c r="F9" t="s">
        <v>159</v>
      </c>
      <c r="G9" t="s">
        <v>172</v>
      </c>
      <c r="H9" t="s">
        <v>164</v>
      </c>
      <c r="I9" t="s">
        <v>162</v>
      </c>
      <c r="J9" t="s">
        <v>190</v>
      </c>
      <c r="L9" t="s">
        <v>79</v>
      </c>
      <c r="M9" t="s">
        <v>79</v>
      </c>
      <c r="N9" s="6" t="str">
        <f t="shared" si="0"/>
        <v>INSERT INTO profiles(id, user_id, first_name, last_name, date_of_birth, gender, city, province, country, occupation, picture, created_at, updated_at) VALUES (DEFAULT, (SELECT id FROM users WHERE email = 'user8@movie.com'), 'Maria', 'Stax', '7/14/2006', 'F', 'Trois-Riviere', 'Quebec', 'Canada', 'Cook', '', now(), now());</v>
      </c>
    </row>
    <row r="10" spans="1:14" x14ac:dyDescent="0.25">
      <c r="A10" t="s">
        <v>72</v>
      </c>
      <c r="B10" s="7" t="str">
        <f xml:space="preserve"> "(SELECT id FROM users WHERE email = '"&amp;users!B10&amp;"')"</f>
        <v>(SELECT id FROM users WHERE email = 'user9@movie.com')</v>
      </c>
      <c r="C10" t="s">
        <v>130</v>
      </c>
      <c r="D10" t="s">
        <v>148</v>
      </c>
      <c r="E10" s="11" t="s">
        <v>374</v>
      </c>
      <c r="F10" t="s">
        <v>158</v>
      </c>
      <c r="G10" t="s">
        <v>173</v>
      </c>
      <c r="H10" t="s">
        <v>164</v>
      </c>
      <c r="I10" t="s">
        <v>162</v>
      </c>
      <c r="J10" t="s">
        <v>191</v>
      </c>
      <c r="L10" t="s">
        <v>79</v>
      </c>
      <c r="M10" t="s">
        <v>79</v>
      </c>
      <c r="N10" s="6" t="str">
        <f t="shared" si="0"/>
        <v>INSERT INTO profiles(id, user_id, first_name, last_name, date_of_birth, gender, city, province, country, occupation, picture, created_at, updated_at) VALUES (DEFAULT, (SELECT id FROM users WHERE email = 'user9@movie.com'), 'Nick', 'Langley', '8/25/1978', 'M', 'Montreal', 'Quebec', 'Canada', 'Leather Worker', '', now(), now());</v>
      </c>
    </row>
    <row r="11" spans="1:14" x14ac:dyDescent="0.25">
      <c r="A11" t="s">
        <v>72</v>
      </c>
      <c r="B11" s="7" t="str">
        <f xml:space="preserve"> "(SELECT id FROM users WHERE email = '"&amp;users!B11&amp;"')"</f>
        <v>(SELECT id FROM users WHERE email = 'user10@movie.com')</v>
      </c>
      <c r="C11" t="s">
        <v>131</v>
      </c>
      <c r="D11" t="s">
        <v>149</v>
      </c>
      <c r="E11" s="11" t="s">
        <v>375</v>
      </c>
      <c r="F11" t="s">
        <v>158</v>
      </c>
      <c r="G11" t="s">
        <v>174</v>
      </c>
      <c r="H11" t="s">
        <v>175</v>
      </c>
      <c r="I11" t="s">
        <v>176</v>
      </c>
      <c r="J11" t="s">
        <v>183</v>
      </c>
      <c r="L11" t="s">
        <v>79</v>
      </c>
      <c r="M11" t="s">
        <v>79</v>
      </c>
      <c r="N11" s="6" t="str">
        <f t="shared" si="0"/>
        <v>INSERT INTO profiles(id, user_id, first_name, last_name, date_of_birth, gender, city, province, country, occupation, picture, created_at, updated_at) VALUES (DEFAULT, (SELECT id FROM users WHERE email = 'user10@movie.com'), 'James', 'Bush', '9/11/1960', 'M', 'Houston', 'Texas', 'United States', 'Engineer', '', now(), now());</v>
      </c>
    </row>
    <row r="12" spans="1:14" x14ac:dyDescent="0.25">
      <c r="A12" t="s">
        <v>72</v>
      </c>
      <c r="B12" s="7" t="str">
        <f xml:space="preserve"> "(SELECT id FROM users WHERE email = '"&amp;users!B12&amp;"')"</f>
        <v>(SELECT id FROM users WHERE email = 'user11@movie.com')</v>
      </c>
      <c r="C12" t="s">
        <v>132</v>
      </c>
      <c r="D12" t="s">
        <v>150</v>
      </c>
      <c r="E12" s="11" t="s">
        <v>376</v>
      </c>
      <c r="F12" t="s">
        <v>158</v>
      </c>
      <c r="G12" t="s">
        <v>177</v>
      </c>
      <c r="H12" t="s">
        <v>178</v>
      </c>
      <c r="I12" t="s">
        <v>176</v>
      </c>
      <c r="J12" t="s">
        <v>192</v>
      </c>
      <c r="L12" t="s">
        <v>79</v>
      </c>
      <c r="M12" t="s">
        <v>79</v>
      </c>
      <c r="N12" s="6" t="str">
        <f t="shared" si="0"/>
        <v>INSERT INTO profiles(id, user_id, first_name, last_name, date_of_birth, gender, city, province, country, occupation, picture, created_at, updated_at) VALUES (DEFAULT, (SELECT id FROM users WHERE email = 'user11@movie.com'), 'Francis', 'Underwood', '11/5/1959', 'M', 'Gaffney', 'South Carolina', 'United States', 'Politician', '', now(), now());</v>
      </c>
    </row>
    <row r="13" spans="1:14" x14ac:dyDescent="0.25">
      <c r="A13" t="s">
        <v>72</v>
      </c>
      <c r="B13" s="7" t="str">
        <f xml:space="preserve"> "(SELECT id FROM users WHERE email = '"&amp;users!B13&amp;"')"</f>
        <v>(SELECT id FROM users WHERE email = 'user12@movie.com')</v>
      </c>
      <c r="C13" t="s">
        <v>133</v>
      </c>
      <c r="D13" t="s">
        <v>151</v>
      </c>
      <c r="E13" s="11" t="s">
        <v>377</v>
      </c>
      <c r="F13" t="s">
        <v>158</v>
      </c>
      <c r="G13" t="s">
        <v>179</v>
      </c>
      <c r="H13" t="s">
        <v>161</v>
      </c>
      <c r="I13" t="s">
        <v>162</v>
      </c>
      <c r="J13" t="s">
        <v>193</v>
      </c>
      <c r="L13" t="s">
        <v>79</v>
      </c>
      <c r="M13" t="s">
        <v>79</v>
      </c>
      <c r="N13" s="6" t="str">
        <f t="shared" si="0"/>
        <v>INSERT INTO profiles(id, user_id, first_name, last_name, date_of_birth, gender, city, province, country, occupation, picture, created_at, updated_at) VALUES (DEFAULT, (SELECT id FROM users WHERE email = 'user12@movie.com'), 'Anthony', 'Landerville', '10/28/1980', 'M', 'Hamilton', 'Ontario', 'Canada', 'Doctor', '', now(), now());</v>
      </c>
    </row>
    <row r="14" spans="1:14" x14ac:dyDescent="0.25">
      <c r="A14" t="s">
        <v>72</v>
      </c>
      <c r="B14" s="7" t="str">
        <f xml:space="preserve"> "(SELECT id FROM users WHERE email = '"&amp;users!B14&amp;"')"</f>
        <v>(SELECT id FROM users WHERE email = 'user13@movie.com')</v>
      </c>
      <c r="C14" t="s">
        <v>134</v>
      </c>
      <c r="D14" t="s">
        <v>152</v>
      </c>
      <c r="E14" s="11" t="s">
        <v>378</v>
      </c>
      <c r="F14" t="s">
        <v>158</v>
      </c>
      <c r="G14" t="s">
        <v>180</v>
      </c>
      <c r="H14" t="s">
        <v>164</v>
      </c>
      <c r="I14" t="s">
        <v>162</v>
      </c>
      <c r="J14" t="s">
        <v>194</v>
      </c>
      <c r="L14" t="s">
        <v>79</v>
      </c>
      <c r="M14" t="s">
        <v>79</v>
      </c>
      <c r="N14" s="6" t="str">
        <f t="shared" si="0"/>
        <v>INSERT INTO profiles(id, user_id, first_name, last_name, date_of_birth, gender, city, province, country, occupation, picture, created_at, updated_at) VALUES (DEFAULT, (SELECT id FROM users WHERE email = 'user13@movie.com'), 'Jordan', 'Hail', '11/19/1995', 'M', 'Quebec City', 'Quebec', 'Canada', 'Nurse', '', now(), now());</v>
      </c>
    </row>
    <row r="15" spans="1:14" x14ac:dyDescent="0.25">
      <c r="A15" t="s">
        <v>72</v>
      </c>
      <c r="B15" s="7" t="str">
        <f xml:space="preserve"> "(SELECT id FROM users WHERE email = '"&amp;users!B15&amp;"')"</f>
        <v>(SELECT id FROM users WHERE email = 'user14@movie.com')</v>
      </c>
      <c r="C15" t="s">
        <v>135</v>
      </c>
      <c r="D15" t="s">
        <v>204</v>
      </c>
      <c r="E15" s="11" t="s">
        <v>379</v>
      </c>
      <c r="F15" t="s">
        <v>159</v>
      </c>
      <c r="G15" t="s">
        <v>160</v>
      </c>
      <c r="H15" t="s">
        <v>161</v>
      </c>
      <c r="I15" t="s">
        <v>162</v>
      </c>
      <c r="J15" t="s">
        <v>195</v>
      </c>
      <c r="L15" t="s">
        <v>79</v>
      </c>
      <c r="M15" t="s">
        <v>79</v>
      </c>
      <c r="N15" s="6" t="str">
        <f t="shared" si="0"/>
        <v>INSERT INTO profiles(id, user_id, first_name, last_name, date_of_birth, gender, city, province, country, occupation, picture, created_at, updated_at) VALUES (DEFAULT, (SELECT id FROM users WHERE email = 'user14@movie.com'), 'Alice', 'Fairfield', '12/15/1992', 'F', 'Ottawa', 'Ontario', 'Canada', 'Taxi Driver', '', now(), now());</v>
      </c>
    </row>
    <row r="16" spans="1:14" x14ac:dyDescent="0.25">
      <c r="A16" t="s">
        <v>72</v>
      </c>
      <c r="B16" s="7" t="str">
        <f xml:space="preserve"> "(SELECT id FROM users WHERE email = '"&amp;users!B16&amp;"')"</f>
        <v>(SELECT id FROM users WHERE email = 'user15@movie.com')</v>
      </c>
      <c r="C16" t="s">
        <v>136</v>
      </c>
      <c r="D16" t="s">
        <v>153</v>
      </c>
      <c r="E16" s="11" t="s">
        <v>380</v>
      </c>
      <c r="F16" t="s">
        <v>159</v>
      </c>
      <c r="G16" t="s">
        <v>182</v>
      </c>
      <c r="H16" t="s">
        <v>181</v>
      </c>
      <c r="I16" t="s">
        <v>176</v>
      </c>
      <c r="J16" t="s">
        <v>196</v>
      </c>
      <c r="L16" t="s">
        <v>79</v>
      </c>
      <c r="M16" t="s">
        <v>79</v>
      </c>
      <c r="N16" s="6" t="str">
        <f t="shared" si="0"/>
        <v>INSERT INTO profiles(id, user_id, first_name, last_name, date_of_birth, gender, city, province, country, occupation, picture, created_at, updated_at) VALUES (DEFAULT, (SELECT id FROM users WHERE email = 'user15@movie.com'), 'Jessica', 'Jones', '1/17/1983', 'F', 'New York City', 'New York', 'United States', 'Private Investigator', '', now(), now());</v>
      </c>
    </row>
    <row r="17" spans="1:14" x14ac:dyDescent="0.25">
      <c r="A17" t="s">
        <v>72</v>
      </c>
      <c r="B17" s="7" t="str">
        <f xml:space="preserve"> "(SELECT id FROM users WHERE email = '"&amp;users!B17&amp;"')"</f>
        <v>(SELECT id FROM users WHERE email = 'user16@movie.com')</v>
      </c>
      <c r="C17" t="s">
        <v>137</v>
      </c>
      <c r="D17" t="s">
        <v>154</v>
      </c>
      <c r="E17" s="11" t="s">
        <v>381</v>
      </c>
      <c r="F17" t="s">
        <v>158</v>
      </c>
      <c r="G17" t="s">
        <v>163</v>
      </c>
      <c r="H17" t="s">
        <v>164</v>
      </c>
      <c r="I17" t="s">
        <v>162</v>
      </c>
      <c r="J17" t="s">
        <v>197</v>
      </c>
      <c r="L17" t="s">
        <v>79</v>
      </c>
      <c r="M17" t="s">
        <v>79</v>
      </c>
      <c r="N17" s="6" t="str">
        <f t="shared" si="0"/>
        <v>INSERT INTO profiles(id, user_id, first_name, last_name, date_of_birth, gender, city, province, country, occupation, picture, created_at, updated_at) VALUES (DEFAULT, (SELECT id FROM users WHERE email = 'user16@movie.com'), 'Fred', 'Kirkland', '2/23/1981', 'M', 'Gatineau', 'Quebec', 'Canada', 'Race Car Driver', '', now(), now());</v>
      </c>
    </row>
    <row r="18" spans="1:14" x14ac:dyDescent="0.25">
      <c r="A18" t="s">
        <v>72</v>
      </c>
      <c r="B18" s="7" t="str">
        <f xml:space="preserve"> "(SELECT id FROM users WHERE email = '"&amp;users!B18&amp;"')"</f>
        <v>(SELECT id FROM users WHERE email = 'user17@movie.com')</v>
      </c>
      <c r="C18" t="s">
        <v>138</v>
      </c>
      <c r="D18" t="s">
        <v>155</v>
      </c>
      <c r="E18" s="11" t="s">
        <v>382</v>
      </c>
      <c r="F18" t="s">
        <v>158</v>
      </c>
      <c r="G18" t="s">
        <v>169</v>
      </c>
      <c r="H18" t="s">
        <v>161</v>
      </c>
      <c r="I18" t="s">
        <v>162</v>
      </c>
      <c r="J18" t="s">
        <v>198</v>
      </c>
      <c r="L18" t="s">
        <v>79</v>
      </c>
      <c r="M18" t="s">
        <v>79</v>
      </c>
      <c r="N18" s="6" t="str">
        <f t="shared" si="0"/>
        <v>INSERT INTO profiles(id, user_id, first_name, last_name, date_of_birth, gender, city, province, country, occupation, picture, created_at, updated_at) VALUES (DEFAULT, (SELECT id FROM users WHERE email = 'user17@movie.com'), 'Marcus', 'Chase', '3/4/1989', 'M', 'Toronto', 'Ontario', 'Canada', 'Stunt Man', '', now(), now());</v>
      </c>
    </row>
    <row r="19" spans="1:14" x14ac:dyDescent="0.25">
      <c r="A19" t="s">
        <v>72</v>
      </c>
      <c r="B19" s="7" t="str">
        <f xml:space="preserve"> "(SELECT id FROM users WHERE email = '"&amp;users!B19&amp;"')"</f>
        <v>(SELECT id FROM users WHERE email = 'user18@movie.com')</v>
      </c>
      <c r="C19" t="s">
        <v>139</v>
      </c>
      <c r="D19" t="s">
        <v>134</v>
      </c>
      <c r="E19" s="11" t="s">
        <v>383</v>
      </c>
      <c r="F19" t="s">
        <v>159</v>
      </c>
      <c r="G19" t="s">
        <v>160</v>
      </c>
      <c r="H19" t="s">
        <v>161</v>
      </c>
      <c r="I19" t="s">
        <v>162</v>
      </c>
      <c r="J19" t="s">
        <v>199</v>
      </c>
      <c r="L19" t="s">
        <v>79</v>
      </c>
      <c r="M19" t="s">
        <v>79</v>
      </c>
      <c r="N19" s="6" t="str">
        <f t="shared" si="0"/>
        <v>INSERT INTO profiles(id, user_id, first_name, last_name, date_of_birth, gender, city, province, country, occupation, picture, created_at, updated_at) VALUES (DEFAULT, (SELECT id FROM users WHERE email = 'user18@movie.com'), 'Terry', 'Jordan', '4/21/1994', 'F', 'Ottawa', 'Ontario', 'Canada', 'Writer', '', now(), now());</v>
      </c>
    </row>
    <row r="20" spans="1:14" x14ac:dyDescent="0.25">
      <c r="A20" t="s">
        <v>72</v>
      </c>
      <c r="B20" s="7" t="str">
        <f xml:space="preserve"> "(SELECT id FROM users WHERE email = '"&amp;users!B20&amp;"')"</f>
        <v>(SELECT id FROM users WHERE email = 'user19@movie.com')</v>
      </c>
      <c r="C20" t="s">
        <v>140</v>
      </c>
      <c r="D20" t="s">
        <v>156</v>
      </c>
      <c r="E20" s="11" t="s">
        <v>384</v>
      </c>
      <c r="F20" t="s">
        <v>159</v>
      </c>
      <c r="G20" t="s">
        <v>163</v>
      </c>
      <c r="H20" t="s">
        <v>164</v>
      </c>
      <c r="I20" t="s">
        <v>162</v>
      </c>
      <c r="J20" t="s">
        <v>201</v>
      </c>
      <c r="L20" t="s">
        <v>79</v>
      </c>
      <c r="M20" t="s">
        <v>79</v>
      </c>
      <c r="N20" s="6" t="str">
        <f t="shared" si="0"/>
        <v>INSERT INTO profiles(id, user_id, first_name, last_name, date_of_birth, gender, city, province, country, occupation, picture, created_at, updated_at) VALUES (DEFAULT, (SELECT id FROM users WHERE email = 'user19@movie.com'), 'Anne', 'Chu', '1/9/1994', 'F', 'Gatineau', 'Quebec', 'Canada', 'Banker', '', now(), now());</v>
      </c>
    </row>
    <row r="21" spans="1:14" x14ac:dyDescent="0.25">
      <c r="A21" t="s">
        <v>72</v>
      </c>
      <c r="B21" s="7" t="str">
        <f xml:space="preserve"> "(SELECT id FROM users WHERE email = '"&amp;users!B21&amp;"')"</f>
        <v>(SELECT id FROM users WHERE email = 'user20@movie.com')</v>
      </c>
      <c r="C21" t="s">
        <v>141</v>
      </c>
      <c r="D21" t="s">
        <v>157</v>
      </c>
      <c r="E21" s="11" t="s">
        <v>385</v>
      </c>
      <c r="F21" t="s">
        <v>159</v>
      </c>
      <c r="G21" t="s">
        <v>386</v>
      </c>
      <c r="H21" t="s">
        <v>164</v>
      </c>
      <c r="I21" t="s">
        <v>162</v>
      </c>
      <c r="J21" t="s">
        <v>200</v>
      </c>
      <c r="L21" t="s">
        <v>79</v>
      </c>
      <c r="M21" t="s">
        <v>79</v>
      </c>
      <c r="N21" s="6" t="str">
        <f t="shared" si="0"/>
        <v>INSERT INTO profiles(id, user_id, first_name, last_name, date_of_birth, gender, city, province, country, occupation, picture, created_at, updated_at) VALUES (DEFAULT, (SELECT id FROM users WHERE email = 'user20@movie.com'), 'Rose', 'Flower', '8/12/1972', 'F', 'L''Ange-Gardien', 'Quebec', 'Canada', 'Mayor', '', now(), now());</v>
      </c>
    </row>
    <row r="25" spans="1:14" x14ac:dyDescent="0.25">
      <c r="C25" s="8"/>
    </row>
    <row r="32" spans="1:14" x14ac:dyDescent="0.25">
      <c r="C32" t="s">
        <v>202</v>
      </c>
      <c r="J32"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s>
  <sheetFormatPr defaultRowHeight="15" x14ac:dyDescent="0.25"/>
  <cols>
    <col min="1" max="4" width="11.42578125" customWidth="1"/>
    <col min="5" max="5" width="102.42578125" style="6" bestFit="1" customWidth="1"/>
  </cols>
  <sheetData>
    <row r="1" spans="1:5" x14ac:dyDescent="0.25">
      <c r="A1" s="2" t="s">
        <v>0</v>
      </c>
      <c r="B1" s="3" t="s">
        <v>18</v>
      </c>
      <c r="C1" s="3" t="s">
        <v>4</v>
      </c>
      <c r="D1" s="3" t="s">
        <v>5</v>
      </c>
      <c r="E1" s="5" t="s">
        <v>6</v>
      </c>
    </row>
    <row r="2" spans="1:5" x14ac:dyDescent="0.25">
      <c r="A2" t="s">
        <v>72</v>
      </c>
      <c r="B2" t="s">
        <v>77</v>
      </c>
      <c r="C2" t="s">
        <v>79</v>
      </c>
      <c r="D2" t="s">
        <v>79</v>
      </c>
      <c r="E2" s="6" t="str">
        <f xml:space="preserve"> "INSERT INTO devices("&amp;A$1&amp;", "&amp;B$1&amp;", "&amp;C$1&amp;", "&amp;D$1&amp;") VALUES ("&amp;A2&amp;", '"&amp;B2&amp;"', "&amp;C2&amp;", "&amp;D2&amp;");"</f>
        <v>INSERT INTO devices(id, device_name, created_at, updated_at) VALUES (DEFAULT, 'Theatre', now(), now());</v>
      </c>
    </row>
    <row r="3" spans="1:5" x14ac:dyDescent="0.25">
      <c r="A3" t="s">
        <v>72</v>
      </c>
      <c r="B3" t="s">
        <v>74</v>
      </c>
      <c r="C3" t="s">
        <v>79</v>
      </c>
      <c r="D3" t="s">
        <v>79</v>
      </c>
      <c r="E3" s="6" t="str">
        <f t="shared" ref="E3:E7" si="0" xml:space="preserve"> "INSERT INTO devices("&amp;A$1&amp;", "&amp;B$1&amp;", "&amp;C$1&amp;", "&amp;D$1&amp;") VALUES ("&amp;A3&amp;", '"&amp;B3&amp;"', "&amp;C3&amp;", "&amp;D3&amp;");"</f>
        <v>INSERT INTO devices(id, device_name, created_at, updated_at) VALUES (DEFAULT, 'Laptop', now(), now());</v>
      </c>
    </row>
    <row r="4" spans="1:5" x14ac:dyDescent="0.25">
      <c r="A4" t="s">
        <v>72</v>
      </c>
      <c r="B4" t="s">
        <v>75</v>
      </c>
      <c r="C4" t="s">
        <v>79</v>
      </c>
      <c r="D4" t="s">
        <v>79</v>
      </c>
      <c r="E4" s="6" t="str">
        <f t="shared" si="0"/>
        <v>INSERT INTO devices(id, device_name, created_at, updated_at) VALUES (DEFAULT, 'Desktop', now(), now());</v>
      </c>
    </row>
    <row r="5" spans="1:5" x14ac:dyDescent="0.25">
      <c r="A5" t="s">
        <v>72</v>
      </c>
      <c r="B5" t="s">
        <v>76</v>
      </c>
      <c r="C5" t="s">
        <v>79</v>
      </c>
      <c r="D5" t="s">
        <v>79</v>
      </c>
      <c r="E5" s="6" t="str">
        <f t="shared" si="0"/>
        <v>INSERT INTO devices(id, device_name, created_at, updated_at) VALUES (DEFAULT, 'Television', now(), now());</v>
      </c>
    </row>
    <row r="6" spans="1:5" x14ac:dyDescent="0.25">
      <c r="A6" t="s">
        <v>72</v>
      </c>
      <c r="B6" t="s">
        <v>78</v>
      </c>
      <c r="C6" t="s">
        <v>79</v>
      </c>
      <c r="D6" t="s">
        <v>79</v>
      </c>
      <c r="E6" s="6" t="str">
        <f t="shared" si="0"/>
        <v>INSERT INTO devices(id, device_name, created_at, updated_at) VALUES (DEFAULT, 'Smartphone', now(), now());</v>
      </c>
    </row>
    <row r="7" spans="1:5" x14ac:dyDescent="0.25">
      <c r="A7" t="s">
        <v>72</v>
      </c>
      <c r="B7" t="s">
        <v>205</v>
      </c>
      <c r="C7" t="s">
        <v>79</v>
      </c>
      <c r="D7" t="s">
        <v>79</v>
      </c>
      <c r="E7" s="6" t="str">
        <f t="shared" si="0"/>
        <v>INSERT INTO devices(id, device_name, created_at, updated_at) VALUES (DEFAULT, 'Tablet', now(), now());</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5" workbookViewId="0">
      <selection activeCell="E2" sqref="E2:E30"/>
    </sheetView>
  </sheetViews>
  <sheetFormatPr defaultRowHeight="15" x14ac:dyDescent="0.25"/>
  <cols>
    <col min="1" max="1" width="11.42578125" customWidth="1"/>
    <col min="2" max="2" width="14.28515625" bestFit="1" customWidth="1"/>
    <col min="3" max="4" width="11.42578125" customWidth="1"/>
    <col min="5" max="5" width="103.28515625" style="6" bestFit="1" customWidth="1"/>
  </cols>
  <sheetData>
    <row r="1" spans="1:5" x14ac:dyDescent="0.25">
      <c r="A1" s="2" t="s">
        <v>0</v>
      </c>
      <c r="B1" s="3" t="s">
        <v>20</v>
      </c>
      <c r="C1" s="3" t="s">
        <v>4</v>
      </c>
      <c r="D1" s="3" t="s">
        <v>5</v>
      </c>
      <c r="E1" s="5" t="s">
        <v>6</v>
      </c>
    </row>
    <row r="2" spans="1:5" x14ac:dyDescent="0.25">
      <c r="A2" t="s">
        <v>72</v>
      </c>
      <c r="B2" s="1" t="s">
        <v>21</v>
      </c>
      <c r="C2" t="s">
        <v>79</v>
      </c>
      <c r="D2" t="s">
        <v>79</v>
      </c>
      <c r="E2" s="6" t="str">
        <f xml:space="preserve"> "INSERT INTO topics("&amp;A$1&amp;", "&amp;B$1&amp;", "&amp;C$1&amp;", "&amp;D$1&amp;") VALUES ("&amp;A2&amp;", '"&amp;B2&amp;"', "&amp;C2&amp;", "&amp;D2&amp;");"</f>
        <v>INSERT INTO topics(id, genre_name, created_at, updated_at) VALUES (DEFAULT, 'Action', now(), now());</v>
      </c>
    </row>
    <row r="3" spans="1:5" x14ac:dyDescent="0.25">
      <c r="A3" t="s">
        <v>72</v>
      </c>
      <c r="B3" s="1" t="s">
        <v>22</v>
      </c>
      <c r="C3" t="s">
        <v>79</v>
      </c>
      <c r="D3" t="s">
        <v>79</v>
      </c>
      <c r="E3" s="6" t="str">
        <f t="shared" ref="E3:E30" si="0" xml:space="preserve"> "INSERT INTO topics("&amp;A$1&amp;", "&amp;B$1&amp;", "&amp;C$1&amp;", "&amp;D$1&amp;") VALUES ("&amp;A3&amp;", '"&amp;B3&amp;"', "&amp;C3&amp;", "&amp;D3&amp;");"</f>
        <v>INSERT INTO topics(id, genre_name, created_at, updated_at) VALUES (DEFAULT, 'Adventure', now(), now());</v>
      </c>
    </row>
    <row r="4" spans="1:5" x14ac:dyDescent="0.25">
      <c r="A4" t="s">
        <v>72</v>
      </c>
      <c r="B4" s="1" t="s">
        <v>23</v>
      </c>
      <c r="C4" t="s">
        <v>79</v>
      </c>
      <c r="D4" t="s">
        <v>79</v>
      </c>
      <c r="E4" s="6" t="str">
        <f t="shared" si="0"/>
        <v>INSERT INTO topics(id, genre_name, created_at, updated_at) VALUES (DEFAULT, 'Animation', now(), now());</v>
      </c>
    </row>
    <row r="5" spans="1:5" x14ac:dyDescent="0.25">
      <c r="A5" t="s">
        <v>72</v>
      </c>
      <c r="B5" s="1" t="s">
        <v>24</v>
      </c>
      <c r="C5" t="s">
        <v>79</v>
      </c>
      <c r="D5" t="s">
        <v>79</v>
      </c>
      <c r="E5" s="6" t="str">
        <f t="shared" si="0"/>
        <v>INSERT INTO topics(id, genre_name, created_at, updated_at) VALUES (DEFAULT, 'Biography', now(), now());</v>
      </c>
    </row>
    <row r="6" spans="1:5" x14ac:dyDescent="0.25">
      <c r="A6" t="s">
        <v>72</v>
      </c>
      <c r="B6" s="1" t="s">
        <v>25</v>
      </c>
      <c r="C6" t="s">
        <v>79</v>
      </c>
      <c r="D6" t="s">
        <v>79</v>
      </c>
      <c r="E6" s="6" t="str">
        <f t="shared" si="0"/>
        <v>INSERT INTO topics(id, genre_name, created_at, updated_at) VALUES (DEFAULT, 'Comedy', now(), now());</v>
      </c>
    </row>
    <row r="7" spans="1:5" x14ac:dyDescent="0.25">
      <c r="A7" t="s">
        <v>72</v>
      </c>
      <c r="B7" s="1" t="s">
        <v>26</v>
      </c>
      <c r="C7" t="s">
        <v>79</v>
      </c>
      <c r="D7" t="s">
        <v>79</v>
      </c>
      <c r="E7" s="6" t="str">
        <f t="shared" si="0"/>
        <v>INSERT INTO topics(id, genre_name, created_at, updated_at) VALUES (DEFAULT, 'Crime', now(), now());</v>
      </c>
    </row>
    <row r="8" spans="1:5" x14ac:dyDescent="0.25">
      <c r="A8" t="s">
        <v>72</v>
      </c>
      <c r="B8" s="1" t="s">
        <v>27</v>
      </c>
      <c r="C8" t="s">
        <v>79</v>
      </c>
      <c r="D8" t="s">
        <v>79</v>
      </c>
      <c r="E8" s="6" t="str">
        <f t="shared" si="0"/>
        <v>INSERT INTO topics(id, genre_name, created_at, updated_at) VALUES (DEFAULT, 'Documentary', now(), now());</v>
      </c>
    </row>
    <row r="9" spans="1:5" x14ac:dyDescent="0.25">
      <c r="A9" t="s">
        <v>72</v>
      </c>
      <c r="B9" s="1" t="s">
        <v>28</v>
      </c>
      <c r="C9" t="s">
        <v>79</v>
      </c>
      <c r="D9" t="s">
        <v>79</v>
      </c>
      <c r="E9" s="6" t="str">
        <f t="shared" si="0"/>
        <v>INSERT INTO topics(id, genre_name, created_at, updated_at) VALUES (DEFAULT, 'Drama', now(), now());</v>
      </c>
    </row>
    <row r="10" spans="1:5" x14ac:dyDescent="0.25">
      <c r="A10" t="s">
        <v>72</v>
      </c>
      <c r="B10" s="1" t="s">
        <v>29</v>
      </c>
      <c r="C10" t="s">
        <v>79</v>
      </c>
      <c r="D10" t="s">
        <v>79</v>
      </c>
      <c r="E10" s="6" t="str">
        <f t="shared" si="0"/>
        <v>INSERT INTO topics(id, genre_name, created_at, updated_at) VALUES (DEFAULT, 'Family', now(), now());</v>
      </c>
    </row>
    <row r="11" spans="1:5" x14ac:dyDescent="0.25">
      <c r="A11" t="s">
        <v>72</v>
      </c>
      <c r="B11" s="1" t="s">
        <v>30</v>
      </c>
      <c r="C11" t="s">
        <v>79</v>
      </c>
      <c r="D11" t="s">
        <v>79</v>
      </c>
      <c r="E11" s="6" t="str">
        <f t="shared" si="0"/>
        <v>INSERT INTO topics(id, genre_name, created_at, updated_at) VALUES (DEFAULT, 'Fantasy', now(), now());</v>
      </c>
    </row>
    <row r="12" spans="1:5" x14ac:dyDescent="0.25">
      <c r="A12" t="s">
        <v>72</v>
      </c>
      <c r="B12" s="1" t="s">
        <v>31</v>
      </c>
      <c r="C12" t="s">
        <v>79</v>
      </c>
      <c r="D12" t="s">
        <v>79</v>
      </c>
      <c r="E12" s="6" t="str">
        <f t="shared" si="0"/>
        <v>INSERT INTO topics(id, genre_name, created_at, updated_at) VALUES (DEFAULT, 'Film-Noir', now(), now());</v>
      </c>
    </row>
    <row r="13" spans="1:5" x14ac:dyDescent="0.25">
      <c r="A13" t="s">
        <v>72</v>
      </c>
      <c r="B13" s="1" t="s">
        <v>32</v>
      </c>
      <c r="C13" t="s">
        <v>79</v>
      </c>
      <c r="D13" t="s">
        <v>79</v>
      </c>
      <c r="E13" s="6" t="str">
        <f t="shared" si="0"/>
        <v>INSERT INTO topics(id, genre_name, created_at, updated_at) VALUES (DEFAULT, 'History', now(), now());</v>
      </c>
    </row>
    <row r="14" spans="1:5" x14ac:dyDescent="0.25">
      <c r="A14" t="s">
        <v>72</v>
      </c>
      <c r="B14" s="1" t="s">
        <v>33</v>
      </c>
      <c r="C14" t="s">
        <v>79</v>
      </c>
      <c r="D14" t="s">
        <v>79</v>
      </c>
      <c r="E14" s="6" t="str">
        <f t="shared" si="0"/>
        <v>INSERT INTO topics(id, genre_name, created_at, updated_at) VALUES (DEFAULT, 'Horror', now(), now());</v>
      </c>
    </row>
    <row r="15" spans="1:5" x14ac:dyDescent="0.25">
      <c r="A15" t="s">
        <v>72</v>
      </c>
      <c r="B15" s="1" t="s">
        <v>34</v>
      </c>
      <c r="C15" t="s">
        <v>79</v>
      </c>
      <c r="D15" t="s">
        <v>79</v>
      </c>
      <c r="E15" s="6" t="str">
        <f t="shared" si="0"/>
        <v>INSERT INTO topics(id, genre_name, created_at, updated_at) VALUES (DEFAULT, 'Romance', now(), now());</v>
      </c>
    </row>
    <row r="16" spans="1:5" x14ac:dyDescent="0.25">
      <c r="A16" t="s">
        <v>72</v>
      </c>
      <c r="B16" s="1" t="s">
        <v>35</v>
      </c>
      <c r="C16" t="s">
        <v>79</v>
      </c>
      <c r="D16" t="s">
        <v>79</v>
      </c>
      <c r="E16" s="6" t="str">
        <f t="shared" si="0"/>
        <v>INSERT INTO topics(id, genre_name, created_at, updated_at) VALUES (DEFAULT, 'Musical', now(), now());</v>
      </c>
    </row>
    <row r="17" spans="1:5" x14ac:dyDescent="0.25">
      <c r="A17" t="s">
        <v>72</v>
      </c>
      <c r="B17" s="1" t="s">
        <v>36</v>
      </c>
      <c r="C17" t="s">
        <v>79</v>
      </c>
      <c r="D17" t="s">
        <v>79</v>
      </c>
      <c r="E17" s="6" t="str">
        <f t="shared" si="0"/>
        <v>INSERT INTO topics(id, genre_name, created_at, updated_at) VALUES (DEFAULT, 'Mystery', now(), now());</v>
      </c>
    </row>
    <row r="18" spans="1:5" x14ac:dyDescent="0.25">
      <c r="A18" t="s">
        <v>72</v>
      </c>
      <c r="B18" s="1" t="s">
        <v>338</v>
      </c>
      <c r="C18" t="s">
        <v>79</v>
      </c>
      <c r="D18" t="s">
        <v>79</v>
      </c>
      <c r="E18" s="6" t="str">
        <f t="shared" si="0"/>
        <v>INSERT INTO topics(id, genre_name, created_at, updated_at) VALUES (DEFAULT, 'Sci-Fi', now(), now());</v>
      </c>
    </row>
    <row r="19" spans="1:5" x14ac:dyDescent="0.25">
      <c r="A19" t="s">
        <v>72</v>
      </c>
      <c r="B19" s="1" t="s">
        <v>37</v>
      </c>
      <c r="C19" t="s">
        <v>79</v>
      </c>
      <c r="D19" t="s">
        <v>79</v>
      </c>
      <c r="E19" s="6" t="str">
        <f t="shared" si="0"/>
        <v>INSERT INTO topics(id, genre_name, created_at, updated_at) VALUES (DEFAULT, 'Sport', now(), now());</v>
      </c>
    </row>
    <row r="20" spans="1:5" x14ac:dyDescent="0.25">
      <c r="A20" t="s">
        <v>72</v>
      </c>
      <c r="B20" s="1" t="s">
        <v>38</v>
      </c>
      <c r="C20" t="s">
        <v>79</v>
      </c>
      <c r="D20" t="s">
        <v>79</v>
      </c>
      <c r="E20" s="6" t="str">
        <f t="shared" si="0"/>
        <v>INSERT INTO topics(id, genre_name, created_at, updated_at) VALUES (DEFAULT, 'Thriller', now(), now());</v>
      </c>
    </row>
    <row r="21" spans="1:5" x14ac:dyDescent="0.25">
      <c r="A21" t="s">
        <v>72</v>
      </c>
      <c r="B21" s="1" t="s">
        <v>39</v>
      </c>
      <c r="C21" t="s">
        <v>79</v>
      </c>
      <c r="D21" t="s">
        <v>79</v>
      </c>
      <c r="E21" s="6" t="str">
        <f t="shared" si="0"/>
        <v>INSERT INTO topics(id, genre_name, created_at, updated_at) VALUES (DEFAULT, 'War', now(), now());</v>
      </c>
    </row>
    <row r="22" spans="1:5" x14ac:dyDescent="0.25">
      <c r="A22" t="s">
        <v>72</v>
      </c>
      <c r="B22" s="1" t="s">
        <v>40</v>
      </c>
      <c r="C22" t="s">
        <v>79</v>
      </c>
      <c r="D22" t="s">
        <v>79</v>
      </c>
      <c r="E22" s="6" t="str">
        <f t="shared" si="0"/>
        <v>INSERT INTO topics(id, genre_name, created_at, updated_at) VALUES (DEFAULT, 'Western', now(), now());</v>
      </c>
    </row>
    <row r="23" spans="1:5" x14ac:dyDescent="0.25">
      <c r="A23" t="s">
        <v>72</v>
      </c>
      <c r="B23" s="1" t="s">
        <v>41</v>
      </c>
      <c r="C23" t="s">
        <v>79</v>
      </c>
      <c r="D23" t="s">
        <v>79</v>
      </c>
      <c r="E23" s="6" t="str">
        <f t="shared" si="0"/>
        <v>INSERT INTO topics(id, genre_name, created_at, updated_at) VALUES (DEFAULT, 'Anime', now(), now());</v>
      </c>
    </row>
    <row r="24" spans="1:5" x14ac:dyDescent="0.25">
      <c r="A24" t="s">
        <v>72</v>
      </c>
      <c r="B24" s="1" t="s">
        <v>42</v>
      </c>
      <c r="C24" t="s">
        <v>79</v>
      </c>
      <c r="D24" t="s">
        <v>79</v>
      </c>
      <c r="E24" s="6" t="str">
        <f t="shared" si="0"/>
        <v>INSERT INTO topics(id, genre_name, created_at, updated_at) VALUES (DEFAULT, 'Adult', now(), now());</v>
      </c>
    </row>
    <row r="25" spans="1:5" x14ac:dyDescent="0.25">
      <c r="A25" t="s">
        <v>72</v>
      </c>
      <c r="B25" s="1" t="s">
        <v>43</v>
      </c>
      <c r="C25" t="s">
        <v>79</v>
      </c>
      <c r="D25" t="s">
        <v>79</v>
      </c>
      <c r="E25" s="6" t="str">
        <f t="shared" si="0"/>
        <v>INSERT INTO topics(id, genre_name, created_at, updated_at) VALUES (DEFAULT, 'Space', now(), now());</v>
      </c>
    </row>
    <row r="26" spans="1:5" x14ac:dyDescent="0.25">
      <c r="A26" t="s">
        <v>72</v>
      </c>
      <c r="B26" s="1" t="s">
        <v>44</v>
      </c>
      <c r="C26" t="s">
        <v>79</v>
      </c>
      <c r="D26" t="s">
        <v>79</v>
      </c>
      <c r="E26" s="6" t="str">
        <f t="shared" si="0"/>
        <v>INSERT INTO topics(id, genre_name, created_at, updated_at) VALUES (DEFAULT, 'Political', now(), now());</v>
      </c>
    </row>
    <row r="27" spans="1:5" x14ac:dyDescent="0.25">
      <c r="A27" t="s">
        <v>72</v>
      </c>
      <c r="B27" s="1" t="s">
        <v>45</v>
      </c>
      <c r="C27" t="s">
        <v>79</v>
      </c>
      <c r="D27" t="s">
        <v>79</v>
      </c>
      <c r="E27" s="6" t="str">
        <f t="shared" si="0"/>
        <v>INSERT INTO topics(id, genre_name, created_at, updated_at) VALUES (DEFAULT, 'Faith', now(), now());</v>
      </c>
    </row>
    <row r="28" spans="1:5" x14ac:dyDescent="0.25">
      <c r="A28" t="s">
        <v>72</v>
      </c>
      <c r="B28" s="1" t="s">
        <v>46</v>
      </c>
      <c r="C28" t="s">
        <v>79</v>
      </c>
      <c r="D28" t="s">
        <v>79</v>
      </c>
      <c r="E28" s="6" t="str">
        <f t="shared" si="0"/>
        <v>INSERT INTO topics(id, genre_name, created_at, updated_at) VALUES (DEFAULT, 'Independent', now(), now());</v>
      </c>
    </row>
    <row r="29" spans="1:5" x14ac:dyDescent="0.25">
      <c r="A29" t="s">
        <v>72</v>
      </c>
      <c r="B29" s="1" t="s">
        <v>47</v>
      </c>
      <c r="C29" t="s">
        <v>79</v>
      </c>
      <c r="D29" t="s">
        <v>79</v>
      </c>
      <c r="E29" s="6" t="str">
        <f t="shared" si="0"/>
        <v>INSERT INTO topics(id, genre_name, created_at, updated_at) VALUES (DEFAULT, 'Video Game', now(), now());</v>
      </c>
    </row>
    <row r="30" spans="1:5" x14ac:dyDescent="0.25">
      <c r="A30" t="s">
        <v>72</v>
      </c>
      <c r="B30" s="1" t="s">
        <v>48</v>
      </c>
      <c r="C30" t="s">
        <v>79</v>
      </c>
      <c r="D30" t="s">
        <v>79</v>
      </c>
      <c r="E30" s="6" t="str">
        <f t="shared" si="0"/>
        <v>INSERT INTO topics(id, genre_name, created_at, updated_at) VALUES (DEFAULT, 'Novel', now(), now());</v>
      </c>
    </row>
    <row r="31" spans="1:5" x14ac:dyDescent="0.25">
      <c r="B3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tabSelected="1" topLeftCell="K10" zoomScaleNormal="100" workbookViewId="0">
      <selection activeCell="O15" sqref="O15"/>
    </sheetView>
  </sheetViews>
  <sheetFormatPr defaultRowHeight="15" x14ac:dyDescent="0.25"/>
  <cols>
    <col min="1" max="3" width="11.42578125" customWidth="1"/>
    <col min="4" max="4" width="15" bestFit="1" customWidth="1"/>
    <col min="5" max="14" width="11.42578125" customWidth="1"/>
    <col min="15" max="15" width="62.140625" style="6" customWidth="1"/>
  </cols>
  <sheetData>
    <row r="1" spans="1:15" x14ac:dyDescent="0.25">
      <c r="A1" s="2" t="s">
        <v>0</v>
      </c>
      <c r="B1" s="3" t="s">
        <v>50</v>
      </c>
      <c r="C1" s="3" t="s">
        <v>51</v>
      </c>
      <c r="D1" s="3" t="s">
        <v>52</v>
      </c>
      <c r="E1" s="3" t="s">
        <v>53</v>
      </c>
      <c r="F1" s="3" t="s">
        <v>14</v>
      </c>
      <c r="G1" s="3" t="s">
        <v>54</v>
      </c>
      <c r="H1" s="3" t="s">
        <v>55</v>
      </c>
      <c r="I1" s="3" t="s">
        <v>56</v>
      </c>
      <c r="J1" s="3" t="s">
        <v>57</v>
      </c>
      <c r="K1" s="3" t="s">
        <v>58</v>
      </c>
      <c r="L1" s="3" t="s">
        <v>59</v>
      </c>
      <c r="M1" s="3" t="s">
        <v>4</v>
      </c>
      <c r="N1" s="3" t="s">
        <v>5</v>
      </c>
      <c r="O1" s="5" t="s">
        <v>6</v>
      </c>
    </row>
    <row r="2" spans="1:15" x14ac:dyDescent="0.25">
      <c r="A2" t="s">
        <v>72</v>
      </c>
      <c r="B2" t="s">
        <v>206</v>
      </c>
      <c r="C2" t="s">
        <v>207</v>
      </c>
      <c r="D2" s="11" t="s">
        <v>364</v>
      </c>
      <c r="E2" s="12" t="s">
        <v>426</v>
      </c>
      <c r="F2" t="s">
        <v>211</v>
      </c>
      <c r="G2" t="s">
        <v>208</v>
      </c>
      <c r="H2" t="s">
        <v>209</v>
      </c>
      <c r="I2" t="s">
        <v>209</v>
      </c>
      <c r="J2" t="s">
        <v>210</v>
      </c>
      <c r="K2" t="s">
        <v>256</v>
      </c>
      <c r="L2" t="s">
        <v>1179</v>
      </c>
      <c r="M2" t="s">
        <v>79</v>
      </c>
      <c r="N2" t="s">
        <v>79</v>
      </c>
      <c r="O2" s="6" t="str">
        <f xml:space="preserve"> "INSERT INTO movies("&amp;A$1&amp;", "&amp;B$1&amp;", "&amp;C$1&amp;", "&amp;D$1&amp;", "&amp;E$1&amp;", "&amp;F$1&amp;", "&amp;G$1&amp;", "&amp;H$1&amp;", "&amp;I$1&amp;", "&amp;J$1&amp;", "&amp;K$1&amp;", "&amp;L$1&amp;", "&amp;M$1&amp;", "&amp;N$1&amp;") VALUES ("&amp;A2&amp;", '"&amp;B2&amp;"', '"&amp;C2&amp;"', '"&amp;D2&amp;"', '"&amp;E2&amp;"', '"&amp;F2&amp;"', '"&amp;G2&amp;"', '"&amp;H2&amp;"', '"&amp;I2&amp;"', '"&amp;J2&amp;"', '"&amp;K2&amp;"', '"&amp;L2&amp;"', "&amp;M2&amp;", "&amp;N2&amp;");"</f>
        <v>INSERT INTO movies(id, movie_name, description, date_released, duration, country, language, subtitles, dubbed, age_rating, poster, trailer, created_at, updated_at) VALUES (DEFAULT, 'The Lord of the Rings: The Fellowship of the Ring', 'A meek Hobbit and eight companions set out on a journey to destroy the One Ring and the Dark Lord Sauron.', '12/19/2001', '2:58', 'USA', 'English', 'N', 'N', 'PG-13', 'http://vignette3.wikia.nocookie.net/lotr/images/7/74/LOTRFOTRmovie.jpg/revision/latest?cb=20150203040819', 'V75dMMIW2B4', now(), now());</v>
      </c>
    </row>
    <row r="3" spans="1:15" x14ac:dyDescent="0.25">
      <c r="A3" t="s">
        <v>72</v>
      </c>
      <c r="B3" t="s">
        <v>212</v>
      </c>
      <c r="C3" s="9" t="s">
        <v>425</v>
      </c>
      <c r="D3" s="11" t="s">
        <v>365</v>
      </c>
      <c r="E3" s="10" t="s">
        <v>428</v>
      </c>
      <c r="F3" t="s">
        <v>211</v>
      </c>
      <c r="G3" t="s">
        <v>208</v>
      </c>
      <c r="H3" t="s">
        <v>209</v>
      </c>
      <c r="I3" t="s">
        <v>209</v>
      </c>
      <c r="J3" t="s">
        <v>210</v>
      </c>
      <c r="K3" t="s">
        <v>257</v>
      </c>
      <c r="L3" t="s">
        <v>1180</v>
      </c>
      <c r="M3" t="s">
        <v>79</v>
      </c>
      <c r="N3" t="s">
        <v>79</v>
      </c>
      <c r="O3" s="6" t="str">
        <f t="shared" ref="O3:O42" si="0" xml:space="preserve"> "INSERT INTO movies("&amp;A$1&amp;", "&amp;B$1&amp;", "&amp;C$1&amp;", "&amp;D$1&amp;", "&amp;E$1&amp;", "&amp;F$1&amp;", "&amp;G$1&amp;", "&amp;H$1&amp;", "&amp;I$1&amp;", "&amp;J$1&amp;", "&amp;K$1&amp;", "&amp;L$1&amp;", "&amp;M$1&amp;", "&amp;N$1&amp;") VALUES ("&amp;A3&amp;", '"&amp;B3&amp;"', '"&amp;C3&amp;"', '"&amp;D3&amp;"', '"&amp;E3&amp;"', '"&amp;F3&amp;"', '"&amp;G3&amp;"', '"&amp;H3&amp;"', '"&amp;I3&amp;"', '"&amp;J3&amp;"', '"&amp;K3&amp;"', '"&amp;L3&amp;"', "&amp;M3&amp;", "&amp;N3&amp;");"</f>
        <v>INSERT INTO movies(id, movie_name, description, date_released, duration, country, language, subtitles, dubbed, age_rating, poster, trailer, created_at, updated_at) VALUES (DEFAULT, 'The Lord of the Rings: The Two Towers', 'While Frodo and Sam edge closer to Mordor with the help of the shifty Gollum, the divided fellowship makes a stand against Sauron's new ally, Saruman, and his hordes of Isengard.', '12/18/2002', '2:59', 'USA', 'English', 'N', 'N', 'PG-13', 'https://www.movieposter.com/posters/archive/main/7/MPW-3576', 'cvCktPUwkW0', now(), now());</v>
      </c>
    </row>
    <row r="4" spans="1:15" x14ac:dyDescent="0.25">
      <c r="A4" t="s">
        <v>72</v>
      </c>
      <c r="B4" t="s">
        <v>213</v>
      </c>
      <c r="C4" t="s">
        <v>214</v>
      </c>
      <c r="D4" s="11" t="s">
        <v>387</v>
      </c>
      <c r="E4" s="10" t="s">
        <v>430</v>
      </c>
      <c r="F4" t="s">
        <v>211</v>
      </c>
      <c r="G4" t="s">
        <v>208</v>
      </c>
      <c r="H4" t="s">
        <v>209</v>
      </c>
      <c r="I4" t="s">
        <v>209</v>
      </c>
      <c r="J4" t="s">
        <v>210</v>
      </c>
      <c r="K4" t="s">
        <v>258</v>
      </c>
      <c r="L4" t="s">
        <v>1181</v>
      </c>
      <c r="M4" t="s">
        <v>79</v>
      </c>
      <c r="N4" t="s">
        <v>79</v>
      </c>
      <c r="O4" s="6" t="str">
        <f t="shared" si="0"/>
        <v>INSERT INTO movies(id, movie_name, description, date_released, duration, country, language, subtitles, dubbed, age_rating, poster, trailer, created_at, updated_at) VALUES (DEFAULT, 'The Lord of the Rings: The Return of the King', 'Gandalf and Aragorn lead the World of Men against Sauron''s army to draw his gaze from Frodo and Sam as they approach Mount Doom with the One Ring.', '12/17/2003', '3:21', 'USA', 'English', 'N', 'N', 'PG-13', 'https://www.movieposter.com/posters/archive/main/16/MPW-8295', 'r5X-hFf6Bwo', now(), now());</v>
      </c>
    </row>
    <row r="5" spans="1:15" x14ac:dyDescent="0.25">
      <c r="A5" t="s">
        <v>72</v>
      </c>
      <c r="B5" t="s">
        <v>215</v>
      </c>
      <c r="C5" t="s">
        <v>216</v>
      </c>
      <c r="D5" s="11" t="s">
        <v>388</v>
      </c>
      <c r="E5" s="10" t="s">
        <v>429</v>
      </c>
      <c r="F5" t="s">
        <v>217</v>
      </c>
      <c r="G5" t="s">
        <v>218</v>
      </c>
      <c r="H5" t="s">
        <v>219</v>
      </c>
      <c r="I5" t="s">
        <v>219</v>
      </c>
      <c r="J5" t="s">
        <v>220</v>
      </c>
      <c r="K5" t="s">
        <v>259</v>
      </c>
      <c r="L5" t="s">
        <v>1182</v>
      </c>
      <c r="M5" t="s">
        <v>79</v>
      </c>
      <c r="N5" t="s">
        <v>79</v>
      </c>
      <c r="O5" s="6" t="str">
        <f t="shared" si="0"/>
        <v>INSERT INTO movies(id, movie_name, description, date_released, duration, country, language, subtitles, dubbed, age_rating, poster, trailer, created_at, updated_at) VALUES (DEFAULT, 'Howl''s Moving Castle', 'When an unconfident young woman is cursed with an old body by a spiteful witch, her only chance of breaking the spell lies with a self-indulgent yet insecure young wizard and his companions in his legged, walking castle.', '6/17/2005', '1:59', 'Japan', 'Japanese', 'Y', 'Y', 'PG', 'https://fanart.tv/fanart/movies/4935/movieposter/howls-moving-castle-5216a7d1a7a67.jpg', 'iwROgK94zcM', now(), now());</v>
      </c>
    </row>
    <row r="6" spans="1:15" x14ac:dyDescent="0.25">
      <c r="A6" t="s">
        <v>72</v>
      </c>
      <c r="B6" t="s">
        <v>221</v>
      </c>
      <c r="C6" t="s">
        <v>222</v>
      </c>
      <c r="D6" s="11" t="s">
        <v>389</v>
      </c>
      <c r="E6" s="10" t="s">
        <v>431</v>
      </c>
      <c r="F6" t="s">
        <v>211</v>
      </c>
      <c r="G6" t="s">
        <v>208</v>
      </c>
      <c r="H6" t="s">
        <v>209</v>
      </c>
      <c r="I6" t="s">
        <v>209</v>
      </c>
      <c r="J6" t="s">
        <v>210</v>
      </c>
      <c r="K6" t="s">
        <v>260</v>
      </c>
      <c r="L6" t="s">
        <v>1183</v>
      </c>
      <c r="M6" t="s">
        <v>79</v>
      </c>
      <c r="N6" t="s">
        <v>79</v>
      </c>
      <c r="O6" s="6" t="str">
        <f t="shared" si="0"/>
        <v>INSERT INTO movies(id, movie_name, description, date_released, duration, country, language, subtitles, dubbed, age_rating, poster, trailer, created_at, updated_at) VALUES (DEFAULT, 'Ghost', 'After an accident leaves a young man dead, his spirit stays behind to warn his lover of impending danger, with the help of a reluctant psychic.', '7/13/1990', '2:07', 'USA', 'English', 'N', 'N', 'PG-13', 'https://www.movieposter.com/posters/archive/main/106/MPW-53146', '4cOb3gfe4tQ', now(), now());</v>
      </c>
    </row>
    <row r="7" spans="1:15" x14ac:dyDescent="0.25">
      <c r="A7" t="s">
        <v>72</v>
      </c>
      <c r="B7" t="s">
        <v>223</v>
      </c>
      <c r="C7" t="s">
        <v>224</v>
      </c>
      <c r="D7" s="11" t="s">
        <v>390</v>
      </c>
      <c r="E7" s="10" t="s">
        <v>432</v>
      </c>
      <c r="F7" t="s">
        <v>211</v>
      </c>
      <c r="G7" t="s">
        <v>208</v>
      </c>
      <c r="H7" t="s">
        <v>209</v>
      </c>
      <c r="I7" t="s">
        <v>209</v>
      </c>
      <c r="J7" t="s">
        <v>210</v>
      </c>
      <c r="K7" t="s">
        <v>261</v>
      </c>
      <c r="L7" t="s">
        <v>1184</v>
      </c>
      <c r="M7" t="s">
        <v>79</v>
      </c>
      <c r="N7" t="s">
        <v>79</v>
      </c>
      <c r="O7" s="6" t="str">
        <f t="shared" si="0"/>
        <v>INSERT INTO movies(id, movie_name, description, date_released, duration, country, language, subtitles, dubbed, age_rating, poster, trailer, created_at, updated_at) VALUES (DEFAULT, 'The Notebook', 'A poor and passionate young man falls in love with a rich young woman and gives her a sense of freedom. They soon are separated by their social differences.', '6/25/2004', '2:03', 'USA', 'English', 'N', 'N', 'PG-13', 'http://ia.media-imdb.com/images/M/MV5BMTk3OTM5Njg5M15BMl5BanBnXkFtZTYwMzA0ODI3._V1_SX640_SY720_.jpg', '4M7LIcH8C9U', now(), now());</v>
      </c>
    </row>
    <row r="8" spans="1:15" x14ac:dyDescent="0.25">
      <c r="A8" t="s">
        <v>72</v>
      </c>
      <c r="B8" t="s">
        <v>225</v>
      </c>
      <c r="C8" t="s">
        <v>226</v>
      </c>
      <c r="D8" s="11" t="s">
        <v>391</v>
      </c>
      <c r="E8" s="10" t="s">
        <v>433</v>
      </c>
      <c r="F8" t="s">
        <v>211</v>
      </c>
      <c r="G8" t="s">
        <v>208</v>
      </c>
      <c r="H8" t="s">
        <v>209</v>
      </c>
      <c r="I8" t="s">
        <v>209</v>
      </c>
      <c r="J8" t="s">
        <v>220</v>
      </c>
      <c r="K8" t="s">
        <v>262</v>
      </c>
      <c r="L8" t="s">
        <v>1185</v>
      </c>
      <c r="M8" t="s">
        <v>79</v>
      </c>
      <c r="N8" t="s">
        <v>79</v>
      </c>
      <c r="O8" s="6" t="str">
        <f t="shared" si="0"/>
        <v>INSERT INTO movies(id, movie_name, description, date_released, duration, country, language, subtitles, dubbed, age_rating, poster, trailer, created_at, updated_at) VALUES (DEFAULT, 'A Walk to Remember', 'The story of two North Carolina teens, Landon Carter and Jamie Sullivan, who are thrown together after Landon gets into trouble and is made to do community service.', '1/25/2002', '1:41', 'USA', 'English', 'N', 'N', 'PG', 'https://upload.wikimedia.org/wikipedia/en/d/dc/A_Walk_to_Remember_Poster.jpg', 'EgdoQ8Oxu2E', now(), now());</v>
      </c>
    </row>
    <row r="9" spans="1:15" x14ac:dyDescent="0.25">
      <c r="A9" t="s">
        <v>72</v>
      </c>
      <c r="B9" t="s">
        <v>227</v>
      </c>
      <c r="C9" t="s">
        <v>228</v>
      </c>
      <c r="D9" s="11" t="s">
        <v>392</v>
      </c>
      <c r="E9" s="10" t="s">
        <v>434</v>
      </c>
      <c r="F9" t="s">
        <v>211</v>
      </c>
      <c r="G9" t="s">
        <v>208</v>
      </c>
      <c r="H9" t="s">
        <v>209</v>
      </c>
      <c r="I9" t="s">
        <v>209</v>
      </c>
      <c r="J9" t="s">
        <v>210</v>
      </c>
      <c r="K9" t="s">
        <v>265</v>
      </c>
      <c r="L9" t="s">
        <v>1186</v>
      </c>
      <c r="M9" t="s">
        <v>79</v>
      </c>
      <c r="N9" t="s">
        <v>79</v>
      </c>
      <c r="O9" s="6" t="str">
        <f t="shared" si="0"/>
        <v>INSERT INTO movies(id, movie_name, description, date_released, duration, country, language, subtitles, dubbed, age_rating, poster, trailer, created_at, updated_at) VALUES (DEFAULT, 'Dirty Dancing', 'Spending the summer at a Catskills resort with her family, Frances "Baby" Houseman falls in love with the camp''s dance instructor, Johnny Castle.', '8/21/1987', '1:40', 'USA', 'English', 'N', 'N', 'PG-13', 'http://ecx.images-amazon.com/images/I/61PF6Oi%2BUhL._SY355_.jpg', 'wcra0-0Gu4U', now(), now());</v>
      </c>
    </row>
    <row r="10" spans="1:15" x14ac:dyDescent="0.25">
      <c r="A10" t="s">
        <v>72</v>
      </c>
      <c r="B10" t="s">
        <v>229</v>
      </c>
      <c r="C10" t="s">
        <v>230</v>
      </c>
      <c r="D10" s="11" t="s">
        <v>393</v>
      </c>
      <c r="E10" s="10" t="s">
        <v>435</v>
      </c>
      <c r="F10" t="s">
        <v>211</v>
      </c>
      <c r="G10" t="s">
        <v>208</v>
      </c>
      <c r="H10" t="s">
        <v>209</v>
      </c>
      <c r="I10" t="s">
        <v>209</v>
      </c>
      <c r="J10" t="s">
        <v>210</v>
      </c>
      <c r="K10" t="s">
        <v>263</v>
      </c>
      <c r="L10" t="s">
        <v>1187</v>
      </c>
      <c r="M10" t="s">
        <v>79</v>
      </c>
      <c r="N10" t="s">
        <v>79</v>
      </c>
      <c r="O10" s="6" t="str">
        <f t="shared" si="0"/>
        <v>INSERT INTO movies(id, movie_name, description, date_released, duration, country, language, subtitles, dubbed, age_rating, poster, trailer, created_at, updated_at) VALUES (DEFAULT, 'Notting Hill', 'The life of a simple bookshop owner changes when he meets the most famous film star in the world.', '5/28/1999', '2:04', 'USA', 'English', 'N', 'N', 'PG-13', 'http://images.moviepostershop.com/notting-hill-movie-poster-1998-1020190961.jpg', '4RI0QvaGoiI', now(), now());</v>
      </c>
    </row>
    <row r="11" spans="1:15" x14ac:dyDescent="0.25">
      <c r="A11" t="s">
        <v>72</v>
      </c>
      <c r="B11" t="s">
        <v>231</v>
      </c>
      <c r="C11" t="s">
        <v>232</v>
      </c>
      <c r="D11" s="11" t="s">
        <v>394</v>
      </c>
      <c r="E11" s="10" t="s">
        <v>429</v>
      </c>
      <c r="F11" t="s">
        <v>211</v>
      </c>
      <c r="G11" t="s">
        <v>208</v>
      </c>
      <c r="H11" t="s">
        <v>209</v>
      </c>
      <c r="I11" t="s">
        <v>209</v>
      </c>
      <c r="J11" t="s">
        <v>233</v>
      </c>
      <c r="K11" t="s">
        <v>264</v>
      </c>
      <c r="L11" s="7" t="s">
        <v>1219</v>
      </c>
      <c r="M11" t="s">
        <v>79</v>
      </c>
      <c r="N11" t="s">
        <v>79</v>
      </c>
      <c r="O11" s="6" t="str">
        <f t="shared" si="0"/>
        <v>INSERT INTO movies(id, movie_name, description, date_released, duration, country, language, subtitles, dubbed, age_rating, poster, trailer, created_at, updated_at) VALUES (DEFAULT, 'Pretty Woman', 'A man in a legal but hurtful business needs an escort for some social events, and hires a beautiful prostitute he meets... only to fall in love.', '3/23/1990', '1:59', 'USA', 'English', 'N', 'N', 'R', 'http://cosmouk.cdnds.net/15/10/1280x1986/gallery_nrm_1425399318-pretty-woman-poster.jpg', 'jvd3TjJaf3c', now(), now());</v>
      </c>
    </row>
    <row r="12" spans="1:15" x14ac:dyDescent="0.25">
      <c r="A12" t="s">
        <v>72</v>
      </c>
      <c r="B12" t="s">
        <v>234</v>
      </c>
      <c r="C12" t="s">
        <v>235</v>
      </c>
      <c r="D12" s="11" t="s">
        <v>395</v>
      </c>
      <c r="E12" s="10" t="s">
        <v>434</v>
      </c>
      <c r="F12" t="s">
        <v>211</v>
      </c>
      <c r="G12" t="s">
        <v>208</v>
      </c>
      <c r="H12" t="s">
        <v>209</v>
      </c>
      <c r="I12" t="s">
        <v>209</v>
      </c>
      <c r="J12" t="s">
        <v>210</v>
      </c>
      <c r="K12" t="s">
        <v>266</v>
      </c>
      <c r="L12" t="s">
        <v>1188</v>
      </c>
      <c r="M12" t="s">
        <v>79</v>
      </c>
      <c r="N12" t="s">
        <v>79</v>
      </c>
      <c r="O12" s="6" t="str">
        <f t="shared" si="0"/>
        <v>INSERT INTO movies(id, movie_name, description, date_released, duration, country, language, subtitles, dubbed, age_rating, poster, trailer, created_at, updated_at) VALUES (DEFAULT, 'Say Anything', 'A noble underachiever and a beautiful valedictorian fall in love the summer before she goes off to college.', '4/14/1989', '1:40', 'USA', 'English', 'N', 'N', 'PG-13', 'https://upload.wikimedia.org/wikipedia/en/8/8a/Say_Anything.jpg', 'QeUnT3f7eAA', now(), now());</v>
      </c>
    </row>
    <row r="13" spans="1:15" x14ac:dyDescent="0.25">
      <c r="A13" t="s">
        <v>72</v>
      </c>
      <c r="B13" t="s">
        <v>236</v>
      </c>
      <c r="C13" t="s">
        <v>237</v>
      </c>
      <c r="D13" s="11" t="s">
        <v>396</v>
      </c>
      <c r="E13" s="10" t="s">
        <v>436</v>
      </c>
      <c r="F13" t="s">
        <v>211</v>
      </c>
      <c r="G13" t="s">
        <v>208</v>
      </c>
      <c r="H13" t="s">
        <v>209</v>
      </c>
      <c r="I13" t="s">
        <v>209</v>
      </c>
      <c r="J13" t="s">
        <v>210</v>
      </c>
      <c r="K13" t="s">
        <v>267</v>
      </c>
      <c r="L13" t="s">
        <v>1189</v>
      </c>
      <c r="M13" t="s">
        <v>79</v>
      </c>
      <c r="N13" t="s">
        <v>79</v>
      </c>
      <c r="O13" s="6" t="str">
        <f t="shared" si="0"/>
        <v>INSERT INTO movies(id, movie_name, description, date_released, duration, country, language, subtitles, dubbed, age_rating, poster, trailer, created_at, updated_at) VALUES (DEFAULT, 'Titanic', 'A seventeen-year-old aristocrat falls in love with a kind, but poor artist aboard the luxurious, ill-fated R.M.S. Titanic.', '12/19/1997', '3:14', 'USA', 'English', 'N', 'N', 'PG-13', 'http://cdn.traileraddict.com/content/paramount-pictures/titanic.jpg', 'zCy5WQ9S4c0', now(), now());</v>
      </c>
    </row>
    <row r="14" spans="1:15" x14ac:dyDescent="0.25">
      <c r="A14" t="s">
        <v>72</v>
      </c>
      <c r="B14" t="s">
        <v>238</v>
      </c>
      <c r="C14" t="s">
        <v>239</v>
      </c>
      <c r="D14" s="11" t="s">
        <v>397</v>
      </c>
      <c r="E14" s="10" t="s">
        <v>437</v>
      </c>
      <c r="F14" t="s">
        <v>211</v>
      </c>
      <c r="G14" t="s">
        <v>208</v>
      </c>
      <c r="H14" t="s">
        <v>209</v>
      </c>
      <c r="I14" t="s">
        <v>209</v>
      </c>
      <c r="J14" t="s">
        <v>210</v>
      </c>
      <c r="K14" t="s">
        <v>268</v>
      </c>
      <c r="L14" t="s">
        <v>1190</v>
      </c>
      <c r="M14" t="s">
        <v>79</v>
      </c>
      <c r="N14" t="s">
        <v>79</v>
      </c>
      <c r="O14" s="6" t="str">
        <f t="shared" si="0"/>
        <v>INSERT INTO movies(id, movie_name, description, date_released, duration, country, language, subtitles, dubbed, age_rating, poster, trailer, created_at, updated_at) VALUES (DEFAULT, 'P.S. I Love You', 'A young widow discovers that her late husband has left her 10 messages intended to help ease her pain and start a new life.', '12/21/2007', '2:06', 'USA', 'English', 'N', 'N', 'PG-13', 'https://natashastander.files.wordpress.com/2014/01/ps-i-love-you-poster.jpg', 'CZzW6_hR068', now(), now());</v>
      </c>
    </row>
    <row r="15" spans="1:15" x14ac:dyDescent="0.25">
      <c r="A15" t="s">
        <v>72</v>
      </c>
      <c r="B15" t="s">
        <v>240</v>
      </c>
      <c r="C15" t="s">
        <v>241</v>
      </c>
      <c r="D15" s="11" t="s">
        <v>398</v>
      </c>
      <c r="E15" s="10" t="s">
        <v>438</v>
      </c>
      <c r="F15" t="s">
        <v>211</v>
      </c>
      <c r="G15" t="s">
        <v>208</v>
      </c>
      <c r="H15" t="s">
        <v>209</v>
      </c>
      <c r="I15" t="s">
        <v>209</v>
      </c>
      <c r="J15" t="s">
        <v>233</v>
      </c>
      <c r="K15" t="s">
        <v>269</v>
      </c>
      <c r="L15" t="s">
        <v>1191</v>
      </c>
      <c r="M15" t="s">
        <v>79</v>
      </c>
      <c r="N15" t="s">
        <v>79</v>
      </c>
      <c r="O15" s="6" t="str">
        <f t="shared" si="0"/>
        <v>INSERT INTO movies(id, movie_name, description, date_released, duration, country, language, subtitles, dubbed, age_rating, poster, trailer, created_at, updated_at) VALUES (DEFAULT, 'Legends of the Fall', 'Epic tale of three brothers and their father living in the remote wilderness of 1900s USA and how their lives are affected by nature, history, war, love and betrayal.', '1/13/1995', '2:13', 'USA', 'English', 'N', 'N', 'R', 'https://www.movieposter.com/posters/archive/main/63/MPW-31979', 'oEr4rhfDKcQ', now(), now());</v>
      </c>
    </row>
    <row r="16" spans="1:15" x14ac:dyDescent="0.25">
      <c r="A16" t="s">
        <v>72</v>
      </c>
      <c r="B16" t="s">
        <v>242</v>
      </c>
      <c r="C16" t="s">
        <v>243</v>
      </c>
      <c r="D16" s="11" t="s">
        <v>399</v>
      </c>
      <c r="E16" s="10" t="s">
        <v>439</v>
      </c>
      <c r="F16" t="s">
        <v>211</v>
      </c>
      <c r="G16" t="s">
        <v>208</v>
      </c>
      <c r="H16" t="s">
        <v>209</v>
      </c>
      <c r="I16" t="s">
        <v>209</v>
      </c>
      <c r="J16" t="s">
        <v>233</v>
      </c>
      <c r="K16" t="s">
        <v>272</v>
      </c>
      <c r="L16" t="s">
        <v>1192</v>
      </c>
      <c r="M16" t="s">
        <v>79</v>
      </c>
      <c r="N16" t="s">
        <v>79</v>
      </c>
      <c r="O16" s="6" t="str">
        <f t="shared" si="0"/>
        <v>INSERT INTO movies(id, movie_name, description, date_released, duration, country, language, subtitles, dubbed, age_rating, poster, trailer, created_at, updated_at) VALUES (DEFAULT, 'Troy', 'An adaptation of Homer''s great epic, the film follows the assault on Troy by the united Greek forces and chronicles the fates of the men involved.', '5/14/2004', '2:43', 'USA', 'English', 'N', 'N', 'R', 'https://upload.wikimedia.org/wikipedia/en/b/b8/Troy2004Poster.jpg', 'znTLzRJimeY', now(), now());</v>
      </c>
    </row>
    <row r="17" spans="1:15" x14ac:dyDescent="0.25">
      <c r="A17" t="s">
        <v>72</v>
      </c>
      <c r="B17" t="s">
        <v>244</v>
      </c>
      <c r="C17" t="s">
        <v>245</v>
      </c>
      <c r="D17" s="11" t="s">
        <v>400</v>
      </c>
      <c r="E17" s="10" t="s">
        <v>431</v>
      </c>
      <c r="F17" t="s">
        <v>211</v>
      </c>
      <c r="G17" t="s">
        <v>208</v>
      </c>
      <c r="H17" t="s">
        <v>209</v>
      </c>
      <c r="I17" t="s">
        <v>209</v>
      </c>
      <c r="J17" t="s">
        <v>233</v>
      </c>
      <c r="K17" t="s">
        <v>270</v>
      </c>
      <c r="L17" t="s">
        <v>1193</v>
      </c>
      <c r="M17" t="s">
        <v>79</v>
      </c>
      <c r="N17" t="s">
        <v>79</v>
      </c>
      <c r="O17" s="6" t="str">
        <f t="shared" si="0"/>
        <v>INSERT INTO movies(id, movie_name, description, date_released, duration, country, language, subtitles, dubbed, age_rating, poster, trailer, created_at, updated_at) VALUES (DEFAULT, 'Se7en', 'Two detectives, a rookie and a veteran, hunt a serial killer who uses the seven deadly sins as his modus operandi.', '9/22/1995', '2:07', 'USA', 'English', 'N', 'N', 'R', 'http://img.goldposter.com/2015/04/Se7en_poster_goldposter_com_1.jpg', 'J4YV2_TcCoE', now(), now());</v>
      </c>
    </row>
    <row r="18" spans="1:15" x14ac:dyDescent="0.25">
      <c r="A18" t="s">
        <v>72</v>
      </c>
      <c r="B18" t="s">
        <v>246</v>
      </c>
      <c r="C18" t="s">
        <v>247</v>
      </c>
      <c r="D18" s="11" t="s">
        <v>401</v>
      </c>
      <c r="E18" s="10" t="s">
        <v>429</v>
      </c>
      <c r="F18" t="s">
        <v>248</v>
      </c>
      <c r="G18" t="s">
        <v>249</v>
      </c>
      <c r="H18" t="s">
        <v>219</v>
      </c>
      <c r="I18" t="s">
        <v>219</v>
      </c>
      <c r="J18" t="s">
        <v>210</v>
      </c>
      <c r="K18" t="s">
        <v>271</v>
      </c>
      <c r="L18" t="s">
        <v>1194</v>
      </c>
      <c r="M18" t="s">
        <v>79</v>
      </c>
      <c r="N18" t="s">
        <v>79</v>
      </c>
      <c r="O18" s="6" t="str">
        <f t="shared" si="0"/>
        <v>INSERT INTO movies(id, movie_name, description, date_released, duration, country, language, subtitles, dubbed, age_rating, poster, trailer, created_at, updated_at) VALUES (DEFAULT, 'House of Flying Daggers', 'A romantic police captain breaks a beautiful member of a rebel group out of prison to help her rejoin her fellows, but things are not what they seem.', '7/16/2004', '1:59', 'China', 'Mandarin', 'Y', 'Y', 'PG-13', 'http://static.rogerebert.com/uploads/movie/movie_poster/house-of-flying-daggers-2004/large_Ar5Ev4nycoJsrPYaabMCrTvPHIe.jpg', '-GLVaSYzAvg', now(), now());</v>
      </c>
    </row>
    <row r="19" spans="1:15" x14ac:dyDescent="0.25">
      <c r="A19" t="s">
        <v>72</v>
      </c>
      <c r="B19" t="s">
        <v>250</v>
      </c>
      <c r="C19" t="s">
        <v>251</v>
      </c>
      <c r="D19" s="11" t="s">
        <v>402</v>
      </c>
      <c r="E19" s="10" t="s">
        <v>440</v>
      </c>
      <c r="F19" t="s">
        <v>248</v>
      </c>
      <c r="G19" t="s">
        <v>249</v>
      </c>
      <c r="H19" t="s">
        <v>219</v>
      </c>
      <c r="I19" t="s">
        <v>209</v>
      </c>
      <c r="J19" t="s">
        <v>210</v>
      </c>
      <c r="K19" t="s">
        <v>273</v>
      </c>
      <c r="L19" t="s">
        <v>1195</v>
      </c>
      <c r="M19" t="s">
        <v>79</v>
      </c>
      <c r="N19" t="s">
        <v>79</v>
      </c>
      <c r="O19" s="6" t="str">
        <f t="shared" si="0"/>
        <v>INSERT INTO movies(id, movie_name, description, date_released, duration, country, language, subtitles, dubbed, age_rating, poster, trailer, created_at, updated_at) VALUES (DEFAULT, 'Hero', 'A defense officer, Nameless, was summoned by the King of Qin regarding his success of terminating three warriors.', '10/24/2002', '1:39', 'China', 'Mandarin', 'Y', 'N', 'PG-13', 'https://upload.wikimedia.org/wikipedia/en/0/08/Hero_poster.jpg', 'srFhXDZhUZI', now(), now());</v>
      </c>
    </row>
    <row r="20" spans="1:15" x14ac:dyDescent="0.25">
      <c r="A20" t="s">
        <v>72</v>
      </c>
      <c r="B20" t="s">
        <v>252</v>
      </c>
      <c r="C20" t="s">
        <v>253</v>
      </c>
      <c r="D20" s="11" t="s">
        <v>403</v>
      </c>
      <c r="E20" s="10" t="s">
        <v>441</v>
      </c>
      <c r="F20" t="s">
        <v>248</v>
      </c>
      <c r="G20" t="s">
        <v>249</v>
      </c>
      <c r="H20" t="s">
        <v>219</v>
      </c>
      <c r="I20" t="s">
        <v>209</v>
      </c>
      <c r="J20" t="s">
        <v>233</v>
      </c>
      <c r="K20" t="s">
        <v>274</v>
      </c>
      <c r="L20" t="s">
        <v>1196</v>
      </c>
      <c r="M20" t="s">
        <v>79</v>
      </c>
      <c r="N20" t="s">
        <v>79</v>
      </c>
      <c r="O20" s="6" t="str">
        <f t="shared" si="0"/>
        <v>INSERT INTO movies(id, movie_name, description, date_released, duration, country, language, subtitles, dubbed, age_rating, poster, trailer, created_at, updated_at) VALUES (DEFAULT, 'Red Cliff', 'The first chapter of a two-part story centered on a battle fought in China''s Three Kingdoms period (220-280 A.D.).', '7/10/2008', '1:28', 'China', 'Mandarin', 'Y', 'N', 'R', 'https://upload.wikimedia.org/wikipedia/en/c/cf/Redcliffposter.jpg', 'pd0bqLQrtdE', now(), now());</v>
      </c>
    </row>
    <row r="21" spans="1:15" x14ac:dyDescent="0.25">
      <c r="A21" t="s">
        <v>72</v>
      </c>
      <c r="B21" t="s">
        <v>254</v>
      </c>
      <c r="C21" t="s">
        <v>255</v>
      </c>
      <c r="D21" s="11" t="s">
        <v>404</v>
      </c>
      <c r="E21" s="10" t="s">
        <v>440</v>
      </c>
      <c r="F21" t="s">
        <v>248</v>
      </c>
      <c r="G21" t="s">
        <v>249</v>
      </c>
      <c r="H21" t="s">
        <v>219</v>
      </c>
      <c r="I21" t="s">
        <v>209</v>
      </c>
      <c r="J21" t="s">
        <v>233</v>
      </c>
      <c r="K21" t="s">
        <v>275</v>
      </c>
      <c r="L21" t="s">
        <v>1197</v>
      </c>
      <c r="M21" t="s">
        <v>79</v>
      </c>
      <c r="N21" t="s">
        <v>79</v>
      </c>
      <c r="O21" s="6" t="str">
        <f t="shared" si="0"/>
        <v>INSERT INTO movies(id, movie_name, description, date_released, duration, country, language, subtitles, dubbed, age_rating, poster, trailer, created_at, updated_at) VALUES (DEFAULT, 'Red Cliff II', 'In this sequel to Red Cliff, Chancellor Cao Cao convinces Emperor Xian of the Han to initiate a battle against the two Kingdoms of Shu and Wu, who have become allied forces, against all expectations. Red Cliff will be the site for the gigantic battle.', '1/7/2009', '1:39', 'China', 'Mandarin', 'Y', 'N', 'R', 'http://oneguyrambling.com/wp-content/uploads/2009/12/red-cliff-2.jpg', 'M2KkencnKKc', now(), now());</v>
      </c>
    </row>
    <row r="22" spans="1:15" x14ac:dyDescent="0.25">
      <c r="A22" t="s">
        <v>72</v>
      </c>
      <c r="B22" t="s">
        <v>654</v>
      </c>
      <c r="C22" s="9" t="s">
        <v>295</v>
      </c>
      <c r="D22" s="11" t="s">
        <v>405</v>
      </c>
      <c r="E22" s="10" t="s">
        <v>442</v>
      </c>
      <c r="F22" t="s">
        <v>211</v>
      </c>
      <c r="G22" t="s">
        <v>208</v>
      </c>
      <c r="H22" t="s">
        <v>209</v>
      </c>
      <c r="I22" t="s">
        <v>209</v>
      </c>
      <c r="J22" t="s">
        <v>233</v>
      </c>
      <c r="K22" t="s">
        <v>294</v>
      </c>
      <c r="L22" t="s">
        <v>1198</v>
      </c>
      <c r="M22" t="s">
        <v>79</v>
      </c>
      <c r="N22" t="s">
        <v>79</v>
      </c>
      <c r="O22" s="6" t="str">
        <f t="shared" si="0"/>
        <v>INSERT INTO movies(id, movie_name, description, date_released, duration, country, language, subtitles, dubbed, age_rating, poster, trailer, created_at, updated_at) VALUES (DEFAULT, 'The Terminator', 'A human-looking indestructible cyborg is sent from 2029 to 1984 to assassinate a waitress, whose unborn son will lead humanity in a war against the machines, while a soldier from that war is sent to protect her at all costs.', '10/26/1984', '1:47', 'USA', 'English', 'N', 'N', 'R', 'http://ia.media-imdb.com/images/M/MV5BODE1MDczNTUxOV5BMl5BanBnXkFtZTcwMTA0NDQyNA@@._V1_UX182_CR0,0,182,268_AL_.jpg', 'lHz95RYUbik', now(), now());</v>
      </c>
    </row>
    <row r="23" spans="1:15" x14ac:dyDescent="0.25">
      <c r="A23" t="s">
        <v>72</v>
      </c>
      <c r="B23" t="s">
        <v>277</v>
      </c>
      <c r="C23" s="9" t="s">
        <v>297</v>
      </c>
      <c r="D23" s="11" t="s">
        <v>406</v>
      </c>
      <c r="E23" s="10" t="s">
        <v>443</v>
      </c>
      <c r="F23" t="s">
        <v>211</v>
      </c>
      <c r="G23" t="s">
        <v>208</v>
      </c>
      <c r="H23" t="s">
        <v>209</v>
      </c>
      <c r="I23" t="s">
        <v>209</v>
      </c>
      <c r="J23" t="s">
        <v>233</v>
      </c>
      <c r="K23" t="s">
        <v>296</v>
      </c>
      <c r="L23" t="s">
        <v>1199</v>
      </c>
      <c r="M23" t="s">
        <v>79</v>
      </c>
      <c r="N23" t="s">
        <v>79</v>
      </c>
      <c r="O23" s="6" t="str">
        <f t="shared" si="0"/>
        <v>INSERT INTO movies(id, movie_name, description, date_released, duration, country, language, subtitles, dubbed, age_rating, poster, trailer, created_at, updated_at) VALUES (DEFAULT, 'Alien', 'After a space merchant vessel perceives an unknown transmission as distress call, their landing on the source planet finds one of the crew attacked by a mysterious lifeform. ', '6/22/1979', '1:57', 'USA', 'English', 'N', 'N', 'R', 'http://ia.media-imdb.com/images/M/MV5BMTU1ODQ4NjQyOV5BMl5BanBnXkFtZTgwOTQ3NDU2MTE@._V1_UX182_CR0,0,182,268_AL_.jpg', 'LjLamj-b0I8', now(), now());</v>
      </c>
    </row>
    <row r="24" spans="1:15" x14ac:dyDescent="0.25">
      <c r="A24" t="s">
        <v>72</v>
      </c>
      <c r="B24" t="s">
        <v>278</v>
      </c>
      <c r="C24" s="9" t="s">
        <v>298</v>
      </c>
      <c r="D24" s="11" t="s">
        <v>407</v>
      </c>
      <c r="E24" s="10" t="s">
        <v>435</v>
      </c>
      <c r="F24" t="s">
        <v>211</v>
      </c>
      <c r="G24" t="s">
        <v>208</v>
      </c>
      <c r="H24" t="s">
        <v>209</v>
      </c>
      <c r="I24" t="s">
        <v>209</v>
      </c>
      <c r="J24" t="s">
        <v>233</v>
      </c>
      <c r="K24" t="s">
        <v>299</v>
      </c>
      <c r="L24" t="s">
        <v>1200</v>
      </c>
      <c r="M24" t="s">
        <v>79</v>
      </c>
      <c r="N24" t="s">
        <v>79</v>
      </c>
      <c r="O24" s="6" t="str">
        <f t="shared" si="0"/>
        <v>INSERT INTO movies(id, movie_name, description, date_released, duration, country, language, subtitles, dubbed, age_rating, poster, trailer, created_at, updated_at) VALUES (DEFAULT, 'Prometheus', 'Following clues to the origin of mankind a team journey across the universe and find a structure on a distant planet containing a monolithic statue of a humanoid head and stone cylinders of alien blood but they soon find they are not alone.', '6/8/2012', '2:04', 'USA', 'English', 'N', 'N', 'R', 'http://ia.media-imdb.com/images/M/MV5BMTY3NzIyNTA2NV5BMl5BanBnXkFtZTcwNzE2NjI4Nw@@._V1_UX182_CR0,0,182,268_AL_.jpg', 'sftuxbvGwiU', now(), now());</v>
      </c>
    </row>
    <row r="25" spans="1:15" x14ac:dyDescent="0.25">
      <c r="A25" t="s">
        <v>72</v>
      </c>
      <c r="B25" t="s">
        <v>279</v>
      </c>
      <c r="C25" s="9" t="s">
        <v>300</v>
      </c>
      <c r="D25" s="11" t="s">
        <v>408</v>
      </c>
      <c r="E25" s="10" t="s">
        <v>444</v>
      </c>
      <c r="F25" t="s">
        <v>211</v>
      </c>
      <c r="G25" t="s">
        <v>208</v>
      </c>
      <c r="H25" t="s">
        <v>209</v>
      </c>
      <c r="I25" t="s">
        <v>209</v>
      </c>
      <c r="J25" t="s">
        <v>210</v>
      </c>
      <c r="K25" t="s">
        <v>301</v>
      </c>
      <c r="L25" t="s">
        <v>1201</v>
      </c>
      <c r="M25" t="s">
        <v>79</v>
      </c>
      <c r="N25" t="s">
        <v>79</v>
      </c>
      <c r="O25" s="6" t="str">
        <f t="shared" si="0"/>
        <v>INSERT INTO movies(id, movie_name, description, date_released, duration, country, language, subtitles, dubbed, age_rating, poster, trailer, created_at, updated_at) VALUES (DEFAULT, 'Sphere', 'A spaceship is discovered under three hundred years' worth of coral growth at the bottom of the ocean.', '2/13/1998', '2:14', 'USA', 'English', 'N', 'N', 'PG-13', 'http://ia.media-imdb.com/images/M/MV5BMTUyNTE2MjEyNV5BMl5BanBnXkFtZTcwODQ0NTYxMQ@@._V1_UY268_CR6,0,182,268_AL_.jpg', 'kozds_anirw', now(), now());</v>
      </c>
    </row>
    <row r="26" spans="1:15" x14ac:dyDescent="0.25">
      <c r="A26" t="s">
        <v>72</v>
      </c>
      <c r="B26" t="s">
        <v>280</v>
      </c>
      <c r="C26" s="9" t="s">
        <v>302</v>
      </c>
      <c r="D26" s="11" t="s">
        <v>409</v>
      </c>
      <c r="E26" s="10" t="s">
        <v>445</v>
      </c>
      <c r="F26" t="s">
        <v>211</v>
      </c>
      <c r="G26" t="s">
        <v>208</v>
      </c>
      <c r="H26" t="s">
        <v>209</v>
      </c>
      <c r="I26" t="s">
        <v>209</v>
      </c>
      <c r="J26" t="s">
        <v>220</v>
      </c>
      <c r="K26" t="s">
        <v>303</v>
      </c>
      <c r="L26" t="s">
        <v>1202</v>
      </c>
      <c r="M26" t="s">
        <v>79</v>
      </c>
      <c r="N26" t="s">
        <v>79</v>
      </c>
      <c r="O26" s="6" t="str">
        <f t="shared" si="0"/>
        <v>INSERT INTO movies(id, movie_name, description, date_released, duration, country, language, subtitles, dubbed, age_rating, poster, trailer, created_at, updated_at) VALUES (DEFAULT, 'Star Wars: Episode IV – A New Hope', 'Luke Skywalker joins forces with a Jedi Knight, a cocky pilot, a wookiee and two droids to save the galaxy from the Empire's world-destroying battle-station, while also attempting to rescue Princess Leia from the evil Darth Vader.', '5/25/1977', '2:01', 'USA', 'English', 'N', 'N', 'PG', 'http://ia.media-imdb.com/images/M/MV5BOTIyMDY2NGQtOGJjNi00OTk4LWFhMDgtYmE3M2NiYzM0YTVmXkEyXkFqcGdeQXVyNTU1NTcwOTk@._V1_UX182_CR0,0,182,268_AL_.jpg', '1g3_CFmnU7k', now(), now());</v>
      </c>
    </row>
    <row r="27" spans="1:15" x14ac:dyDescent="0.25">
      <c r="A27" t="s">
        <v>72</v>
      </c>
      <c r="B27" t="s">
        <v>288</v>
      </c>
      <c r="C27" s="9" t="s">
        <v>304</v>
      </c>
      <c r="D27" s="11" t="s">
        <v>410</v>
      </c>
      <c r="E27" s="10" t="s">
        <v>446</v>
      </c>
      <c r="F27" t="s">
        <v>211</v>
      </c>
      <c r="G27" t="s">
        <v>208</v>
      </c>
      <c r="H27" t="s">
        <v>209</v>
      </c>
      <c r="I27" t="s">
        <v>209</v>
      </c>
      <c r="J27" t="s">
        <v>233</v>
      </c>
      <c r="K27" t="s">
        <v>305</v>
      </c>
      <c r="L27" t="s">
        <v>1203</v>
      </c>
      <c r="M27" t="s">
        <v>79</v>
      </c>
      <c r="N27" t="s">
        <v>79</v>
      </c>
      <c r="O27" s="6" t="str">
        <f t="shared" si="0"/>
        <v>INSERT INTO movies(id, movie_name, description, date_released, duration, country, language, subtitles, dubbed, age_rating, poster, trailer, created_at, updated_at) VALUES (DEFAULT, 'The Big Short', 'Four denizens in the world of high-finance predict the credit and housing bubble collapse of the mid-2000s, and decide to take on the big banks for their greed and lack of foresight.', '12/23/2015', '2:10', 'USA', 'English', 'N', 'N', 'R', 'http://ia.media-imdb.com/images/M/MV5BMjM2MTQ2MzcxOF5BMl5BanBnXkFtZTgwNzE4NTUyNzE@._V1_UX182_CR0,0,182,268_AL_.jpg', 'vgqG3ITMv1Q', now(), now());</v>
      </c>
    </row>
    <row r="28" spans="1:15" x14ac:dyDescent="0.25">
      <c r="A28" t="s">
        <v>72</v>
      </c>
      <c r="B28" t="s">
        <v>281</v>
      </c>
      <c r="C28" s="9" t="s">
        <v>306</v>
      </c>
      <c r="D28" s="11" t="s">
        <v>411</v>
      </c>
      <c r="E28" s="10" t="s">
        <v>447</v>
      </c>
      <c r="F28" t="s">
        <v>217</v>
      </c>
      <c r="G28" t="s">
        <v>218</v>
      </c>
      <c r="H28" t="s">
        <v>219</v>
      </c>
      <c r="I28" t="s">
        <v>209</v>
      </c>
      <c r="J28" t="s">
        <v>220</v>
      </c>
      <c r="K28" t="s">
        <v>307</v>
      </c>
      <c r="L28" t="s">
        <v>1204</v>
      </c>
      <c r="M28" t="s">
        <v>79</v>
      </c>
      <c r="N28" t="s">
        <v>79</v>
      </c>
      <c r="O28" s="6" t="str">
        <f t="shared" si="0"/>
        <v>INSERT INTO movies(id, movie_name, description, date_released, duration, country, language, subtitles, dubbed, age_rating, poster, trailer, created_at, updated_at) VALUES (DEFAULT, 'Shall We Dance?', 'A successful but unhappy Japanese accountant finds the missing passion in his life when he begins to secretly take ballroom dance lessons.', '7/11/1997', '2:16', 'Japan', 'Japanese', 'Y', 'N', 'PG', 'http://ia.media-imdb.com/images/M/MV5BMTk2Nzk4MTcyMF5BMl5BanBnXkFtZTcwMDI0NDMzMQ@@._V1_UY268_CR3,0,182,268_AL_.jpg', 'zQWEhPYwuY4', now(), now());</v>
      </c>
    </row>
    <row r="29" spans="1:15" x14ac:dyDescent="0.25">
      <c r="A29" t="s">
        <v>72</v>
      </c>
      <c r="B29" t="s">
        <v>281</v>
      </c>
      <c r="C29" s="9" t="s">
        <v>308</v>
      </c>
      <c r="D29" s="11" t="s">
        <v>412</v>
      </c>
      <c r="E29" s="10" t="s">
        <v>448</v>
      </c>
      <c r="F29" t="s">
        <v>211</v>
      </c>
      <c r="G29" t="s">
        <v>208</v>
      </c>
      <c r="H29" t="s">
        <v>209</v>
      </c>
      <c r="I29" t="s">
        <v>209</v>
      </c>
      <c r="J29" t="s">
        <v>210</v>
      </c>
      <c r="K29" t="s">
        <v>309</v>
      </c>
      <c r="L29" t="s">
        <v>1205</v>
      </c>
      <c r="M29" t="s">
        <v>79</v>
      </c>
      <c r="N29" t="s">
        <v>79</v>
      </c>
      <c r="O29" s="6" t="str">
        <f t="shared" si="0"/>
        <v>INSERT INTO movies(id, movie_name, description, date_released, duration, country, language, subtitles, dubbed, age_rating, poster, trailer, created_at, updated_at) VALUES (DEFAULT, 'Shall We Dance?', 'A romantic comedy where a bored, overworked Estate Lawyer, upon first sight of a beautiful instructor, signs up for ballroom dancing lessons.', '10/15/2004', '1:44', 'USA', 'English', 'N', 'N', 'PG-13', 'http://ia.media-imdb.com/images/M/MV5BMTcwODUwMTMxN15BMl5BanBnXkFtZTcwNzc3MjcyMQ@@._V1_UX182_CR0,0,182,268_AL_.jpg', 'UGtS3CL-zpo', now(), now());</v>
      </c>
    </row>
    <row r="30" spans="1:15" x14ac:dyDescent="0.25">
      <c r="A30" t="s">
        <v>72</v>
      </c>
      <c r="B30" t="s">
        <v>339</v>
      </c>
      <c r="C30" s="9" t="s">
        <v>310</v>
      </c>
      <c r="D30" s="11" t="s">
        <v>413</v>
      </c>
      <c r="E30" s="10" t="s">
        <v>449</v>
      </c>
      <c r="F30" t="s">
        <v>211</v>
      </c>
      <c r="G30" t="s">
        <v>208</v>
      </c>
      <c r="H30" t="s">
        <v>209</v>
      </c>
      <c r="I30" t="s">
        <v>209</v>
      </c>
      <c r="J30" t="s">
        <v>210</v>
      </c>
      <c r="K30" t="s">
        <v>311</v>
      </c>
      <c r="L30" t="s">
        <v>1206</v>
      </c>
      <c r="M30" t="s">
        <v>79</v>
      </c>
      <c r="N30" t="s">
        <v>79</v>
      </c>
      <c r="O30" s="6" t="str">
        <f t="shared" si="0"/>
        <v>INSERT INTO movies(id, movie_name, description, date_released, duration, country, language, subtitles, dubbed, age_rating, poster, trailer, created_at, updated_at) VALUES (DEFAULT, 'Forrest Gump', 'Forrest Gump, while not intelligent, has accidentally been present at many historic moments, but his true love, Jenny Curran, eludes him.', '7/6/1994', '2:22', 'USA', 'English', 'N', 'N', 'PG-13', 'http://ia.media-imdb.com/images/M/MV5BMTI1Nzk1MzQwMV5BMl5BanBnXkFtZTYwODkxOTA5._V1_UY268_CR2,0,182,268_AL_.jpg', 'uPIEn0M8su0', now(), now());</v>
      </c>
    </row>
    <row r="31" spans="1:15" x14ac:dyDescent="0.25">
      <c r="A31" t="s">
        <v>72</v>
      </c>
      <c r="B31" t="s">
        <v>282</v>
      </c>
      <c r="C31" s="9" t="s">
        <v>312</v>
      </c>
      <c r="D31" s="11" t="s">
        <v>414</v>
      </c>
      <c r="E31" s="10" t="s">
        <v>450</v>
      </c>
      <c r="F31" t="s">
        <v>211</v>
      </c>
      <c r="G31" t="s">
        <v>208</v>
      </c>
      <c r="H31" t="s">
        <v>209</v>
      </c>
      <c r="I31" t="s">
        <v>209</v>
      </c>
      <c r="J31" t="s">
        <v>210</v>
      </c>
      <c r="K31" t="s">
        <v>313</v>
      </c>
      <c r="L31" t="s">
        <v>1207</v>
      </c>
      <c r="M31" t="s">
        <v>79</v>
      </c>
      <c r="N31" t="s">
        <v>79</v>
      </c>
      <c r="O31" s="6" t="str">
        <f t="shared" si="0"/>
        <v>INSERT INTO movies(id, movie_name, description, date_released, duration, country, language, subtitles, dubbed, age_rating, poster, trailer, created_at, updated_at) VALUES (DEFAULT, 'Les Miserables', 'In 19th-century France, Jean Valjean, who for decades has been hunted by the ruthless policeman Javert after breaking parole, agrees to care for a factory worker's daughter. The decision changes their lives forever.', '12/25/2012', '2:38', 'USA', 'English', 'N', 'N', 'PG-13', 'http://ia.media-imdb.com/images/M/MV5BMTQ4NDI3NDg4M15BMl5BanBnXkFtZTcwMjY5OTI1OA@@._V1_UX182_CR0,0,182,268_AL_.jpg', 'YmvHzCLP6ug', now(), now());</v>
      </c>
    </row>
    <row r="32" spans="1:15" x14ac:dyDescent="0.25">
      <c r="A32" t="s">
        <v>72</v>
      </c>
      <c r="B32" t="s">
        <v>758</v>
      </c>
      <c r="C32" s="9" t="s">
        <v>314</v>
      </c>
      <c r="D32" s="11" t="s">
        <v>415</v>
      </c>
      <c r="E32" s="10" t="s">
        <v>451</v>
      </c>
      <c r="F32" t="s">
        <v>211</v>
      </c>
      <c r="G32" t="s">
        <v>208</v>
      </c>
      <c r="H32" t="s">
        <v>209</v>
      </c>
      <c r="I32" t="s">
        <v>209</v>
      </c>
      <c r="J32" t="s">
        <v>210</v>
      </c>
      <c r="K32" t="s">
        <v>315</v>
      </c>
      <c r="L32" t="s">
        <v>1208</v>
      </c>
      <c r="M32" t="s">
        <v>79</v>
      </c>
      <c r="N32" t="s">
        <v>79</v>
      </c>
      <c r="O32" s="6" t="str">
        <f t="shared" si="0"/>
        <v>INSERT INTO movies(id, movie_name, description, date_released, duration, country, language, subtitles, dubbed, age_rating, poster, trailer, created_at, updated_at) VALUES (DEFAULT, 'Gattaca', 'A genetically inferior man assumes the identity of a superior one in order to pursue his lifelong dream of space travel.', '10/24/1997', '1:46', 'USA', 'English', 'N', 'N', 'PG-13', 'http://ia.media-imdb.com/images/M/MV5BNzQxMzU3OTQwNF5BMl5BanBnXkFtZTYwNDUyNTE5._V1_UY268_CR3,0,182,268_AL_.jpg', 'hWjlUj7Czlk', now(), now());</v>
      </c>
    </row>
    <row r="33" spans="1:15" x14ac:dyDescent="0.25">
      <c r="A33" t="s">
        <v>72</v>
      </c>
      <c r="B33" t="s">
        <v>291</v>
      </c>
      <c r="C33" s="9" t="s">
        <v>316</v>
      </c>
      <c r="D33" s="11" t="s">
        <v>416</v>
      </c>
      <c r="E33" s="10" t="s">
        <v>452</v>
      </c>
      <c r="F33" t="s">
        <v>211</v>
      </c>
      <c r="G33" t="s">
        <v>208</v>
      </c>
      <c r="H33" t="s">
        <v>209</v>
      </c>
      <c r="I33" t="s">
        <v>209</v>
      </c>
      <c r="J33" t="s">
        <v>210</v>
      </c>
      <c r="K33" t="s">
        <v>317</v>
      </c>
      <c r="L33" t="s">
        <v>1209</v>
      </c>
      <c r="M33" t="s">
        <v>79</v>
      </c>
      <c r="N33" t="s">
        <v>79</v>
      </c>
      <c r="O33" s="6" t="str">
        <f t="shared" si="0"/>
        <v>INSERT INTO movies(id, movie_name, description, date_released, duration, country, language, subtitles, dubbed, age_rating, poster, trailer, created_at, updated_at) VALUES (DEFAULT, 'Larry Crowne', 'After losing his job, a middle-aged man reinvents himself by going back to college.', '7/1/2011', '1:38', 'USA', 'English', 'N', 'N', 'PG-13', 'http://ia.media-imdb.com/images/M/MV5BMTM1NzAyNTEwN15BMl5BanBnXkFtZTcwODYyNTEzNQ@@._V1._CR68,54,886,1396_UX182_CR0,0,182,268_AL_.jpg', '1UNtrqRG7GA', now(), now());</v>
      </c>
    </row>
    <row r="34" spans="1:15" x14ac:dyDescent="0.25">
      <c r="A34" t="s">
        <v>72</v>
      </c>
      <c r="B34" t="s">
        <v>283</v>
      </c>
      <c r="C34" s="9" t="s">
        <v>318</v>
      </c>
      <c r="D34" s="11" t="s">
        <v>417</v>
      </c>
      <c r="E34" s="10" t="s">
        <v>453</v>
      </c>
      <c r="F34" t="s">
        <v>211</v>
      </c>
      <c r="G34" t="s">
        <v>208</v>
      </c>
      <c r="H34" t="s">
        <v>209</v>
      </c>
      <c r="I34" t="s">
        <v>209</v>
      </c>
      <c r="J34" t="s">
        <v>220</v>
      </c>
      <c r="K34" t="s">
        <v>319</v>
      </c>
      <c r="L34" t="s">
        <v>1210</v>
      </c>
      <c r="M34" t="s">
        <v>79</v>
      </c>
      <c r="N34" t="s">
        <v>79</v>
      </c>
      <c r="O34" s="6" t="str">
        <f t="shared" si="0"/>
        <v>INSERT INTO movies(id, movie_name, description, date_released, duration, country, language, subtitles, dubbed, age_rating, poster, trailer, created_at, updated_at) VALUES (DEFAULT, 'Up', 'Seventy-eight year old Carl Fredricksen travels to Paradise Falls in his home equipped with balloons, inadvertently taking a young stowaway.', '5/29/2009', '1:36', 'USA', 'English', 'N', 'N', 'PG', 'http://ia.media-imdb.com/images/M/MV5BMTk3NDE2NzI4NF5BMl5BanBnXkFtZTgwNzE1MzEyMTE@._V1_UX182_CR0,0,182,268_AL_.jpg', 'qas5lWp7_R0', now(), now());</v>
      </c>
    </row>
    <row r="35" spans="1:15" x14ac:dyDescent="0.25">
      <c r="A35" t="s">
        <v>72</v>
      </c>
      <c r="B35" t="s">
        <v>293</v>
      </c>
      <c r="C35" s="9" t="s">
        <v>320</v>
      </c>
      <c r="D35" s="11" t="s">
        <v>418</v>
      </c>
      <c r="E35" s="10" t="s">
        <v>454</v>
      </c>
      <c r="F35" t="s">
        <v>211</v>
      </c>
      <c r="G35" t="s">
        <v>208</v>
      </c>
      <c r="H35" t="s">
        <v>209</v>
      </c>
      <c r="I35" t="s">
        <v>209</v>
      </c>
      <c r="J35" t="s">
        <v>321</v>
      </c>
      <c r="K35" t="s">
        <v>322</v>
      </c>
      <c r="L35" t="s">
        <v>1211</v>
      </c>
      <c r="M35" t="s">
        <v>79</v>
      </c>
      <c r="N35" t="s">
        <v>79</v>
      </c>
      <c r="O35" s="6" t="str">
        <f t="shared" si="0"/>
        <v>INSERT INTO movies(id, movie_name, description, date_released, duration, country, language, subtitles, dubbed, age_rating, poster, trailer, created_at, updated_at) VALUES (DEFAULT, 'Toy Story', 'A cowboy doll is profoundly threatened and jealous when a new spaceman figure supplants him as top toy in a boy's room.', '11/22/1995', '1:21', 'USA', 'English', 'N', 'N', 'G', 'http://ia.media-imdb.com/images/M/MV5BMTgwMjI4MzU5N15BMl5BanBnXkFtZTcwMTMyNTk3OA@@._V1_UY268_CR9,0,182,268_AL_.jpg', 'KYz2wyBy3kc', now(), now());</v>
      </c>
    </row>
    <row r="36" spans="1:15" x14ac:dyDescent="0.25">
      <c r="A36" t="s">
        <v>72</v>
      </c>
      <c r="B36" t="s">
        <v>284</v>
      </c>
      <c r="C36" s="9" t="s">
        <v>323</v>
      </c>
      <c r="D36" s="11" t="s">
        <v>419</v>
      </c>
      <c r="E36" s="10" t="s">
        <v>427</v>
      </c>
      <c r="F36" t="s">
        <v>211</v>
      </c>
      <c r="G36" t="s">
        <v>208</v>
      </c>
      <c r="H36" t="s">
        <v>209</v>
      </c>
      <c r="I36" t="s">
        <v>209</v>
      </c>
      <c r="J36" t="s">
        <v>210</v>
      </c>
      <c r="K36" t="s">
        <v>324</v>
      </c>
      <c r="L36" t="s">
        <v>1212</v>
      </c>
      <c r="M36" t="s">
        <v>79</v>
      </c>
      <c r="N36" t="s">
        <v>79</v>
      </c>
      <c r="O36" s="6" t="str">
        <f t="shared" si="0"/>
        <v>INSERT INTO movies(id, movie_name, description, date_released, duration, country, language, subtitles, dubbed, age_rating, poster, trailer, created_at, updated_at) VALUES (DEFAULT, 'Star Trek: Into Darkness', 'After the crew of the Enterprise find an unstoppable force of terror from within their own organization, Captain Kirk leads a manhunt to a war-zone world to capture a one-man weapon of mass destruction.', '5/16/2013', '2:12', 'USA', 'English', 'N', 'N', 'PG-13', 'http://ia.media-imdb.com/images/M/MV5BMTk2NzczOTgxNF5BMl5BanBnXkFtZTcwODQ5ODczOQ@@._V1_UX182_CR0,0,182,268_AL_.jpg', 'QAEkuVgt6Aw', now(), now());</v>
      </c>
    </row>
    <row r="37" spans="1:15" x14ac:dyDescent="0.25">
      <c r="A37" t="s">
        <v>72</v>
      </c>
      <c r="B37" t="s">
        <v>285</v>
      </c>
      <c r="C37" s="9" t="s">
        <v>325</v>
      </c>
      <c r="D37" s="11" t="s">
        <v>420</v>
      </c>
      <c r="E37" s="10" t="s">
        <v>455</v>
      </c>
      <c r="F37" t="s">
        <v>211</v>
      </c>
      <c r="G37" t="s">
        <v>208</v>
      </c>
      <c r="H37" t="s">
        <v>209</v>
      </c>
      <c r="I37" t="s">
        <v>209</v>
      </c>
      <c r="J37" t="s">
        <v>210</v>
      </c>
      <c r="K37" t="s">
        <v>326</v>
      </c>
      <c r="L37" t="s">
        <v>1213</v>
      </c>
      <c r="M37" t="s">
        <v>79</v>
      </c>
      <c r="N37" t="s">
        <v>79</v>
      </c>
      <c r="O37" s="6" t="str">
        <f t="shared" si="0"/>
        <v>INSERT INTO movies(id, movie_name, description, date_released, duration, country, language, subtitles, dubbed, age_rating, poster, trailer, created_at, updated_at) VALUES (DEFAULT, 'Batman Begins', 'After training with his mentor, Batman begins his war on crime to free the crime-ridden Gotham City from corruption that the Scarecrow and the League of Shadows have cast upon it.', '6/15/2005', '2:20', 'USA', 'English', 'N', 'N', 'PG-13', 'http://ia.media-imdb.com/images/M/MV5BNTM3OTc0MzM2OV5BMl5BanBnXkFtZTYwNzUwMTI3._V1_UX182_CR0,0,182,268_AL_.jpg', 'neY2xVmOfUM', now(), now());</v>
      </c>
    </row>
    <row r="38" spans="1:15" x14ac:dyDescent="0.25">
      <c r="A38" t="s">
        <v>72</v>
      </c>
      <c r="B38" t="s">
        <v>292</v>
      </c>
      <c r="C38" s="9" t="s">
        <v>327</v>
      </c>
      <c r="D38" s="11" t="s">
        <v>421</v>
      </c>
      <c r="E38" s="10" t="s">
        <v>449</v>
      </c>
      <c r="F38" t="s">
        <v>211</v>
      </c>
      <c r="G38" t="s">
        <v>208</v>
      </c>
      <c r="H38" t="s">
        <v>209</v>
      </c>
      <c r="I38" t="s">
        <v>209</v>
      </c>
      <c r="J38" t="s">
        <v>210</v>
      </c>
      <c r="K38" t="s">
        <v>328</v>
      </c>
      <c r="L38" t="s">
        <v>1214</v>
      </c>
      <c r="M38" t="s">
        <v>79</v>
      </c>
      <c r="N38" t="s">
        <v>79</v>
      </c>
      <c r="O38" s="6" t="str">
        <f t="shared" si="0"/>
        <v>INSERT INTO movies(id, movie_name, description, date_released, duration, country, language, subtitles, dubbed, age_rating, poster, trailer, created_at, updated_at) VALUES (DEFAULT, 'Bridge of Spies', 'During the Cold War, an American lawyer is recruited to defend an arrested Soviet spy in court, and then help the CIA facilitate an exchange of the spy for the Soviet captured American U2 spy plane pilot, Francis Gary Powers.', '10/16/2015', '2:22', 'USA', 'English', 'N', 'N', 'PG-13', 'http://ia.media-imdb.com/images/M/MV5BMjIxOTI0MjU5NV5BMl5BanBnXkFtZTgwNzM4OTk4NTE@._V1_UX182_CR0,0,182,268_AL_.jpg', 'mBBuzHrZBro', now(), now());</v>
      </c>
    </row>
    <row r="39" spans="1:15" x14ac:dyDescent="0.25">
      <c r="A39" t="s">
        <v>72</v>
      </c>
      <c r="B39" t="s">
        <v>286</v>
      </c>
      <c r="C39" s="9" t="s">
        <v>329</v>
      </c>
      <c r="D39" s="11" t="s">
        <v>422</v>
      </c>
      <c r="E39" s="10" t="s">
        <v>456</v>
      </c>
      <c r="F39" t="s">
        <v>211</v>
      </c>
      <c r="G39" t="s">
        <v>208</v>
      </c>
      <c r="H39" t="s">
        <v>209</v>
      </c>
      <c r="I39" t="s">
        <v>209</v>
      </c>
      <c r="J39" t="s">
        <v>210</v>
      </c>
      <c r="K39" t="s">
        <v>330</v>
      </c>
      <c r="L39" t="s">
        <v>1215</v>
      </c>
      <c r="M39" t="s">
        <v>79</v>
      </c>
      <c r="N39" t="s">
        <v>79</v>
      </c>
      <c r="O39" s="6" t="str">
        <f t="shared" si="0"/>
        <v>INSERT INTO movies(id, movie_name, description, date_released, duration, country, language, subtitles, dubbed, age_rating, poster, trailer, created_at, updated_at) VALUES (DEFAULT, 'Avatar', 'A paraplegic marine dispatched to the moon Pandora on a unique mission becomes torn between following his orders and protecting the world he feels is his home.', '12/18/2009', '2:42', 'USA', 'English', 'N', 'N', 'PG-13', 'http://ia.media-imdb.com/images/M/MV5BMTYwOTEwNjAzMl5BMl5BanBnXkFtZTcwODc5MTUwMw@@._V1_UX182_CR0,0,182,268_AL_.jpg', '5PSNL1qE6VY', now(), now());</v>
      </c>
    </row>
    <row r="40" spans="1:15" x14ac:dyDescent="0.25">
      <c r="A40" t="s">
        <v>72</v>
      </c>
      <c r="B40" t="s">
        <v>287</v>
      </c>
      <c r="C40" s="9" t="s">
        <v>331</v>
      </c>
      <c r="D40" s="11" t="s">
        <v>423</v>
      </c>
      <c r="E40" s="10" t="s">
        <v>457</v>
      </c>
      <c r="F40" t="s">
        <v>211</v>
      </c>
      <c r="G40" t="s">
        <v>208</v>
      </c>
      <c r="H40" t="s">
        <v>209</v>
      </c>
      <c r="I40" t="s">
        <v>209</v>
      </c>
      <c r="J40" t="s">
        <v>233</v>
      </c>
      <c r="K40" t="s">
        <v>332</v>
      </c>
      <c r="L40" t="s">
        <v>1216</v>
      </c>
      <c r="M40" t="s">
        <v>79</v>
      </c>
      <c r="N40" t="s">
        <v>79</v>
      </c>
      <c r="O40" s="6" t="str">
        <f t="shared" si="0"/>
        <v>INSERT INTO movies(id, movie_name, description, date_released, duration, country, language, subtitles, dubbed, age_rating, poster, trailer, created_at, updated_at) VALUES (DEFAULT, 'Deadpool', 'A former Special Forces operative turned mercenary is subjected to a rogue experiment that leaves him with accelerated healing powers, adopting the alter ego Deadpool.', '2/12/2016', '1:48', 'USA', 'English', 'N', 'N', 'R', 'http://ia.media-imdb.com/images/M/MV5BMjQyODg5Njc4N15BMl5BanBnXkFtZTgwMzExMjE3NzE@._V1_UY268_CR1,0,182,268_AL_.jpg', 'ZIM1HydF9UA', now(), now());</v>
      </c>
    </row>
    <row r="41" spans="1:15" x14ac:dyDescent="0.25">
      <c r="A41" t="s">
        <v>72</v>
      </c>
      <c r="B41" t="s">
        <v>289</v>
      </c>
      <c r="C41" s="9" t="s">
        <v>333</v>
      </c>
      <c r="D41" s="11" t="s">
        <v>424</v>
      </c>
      <c r="E41" s="10" t="s">
        <v>458</v>
      </c>
      <c r="F41" t="s">
        <v>334</v>
      </c>
      <c r="G41" t="s">
        <v>290</v>
      </c>
      <c r="H41" t="s">
        <v>219</v>
      </c>
      <c r="I41" t="s">
        <v>209</v>
      </c>
      <c r="J41" t="s">
        <v>233</v>
      </c>
      <c r="K41" t="s">
        <v>335</v>
      </c>
      <c r="L41" t="s">
        <v>1217</v>
      </c>
      <c r="M41" t="s">
        <v>79</v>
      </c>
      <c r="N41" t="s">
        <v>79</v>
      </c>
      <c r="O41" s="6" t="str">
        <f t="shared" si="0"/>
        <v>INSERT INTO movies(id, movie_name, description, date_released, duration, country, language, subtitles, dubbed, age_rating, poster, trailer, created_at, updated_at) VALUES (DEFAULT, 'Amelie', 'Amelie is an innocent and naive girl in Paris with her own sense of justice. She decides to help those around her and, along the way, discovers love.', '2/8/2002', '2:02', 'France', 'French', 'Y', 'N', 'R', 'http://ia.media-imdb.com/images/M/MV5BMTYzNjkxMTczOF5BMl5BanBnXkFtZTgwODg5NDc2MjE@._V1_UX182_CR0,0,182,268_AL_.jpg', '2UT5xaAfxWU', now(), now());</v>
      </c>
    </row>
    <row r="42" spans="1:15" x14ac:dyDescent="0.25">
      <c r="A42" t="s">
        <v>72</v>
      </c>
      <c r="B42" t="s">
        <v>459</v>
      </c>
      <c r="C42" t="s">
        <v>460</v>
      </c>
      <c r="D42" s="11" t="s">
        <v>461</v>
      </c>
      <c r="E42" s="10" t="s">
        <v>462</v>
      </c>
      <c r="F42" t="s">
        <v>211</v>
      </c>
      <c r="G42" t="s">
        <v>208</v>
      </c>
      <c r="H42" t="s">
        <v>209</v>
      </c>
      <c r="I42" t="s">
        <v>209</v>
      </c>
      <c r="J42" t="s">
        <v>210</v>
      </c>
      <c r="K42" t="s">
        <v>463</v>
      </c>
      <c r="L42" t="s">
        <v>1218</v>
      </c>
      <c r="M42" t="s">
        <v>79</v>
      </c>
      <c r="N42" t="s">
        <v>79</v>
      </c>
      <c r="O42" s="6" t="str">
        <f t="shared" si="0"/>
        <v>INSERT INTO movies(id, movie_name, description, date_released, duration, country, language, subtitles, dubbed, age_rating, poster, trailer, created_at, updated_at) VALUES (DEFAULT, 'Catch Me If You Can', 'The true story of Frank Abagnale Jr. who, before his 19th birthday, successfully conned millions of dollars' worth of checks as a Pan Am pilot, doctor, and legal prosecutor.', '12/25/2002', '2:21', 'USA', 'English', 'N', 'N', 'PG-13', 'http://ia.media-imdb.com/images/M/MV5BMTY5MzYzNjc5NV5BMl5BanBnXkFtZTYwNTUyNTc2._V1_UX182_CR0,0,182,268_AL_.jpg', '71rDQ7z4eFg', now(), now());</v>
      </c>
    </row>
    <row r="43" spans="1:15" x14ac:dyDescent="0.25">
      <c r="F43" s="13"/>
    </row>
    <row r="44" spans="1:15" x14ac:dyDescent="0.25">
      <c r="F44" s="13"/>
    </row>
    <row r="45" spans="1:15" x14ac:dyDescent="0.25">
      <c r="F45" s="13"/>
    </row>
    <row r="46" spans="1:15" x14ac:dyDescent="0.25">
      <c r="F46" s="13"/>
    </row>
    <row r="47" spans="1:15" x14ac:dyDescent="0.25">
      <c r="F47" s="13"/>
    </row>
    <row r="48" spans="1:15" x14ac:dyDescent="0.25">
      <c r="F48" s="13"/>
    </row>
    <row r="49" spans="6:6" x14ac:dyDescent="0.25">
      <c r="F49" s="13"/>
    </row>
    <row r="50" spans="6:6" x14ac:dyDescent="0.25">
      <c r="F50" s="13"/>
    </row>
    <row r="51" spans="6:6" x14ac:dyDescent="0.25">
      <c r="F51" s="13"/>
    </row>
    <row r="52" spans="6:6" x14ac:dyDescent="0.25">
      <c r="F52" s="13"/>
    </row>
    <row r="53" spans="6:6" x14ac:dyDescent="0.25">
      <c r="F53" s="13"/>
    </row>
    <row r="54" spans="6:6" x14ac:dyDescent="0.25">
      <c r="F54" s="13"/>
    </row>
    <row r="55" spans="6:6" x14ac:dyDescent="0.25">
      <c r="F55" s="13"/>
    </row>
    <row r="56" spans="6:6" x14ac:dyDescent="0.25">
      <c r="F56" s="13"/>
    </row>
    <row r="57" spans="6:6" x14ac:dyDescent="0.25">
      <c r="F57" s="13"/>
    </row>
    <row r="58" spans="6:6" x14ac:dyDescent="0.25">
      <c r="F58" s="13"/>
    </row>
    <row r="59" spans="6:6" x14ac:dyDescent="0.25">
      <c r="F59" s="13"/>
    </row>
    <row r="60" spans="6:6" x14ac:dyDescent="0.25">
      <c r="F60" s="13"/>
    </row>
    <row r="61" spans="6:6" x14ac:dyDescent="0.25">
      <c r="F61" s="13"/>
    </row>
    <row r="62" spans="6:6" x14ac:dyDescent="0.25">
      <c r="F62" s="13"/>
    </row>
    <row r="63" spans="6:6" x14ac:dyDescent="0.25">
      <c r="F63" s="13"/>
    </row>
    <row r="64" spans="6:6" x14ac:dyDescent="0.25">
      <c r="F64" s="13"/>
    </row>
    <row r="65" spans="6:6" x14ac:dyDescent="0.25">
      <c r="F65" s="13"/>
    </row>
    <row r="66" spans="6:6" x14ac:dyDescent="0.25">
      <c r="F66" s="13"/>
    </row>
    <row r="67" spans="6:6" x14ac:dyDescent="0.25">
      <c r="F67" s="13"/>
    </row>
    <row r="68" spans="6:6" x14ac:dyDescent="0.25">
      <c r="F68" s="13"/>
    </row>
    <row r="69" spans="6:6" x14ac:dyDescent="0.25">
      <c r="F69" s="13"/>
    </row>
    <row r="70" spans="6:6" x14ac:dyDescent="0.25">
      <c r="F70" s="13"/>
    </row>
    <row r="71" spans="6:6" x14ac:dyDescent="0.25">
      <c r="F71" s="13"/>
    </row>
    <row r="72" spans="6:6" x14ac:dyDescent="0.25">
      <c r="F72" s="13"/>
    </row>
    <row r="73" spans="6:6" x14ac:dyDescent="0.25">
      <c r="F73" s="13"/>
    </row>
    <row r="74" spans="6:6" x14ac:dyDescent="0.25">
      <c r="F74" s="13"/>
    </row>
    <row r="75" spans="6:6" x14ac:dyDescent="0.25">
      <c r="F75" s="13"/>
    </row>
    <row r="76" spans="6:6" x14ac:dyDescent="0.25">
      <c r="F76" s="13"/>
    </row>
    <row r="77" spans="6:6" x14ac:dyDescent="0.25">
      <c r="F77" s="13"/>
    </row>
    <row r="78" spans="6:6" x14ac:dyDescent="0.25">
      <c r="F78" s="13"/>
    </row>
    <row r="79" spans="6:6" x14ac:dyDescent="0.25">
      <c r="F79" s="13"/>
    </row>
    <row r="80" spans="6:6" x14ac:dyDescent="0.25">
      <c r="F80" s="13"/>
    </row>
    <row r="81" spans="6:6" x14ac:dyDescent="0.25">
      <c r="F81" s="13"/>
    </row>
    <row r="82" spans="6:6" x14ac:dyDescent="0.25">
      <c r="F82" s="1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24" sqref="E24"/>
    </sheetView>
  </sheetViews>
  <sheetFormatPr defaultRowHeight="15" x14ac:dyDescent="0.25"/>
  <cols>
    <col min="1" max="4" width="11.42578125" customWidth="1"/>
    <col min="5" max="5" width="100.42578125" style="6" bestFit="1" customWidth="1"/>
  </cols>
  <sheetData>
    <row r="1" spans="1:5" x14ac:dyDescent="0.25">
      <c r="A1" s="2" t="s">
        <v>0</v>
      </c>
      <c r="B1" s="3" t="s">
        <v>65</v>
      </c>
      <c r="C1" s="3" t="s">
        <v>4</v>
      </c>
      <c r="D1" s="3" t="s">
        <v>5</v>
      </c>
      <c r="E1" s="5" t="s">
        <v>6</v>
      </c>
    </row>
    <row r="2" spans="1:5" x14ac:dyDescent="0.25">
      <c r="A2" t="s">
        <v>72</v>
      </c>
      <c r="B2" t="s">
        <v>340</v>
      </c>
      <c r="C2" t="s">
        <v>79</v>
      </c>
      <c r="D2" t="s">
        <v>79</v>
      </c>
      <c r="E2" s="6" t="str">
        <f xml:space="preserve"> "INSERT INTO casting_types("&amp;A$1&amp;", "&amp;B$1&amp;", "&amp;C$1&amp;", "&amp;D$1&amp;") VALUES ("&amp;A2&amp;", '"&amp;B2&amp;"', "&amp;C2&amp;", "&amp;D2&amp;");"</f>
        <v>INSERT INTO casting_types(id, cast_type, created_at, updated_at) VALUES (DEFAULT, 'Lead', now(), now());</v>
      </c>
    </row>
    <row r="3" spans="1:5" x14ac:dyDescent="0.25">
      <c r="A3" t="s">
        <v>72</v>
      </c>
      <c r="B3" t="s">
        <v>341</v>
      </c>
      <c r="C3" t="s">
        <v>79</v>
      </c>
      <c r="D3" t="s">
        <v>79</v>
      </c>
      <c r="E3" s="6" t="str">
        <f t="shared" ref="E3:E5" si="0" xml:space="preserve"> "INSERT INTO casting_types("&amp;A$1&amp;", "&amp;B$1&amp;", "&amp;C$1&amp;", "&amp;D$1&amp;") VALUES ("&amp;A3&amp;", '"&amp;B3&amp;"', "&amp;C3&amp;", "&amp;D3&amp;");"</f>
        <v>INSERT INTO casting_types(id, cast_type, created_at, updated_at) VALUES (DEFAULT, 'Support', now(), now());</v>
      </c>
    </row>
    <row r="4" spans="1:5" x14ac:dyDescent="0.25">
      <c r="A4" t="s">
        <v>72</v>
      </c>
      <c r="B4" t="s">
        <v>343</v>
      </c>
      <c r="C4" t="s">
        <v>79</v>
      </c>
      <c r="D4" t="s">
        <v>79</v>
      </c>
      <c r="E4" s="6" t="str">
        <f t="shared" si="0"/>
        <v>INSERT INTO casting_types(id, cast_type, created_at, updated_at) VALUES (DEFAULT, 'Extra', now(), now());</v>
      </c>
    </row>
    <row r="5" spans="1:5" x14ac:dyDescent="0.25">
      <c r="A5" t="s">
        <v>72</v>
      </c>
      <c r="B5" t="s">
        <v>342</v>
      </c>
      <c r="C5" t="s">
        <v>79</v>
      </c>
      <c r="D5" t="s">
        <v>79</v>
      </c>
      <c r="E5" s="6" t="str">
        <f t="shared" si="0"/>
        <v>INSERT INTO casting_types(id, cast_type, created_at, updated_at) VALUES (DEFAULT, 'Cameo', now(), now());</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topLeftCell="A78" workbookViewId="0">
      <selection activeCell="J2" sqref="J2:J102"/>
    </sheetView>
  </sheetViews>
  <sheetFormatPr defaultRowHeight="15" x14ac:dyDescent="0.25"/>
  <cols>
    <col min="1" max="1" width="13.5703125" customWidth="1"/>
    <col min="2" max="9" width="11.42578125" customWidth="1"/>
    <col min="10" max="10" width="67.28515625" style="6" customWidth="1"/>
  </cols>
  <sheetData>
    <row r="1" spans="1:10" x14ac:dyDescent="0.25">
      <c r="A1" s="2" t="s">
        <v>0</v>
      </c>
      <c r="B1" s="3" t="s">
        <v>8</v>
      </c>
      <c r="C1" s="3" t="s">
        <v>9</v>
      </c>
      <c r="D1" s="3" t="s">
        <v>10</v>
      </c>
      <c r="E1" s="3" t="s">
        <v>64</v>
      </c>
      <c r="F1" s="3" t="s">
        <v>11</v>
      </c>
      <c r="G1" s="3" t="s">
        <v>16</v>
      </c>
      <c r="H1" s="3" t="s">
        <v>4</v>
      </c>
      <c r="I1" s="3" t="s">
        <v>5</v>
      </c>
      <c r="J1" s="5" t="s">
        <v>6</v>
      </c>
    </row>
    <row r="2" spans="1:10" x14ac:dyDescent="0.25">
      <c r="A2" t="s">
        <v>72</v>
      </c>
      <c r="B2" t="s">
        <v>346</v>
      </c>
      <c r="C2" t="s">
        <v>347</v>
      </c>
      <c r="D2" s="14" t="s">
        <v>465</v>
      </c>
      <c r="E2" t="s">
        <v>211</v>
      </c>
      <c r="F2" t="s">
        <v>158</v>
      </c>
      <c r="G2" t="s">
        <v>466</v>
      </c>
      <c r="H2" t="s">
        <v>79</v>
      </c>
      <c r="I2" t="s">
        <v>79</v>
      </c>
      <c r="J2" s="6" t="str">
        <f xml:space="preserve"> "INSERT INTO actors("&amp;A$1&amp;", "&amp;B$1&amp;", "&amp;C$1&amp;", "&amp;D$1&amp;", "&amp;E$1&amp;", "&amp;F$1&amp;", "&amp;G$1&amp;", "&amp;H$1&amp;", "&amp;I$1&amp;") VALUES ("&amp;A2&amp;", '"&amp;B2&amp;"', '"&amp;C2&amp;"', '"&amp;D2&amp;"', '"&amp;E2&amp;"', '"&amp;F2&amp;"', '"&amp;G2&amp;"', "&amp;H2&amp;", "&amp;I2&amp;");"</f>
        <v>INSERT INTO actors(id, first_name, last_name, date_of_birth, place_of_birth, gender, picture, created_at, updated_at) VALUES (DEFAULT, 'Sean', 'Astin', '02/25/1971', 'USA', 'M', 'http://ia.media-imdb.com/images/M/MV5BMjEzMjczOTQ1NF5BMl5BanBnXkFtZTcwMzI2NzYyMQ@@._V1_UY317_CR6,0,214,317_AL_.jpg', now(), now());</v>
      </c>
    </row>
    <row r="3" spans="1:10" x14ac:dyDescent="0.25">
      <c r="A3" t="s">
        <v>72</v>
      </c>
      <c r="B3" t="s">
        <v>346</v>
      </c>
      <c r="C3" t="s">
        <v>350</v>
      </c>
      <c r="D3" s="14" t="s">
        <v>467</v>
      </c>
      <c r="E3" t="s">
        <v>859</v>
      </c>
      <c r="F3" t="s">
        <v>158</v>
      </c>
      <c r="G3" t="s">
        <v>468</v>
      </c>
      <c r="H3" t="s">
        <v>79</v>
      </c>
      <c r="I3" t="s">
        <v>79</v>
      </c>
      <c r="J3" s="6" t="str">
        <f t="shared" ref="J3:J66" si="0" xml:space="preserve"> "INSERT INTO actors("&amp;A$1&amp;", "&amp;B$1&amp;", "&amp;C$1&amp;", "&amp;D$1&amp;", "&amp;E$1&amp;", "&amp;F$1&amp;", "&amp;G$1&amp;", "&amp;H$1&amp;", "&amp;I$1&amp;") VALUES ("&amp;A3&amp;", '"&amp;B3&amp;"', '"&amp;C3&amp;"', '"&amp;D3&amp;"', '"&amp;E3&amp;"', '"&amp;F3&amp;"', '"&amp;G3&amp;"', "&amp;H3&amp;", "&amp;I3&amp;");"</f>
        <v>INSERT INTO actors(id, first_name, last_name, date_of_birth, place_of_birth, gender, picture, created_at, updated_at) VALUES (DEFAULT, 'Sean', 'Bean', '04/17/1959', 'England, UK', 'M', 'http://ia.media-imdb.com/images/M/MV5BMTkzMzc4MDk5OF5BMl5BanBnXkFtZTcwODg3MjUxNw@@._V1_UY317_CR8,0,214,317_AL_.jpg', now(), now());</v>
      </c>
    </row>
    <row r="4" spans="1:10" x14ac:dyDescent="0.25">
      <c r="A4" t="s">
        <v>72</v>
      </c>
      <c r="B4" t="s">
        <v>351</v>
      </c>
      <c r="C4" t="s">
        <v>352</v>
      </c>
      <c r="D4" s="14" t="s">
        <v>469</v>
      </c>
      <c r="E4" t="s">
        <v>859</v>
      </c>
      <c r="F4" t="s">
        <v>158</v>
      </c>
      <c r="G4" t="s">
        <v>470</v>
      </c>
      <c r="H4" t="s">
        <v>79</v>
      </c>
      <c r="I4" t="s">
        <v>79</v>
      </c>
      <c r="J4" s="6" t="str">
        <f t="shared" si="0"/>
        <v>INSERT INTO actors(id, first_name, last_name, date_of_birth, place_of_birth, gender, picture, created_at, updated_at) VALUES (DEFAULT, 'Ian', 'McKellen', '05/25/1939', 'England, UK', 'M', 'http://ia.media-imdb.com/images/M/MV5BMTQ2MjgyNjk3MV5BMl5BanBnXkFtZTcwNTA3NTY5Mg@@._V1_UY317_CR10,0,214,317_AL_.jpg', now(), now());</v>
      </c>
    </row>
    <row r="5" spans="1:10" x14ac:dyDescent="0.25">
      <c r="A5" t="s">
        <v>72</v>
      </c>
      <c r="B5" t="s">
        <v>353</v>
      </c>
      <c r="C5" t="s">
        <v>354</v>
      </c>
      <c r="D5" s="14" t="s">
        <v>471</v>
      </c>
      <c r="E5" t="s">
        <v>211</v>
      </c>
      <c r="F5" t="s">
        <v>158</v>
      </c>
      <c r="G5" t="s">
        <v>472</v>
      </c>
      <c r="H5" t="s">
        <v>79</v>
      </c>
      <c r="I5" t="s">
        <v>79</v>
      </c>
      <c r="J5" s="6" t="str">
        <f t="shared" si="0"/>
        <v>INSERT INTO actors(id, first_name, last_name, date_of_birth, place_of_birth, gender, picture, created_at, updated_at) VALUES (DEFAULT, 'Viggo', 'Mortensen', '10/20/1958', 'USA', 'M', 'http://ia.media-imdb.com/images/M/MV5BNDQzOTg4NzA2Nl5BMl5BanBnXkFtZTcwMzkwNjkxMg@@._V1_UX214_CR0,0,214,317_AL_.jpg', now(), now());</v>
      </c>
    </row>
    <row r="6" spans="1:10" x14ac:dyDescent="0.25">
      <c r="A6" t="s">
        <v>72</v>
      </c>
      <c r="B6" t="s">
        <v>355</v>
      </c>
      <c r="C6" t="s">
        <v>356</v>
      </c>
      <c r="D6" s="14" t="s">
        <v>473</v>
      </c>
      <c r="E6" t="s">
        <v>211</v>
      </c>
      <c r="F6" t="s">
        <v>158</v>
      </c>
      <c r="G6" t="s">
        <v>474</v>
      </c>
      <c r="H6" t="s">
        <v>79</v>
      </c>
      <c r="I6" t="s">
        <v>79</v>
      </c>
      <c r="J6" s="6" t="str">
        <f t="shared" si="0"/>
        <v>INSERT INTO actors(id, first_name, last_name, date_of_birth, place_of_birth, gender, picture, created_at, updated_at) VALUES (DEFAULT, 'Elijah', 'Wood', '01/28/1981', 'USA', 'M', 'http://ia.media-imdb.com/images/M/MV5BMTM0NDIxMzQ5OF5BMl5BanBnXkFtZTcwNzAyNTA4Nw@@._V1_UX214_CR0,0,214,317_AL_.jpg', now(), now());</v>
      </c>
    </row>
    <row r="7" spans="1:10" x14ac:dyDescent="0.25">
      <c r="A7" t="s">
        <v>72</v>
      </c>
      <c r="B7" t="s">
        <v>360</v>
      </c>
      <c r="C7" t="s">
        <v>361</v>
      </c>
      <c r="D7" s="14" t="s">
        <v>475</v>
      </c>
      <c r="E7" t="s">
        <v>859</v>
      </c>
      <c r="F7" t="s">
        <v>158</v>
      </c>
      <c r="G7" t="s">
        <v>476</v>
      </c>
      <c r="H7" t="s">
        <v>79</v>
      </c>
      <c r="I7" t="s">
        <v>79</v>
      </c>
      <c r="J7" s="6" t="str">
        <f t="shared" si="0"/>
        <v>INSERT INTO actors(id, first_name, last_name, date_of_birth, place_of_birth, gender, picture, created_at, updated_at) VALUES (DEFAULT, 'Orlando', 'Bloom', '01/13/1977', 'England, UK', 'M', 'http://ia.media-imdb.com/images/M/MV5BMjE1MDkxMjQ3NV5BMl5BanBnXkFtZTcwMzQ3Mjc4MQ@@._V1_UY317_CR8,0,214,317_AL_.jpg', now(), now());</v>
      </c>
    </row>
    <row r="8" spans="1:10" x14ac:dyDescent="0.25">
      <c r="A8" t="s">
        <v>72</v>
      </c>
      <c r="B8" t="s">
        <v>362</v>
      </c>
      <c r="C8" t="s">
        <v>363</v>
      </c>
      <c r="D8" s="14" t="s">
        <v>477</v>
      </c>
      <c r="E8" t="s">
        <v>478</v>
      </c>
      <c r="F8" t="s">
        <v>159</v>
      </c>
      <c r="G8" t="s">
        <v>479</v>
      </c>
      <c r="H8" t="s">
        <v>79</v>
      </c>
      <c r="I8" t="s">
        <v>79</v>
      </c>
      <c r="J8" s="6" t="str">
        <f t="shared" si="0"/>
        <v>INSERT INTO actors(id, first_name, last_name, date_of_birth, place_of_birth, gender, picture, created_at, updated_at) VALUES (DEFAULT, 'Cate', 'Blanchett', '05/14/1969', 'Australia', 'F', 'http://ia.media-imdb.com/images/M/MV5BMTc1MDI0MDg1NV5BMl5BanBnXkFtZTgwMDM3OTAzMTE@._V1_UY317_CR3,0,214,317_AL_.jpg', now(), now());</v>
      </c>
    </row>
    <row r="9" spans="1:10" x14ac:dyDescent="0.25">
      <c r="A9" t="s">
        <v>72</v>
      </c>
      <c r="B9" t="s">
        <v>480</v>
      </c>
      <c r="C9" t="s">
        <v>481</v>
      </c>
      <c r="D9" s="14" t="s">
        <v>490</v>
      </c>
      <c r="E9" t="s">
        <v>491</v>
      </c>
      <c r="F9" t="s">
        <v>158</v>
      </c>
      <c r="G9" t="s">
        <v>492</v>
      </c>
      <c r="H9" t="s">
        <v>79</v>
      </c>
      <c r="I9" t="s">
        <v>79</v>
      </c>
      <c r="J9" s="6" t="str">
        <f t="shared" si="0"/>
        <v>INSERT INTO actors(id, first_name, last_name, date_of_birth, place_of_birth, gender, picture, created_at, updated_at) VALUES (DEFAULT, 'Hugo', 'Weaving', '04/04/1960', 'Nigeria', 'M', 'http://ia.media-imdb.com/images/M/MV5BMjAxMzAyNDQyMF5BMl5BanBnXkFtZTcwOTM4ODcxMw@@._V1_UY317_CR4,0,214,317_AL_.jpg', now(), now());</v>
      </c>
    </row>
    <row r="10" spans="1:10" x14ac:dyDescent="0.25">
      <c r="A10" t="s">
        <v>72</v>
      </c>
      <c r="B10" t="s">
        <v>482</v>
      </c>
      <c r="C10" t="s">
        <v>483</v>
      </c>
      <c r="D10" s="14" t="s">
        <v>493</v>
      </c>
      <c r="E10" t="s">
        <v>211</v>
      </c>
      <c r="F10" t="s">
        <v>159</v>
      </c>
      <c r="G10" t="s">
        <v>494</v>
      </c>
      <c r="H10" t="s">
        <v>79</v>
      </c>
      <c r="I10" t="s">
        <v>79</v>
      </c>
      <c r="J10" s="6" t="str">
        <f t="shared" si="0"/>
        <v>INSERT INTO actors(id, first_name, last_name, date_of_birth, place_of_birth, gender, picture, created_at, updated_at) VALUES (DEFAULT, 'Liv', 'Tyler', '07/01/1977', 'USA', 'F', 'http://ia.media-imdb.com/images/M/MV5BMTY4NjQxMjc5MF5BMl5BanBnXkFtZTcwMzg5Mzg4Ng@@._V1_UX214_CR0,0,214,317_AL_.jpg', now(), now());</v>
      </c>
    </row>
    <row r="11" spans="1:10" x14ac:dyDescent="0.25">
      <c r="A11" t="s">
        <v>72</v>
      </c>
      <c r="B11" t="s">
        <v>484</v>
      </c>
      <c r="C11" t="s">
        <v>485</v>
      </c>
      <c r="D11" s="14" t="s">
        <v>495</v>
      </c>
      <c r="E11" t="s">
        <v>859</v>
      </c>
      <c r="F11" t="s">
        <v>158</v>
      </c>
      <c r="G11" t="s">
        <v>496</v>
      </c>
      <c r="H11" t="s">
        <v>79</v>
      </c>
      <c r="I11" t="s">
        <v>79</v>
      </c>
      <c r="J11" s="6" t="str">
        <f t="shared" si="0"/>
        <v>INSERT INTO actors(id, first_name, last_name, date_of_birth, place_of_birth, gender, picture, created_at, updated_at) VALUES (DEFAULT, 'Andy', 'Serkis', '04/20/1964', 'England, UK', 'M', 'http://ia.media-imdb.com/images/M/MV5BMTIwNzI2OTA3Nl5BMl5BanBnXkFtZTYwNDIwNzA1._V1_UX214_CR0,0,214,317_AL_.jpg', now(), now());</v>
      </c>
    </row>
    <row r="12" spans="1:10" x14ac:dyDescent="0.25">
      <c r="A12" t="s">
        <v>72</v>
      </c>
      <c r="B12" t="s">
        <v>507</v>
      </c>
      <c r="C12" t="s">
        <v>508</v>
      </c>
      <c r="D12" s="14" t="s">
        <v>861</v>
      </c>
      <c r="E12" t="s">
        <v>860</v>
      </c>
      <c r="F12" t="s">
        <v>158</v>
      </c>
      <c r="G12" t="s">
        <v>858</v>
      </c>
      <c r="H12" t="s">
        <v>79</v>
      </c>
      <c r="I12" t="s">
        <v>79</v>
      </c>
      <c r="J12" s="6" t="str">
        <f t="shared" si="0"/>
        <v>INSERT INTO actors(id, first_name, last_name, date_of_birth, place_of_birth, gender, picture, created_at, updated_at) VALUES (DEFAULT, 'Christian', 'Bale', '01/30/1974', 'Wales, UK', 'M', 'http://ia.media-imdb.com/images/M/MV5BMTkxMzk4MjQ4MF5BMl5BanBnXkFtZTcwMzExODQxOA@@._V1_UX214_CR0,0,214,317_AL_.jpg', now(), now());</v>
      </c>
    </row>
    <row r="13" spans="1:10" x14ac:dyDescent="0.25">
      <c r="A13" t="s">
        <v>72</v>
      </c>
      <c r="B13" t="s">
        <v>513</v>
      </c>
      <c r="C13" t="s">
        <v>862</v>
      </c>
      <c r="D13" s="14" t="s">
        <v>864</v>
      </c>
      <c r="E13" t="s">
        <v>211</v>
      </c>
      <c r="F13" t="s">
        <v>159</v>
      </c>
      <c r="G13" t="s">
        <v>863</v>
      </c>
      <c r="H13" t="s">
        <v>79</v>
      </c>
      <c r="I13" t="s">
        <v>79</v>
      </c>
      <c r="J13" s="6" t="str">
        <f t="shared" si="0"/>
        <v>INSERT INTO actors(id, first_name, last_name, date_of_birth, place_of_birth, gender, picture, created_at, updated_at) VALUES (DEFAULT, 'Lauren', 'Bacall', '09/16/1934', 'USA', 'F', 'http://ia.media-imdb.com/images/M/MV5BMzg2OTk3MzU0OF5BMl5BanBnXkFtZTYwMzE3MzU2._V1_UY317_CR9,0,214,317_AL_.jpg', now(), now());</v>
      </c>
    </row>
    <row r="14" spans="1:10" x14ac:dyDescent="0.25">
      <c r="A14" t="s">
        <v>72</v>
      </c>
      <c r="B14" t="s">
        <v>514</v>
      </c>
      <c r="C14" t="s">
        <v>515</v>
      </c>
      <c r="D14" s="14" t="s">
        <v>865</v>
      </c>
      <c r="E14" t="s">
        <v>211</v>
      </c>
      <c r="F14" t="s">
        <v>158</v>
      </c>
      <c r="G14" t="s">
        <v>866</v>
      </c>
      <c r="H14" t="s">
        <v>79</v>
      </c>
      <c r="I14" t="s">
        <v>79</v>
      </c>
      <c r="J14" s="6" t="str">
        <f t="shared" si="0"/>
        <v>INSERT INTO actors(id, first_name, last_name, date_of_birth, place_of_birth, gender, picture, created_at, updated_at) VALUES (DEFAULT, 'Jean', 'Simmons', '01/22/1960', 'USA', 'M', 'http://ia.media-imdb.com/images/M/MV5BMTM3OTQ1ODk3N15BMl5BanBnXkFtZTYwMDk4MDM2._V1_UY317_CR18,0,214,317_AL_.jpg', now(), now());</v>
      </c>
    </row>
    <row r="15" spans="1:10" x14ac:dyDescent="0.25">
      <c r="A15" t="s">
        <v>72</v>
      </c>
      <c r="B15" t="s">
        <v>124</v>
      </c>
      <c r="C15" t="s">
        <v>516</v>
      </c>
      <c r="D15" s="14" t="s">
        <v>867</v>
      </c>
      <c r="E15" t="s">
        <v>211</v>
      </c>
      <c r="F15" t="s">
        <v>159</v>
      </c>
      <c r="G15" t="s">
        <v>868</v>
      </c>
      <c r="H15" t="s">
        <v>79</v>
      </c>
      <c r="I15" t="s">
        <v>79</v>
      </c>
      <c r="J15" s="6" t="str">
        <f t="shared" si="0"/>
        <v>INSERT INTO actors(id, first_name, last_name, date_of_birth, place_of_birth, gender, picture, created_at, updated_at) VALUES (DEFAULT, 'Emily', 'Mortimer', '12/01/1971', 'USA', 'F', 'http://ia.media-imdb.com/images/M/MV5BMTM2NjIzMDg3NV5BMl5BanBnXkFtZTcwNDQ5MzczNA@@._V1_UX214_CR0,0,214,317_AL_.jpg', now(), now());</v>
      </c>
    </row>
    <row r="16" spans="1:10" x14ac:dyDescent="0.25">
      <c r="A16" t="s">
        <v>72</v>
      </c>
      <c r="B16" t="s">
        <v>523</v>
      </c>
      <c r="C16" t="s">
        <v>524</v>
      </c>
      <c r="D16" s="14" t="s">
        <v>869</v>
      </c>
      <c r="E16" t="s">
        <v>211</v>
      </c>
      <c r="F16" t="s">
        <v>158</v>
      </c>
      <c r="G16" t="s">
        <v>870</v>
      </c>
      <c r="H16" t="s">
        <v>79</v>
      </c>
      <c r="I16" t="s">
        <v>79</v>
      </c>
      <c r="J16" s="6" t="str">
        <f t="shared" si="0"/>
        <v>INSERT INTO actors(id, first_name, last_name, date_of_birth, place_of_birth, gender, picture, created_at, updated_at) VALUES (DEFAULT, 'Patrick', 'Swayze', '08/18/1952', 'USA', 'M', 'http://ia.media-imdb.com/images/M/MV5BNDM2NjI0MjYyMV5BMl5BanBnXkFtZTYwMjY1ODMz._V1_UY317_CR3,0,214,317_AL_.jpg', now(), now());</v>
      </c>
    </row>
    <row r="17" spans="1:10" x14ac:dyDescent="0.25">
      <c r="A17" t="s">
        <v>72</v>
      </c>
      <c r="B17" t="s">
        <v>525</v>
      </c>
      <c r="C17" t="s">
        <v>526</v>
      </c>
      <c r="D17" s="14" t="s">
        <v>871</v>
      </c>
      <c r="E17" t="s">
        <v>211</v>
      </c>
      <c r="F17" t="s">
        <v>159</v>
      </c>
      <c r="G17" t="s">
        <v>872</v>
      </c>
      <c r="H17" t="s">
        <v>79</v>
      </c>
      <c r="I17" t="s">
        <v>79</v>
      </c>
      <c r="J17" s="6" t="str">
        <f t="shared" si="0"/>
        <v>INSERT INTO actors(id, first_name, last_name, date_of_birth, place_of_birth, gender, picture, created_at, updated_at) VALUES (DEFAULT, 'Demi', 'Moore', '11/11/1962', 'USA', 'F', 'http://ia.media-imdb.com/images/M/MV5BMTc2Mjc1MDE4MV5BMl5BanBnXkFtZTcwNzAyNDczNA@@._V1_UY317_CR9,0,214,317_AL_.jpg', now(), now());</v>
      </c>
    </row>
    <row r="18" spans="1:10" x14ac:dyDescent="0.25">
      <c r="A18" t="s">
        <v>72</v>
      </c>
      <c r="B18" t="s">
        <v>531</v>
      </c>
      <c r="C18" t="s">
        <v>532</v>
      </c>
      <c r="D18" s="14" t="s">
        <v>874</v>
      </c>
      <c r="E18" t="s">
        <v>211</v>
      </c>
      <c r="F18" t="s">
        <v>159</v>
      </c>
      <c r="G18" t="s">
        <v>873</v>
      </c>
      <c r="H18" t="s">
        <v>79</v>
      </c>
      <c r="I18" t="s">
        <v>79</v>
      </c>
      <c r="J18" s="6" t="str">
        <f t="shared" si="0"/>
        <v>INSERT INTO actors(id, first_name, last_name, date_of_birth, place_of_birth, gender, picture, created_at, updated_at) VALUES (DEFAULT, 'Gena', 'Rowlands', '06/19/1930', 'USA', 'F', 'http://ia.media-imdb.com/images/M/MV5BMjA4MzAwMTQ1Ml5BMl5BanBnXkFtZTYwMzQyNjMz._V1_UX214_CR0,0,214,317_AL_.jpg', now(), now());</v>
      </c>
    </row>
    <row r="19" spans="1:10" x14ac:dyDescent="0.25">
      <c r="A19" t="s">
        <v>72</v>
      </c>
      <c r="B19" t="s">
        <v>131</v>
      </c>
      <c r="C19" t="s">
        <v>533</v>
      </c>
      <c r="D19" s="11" t="s">
        <v>876</v>
      </c>
      <c r="E19" t="s">
        <v>211</v>
      </c>
      <c r="F19" t="s">
        <v>158</v>
      </c>
      <c r="G19" t="s">
        <v>875</v>
      </c>
      <c r="H19" t="s">
        <v>79</v>
      </c>
      <c r="I19" t="s">
        <v>79</v>
      </c>
      <c r="J19" s="6" t="str">
        <f t="shared" si="0"/>
        <v>INSERT INTO actors(id, first_name, last_name, date_of_birth, place_of_birth, gender, picture, created_at, updated_at) VALUES (DEFAULT, 'James', 'Garner', '4/7/1928', 'USA', 'M', 'http://ia.media-imdb.com/images/M/MV5BMTM1Nzk2NTA3Nl5BMl5BanBnXkFtZTcwMzEzODI0NA@@._V1_UY317_CR0,0,214,317_AL_.jpg', now(), now());</v>
      </c>
    </row>
    <row r="20" spans="1:10" x14ac:dyDescent="0.25">
      <c r="A20" t="s">
        <v>72</v>
      </c>
      <c r="B20" t="s">
        <v>534</v>
      </c>
      <c r="C20" t="s">
        <v>535</v>
      </c>
      <c r="D20" s="14" t="s">
        <v>877</v>
      </c>
      <c r="E20" t="s">
        <v>162</v>
      </c>
      <c r="F20" t="s">
        <v>159</v>
      </c>
      <c r="G20" t="s">
        <v>878</v>
      </c>
      <c r="H20" t="s">
        <v>79</v>
      </c>
      <c r="I20" t="s">
        <v>79</v>
      </c>
      <c r="J20" s="6" t="str">
        <f t="shared" si="0"/>
        <v>INSERT INTO actors(id, first_name, last_name, date_of_birth, place_of_birth, gender, picture, created_at, updated_at) VALUES (DEFAULT, 'Rachel', 'McAdams', '11/17/1978', 'Canada', 'F', 'http://ia.media-imdb.com/images/M/MV5BMTY5ODcxMDU4NV5BMl5BanBnXkFtZTcwMjAzNjQyNQ@@._V1_UY317_CR2,0,214,317_AL_.jpg', now(), now());</v>
      </c>
    </row>
    <row r="21" spans="1:10" x14ac:dyDescent="0.25">
      <c r="A21" t="s">
        <v>72</v>
      </c>
      <c r="B21" t="s">
        <v>537</v>
      </c>
      <c r="C21" t="s">
        <v>538</v>
      </c>
      <c r="D21" s="14" t="s">
        <v>879</v>
      </c>
      <c r="E21" t="s">
        <v>162</v>
      </c>
      <c r="F21" t="s">
        <v>158</v>
      </c>
      <c r="G21" t="s">
        <v>880</v>
      </c>
      <c r="H21" t="s">
        <v>79</v>
      </c>
      <c r="I21" t="s">
        <v>79</v>
      </c>
      <c r="J21" s="6" t="str">
        <f t="shared" si="0"/>
        <v>INSERT INTO actors(id, first_name, last_name, date_of_birth, place_of_birth, gender, picture, created_at, updated_at) VALUES (DEFAULT, 'Ryan', 'Gosling', '11/12/1980', 'Canada', 'M', 'http://ia.media-imdb.com/images/M/MV5BMTQzMjkwNTQ2OF5BMl5BanBnXkFtZTgwNTQ4MTQ4MTE@._V1_UY317_CR18,0,214,317_AL_.jpg', now(), now());</v>
      </c>
    </row>
    <row r="22" spans="1:10" x14ac:dyDescent="0.25">
      <c r="A22" t="s">
        <v>72</v>
      </c>
      <c r="B22" t="s">
        <v>548</v>
      </c>
      <c r="C22" t="s">
        <v>549</v>
      </c>
      <c r="D22" s="14" t="s">
        <v>881</v>
      </c>
      <c r="E22" t="s">
        <v>211</v>
      </c>
      <c r="F22" t="s">
        <v>158</v>
      </c>
      <c r="G22" t="s">
        <v>882</v>
      </c>
      <c r="H22" t="s">
        <v>79</v>
      </c>
      <c r="I22" t="s">
        <v>79</v>
      </c>
      <c r="J22" s="6" t="str">
        <f t="shared" si="0"/>
        <v>INSERT INTO actors(id, first_name, last_name, date_of_birth, place_of_birth, gender, picture, created_at, updated_at) VALUES (DEFAULT, 'Shane', 'West', '06/10/1978', 'USA', 'M', 'http://ia.media-imdb.com/images/M/MV5BNTYzMzMxMjcxNF5BMl5BanBnXkFtZTcwMjE2MDg0OQ@@._V1_UX214_CR0,0,214,317_AL_.jpg', now(), now());</v>
      </c>
    </row>
    <row r="23" spans="1:10" x14ac:dyDescent="0.25">
      <c r="A23" t="s">
        <v>72</v>
      </c>
      <c r="B23" t="s">
        <v>550</v>
      </c>
      <c r="C23" t="s">
        <v>526</v>
      </c>
      <c r="D23" s="14" t="s">
        <v>883</v>
      </c>
      <c r="E23" t="s">
        <v>211</v>
      </c>
      <c r="F23" t="s">
        <v>159</v>
      </c>
      <c r="G23" t="s">
        <v>884</v>
      </c>
      <c r="H23" t="s">
        <v>79</v>
      </c>
      <c r="I23" t="s">
        <v>79</v>
      </c>
      <c r="J23" s="6" t="str">
        <f t="shared" si="0"/>
        <v>INSERT INTO actors(id, first_name, last_name, date_of_birth, place_of_birth, gender, picture, created_at, updated_at) VALUES (DEFAULT, 'Mandy', 'Moore', '04/10/1984', 'USA', 'F', 'http://ia.media-imdb.com/images/M/MV5BMTM2ODkwMDM2N15BMl5BanBnXkFtZTcwMzY5OTA0NA@@._V1_UY317_CR11,0,214,317_AL_.jpg', now(), now());</v>
      </c>
    </row>
    <row r="24" spans="1:10" x14ac:dyDescent="0.25">
      <c r="A24" t="s">
        <v>72</v>
      </c>
      <c r="B24" t="s">
        <v>344</v>
      </c>
      <c r="C24" t="s">
        <v>547</v>
      </c>
      <c r="D24" s="14" t="s">
        <v>886</v>
      </c>
      <c r="E24" t="s">
        <v>211</v>
      </c>
      <c r="F24" t="s">
        <v>158</v>
      </c>
      <c r="G24" t="s">
        <v>885</v>
      </c>
      <c r="H24" t="s">
        <v>79</v>
      </c>
      <c r="I24" t="s">
        <v>79</v>
      </c>
      <c r="J24" s="6" t="str">
        <f t="shared" si="0"/>
        <v>INSERT INTO actors(id, first_name, last_name, date_of_birth, place_of_birth, gender, picture, created_at, updated_at) VALUES (DEFAULT, 'Peter', 'Coyote', '10/10/1941', 'USA', 'M', 'http://ia.media-imdb.com/images/M/MV5BMjI2NjYwOTczNF5BMl5BanBnXkFtZTgwMzA3MzgwMjE@._V1_UY317_CR134,0,214,317_AL_.jpg', now(), now());</v>
      </c>
    </row>
    <row r="25" spans="1:10" x14ac:dyDescent="0.25">
      <c r="A25" t="s">
        <v>72</v>
      </c>
      <c r="B25" t="s">
        <v>555</v>
      </c>
      <c r="C25" t="s">
        <v>556</v>
      </c>
      <c r="D25" s="14" t="s">
        <v>887</v>
      </c>
      <c r="E25" t="s">
        <v>211</v>
      </c>
      <c r="F25" t="s">
        <v>159</v>
      </c>
      <c r="G25" t="s">
        <v>888</v>
      </c>
      <c r="H25" t="s">
        <v>79</v>
      </c>
      <c r="I25" t="s">
        <v>79</v>
      </c>
      <c r="J25" s="6" t="str">
        <f t="shared" si="0"/>
        <v>INSERT INTO actors(id, first_name, last_name, date_of_birth, place_of_birth, gender, picture, created_at, updated_at) VALUES (DEFAULT, 'Jennifer', 'Grey', '03/26/1960', 'USA', 'F', 'http://ia.media-imdb.com/images/M/MV5BMjE4NTExMTcxN15BMl5BanBnXkFtZTcwMjYwMDc4Ng@@._V1_UX214_CR0,0,214,317_AL_.jpg', now(), now());</v>
      </c>
    </row>
    <row r="26" spans="1:10" x14ac:dyDescent="0.25">
      <c r="A26" t="s">
        <v>72</v>
      </c>
      <c r="B26" t="s">
        <v>562</v>
      </c>
      <c r="C26" t="s">
        <v>563</v>
      </c>
      <c r="D26" s="14" t="s">
        <v>889</v>
      </c>
      <c r="E26" t="s">
        <v>859</v>
      </c>
      <c r="F26" t="s">
        <v>158</v>
      </c>
      <c r="G26" t="s">
        <v>890</v>
      </c>
      <c r="H26" t="s">
        <v>79</v>
      </c>
      <c r="I26" t="s">
        <v>79</v>
      </c>
      <c r="J26" s="6" t="str">
        <f t="shared" si="0"/>
        <v>INSERT INTO actors(id, first_name, last_name, date_of_birth, place_of_birth, gender, picture, created_at, updated_at) VALUES (DEFAULT, 'Hugh', 'Grant', '09/09/1960', 'England, UK', 'M', 'http://ia.media-imdb.com/images/M/MV5BMTc4MTgxOTk2Ml5BMl5BanBnXkFtZTcwNzMwMjYwMw@@._V1_UY317_CR11,0,214,317_AL_.jpg', now(), now());</v>
      </c>
    </row>
    <row r="27" spans="1:10" x14ac:dyDescent="0.25">
      <c r="A27" t="s">
        <v>72</v>
      </c>
      <c r="B27" t="s">
        <v>564</v>
      </c>
      <c r="C27" t="s">
        <v>565</v>
      </c>
      <c r="D27" s="14" t="s">
        <v>891</v>
      </c>
      <c r="E27" t="s">
        <v>211</v>
      </c>
      <c r="F27" t="s">
        <v>159</v>
      </c>
      <c r="G27" t="s">
        <v>892</v>
      </c>
      <c r="H27" t="s">
        <v>79</v>
      </c>
      <c r="I27" t="s">
        <v>79</v>
      </c>
      <c r="J27" s="6" t="str">
        <f t="shared" si="0"/>
        <v>INSERT INTO actors(id, first_name, last_name, date_of_birth, place_of_birth, gender, picture, created_at, updated_at) VALUES (DEFAULT, 'Julia', 'Roberts', '10/28/1967', 'USA', 'F', 'http://ia.media-imdb.com/images/M/MV5BMTQzNjU3MDczN15BMl5BanBnXkFtZTYwNzY2Njc4._V1_UX214_CR0,0,214,317_AL_.jpg', now(), now());</v>
      </c>
    </row>
    <row r="28" spans="1:10" x14ac:dyDescent="0.25">
      <c r="A28" t="s">
        <v>72</v>
      </c>
      <c r="B28" t="s">
        <v>566</v>
      </c>
      <c r="C28" t="s">
        <v>570</v>
      </c>
      <c r="D28" s="14" t="s">
        <v>893</v>
      </c>
      <c r="E28" t="s">
        <v>211</v>
      </c>
      <c r="F28" t="s">
        <v>158</v>
      </c>
      <c r="G28" t="s">
        <v>894</v>
      </c>
      <c r="H28" t="s">
        <v>79</v>
      </c>
      <c r="I28" t="s">
        <v>79</v>
      </c>
      <c r="J28" s="6" t="str">
        <f t="shared" si="0"/>
        <v>INSERT INTO actors(id, first_name, last_name, date_of_birth, place_of_birth, gender, picture, created_at, updated_at) VALUES (DEFAULT, 'Richard', 'Gere', '08/31/1949', 'USA', 'M', 'http://ia.media-imdb.com/images/M/MV5BMTI2NDQ2OTY4M15BMl5BanBnXkFtZTYwNTYyNjc4._V1_UY317_CR4,0,214,317_AL_.jpg', now(), now());</v>
      </c>
    </row>
    <row r="29" spans="1:10" x14ac:dyDescent="0.25">
      <c r="A29" t="s">
        <v>72</v>
      </c>
      <c r="B29" t="s">
        <v>120</v>
      </c>
      <c r="C29" t="s">
        <v>576</v>
      </c>
      <c r="D29" s="14" t="s">
        <v>895</v>
      </c>
      <c r="E29" t="s">
        <v>211</v>
      </c>
      <c r="F29" t="s">
        <v>158</v>
      </c>
      <c r="G29" t="s">
        <v>896</v>
      </c>
      <c r="H29" t="s">
        <v>79</v>
      </c>
      <c r="I29" t="s">
        <v>79</v>
      </c>
      <c r="J29" s="6" t="str">
        <f t="shared" si="0"/>
        <v>INSERT INTO actors(id, first_name, last_name, date_of_birth, place_of_birth, gender, picture, created_at, updated_at) VALUES (DEFAULT, 'John', 'Cusack', '06/28/1966', 'USA', 'M', 'http://ia.media-imdb.com/images/M/MV5BMTk4MTAwMjYzNV5BMl5BanBnXkFtZTcwNjIxNTU1OA@@._V1._CR286,2,351,422_UY317_CR25,0,214,317_AL_.jpg', now(), now());</v>
      </c>
    </row>
    <row r="30" spans="1:10" x14ac:dyDescent="0.25">
      <c r="A30" t="s">
        <v>72</v>
      </c>
      <c r="B30" t="s">
        <v>577</v>
      </c>
      <c r="C30" t="s">
        <v>578</v>
      </c>
      <c r="D30" s="14" t="s">
        <v>897</v>
      </c>
      <c r="E30" t="s">
        <v>859</v>
      </c>
      <c r="F30" t="s">
        <v>159</v>
      </c>
      <c r="G30" t="s">
        <v>898</v>
      </c>
      <c r="H30" t="s">
        <v>79</v>
      </c>
      <c r="I30" t="s">
        <v>79</v>
      </c>
      <c r="J30" s="6" t="str">
        <f t="shared" si="0"/>
        <v>INSERT INTO actors(id, first_name, last_name, date_of_birth, place_of_birth, gender, picture, created_at, updated_at) VALUES (DEFAULT, 'Ione', 'Skye', '09/04/1970', 'England, UK', 'F', 'http://ia.media-imdb.com/images/M/MV5BMTY1OTMyMzgxNV5BMl5BanBnXkFtZTgwNjMyOTc1MjE@._V1_UY317_CR4,0,214,317_AL_.jpg', now(), now());</v>
      </c>
    </row>
    <row r="31" spans="1:10" x14ac:dyDescent="0.25">
      <c r="A31" t="s">
        <v>72</v>
      </c>
      <c r="B31" t="s">
        <v>585</v>
      </c>
      <c r="C31" t="s">
        <v>857</v>
      </c>
      <c r="D31" s="14" t="s">
        <v>899</v>
      </c>
      <c r="E31" t="s">
        <v>211</v>
      </c>
      <c r="F31" t="s">
        <v>158</v>
      </c>
      <c r="G31" t="s">
        <v>900</v>
      </c>
      <c r="H31" t="s">
        <v>79</v>
      </c>
      <c r="I31" t="s">
        <v>79</v>
      </c>
      <c r="J31" s="6" t="str">
        <f t="shared" si="0"/>
        <v>INSERT INTO actors(id, first_name, last_name, date_of_birth, place_of_birth, gender, picture, created_at, updated_at) VALUES (DEFAULT, 'Leonardo', 'DiCaprio', '11/11/1974', 'USA', 'M', 'http://ia.media-imdb.com/images/M/MV5BMjI0MTg3MzI0M15BMl5BanBnXkFtZTcwMzQyODU2Mw@@._V1_UY317_CR10,0,214,317_AL_.jpg', now(), now());</v>
      </c>
    </row>
    <row r="32" spans="1:10" x14ac:dyDescent="0.25">
      <c r="A32" t="s">
        <v>72</v>
      </c>
      <c r="B32" t="s">
        <v>586</v>
      </c>
      <c r="C32" t="s">
        <v>587</v>
      </c>
      <c r="D32" s="14" t="s">
        <v>901</v>
      </c>
      <c r="E32" t="s">
        <v>859</v>
      </c>
      <c r="F32" t="s">
        <v>159</v>
      </c>
      <c r="G32" t="s">
        <v>902</v>
      </c>
      <c r="H32" t="s">
        <v>79</v>
      </c>
      <c r="I32" t="s">
        <v>79</v>
      </c>
      <c r="J32" s="6" t="str">
        <f t="shared" si="0"/>
        <v>INSERT INTO actors(id, first_name, last_name, date_of_birth, place_of_birth, gender, picture, created_at, updated_at) VALUES (DEFAULT, 'Kate', 'Winslet', '10/05/1975', 'England, UK', 'F', 'http://ia.media-imdb.com/images/M/MV5BODgzMzM2NTE0Ml5BMl5BanBnXkFtZTcwMTcyMTkyOQ@@._V1_UX214_CR0,0,214,317_AL_.jpg', now(), now());</v>
      </c>
    </row>
    <row r="33" spans="1:10" x14ac:dyDescent="0.25">
      <c r="A33" t="s">
        <v>72</v>
      </c>
      <c r="B33" t="s">
        <v>588</v>
      </c>
      <c r="C33" t="s">
        <v>589</v>
      </c>
      <c r="D33" s="14" t="s">
        <v>903</v>
      </c>
      <c r="E33" t="s">
        <v>211</v>
      </c>
      <c r="F33" t="s">
        <v>158</v>
      </c>
      <c r="G33" t="s">
        <v>904</v>
      </c>
      <c r="H33" t="s">
        <v>79</v>
      </c>
      <c r="I33" t="s">
        <v>79</v>
      </c>
      <c r="J33" s="6" t="str">
        <f t="shared" si="0"/>
        <v>INSERT INTO actors(id, first_name, last_name, date_of_birth, place_of_birth, gender, picture, created_at, updated_at) VALUES (DEFAULT, 'Billy', 'Zane', '02/24/1966', 'USA', 'M', 'http://ia.media-imdb.com/images/M/MV5BMTI5NzA2NTE0NF5BMl5BanBnXkFtZTcwNzAxMTUxMw@@._V1_UY317_CR15,0,214,317_AL_.jpg', now(), now());</v>
      </c>
    </row>
    <row r="34" spans="1:10" x14ac:dyDescent="0.25">
      <c r="A34" t="s">
        <v>72</v>
      </c>
      <c r="B34" t="s">
        <v>593</v>
      </c>
      <c r="C34" t="s">
        <v>594</v>
      </c>
      <c r="D34" s="14" t="s">
        <v>905</v>
      </c>
      <c r="E34" t="s">
        <v>211</v>
      </c>
      <c r="F34" t="s">
        <v>159</v>
      </c>
      <c r="G34" t="s">
        <v>906</v>
      </c>
      <c r="H34" t="s">
        <v>79</v>
      </c>
      <c r="I34" t="s">
        <v>79</v>
      </c>
      <c r="J34" s="6" t="str">
        <f t="shared" si="0"/>
        <v>INSERT INTO actors(id, first_name, last_name, date_of_birth, place_of_birth, gender, picture, created_at, updated_at) VALUES (DEFAULT, 'Hilary', 'Swank', '07/30/1974', 'USA', 'F', 'http://ia.media-imdb.com/images/M/MV5BMTM5NzQzNTU4NV5BMl5BanBnXkFtZTcwMDAyOTMwMw@@._V1_UY317_CR12,0,214,317_AL_.jpg', now(), now());</v>
      </c>
    </row>
    <row r="35" spans="1:10" x14ac:dyDescent="0.25">
      <c r="A35" t="s">
        <v>72</v>
      </c>
      <c r="B35" t="s">
        <v>595</v>
      </c>
      <c r="C35" t="s">
        <v>596</v>
      </c>
      <c r="D35" s="14" t="s">
        <v>907</v>
      </c>
      <c r="E35" t="s">
        <v>908</v>
      </c>
      <c r="F35" t="s">
        <v>158</v>
      </c>
      <c r="G35" t="s">
        <v>909</v>
      </c>
      <c r="H35" t="s">
        <v>79</v>
      </c>
      <c r="I35" t="s">
        <v>79</v>
      </c>
      <c r="J35" s="6" t="str">
        <f t="shared" si="0"/>
        <v>INSERT INTO actors(id, first_name, last_name, date_of_birth, place_of_birth, gender, picture, created_at, updated_at) VALUES (DEFAULT, 'Gerard', 'Butler', '11/13/1969', 'Scotland, UK', 'M', 'http://ia.media-imdb.com/images/M/MV5BMjE4NDMwMzc4Ml5BMl5BanBnXkFtZTcwMDg4Nzg4Mg@@._V1_UY317_CR6,0,214,317_AL_.jpg', now(), now());</v>
      </c>
    </row>
    <row r="36" spans="1:10" x14ac:dyDescent="0.25">
      <c r="A36" t="s">
        <v>72</v>
      </c>
      <c r="B36" t="s">
        <v>601</v>
      </c>
      <c r="C36" t="s">
        <v>602</v>
      </c>
      <c r="D36" s="14" t="s">
        <v>910</v>
      </c>
      <c r="E36" t="s">
        <v>211</v>
      </c>
      <c r="F36" t="s">
        <v>158</v>
      </c>
      <c r="G36" t="s">
        <v>911</v>
      </c>
      <c r="H36" t="s">
        <v>79</v>
      </c>
      <c r="I36" t="s">
        <v>79</v>
      </c>
      <c r="J36" s="6" t="str">
        <f t="shared" si="0"/>
        <v>INSERT INTO actors(id, first_name, last_name, date_of_birth, place_of_birth, gender, picture, created_at, updated_at) VALUES (DEFAULT, 'Brad', 'Pitt', '12/18/1964', 'USA', 'M', 'http://ia.media-imdb.com/images/M/MV5BMjA1MjE2MTQ2MV5BMl5BanBnXkFtZTcwMjE5MDY0Nw@@._V1_UX214_CR0,0,214,317_AL_.jpg', now(), now());</v>
      </c>
    </row>
    <row r="37" spans="1:10" x14ac:dyDescent="0.25">
      <c r="A37" t="s">
        <v>72</v>
      </c>
      <c r="B37" t="s">
        <v>133</v>
      </c>
      <c r="C37" t="s">
        <v>603</v>
      </c>
      <c r="D37" s="14" t="s">
        <v>912</v>
      </c>
      <c r="E37" t="s">
        <v>860</v>
      </c>
      <c r="F37" t="s">
        <v>158</v>
      </c>
      <c r="G37" t="s">
        <v>913</v>
      </c>
      <c r="H37" t="s">
        <v>79</v>
      </c>
      <c r="I37" t="s">
        <v>79</v>
      </c>
      <c r="J37" s="6" t="str">
        <f t="shared" si="0"/>
        <v>INSERT INTO actors(id, first_name, last_name, date_of_birth, place_of_birth, gender, picture, created_at, updated_at) VALUES (DEFAULT, 'Anthony', 'Hopkins', '12/31/1937', 'Wales, UK', 'M', 'http://ia.media-imdb.com/images/M/MV5BMTg5ODk1NTc5Ml5BMl5BanBnXkFtZTYwMjAwOTI4._V1_UY317_CR6,0,214,317_AL_.jpg', now(), now());</v>
      </c>
    </row>
    <row r="38" spans="1:10" x14ac:dyDescent="0.25">
      <c r="A38" t="s">
        <v>72</v>
      </c>
      <c r="B38" t="s">
        <v>604</v>
      </c>
      <c r="C38" t="s">
        <v>605</v>
      </c>
      <c r="D38" s="14" t="s">
        <v>914</v>
      </c>
      <c r="E38" t="s">
        <v>211</v>
      </c>
      <c r="F38" t="s">
        <v>158</v>
      </c>
      <c r="G38" t="s">
        <v>915</v>
      </c>
      <c r="H38" t="s">
        <v>79</v>
      </c>
      <c r="I38" t="s">
        <v>79</v>
      </c>
      <c r="J38" s="6" t="str">
        <f t="shared" si="0"/>
        <v>INSERT INTO actors(id, first_name, last_name, date_of_birth, place_of_birth, gender, picture, created_at, updated_at) VALUES (DEFAULT, 'Aidan', 'Quinn', '03/08/1959', 'USA', 'M', 'http://ia.media-imdb.com/images/M/MV5BMTYwNTI3NzI5OV5BMl5BanBnXkFtZTcwMDE1NTk0NA@@._V1_UY317_CR4,0,214,317_AL_.jpg', now(), now());</v>
      </c>
    </row>
    <row r="39" spans="1:10" x14ac:dyDescent="0.25">
      <c r="A39" t="s">
        <v>72</v>
      </c>
      <c r="B39" t="s">
        <v>612</v>
      </c>
      <c r="C39" t="s">
        <v>613</v>
      </c>
      <c r="D39" s="14" t="s">
        <v>916</v>
      </c>
      <c r="E39" t="s">
        <v>478</v>
      </c>
      <c r="F39" t="s">
        <v>158</v>
      </c>
      <c r="G39" t="s">
        <v>917</v>
      </c>
      <c r="H39" t="s">
        <v>79</v>
      </c>
      <c r="I39" t="s">
        <v>79</v>
      </c>
      <c r="J39" s="6" t="str">
        <f t="shared" si="0"/>
        <v>INSERT INTO actors(id, first_name, last_name, date_of_birth, place_of_birth, gender, picture, created_at, updated_at) VALUES (DEFAULT, 'Eric', 'Bana', '08/09/1968', 'Australia', 'M', 'http://ia.media-imdb.com/images/M/MV5BMjA2NDAyMDg2M15BMl5BanBnXkFtZTYwODcwNzA1._V1_UY317_CR5,0,214,317_AL_.jpg', now(), now());</v>
      </c>
    </row>
    <row r="40" spans="1:10" x14ac:dyDescent="0.25">
      <c r="A40" t="s">
        <v>72</v>
      </c>
      <c r="B40" t="s">
        <v>619</v>
      </c>
      <c r="C40" t="s">
        <v>620</v>
      </c>
      <c r="D40" s="14" t="s">
        <v>918</v>
      </c>
      <c r="E40" t="s">
        <v>211</v>
      </c>
      <c r="F40" t="s">
        <v>158</v>
      </c>
      <c r="G40" t="s">
        <v>919</v>
      </c>
      <c r="H40" t="s">
        <v>79</v>
      </c>
      <c r="I40" t="s">
        <v>79</v>
      </c>
      <c r="J40" s="6" t="str">
        <f t="shared" si="0"/>
        <v>INSERT INTO actors(id, first_name, last_name, date_of_birth, place_of_birth, gender, picture, created_at, updated_at) VALUES (DEFAULT, 'Morgan', 'Freeman', '06/01/1937', 'USA', 'M', 'http://ia.media-imdb.com/images/M/MV5BMTc0MDMyMzI2OF5BMl5BanBnXkFtZTcwMzM2OTk1MQ@@._V1_UX214_CR0,0,214,317_AL_.jpg', now(), now());</v>
      </c>
    </row>
    <row r="41" spans="1:10" x14ac:dyDescent="0.25">
      <c r="A41" t="s">
        <v>72</v>
      </c>
      <c r="B41" t="s">
        <v>621</v>
      </c>
      <c r="C41" t="s">
        <v>622</v>
      </c>
      <c r="D41" s="14" t="s">
        <v>920</v>
      </c>
      <c r="E41" t="s">
        <v>211</v>
      </c>
      <c r="F41" t="s">
        <v>158</v>
      </c>
      <c r="G41" t="s">
        <v>921</v>
      </c>
      <c r="H41" t="s">
        <v>79</v>
      </c>
      <c r="I41" t="s">
        <v>79</v>
      </c>
      <c r="J41" s="6" t="str">
        <f t="shared" si="0"/>
        <v>INSERT INTO actors(id, first_name, last_name, date_of_birth, place_of_birth, gender, picture, created_at, updated_at) VALUES (DEFAULT, 'Kevin', 'Spacey', '07/26/1959', 'USA', 'M', 'http://ia.media-imdb.com/images/M/MV5BMTUwMjQ3NDA0Ml5BMl5BanBnXkFtZTcwMjU2MDk3OQ@@._V1_UY317_CR11,0,214,317_AL_.jpg', now(), now());</v>
      </c>
    </row>
    <row r="42" spans="1:10" x14ac:dyDescent="0.25">
      <c r="A42" t="s">
        <v>72</v>
      </c>
      <c r="B42" t="s">
        <v>628</v>
      </c>
      <c r="C42" t="s">
        <v>629</v>
      </c>
      <c r="D42" s="14" t="s">
        <v>922</v>
      </c>
      <c r="E42" t="s">
        <v>248</v>
      </c>
      <c r="F42" t="s">
        <v>159</v>
      </c>
      <c r="G42" t="s">
        <v>923</v>
      </c>
      <c r="H42" t="s">
        <v>79</v>
      </c>
      <c r="I42" t="s">
        <v>79</v>
      </c>
      <c r="J42" s="6" t="str">
        <f t="shared" si="0"/>
        <v>INSERT INTO actors(id, first_name, last_name, date_of_birth, place_of_birth, gender, picture, created_at, updated_at) VALUES (DEFAULT, 'Ziyi', 'Zhang', '02/09/1979', 'China', 'F', 'http://ia.media-imdb.com/images/M/MV5BMTQ0NzQxNDI2M15BMl5BanBnXkFtZTcwMTg4ODMzNQ@@._V1_UY317_CR6,0,214,317_AL_.jpg', now(), now());</v>
      </c>
    </row>
    <row r="43" spans="1:10" x14ac:dyDescent="0.25">
      <c r="A43" t="s">
        <v>72</v>
      </c>
      <c r="B43" t="s">
        <v>630</v>
      </c>
      <c r="C43" t="s">
        <v>631</v>
      </c>
      <c r="D43" s="14" t="s">
        <v>924</v>
      </c>
      <c r="E43" t="s">
        <v>925</v>
      </c>
      <c r="F43" t="s">
        <v>158</v>
      </c>
      <c r="G43" t="s">
        <v>926</v>
      </c>
      <c r="H43" t="s">
        <v>79</v>
      </c>
      <c r="I43" t="s">
        <v>79</v>
      </c>
      <c r="J43" s="6" t="str">
        <f t="shared" si="0"/>
        <v>INSERT INTO actors(id, first_name, last_name, date_of_birth, place_of_birth, gender, picture, created_at, updated_at) VALUES (DEFAULT, 'Takeshi', 'Kaneshiro', '10/11/1973', 'Taiwan', 'M', 'http://ia.media-imdb.com/images/M/MV5BMTIxNjI5ODg2OV5BMl5BanBnXkFtZTYwODQ5NDc2._V1_UY317_CR134,0,214,317_AL_.jpg', now(), now());</v>
      </c>
    </row>
    <row r="44" spans="1:10" x14ac:dyDescent="0.25">
      <c r="A44" t="s">
        <v>72</v>
      </c>
      <c r="B44" t="s">
        <v>484</v>
      </c>
      <c r="C44" t="s">
        <v>632</v>
      </c>
      <c r="D44" s="14" t="s">
        <v>927</v>
      </c>
      <c r="E44" t="s">
        <v>928</v>
      </c>
      <c r="F44" t="s">
        <v>158</v>
      </c>
      <c r="G44" t="s">
        <v>929</v>
      </c>
      <c r="H44" t="s">
        <v>79</v>
      </c>
      <c r="I44" t="s">
        <v>79</v>
      </c>
      <c r="J44" s="6" t="str">
        <f t="shared" si="0"/>
        <v>INSERT INTO actors(id, first_name, last_name, date_of_birth, place_of_birth, gender, picture, created_at, updated_at) VALUES (DEFAULT, 'Andy', 'Lau', '09/27/1961', 'Hong Kong', 'M', 'http://ia.media-imdb.com/images/M/MV5BMzQzNDkxMjMxMl5BMl5BanBnXkFtZTYwMzMzODA3._V1_UY317_CR129,0,214,317_AL_.jpg', now(), now());</v>
      </c>
    </row>
    <row r="45" spans="1:10" x14ac:dyDescent="0.25">
      <c r="A45" t="s">
        <v>72</v>
      </c>
      <c r="B45" t="s">
        <v>638</v>
      </c>
      <c r="C45" t="s">
        <v>639</v>
      </c>
      <c r="D45" s="14" t="s">
        <v>930</v>
      </c>
      <c r="E45" t="s">
        <v>248</v>
      </c>
      <c r="F45" t="s">
        <v>158</v>
      </c>
      <c r="G45" t="s">
        <v>931</v>
      </c>
      <c r="H45" t="s">
        <v>79</v>
      </c>
      <c r="I45" t="s">
        <v>79</v>
      </c>
      <c r="J45" s="6" t="str">
        <f t="shared" si="0"/>
        <v>INSERT INTO actors(id, first_name, last_name, date_of_birth, place_of_birth, gender, picture, created_at, updated_at) VALUES (DEFAULT, 'Jet', 'Li', '04/26/1963', 'China', 'M', 'http://ia.media-imdb.com/images/M/MV5BMjAxNjc0MjIyM15BMl5BanBnXkFtZTcwNTM2NDA4MQ@@._V1_UY317_CR24,0,214,317_AL_.jpg', now(), now());</v>
      </c>
    </row>
    <row r="46" spans="1:10" x14ac:dyDescent="0.25">
      <c r="A46" t="s">
        <v>72</v>
      </c>
      <c r="B46" t="s">
        <v>640</v>
      </c>
      <c r="C46" t="s">
        <v>641</v>
      </c>
      <c r="D46" s="14" t="s">
        <v>933</v>
      </c>
      <c r="E46" t="s">
        <v>928</v>
      </c>
      <c r="F46" t="s">
        <v>158</v>
      </c>
      <c r="G46" t="s">
        <v>932</v>
      </c>
      <c r="H46" t="s">
        <v>79</v>
      </c>
      <c r="I46" t="s">
        <v>79</v>
      </c>
      <c r="J46" s="6" t="str">
        <f t="shared" si="0"/>
        <v>INSERT INTO actors(id, first_name, last_name, date_of_birth, place_of_birth, gender, picture, created_at, updated_at) VALUES (DEFAULT, 'Tony', 'Chiu Wai Leung', '06/27/1962', 'Hong Kong', 'M', 'http://ia.media-imdb.com/images/M/MV5BODYzNjYzMzk0Ml5BMl5BanBnXkFtZTYwNDUzMDU0._V1_UX214_CR0,0,214,317_AL_.jpg', now(), now());</v>
      </c>
    </row>
    <row r="47" spans="1:10" x14ac:dyDescent="0.25">
      <c r="A47" t="s">
        <v>72</v>
      </c>
      <c r="B47" t="s">
        <v>642</v>
      </c>
      <c r="C47" t="s">
        <v>643</v>
      </c>
      <c r="D47" s="14" t="s">
        <v>934</v>
      </c>
      <c r="E47" t="s">
        <v>928</v>
      </c>
      <c r="F47" t="s">
        <v>159</v>
      </c>
      <c r="G47" t="s">
        <v>935</v>
      </c>
      <c r="H47" t="s">
        <v>79</v>
      </c>
      <c r="I47" t="s">
        <v>79</v>
      </c>
      <c r="J47" s="6" t="str">
        <f t="shared" si="0"/>
        <v>INSERT INTO actors(id, first_name, last_name, date_of_birth, place_of_birth, gender, picture, created_at, updated_at) VALUES (DEFAULT, 'Maggie', 'Cheung', '09/20/1964', 'Hong Kong', 'F', 'http://ia.media-imdb.com/images/M/MV5BMTI0ODczMjM1Nl5BMl5BanBnXkFtZTYwODA1Mjgy._V1_UY317_CR21,0,214,317_AL_.jpg', now(), now());</v>
      </c>
    </row>
    <row r="48" spans="1:10" x14ac:dyDescent="0.25">
      <c r="A48" t="s">
        <v>72</v>
      </c>
      <c r="B48" t="s">
        <v>649</v>
      </c>
      <c r="C48" t="s">
        <v>629</v>
      </c>
      <c r="D48" s="14" t="s">
        <v>936</v>
      </c>
      <c r="E48" t="s">
        <v>248</v>
      </c>
      <c r="F48" t="s">
        <v>158</v>
      </c>
      <c r="G48" t="s">
        <v>937</v>
      </c>
      <c r="H48" t="s">
        <v>79</v>
      </c>
      <c r="I48" t="s">
        <v>79</v>
      </c>
      <c r="J48" s="6" t="str">
        <f t="shared" si="0"/>
        <v>INSERT INTO actors(id, first_name, last_name, date_of_birth, place_of_birth, gender, picture, created_at, updated_at) VALUES (DEFAULT, 'Fengyi', 'Zhang', '09/01/1959', 'China', 'M', 'http://ia.media-imdb.com/images/M/MV5BMjA3MjUyNDUxN15BMl5BanBnXkFtZTcwOTIzMzY4Mg@@._V1_UY317_CR165,0,214,317_AL_.jpg', now(), now());</v>
      </c>
    </row>
    <row r="49" spans="1:10" x14ac:dyDescent="0.25">
      <c r="A49" t="s">
        <v>72</v>
      </c>
      <c r="B49" t="s">
        <v>655</v>
      </c>
      <c r="C49" t="s">
        <v>656</v>
      </c>
      <c r="D49" s="14" t="s">
        <v>938</v>
      </c>
      <c r="E49" t="s">
        <v>939</v>
      </c>
      <c r="F49" t="s">
        <v>158</v>
      </c>
      <c r="G49" t="s">
        <v>940</v>
      </c>
      <c r="H49" t="s">
        <v>79</v>
      </c>
      <c r="I49" t="s">
        <v>79</v>
      </c>
      <c r="J49" s="6" t="str">
        <f t="shared" si="0"/>
        <v>INSERT INTO actors(id, first_name, last_name, date_of_birth, place_of_birth, gender, picture, created_at, updated_at) VALUES (DEFAULT, 'Arnold', 'Schwarzenegger', '07/30/1947', 'Austria', 'M', 'http://ia.media-imdb.com/images/M/MV5BMTI3MDc4NzUyMV5BMl5BanBnXkFtZTcwMTQyMTc5MQ@@._V1_UY317_CR19,0,214,317_AL_.jpg', now(), now());</v>
      </c>
    </row>
    <row r="50" spans="1:10" x14ac:dyDescent="0.25">
      <c r="A50" t="s">
        <v>72</v>
      </c>
      <c r="B50" t="s">
        <v>126</v>
      </c>
      <c r="C50" t="s">
        <v>179</v>
      </c>
      <c r="D50" s="14" t="s">
        <v>941</v>
      </c>
      <c r="E50" t="s">
        <v>211</v>
      </c>
      <c r="F50" t="s">
        <v>159</v>
      </c>
      <c r="G50" t="s">
        <v>942</v>
      </c>
      <c r="H50" t="s">
        <v>79</v>
      </c>
      <c r="I50" t="s">
        <v>79</v>
      </c>
      <c r="J50" s="6" t="str">
        <f t="shared" si="0"/>
        <v>INSERT INTO actors(id, first_name, last_name, date_of_birth, place_of_birth, gender, picture, created_at, updated_at) VALUES (DEFAULT, 'Linda', 'Hamilton', '09/26/1956', 'USA', 'F', 'http://ia.media-imdb.com/images/M/MV5BMjE4NTk0Mzg0MF5BMl5BanBnXkFtZTYwMzU5NjM0._V1_UY317_CR4,0,214,317_AL_.jpg', now(), now());</v>
      </c>
    </row>
    <row r="51" spans="1:10" x14ac:dyDescent="0.25">
      <c r="A51" t="s">
        <v>72</v>
      </c>
      <c r="B51" t="s">
        <v>657</v>
      </c>
      <c r="C51" t="s">
        <v>658</v>
      </c>
      <c r="D51" s="14" t="s">
        <v>943</v>
      </c>
      <c r="E51" t="s">
        <v>211</v>
      </c>
      <c r="F51" t="s">
        <v>158</v>
      </c>
      <c r="G51" t="s">
        <v>944</v>
      </c>
      <c r="H51" t="s">
        <v>79</v>
      </c>
      <c r="I51" t="s">
        <v>79</v>
      </c>
      <c r="J51" s="6" t="str">
        <f t="shared" si="0"/>
        <v>INSERT INTO actors(id, first_name, last_name, date_of_birth, place_of_birth, gender, picture, created_at, updated_at) VALUES (DEFAULT, 'Michael', 'Biehn', '07/31/1956', 'USA', 'M', 'http://ia.media-imdb.com/images/M/MV5BMTM2OTI1MTEyOV5BMl5BanBnXkFtZTcwMzM5NTQ4NA@@._V1_UX214_CR0,0,214,317_AL_.jpg', now(), now());</v>
      </c>
    </row>
    <row r="52" spans="1:10" x14ac:dyDescent="0.25">
      <c r="A52" t="s">
        <v>72</v>
      </c>
      <c r="B52" t="s">
        <v>663</v>
      </c>
      <c r="C52" t="s">
        <v>664</v>
      </c>
      <c r="D52" s="14" t="s">
        <v>945</v>
      </c>
      <c r="E52" t="s">
        <v>211</v>
      </c>
      <c r="F52" t="s">
        <v>159</v>
      </c>
      <c r="G52" t="s">
        <v>946</v>
      </c>
      <c r="H52" t="s">
        <v>79</v>
      </c>
      <c r="I52" t="s">
        <v>79</v>
      </c>
      <c r="J52" s="6" t="str">
        <f t="shared" si="0"/>
        <v>INSERT INTO actors(id, first_name, last_name, date_of_birth, place_of_birth, gender, picture, created_at, updated_at) VALUES (DEFAULT, 'Sigourney', 'Weaver', '10/08/1949', 'USA', 'F', 'http://ia.media-imdb.com/images/M/MV5BMTk1MTcyNTE3OV5BMl5BanBnXkFtZTcwMTA0MTMyMw@@._V1_UY317_CR12,0,214,317_AL_.jpg', now(), now());</v>
      </c>
    </row>
    <row r="53" spans="1:10" x14ac:dyDescent="0.25">
      <c r="A53" t="s">
        <v>72</v>
      </c>
      <c r="B53" t="s">
        <v>665</v>
      </c>
      <c r="C53" t="s">
        <v>666</v>
      </c>
      <c r="D53" s="14" t="s">
        <v>947</v>
      </c>
      <c r="E53" t="s">
        <v>211</v>
      </c>
      <c r="F53" t="s">
        <v>158</v>
      </c>
      <c r="G53" t="s">
        <v>948</v>
      </c>
      <c r="H53" t="s">
        <v>79</v>
      </c>
      <c r="I53" t="s">
        <v>79</v>
      </c>
      <c r="J53" s="6" t="str">
        <f t="shared" si="0"/>
        <v>INSERT INTO actors(id, first_name, last_name, date_of_birth, place_of_birth, gender, picture, created_at, updated_at) VALUES (DEFAULT, 'Tom', 'Skerritt', '08/25/1933', 'USA', 'M', 'http://ia.media-imdb.com/images/M/MV5BNzY3Mjk5MTMyMl5BMl5BanBnXkFtZTYwMjUxMTc1._V1_UY317_CR2,0,214,317_AL_.jpg', now(), now());</v>
      </c>
    </row>
    <row r="54" spans="1:10" x14ac:dyDescent="0.25">
      <c r="A54" t="s">
        <v>72</v>
      </c>
      <c r="B54" t="s">
        <v>120</v>
      </c>
      <c r="C54" t="s">
        <v>667</v>
      </c>
      <c r="D54" s="14" t="s">
        <v>949</v>
      </c>
      <c r="E54" t="s">
        <v>859</v>
      </c>
      <c r="F54" t="s">
        <v>158</v>
      </c>
      <c r="G54" t="s">
        <v>950</v>
      </c>
      <c r="H54" t="s">
        <v>79</v>
      </c>
      <c r="I54" t="s">
        <v>79</v>
      </c>
      <c r="J54" s="6" t="str">
        <f t="shared" si="0"/>
        <v>INSERT INTO actors(id, first_name, last_name, date_of_birth, place_of_birth, gender, picture, created_at, updated_at) VALUES (DEFAULT, 'John', 'Hurt', '01/22/1940', 'England, UK', 'M', 'http://ia.media-imdb.com/images/M/MV5BMTM1NTgyMTAyOV5BMl5BanBnXkFtZTcwMTE4MjQwNA@@._V1_UY317_CR5,0,214,317_AL_.jpg', now(), now());</v>
      </c>
    </row>
    <row r="55" spans="1:10" x14ac:dyDescent="0.25">
      <c r="A55" t="s">
        <v>72</v>
      </c>
      <c r="B55" t="s">
        <v>674</v>
      </c>
      <c r="C55" t="s">
        <v>675</v>
      </c>
      <c r="D55" s="14" t="s">
        <v>951</v>
      </c>
      <c r="E55" t="s">
        <v>952</v>
      </c>
      <c r="F55" t="s">
        <v>159</v>
      </c>
      <c r="G55" t="s">
        <v>953</v>
      </c>
      <c r="H55" t="s">
        <v>79</v>
      </c>
      <c r="I55" t="s">
        <v>79</v>
      </c>
      <c r="J55" s="6" t="str">
        <f t="shared" si="0"/>
        <v>INSERT INTO actors(id, first_name, last_name, date_of_birth, place_of_birth, gender, picture, created_at, updated_at) VALUES (DEFAULT, 'Noomi', 'Rapace', '12/28/1979', 'Sweden', 'F', 'http://ia.media-imdb.com/images/M/MV5BMTc4NDk2NzQ0OV5BMl5BanBnXkFtZTcwNjU3NjAwNw@@._V1_UX214_CR0,0,214,317_AL_.jpg', now(), now());</v>
      </c>
    </row>
    <row r="56" spans="1:10" x14ac:dyDescent="0.25">
      <c r="A56" t="s">
        <v>72</v>
      </c>
      <c r="B56" t="s">
        <v>676</v>
      </c>
      <c r="C56" t="s">
        <v>677</v>
      </c>
      <c r="D56" s="14" t="s">
        <v>954</v>
      </c>
      <c r="E56" t="s">
        <v>211</v>
      </c>
      <c r="F56" t="s">
        <v>158</v>
      </c>
      <c r="G56" t="s">
        <v>955</v>
      </c>
      <c r="H56" t="s">
        <v>79</v>
      </c>
      <c r="I56" t="s">
        <v>79</v>
      </c>
      <c r="J56" s="6" t="str">
        <f t="shared" si="0"/>
        <v>INSERT INTO actors(id, first_name, last_name, date_of_birth, place_of_birth, gender, picture, created_at, updated_at) VALUES (DEFAULT, 'Logan', 'Marshall-Green', '11/01/1976', 'USA', 'M', 'http://ia.media-imdb.com/images/M/MV5BMTgwNTY2OTI3MF5BMl5BanBnXkFtZTcwNDc1MTg4Nw@@._V1_UX214_CR0,0,214,317_AL_.jpg', now(), now());</v>
      </c>
    </row>
    <row r="57" spans="1:10" x14ac:dyDescent="0.25">
      <c r="A57" t="s">
        <v>72</v>
      </c>
      <c r="B57" t="s">
        <v>657</v>
      </c>
      <c r="C57" t="s">
        <v>678</v>
      </c>
      <c r="D57" s="14" t="s">
        <v>956</v>
      </c>
      <c r="E57" t="s">
        <v>957</v>
      </c>
      <c r="F57" t="s">
        <v>158</v>
      </c>
      <c r="G57" t="s">
        <v>958</v>
      </c>
      <c r="H57" t="s">
        <v>79</v>
      </c>
      <c r="I57" t="s">
        <v>79</v>
      </c>
      <c r="J57" s="6" t="str">
        <f t="shared" si="0"/>
        <v>INSERT INTO actors(id, first_name, last_name, date_of_birth, place_of_birth, gender, picture, created_at, updated_at) VALUES (DEFAULT, 'Michael', 'Fassbender', '04/02/1977', 'Germany', 'M', 'http://ia.media-imdb.com/images/M/MV5BMTk0NjM2MTE5M15BMl5BanBnXkFtZTcwODIxMzcyNw@@._V1_UX214_CR0,0,214,317_AL_.jpg', now(), now());</v>
      </c>
    </row>
    <row r="58" spans="1:10" x14ac:dyDescent="0.25">
      <c r="A58" t="s">
        <v>72</v>
      </c>
      <c r="B58" t="s">
        <v>679</v>
      </c>
      <c r="C58" t="s">
        <v>680</v>
      </c>
      <c r="D58" s="14" t="s">
        <v>959</v>
      </c>
      <c r="E58" t="s">
        <v>960</v>
      </c>
      <c r="F58" t="s">
        <v>159</v>
      </c>
      <c r="G58" t="s">
        <v>961</v>
      </c>
      <c r="H58" t="s">
        <v>79</v>
      </c>
      <c r="I58" t="s">
        <v>79</v>
      </c>
      <c r="J58" s="6" t="str">
        <f t="shared" si="0"/>
        <v>INSERT INTO actors(id, first_name, last_name, date_of_birth, place_of_birth, gender, picture, created_at, updated_at) VALUES (DEFAULT, 'Charlize', 'Theron', '08/07/1975', 'South Africa', 'F', 'http://ia.media-imdb.com/images/M/MV5BMTk5Mzc4ODU0Ml5BMl5BanBnXkFtZTcwNjU1NTI0Mw@@._V1_UY317_CR12,0,214,317_AL_.jpg', now(), now());</v>
      </c>
    </row>
    <row r="59" spans="1:10" x14ac:dyDescent="0.25">
      <c r="A59" t="s">
        <v>72</v>
      </c>
      <c r="B59" t="s">
        <v>686</v>
      </c>
      <c r="C59" t="s">
        <v>687</v>
      </c>
      <c r="D59" s="14" t="s">
        <v>962</v>
      </c>
      <c r="E59" t="s">
        <v>211</v>
      </c>
      <c r="F59" t="s">
        <v>158</v>
      </c>
      <c r="G59" t="s">
        <v>963</v>
      </c>
      <c r="H59" t="s">
        <v>79</v>
      </c>
      <c r="I59" t="s">
        <v>79</v>
      </c>
      <c r="J59" s="6" t="str">
        <f t="shared" si="0"/>
        <v>INSERT INTO actors(id, first_name, last_name, date_of_birth, place_of_birth, gender, picture, created_at, updated_at) VALUES (DEFAULT, 'Dustin', 'Hoffman', '08/08/1937', 'USA', 'M', 'http://ia.media-imdb.com/images/M/MV5BMTc3NzU0ODczMF5BMl5BanBnXkFtZTcwODEyMDY5Mg@@._V1_UY317_CR11,0,214,317_AL_.jpg', now(), now());</v>
      </c>
    </row>
    <row r="60" spans="1:10" x14ac:dyDescent="0.25">
      <c r="A60" t="s">
        <v>72</v>
      </c>
      <c r="B60" t="s">
        <v>688</v>
      </c>
      <c r="C60" t="s">
        <v>689</v>
      </c>
      <c r="D60" s="14" t="s">
        <v>964</v>
      </c>
      <c r="E60" t="s">
        <v>211</v>
      </c>
      <c r="F60" t="s">
        <v>159</v>
      </c>
      <c r="G60" t="s">
        <v>965</v>
      </c>
      <c r="H60" t="s">
        <v>79</v>
      </c>
      <c r="I60" t="s">
        <v>79</v>
      </c>
      <c r="J60" s="6" t="str">
        <f t="shared" si="0"/>
        <v>INSERT INTO actors(id, first_name, last_name, date_of_birth, place_of_birth, gender, picture, created_at, updated_at) VALUES (DEFAULT, 'Sharon', 'Stone', '03/10/1958', 'USA', 'F', 'http://ia.media-imdb.com/images/M/MV5BMTg0MDU1ODQwNF5BMl5BanBnXkFtZTcwOTc3MjQwNA@@._V1_UY317_CR4,0,214,317_AL_.jpg', now(), now());</v>
      </c>
    </row>
    <row r="61" spans="1:10" x14ac:dyDescent="0.25">
      <c r="A61" t="s">
        <v>72</v>
      </c>
      <c r="B61" t="s">
        <v>690</v>
      </c>
      <c r="C61" t="s">
        <v>345</v>
      </c>
      <c r="D61" s="14" t="s">
        <v>966</v>
      </c>
      <c r="E61" t="s">
        <v>211</v>
      </c>
      <c r="F61" t="s">
        <v>158</v>
      </c>
      <c r="G61" t="s">
        <v>967</v>
      </c>
      <c r="H61" t="s">
        <v>79</v>
      </c>
      <c r="I61" t="s">
        <v>79</v>
      </c>
      <c r="J61" s="6" t="str">
        <f t="shared" si="0"/>
        <v>INSERT INTO actors(id, first_name, last_name, date_of_birth, place_of_birth, gender, picture, created_at, updated_at) VALUES (DEFAULT, 'Samuel L.', 'Jackson', '12//21/1948', 'USA', 'M', 'http://ia.media-imdb.com/images/M/MV5BMTQ1NTQwMTYxNl5BMl5BanBnXkFtZTYwMjA1MzY1._V1_UX214_CR0,0,214,317_AL_.jpg', now(), now());</v>
      </c>
    </row>
    <row r="62" spans="1:10" x14ac:dyDescent="0.25">
      <c r="A62" t="s">
        <v>72</v>
      </c>
      <c r="B62" t="s">
        <v>697</v>
      </c>
      <c r="C62" t="s">
        <v>698</v>
      </c>
      <c r="D62" s="14" t="s">
        <v>968</v>
      </c>
      <c r="E62" t="s">
        <v>211</v>
      </c>
      <c r="F62" t="s">
        <v>158</v>
      </c>
      <c r="G62" t="s">
        <v>969</v>
      </c>
      <c r="H62" t="s">
        <v>79</v>
      </c>
      <c r="I62" t="s">
        <v>79</v>
      </c>
      <c r="J62" s="6" t="str">
        <f t="shared" si="0"/>
        <v>INSERT INTO actors(id, first_name, last_name, date_of_birth, place_of_birth, gender, picture, created_at, updated_at) VALUES (DEFAULT, 'Mark', 'Hamill', '09/25/1951', 'USA', 'M', 'http://ia.media-imdb.com/images/M/MV5BMTY3Njc5ODc4OV5BMl5BanBnXkFtZTYwNjY5MTU0._V1_UX214_CR0,0,214,317_AL_.jpg', now(), now());</v>
      </c>
    </row>
    <row r="63" spans="1:10" x14ac:dyDescent="0.25">
      <c r="A63" t="s">
        <v>72</v>
      </c>
      <c r="B63" t="s">
        <v>699</v>
      </c>
      <c r="C63" t="s">
        <v>700</v>
      </c>
      <c r="D63" s="14" t="s">
        <v>970</v>
      </c>
      <c r="E63" t="s">
        <v>211</v>
      </c>
      <c r="F63" t="s">
        <v>158</v>
      </c>
      <c r="G63" t="s">
        <v>971</v>
      </c>
      <c r="H63" t="s">
        <v>79</v>
      </c>
      <c r="I63" t="s">
        <v>79</v>
      </c>
      <c r="J63" s="6" t="str">
        <f t="shared" si="0"/>
        <v>INSERT INTO actors(id, first_name, last_name, date_of_birth, place_of_birth, gender, picture, created_at, updated_at) VALUES (DEFAULT, 'Harrison', 'Ford', '07/13/1942', 'USA', 'M', 'http://ia.media-imdb.com/images/M/MV5BMTY4Mjg0NjIxOV5BMl5BanBnXkFtZTcwMTM2NTI3MQ@@._V1_UX214_CR0,0,214,317_AL_.jpg', now(), now());</v>
      </c>
    </row>
    <row r="64" spans="1:10" x14ac:dyDescent="0.25">
      <c r="A64" t="s">
        <v>72</v>
      </c>
      <c r="B64" t="s">
        <v>701</v>
      </c>
      <c r="C64" t="s">
        <v>702</v>
      </c>
      <c r="D64" s="14" t="s">
        <v>972</v>
      </c>
      <c r="E64" t="s">
        <v>211</v>
      </c>
      <c r="F64" t="s">
        <v>159</v>
      </c>
      <c r="G64" t="s">
        <v>973</v>
      </c>
      <c r="H64" t="s">
        <v>79</v>
      </c>
      <c r="I64" t="s">
        <v>79</v>
      </c>
      <c r="J64" s="6" t="str">
        <f t="shared" si="0"/>
        <v>INSERT INTO actors(id, first_name, last_name, date_of_birth, place_of_birth, gender, picture, created_at, updated_at) VALUES (DEFAULT, 'Carrie', 'Fisher', '10/21/1956', 'USA', 'F', 'http://ia.media-imdb.com/images/M/MV5BMjA4OTk1NjYwMl5BMl5BanBnXkFtZTYwNDc2MzM3._V1_UY317_CR2,0,214,317_AL_.jpg', now(), now());</v>
      </c>
    </row>
    <row r="65" spans="1:10" x14ac:dyDescent="0.25">
      <c r="A65" t="s">
        <v>72</v>
      </c>
      <c r="B65" t="s">
        <v>709</v>
      </c>
      <c r="C65" t="s">
        <v>710</v>
      </c>
      <c r="D65" s="14" t="s">
        <v>974</v>
      </c>
      <c r="E65" t="s">
        <v>211</v>
      </c>
      <c r="F65" t="s">
        <v>158</v>
      </c>
      <c r="G65" t="s">
        <v>975</v>
      </c>
      <c r="H65" t="s">
        <v>79</v>
      </c>
      <c r="I65" t="s">
        <v>79</v>
      </c>
      <c r="J65" s="6" t="str">
        <f t="shared" si="0"/>
        <v>INSERT INTO actors(id, first_name, last_name, date_of_birth, place_of_birth, gender, picture, created_at, updated_at) VALUES (DEFAULT, 'Steve', 'Carell', '08/16/1962', 'USA', 'M', 'http://ia.media-imdb.com/images/M/MV5BMjAzMjkzNzA0M15BMl5BanBnXkFtZTcwNzMyNjU3MQ@@._V1_UY317_CR6,0,214,317_AL_.jpg', now(), now());</v>
      </c>
    </row>
    <row r="66" spans="1:10" x14ac:dyDescent="0.25">
      <c r="A66" t="s">
        <v>72</v>
      </c>
      <c r="B66" t="s">
        <v>719</v>
      </c>
      <c r="C66" t="s">
        <v>718</v>
      </c>
      <c r="D66" s="14" t="s">
        <v>976</v>
      </c>
      <c r="E66" t="s">
        <v>217</v>
      </c>
      <c r="F66" t="s">
        <v>158</v>
      </c>
      <c r="G66" t="s">
        <v>977</v>
      </c>
      <c r="H66" t="s">
        <v>79</v>
      </c>
      <c r="I66" t="s">
        <v>79</v>
      </c>
      <c r="J66" s="6" t="str">
        <f t="shared" si="0"/>
        <v>INSERT INTO actors(id, first_name, last_name, date_of_birth, place_of_birth, gender, picture, created_at, updated_at) VALUES (DEFAULT, 'Kouji', 'Yakusho', '01/01/1956', 'Japan', 'M', 'http://ia.media-imdb.com/images/M/MV5BMTc4OTA5Njc4Nl5BMl5BanBnXkFtZTYwOTc0NDk0._V1_UY317_CR4,0,214,317_AL_.jpg', now(), now());</v>
      </c>
    </row>
    <row r="67" spans="1:10" x14ac:dyDescent="0.25">
      <c r="A67" t="s">
        <v>72</v>
      </c>
      <c r="B67" t="s">
        <v>720</v>
      </c>
      <c r="C67" t="s">
        <v>721</v>
      </c>
      <c r="D67" s="14" t="s">
        <v>978</v>
      </c>
      <c r="E67" t="s">
        <v>217</v>
      </c>
      <c r="F67" t="s">
        <v>159</v>
      </c>
      <c r="G67" t="s">
        <v>979</v>
      </c>
      <c r="H67" t="s">
        <v>79</v>
      </c>
      <c r="I67" t="s">
        <v>79</v>
      </c>
      <c r="J67" s="6" t="str">
        <f t="shared" ref="J67:J102" si="1" xml:space="preserve"> "INSERT INTO actors("&amp;A$1&amp;", "&amp;B$1&amp;", "&amp;C$1&amp;", "&amp;D$1&amp;", "&amp;E$1&amp;", "&amp;F$1&amp;", "&amp;G$1&amp;", "&amp;H$1&amp;", "&amp;I$1&amp;") VALUES ("&amp;A67&amp;", '"&amp;B67&amp;"', '"&amp;C67&amp;"', '"&amp;D67&amp;"', '"&amp;E67&amp;"', '"&amp;F67&amp;"', '"&amp;G67&amp;"', "&amp;H67&amp;", "&amp;I67&amp;");"</f>
        <v>INSERT INTO actors(id, first_name, last_name, date_of_birth, place_of_birth, gender, picture, created_at, updated_at) VALUES (DEFAULT, 'Tamiyo', 'Kusakari', '05/10/1965', 'Japan', 'F', 'http://asiacue.com/images/persons/k/Kusakari,%20Tamiyo_image.jpeg', now(), now());</v>
      </c>
    </row>
    <row r="68" spans="1:10" x14ac:dyDescent="0.25">
      <c r="A68" t="s">
        <v>72</v>
      </c>
      <c r="B68" t="s">
        <v>555</v>
      </c>
      <c r="C68" t="s">
        <v>727</v>
      </c>
      <c r="D68" s="14" t="s">
        <v>980</v>
      </c>
      <c r="E68" t="s">
        <v>211</v>
      </c>
      <c r="F68" t="s">
        <v>159</v>
      </c>
      <c r="G68" t="s">
        <v>981</v>
      </c>
      <c r="H68" t="s">
        <v>79</v>
      </c>
      <c r="I68" t="s">
        <v>79</v>
      </c>
      <c r="J68" s="6" t="str">
        <f t="shared" si="1"/>
        <v>INSERT INTO actors(id, first_name, last_name, date_of_birth, place_of_birth, gender, picture, created_at, updated_at) VALUES (DEFAULT, 'Jennifer', 'Lopez', '07/24/1969', 'USA', 'F', 'http://ia.media-imdb.com/images/M/MV5BMTY0OTY3ODA3OV5BMl5BanBnXkFtZTcwMzMyMzQ1NQ@@._V1_UY317_CR32,0,214,317_AL_.jpg', now(), now());</v>
      </c>
    </row>
    <row r="69" spans="1:10" x14ac:dyDescent="0.25">
      <c r="A69" t="s">
        <v>72</v>
      </c>
      <c r="B69" t="s">
        <v>728</v>
      </c>
      <c r="C69" t="s">
        <v>729</v>
      </c>
      <c r="D69" s="14" t="s">
        <v>982</v>
      </c>
      <c r="E69" t="s">
        <v>211</v>
      </c>
      <c r="F69" t="s">
        <v>159</v>
      </c>
      <c r="G69" t="s">
        <v>983</v>
      </c>
      <c r="H69" t="s">
        <v>79</v>
      </c>
      <c r="I69" t="s">
        <v>79</v>
      </c>
      <c r="J69" s="6" t="str">
        <f t="shared" si="1"/>
        <v>INSERT INTO actors(id, first_name, last_name, date_of_birth, place_of_birth, gender, picture, created_at, updated_at) VALUES (DEFAULT, 'Susan', 'Sarandon', '10/04/1946', 'USA', 'F', 'http://ia.media-imdb.com/images/M/MV5BMTg4ODMzMDUzNF5BMl5BanBnXkFtZTcwNzY4NzQwMw@@._V1_UY317_CR6,0,214,317_AL_.jpg', now(), now());</v>
      </c>
    </row>
    <row r="70" spans="1:10" x14ac:dyDescent="0.25">
      <c r="A70" t="s">
        <v>72</v>
      </c>
      <c r="B70" t="s">
        <v>665</v>
      </c>
      <c r="C70" t="s">
        <v>735</v>
      </c>
      <c r="D70" s="14" t="s">
        <v>984</v>
      </c>
      <c r="E70" t="s">
        <v>211</v>
      </c>
      <c r="F70" t="s">
        <v>158</v>
      </c>
      <c r="G70" t="s">
        <v>985</v>
      </c>
      <c r="H70" t="s">
        <v>79</v>
      </c>
      <c r="I70" t="s">
        <v>79</v>
      </c>
      <c r="J70" s="6" t="str">
        <f t="shared" si="1"/>
        <v>INSERT INTO actors(id, first_name, last_name, date_of_birth, place_of_birth, gender, picture, created_at, updated_at) VALUES (DEFAULT, 'Tom', 'Hanks', '07/09/1956', 'USA', 'M', 'http://ia.media-imdb.com/images/M/MV5BMTQ2MjMwNDA3Nl5BMl5BanBnXkFtZTcwMTA2NDY3NQ@@._V1_UY317_CR2,0,214,317_AL_.jpg', now(), now());</v>
      </c>
    </row>
    <row r="71" spans="1:10" x14ac:dyDescent="0.25">
      <c r="A71" t="s">
        <v>72</v>
      </c>
      <c r="B71" t="s">
        <v>736</v>
      </c>
      <c r="C71" t="s">
        <v>737</v>
      </c>
      <c r="D71" s="14" t="s">
        <v>986</v>
      </c>
      <c r="E71" t="s">
        <v>211</v>
      </c>
      <c r="F71" t="s">
        <v>159</v>
      </c>
      <c r="G71" t="s">
        <v>987</v>
      </c>
      <c r="H71" t="s">
        <v>79</v>
      </c>
      <c r="I71" t="s">
        <v>79</v>
      </c>
      <c r="J71" s="6" t="str">
        <f t="shared" si="1"/>
        <v>INSERT INTO actors(id, first_name, last_name, date_of_birth, place_of_birth, gender, picture, created_at, updated_at) VALUES (DEFAULT, 'Robin', 'Wright', '04/08/1966', 'USA', 'F', 'http://ia.media-imdb.com/images/M/MV5BMTU0NTc4MzEyOV5BMl5BanBnXkFtZTcwODY0ODkzMQ@@._V1_UY317_CR4,0,214,317_AL_.jpg', now(), now());</v>
      </c>
    </row>
    <row r="72" spans="1:10" x14ac:dyDescent="0.25">
      <c r="A72" t="s">
        <v>72</v>
      </c>
      <c r="B72" t="s">
        <v>738</v>
      </c>
      <c r="C72" t="s">
        <v>739</v>
      </c>
      <c r="D72" s="14" t="s">
        <v>988</v>
      </c>
      <c r="E72" t="s">
        <v>211</v>
      </c>
      <c r="F72" t="s">
        <v>158</v>
      </c>
      <c r="G72" t="s">
        <v>989</v>
      </c>
      <c r="H72" t="s">
        <v>79</v>
      </c>
      <c r="I72" t="s">
        <v>79</v>
      </c>
      <c r="J72" s="6" t="str">
        <f t="shared" si="1"/>
        <v>INSERT INTO actors(id, first_name, last_name, date_of_birth, place_of_birth, gender, picture, created_at, updated_at) VALUES (DEFAULT, 'Gary', 'Sinise', '03/17/1955', 'USA', 'M', 'http://ia.media-imdb.com/images/M/MV5BMzE4NzcyMzU3OV5BMl5BanBnXkFtZTYwOTM2NDE2._V1_UY317_CR6,0,214,317_AL_.jpg', now(), now());</v>
      </c>
    </row>
    <row r="73" spans="1:10" x14ac:dyDescent="0.25">
      <c r="A73" t="s">
        <v>72</v>
      </c>
      <c r="B73" t="s">
        <v>562</v>
      </c>
      <c r="C73" t="s">
        <v>744</v>
      </c>
      <c r="D73" s="14" t="s">
        <v>990</v>
      </c>
      <c r="E73" t="s">
        <v>478</v>
      </c>
      <c r="F73" t="s">
        <v>158</v>
      </c>
      <c r="G73" t="s">
        <v>991</v>
      </c>
      <c r="H73" t="s">
        <v>79</v>
      </c>
      <c r="I73" t="s">
        <v>79</v>
      </c>
      <c r="J73" s="6" t="str">
        <f t="shared" si="1"/>
        <v>INSERT INTO actors(id, first_name, last_name, date_of_birth, place_of_birth, gender, picture, created_at, updated_at) VALUES (DEFAULT, 'Hugh', 'Jackman', '10/12/1968', 'Australia', 'M', 'http://ia.media-imdb.com/images/M/MV5BNDExMzIzNjk3Nl5BMl5BanBnXkFtZTcwOTE4NDU5OA@@._V1_UX214_CR0,0,214,317_AL_.jpg', now(), now());</v>
      </c>
    </row>
    <row r="74" spans="1:10" x14ac:dyDescent="0.25">
      <c r="A74" t="s">
        <v>72</v>
      </c>
      <c r="B74" t="s">
        <v>745</v>
      </c>
      <c r="C74" t="s">
        <v>582</v>
      </c>
      <c r="D74" s="14" t="s">
        <v>992</v>
      </c>
      <c r="E74" t="s">
        <v>500</v>
      </c>
      <c r="F74" t="s">
        <v>158</v>
      </c>
      <c r="G74" t="s">
        <v>993</v>
      </c>
      <c r="H74" t="s">
        <v>79</v>
      </c>
      <c r="I74" t="s">
        <v>79</v>
      </c>
      <c r="J74" s="6" t="str">
        <f t="shared" si="1"/>
        <v>INSERT INTO actors(id, first_name, last_name, date_of_birth, place_of_birth, gender, picture, created_at, updated_at) VALUES (DEFAULT, 'Russell', 'Crowe', '04/07/1964', 'New Zealand', 'M', 'http://ia.media-imdb.com/images/M/MV5BMTQyMTExNTMxOF5BMl5BanBnXkFtZTcwNDg1NzkzNw@@._V1_UX214_CR0,0,214,317_AL_.jpg', now(), now());</v>
      </c>
    </row>
    <row r="75" spans="1:10" x14ac:dyDescent="0.25">
      <c r="A75" t="s">
        <v>72</v>
      </c>
      <c r="B75" t="s">
        <v>140</v>
      </c>
      <c r="C75" t="s">
        <v>746</v>
      </c>
      <c r="D75" s="14" t="s">
        <v>994</v>
      </c>
      <c r="E75" t="s">
        <v>211</v>
      </c>
      <c r="F75" t="s">
        <v>159</v>
      </c>
      <c r="G75" t="s">
        <v>995</v>
      </c>
      <c r="H75" t="s">
        <v>79</v>
      </c>
      <c r="I75" t="s">
        <v>79</v>
      </c>
      <c r="J75" s="6" t="str">
        <f t="shared" si="1"/>
        <v>INSERT INTO actors(id, first_name, last_name, date_of_birth, place_of_birth, gender, picture, created_at, updated_at) VALUES (DEFAULT, 'Anne', 'Hathaway', '11/12/1982', 'USA', 'F', 'http://ia.media-imdb.com/images/M/MV5BNjQ5MTAxMDc5OF5BMl5BanBnXkFtZTcwOTI0OTE4OA@@._V1_UY317_CR1,0,214,317_AL_.jpg', now(), now());</v>
      </c>
    </row>
    <row r="76" spans="1:10" x14ac:dyDescent="0.25">
      <c r="A76" t="s">
        <v>72</v>
      </c>
      <c r="B76" t="s">
        <v>747</v>
      </c>
      <c r="C76" t="s">
        <v>748</v>
      </c>
      <c r="D76" s="14" t="s">
        <v>996</v>
      </c>
      <c r="E76" t="s">
        <v>211</v>
      </c>
      <c r="F76" t="s">
        <v>159</v>
      </c>
      <c r="G76" t="s">
        <v>997</v>
      </c>
      <c r="H76" t="s">
        <v>79</v>
      </c>
      <c r="I76" t="s">
        <v>79</v>
      </c>
      <c r="J76" s="6" t="str">
        <f t="shared" si="1"/>
        <v>INSERT INTO actors(id, first_name, last_name, date_of_birth, place_of_birth, gender, picture, created_at, updated_at) VALUES (DEFAULT, 'Amanda', 'Seyfried', '12/03/1985', 'USA', 'F', 'http://ia.media-imdb.com/images/M/MV5BMjUyODkwODUyMF5BMl5BanBnXkFtZTcwMzU3MjYxMw@@._V1_UY317_CR33,0,214,317_AL_.jpg', now(), now());</v>
      </c>
    </row>
    <row r="77" spans="1:10" x14ac:dyDescent="0.25">
      <c r="A77" t="s">
        <v>72</v>
      </c>
      <c r="B77" t="s">
        <v>749</v>
      </c>
      <c r="C77" t="s">
        <v>750</v>
      </c>
      <c r="D77" s="14" t="s">
        <v>998</v>
      </c>
      <c r="E77" t="s">
        <v>859</v>
      </c>
      <c r="F77" t="s">
        <v>158</v>
      </c>
      <c r="G77" t="s">
        <v>999</v>
      </c>
      <c r="H77" t="s">
        <v>79</v>
      </c>
      <c r="I77" t="s">
        <v>79</v>
      </c>
      <c r="J77" s="6" t="str">
        <f t="shared" si="1"/>
        <v>INSERT INTO actors(id, first_name, last_name, date_of_birth, place_of_birth, gender, picture, created_at, updated_at) VALUES (DEFAULT, 'Eddie', 'Redmayne', '01/06/1982', 'England, UK', 'M', 'http://ia.media-imdb.com/images/M/MV5BMTU0MjEyNzQyM15BMl5BanBnXkFtZTcwMTc4ODUxOQ@@._V1_UX214_CR0,0,214,317_AL_.jpg', now(), now());</v>
      </c>
    </row>
    <row r="78" spans="1:10" x14ac:dyDescent="0.25">
      <c r="A78" t="s">
        <v>72</v>
      </c>
      <c r="B78" t="s">
        <v>759</v>
      </c>
      <c r="C78" t="s">
        <v>760</v>
      </c>
      <c r="D78" s="14" t="s">
        <v>1000</v>
      </c>
      <c r="E78" t="s">
        <v>211</v>
      </c>
      <c r="F78" t="s">
        <v>158</v>
      </c>
      <c r="G78" t="s">
        <v>1001</v>
      </c>
      <c r="H78" t="s">
        <v>79</v>
      </c>
      <c r="I78" t="s">
        <v>79</v>
      </c>
      <c r="J78" s="6" t="str">
        <f t="shared" si="1"/>
        <v>INSERT INTO actors(id, first_name, last_name, date_of_birth, place_of_birth, gender, picture, created_at, updated_at) VALUES (DEFAULT, 'Ethan', 'Hawke', '11/06/1970', 'USA', 'M', 'http://ia.media-imdb.com/images/M/MV5BMTk4NDMxMTI0MF5BMl5BanBnXkFtZTYwMjE3ODE0._V1_UY317_CR5,0,214,317_AL_.jpg', now(), now());</v>
      </c>
    </row>
    <row r="79" spans="1:10" x14ac:dyDescent="0.25">
      <c r="A79" t="s">
        <v>72</v>
      </c>
      <c r="B79" t="s">
        <v>761</v>
      </c>
      <c r="C79" t="s">
        <v>762</v>
      </c>
      <c r="D79" s="14" t="s">
        <v>1002</v>
      </c>
      <c r="E79" t="s">
        <v>211</v>
      </c>
      <c r="F79" t="s">
        <v>159</v>
      </c>
      <c r="G79" t="s">
        <v>1003</v>
      </c>
      <c r="H79" t="s">
        <v>79</v>
      </c>
      <c r="I79" t="s">
        <v>79</v>
      </c>
      <c r="J79" s="6" t="str">
        <f t="shared" si="1"/>
        <v>INSERT INTO actors(id, first_name, last_name, date_of_birth, place_of_birth, gender, picture, created_at, updated_at) VALUES (DEFAULT, 'Uma', 'Thurman', '04/29/1970', 'USA', 'F', 'http://ia.media-imdb.com/images/M/MV5BMjMxNzk1MTQyMl5BMl5BanBnXkFtZTgwMDIzMDEyMTE@._V1_UX214_CR0,0,214,317_AL_.jpg', now(), now());</v>
      </c>
    </row>
    <row r="80" spans="1:10" x14ac:dyDescent="0.25">
      <c r="A80" t="s">
        <v>72</v>
      </c>
      <c r="B80" t="s">
        <v>763</v>
      </c>
      <c r="C80" t="s">
        <v>764</v>
      </c>
      <c r="D80" s="14" t="s">
        <v>1004</v>
      </c>
      <c r="E80" t="s">
        <v>859</v>
      </c>
      <c r="F80" t="s">
        <v>158</v>
      </c>
      <c r="G80" t="s">
        <v>1005</v>
      </c>
      <c r="H80" t="s">
        <v>79</v>
      </c>
      <c r="I80" t="s">
        <v>79</v>
      </c>
      <c r="J80" s="6" t="str">
        <f t="shared" si="1"/>
        <v>INSERT INTO actors(id, first_name, last_name, date_of_birth, place_of_birth, gender, picture, created_at, updated_at) VALUES (DEFAULT, 'Jude', 'Law', '12/29/1972', 'England, UK', 'M', 'http://ia.media-imdb.com/images/M/MV5BMTMwOTg5NTQ3NV5BMl5BanBnXkFtZTcwNzM3MDAzNQ@@._V1_UY317_CR6,0,214,317_AL_.jpg', now(), now());</v>
      </c>
    </row>
    <row r="81" spans="1:10" x14ac:dyDescent="0.25">
      <c r="A81" t="s">
        <v>72</v>
      </c>
      <c r="B81" t="s">
        <v>771</v>
      </c>
      <c r="C81" t="s">
        <v>772</v>
      </c>
      <c r="D81" s="11" t="s">
        <v>1007</v>
      </c>
      <c r="E81" t="s">
        <v>211</v>
      </c>
      <c r="F81" t="s">
        <v>159</v>
      </c>
      <c r="G81" t="s">
        <v>1006</v>
      </c>
      <c r="H81" t="s">
        <v>79</v>
      </c>
      <c r="I81" t="s">
        <v>79</v>
      </c>
      <c r="J81" s="6" t="str">
        <f t="shared" si="1"/>
        <v>INSERT INTO actors(id, first_name, last_name, date_of_birth, place_of_birth, gender, picture, created_at, updated_at) VALUES (DEFAULT, 'Sarah', 'Mahoney', '5/23/1985', 'USA', 'F', 'http://starpulse.media.baselineresearch.com/images/491408/491408_small.jpg', now(), now());</v>
      </c>
    </row>
    <row r="82" spans="1:10" x14ac:dyDescent="0.25">
      <c r="A82" t="s">
        <v>72</v>
      </c>
      <c r="B82" t="s">
        <v>609</v>
      </c>
      <c r="C82" t="s">
        <v>775</v>
      </c>
      <c r="D82" s="14" t="s">
        <v>1008</v>
      </c>
      <c r="E82" t="s">
        <v>211</v>
      </c>
      <c r="F82" t="s">
        <v>158</v>
      </c>
      <c r="G82" t="s">
        <v>1009</v>
      </c>
      <c r="H82" t="s">
        <v>79</v>
      </c>
      <c r="I82" t="s">
        <v>79</v>
      </c>
      <c r="J82" s="6" t="str">
        <f t="shared" si="1"/>
        <v>INSERT INTO actors(id, first_name, last_name, date_of_birth, place_of_birth, gender, picture, created_at, updated_at) VALUES (DEFAULT, 'Edward', 'Asner', '11/15/1929', 'USA', 'M', 'http://ia.media-imdb.com/images/M/MV5BMTk0MDI4ODk5NF5BMl5BanBnXkFtZTcwMzg3ODQ3MQ@@._V1_UY317_CR2,0,214,317_AL_.jpg', now(), now());</v>
      </c>
    </row>
    <row r="83" spans="1:10" x14ac:dyDescent="0.25">
      <c r="A83" t="s">
        <v>72</v>
      </c>
      <c r="B83" t="s">
        <v>134</v>
      </c>
      <c r="C83" t="s">
        <v>776</v>
      </c>
      <c r="D83" s="14" t="s">
        <v>1010</v>
      </c>
      <c r="E83" t="s">
        <v>211</v>
      </c>
      <c r="F83" t="s">
        <v>158</v>
      </c>
      <c r="G83" t="s">
        <v>1011</v>
      </c>
      <c r="H83" t="s">
        <v>79</v>
      </c>
      <c r="I83" t="s">
        <v>79</v>
      </c>
      <c r="J83" s="6" t="str">
        <f t="shared" si="1"/>
        <v>INSERT INTO actors(id, first_name, last_name, date_of_birth, place_of_birth, gender, picture, created_at, updated_at) VALUES (DEFAULT, 'Jordan', 'Nagai', '02/05/2000', 'USA', 'M', 'http://ia.media-imdb.com/images/M/MV5BMTQ0NjczNDczNl5BMl5BanBnXkFtZTcwMDMwMTc1Mg@@._V1_UY317_CR17,0,214,317_AL_.jpg', now(), now());</v>
      </c>
    </row>
    <row r="84" spans="1:10" x14ac:dyDescent="0.25">
      <c r="A84" t="s">
        <v>72</v>
      </c>
      <c r="B84" t="s">
        <v>783</v>
      </c>
      <c r="C84" t="s">
        <v>784</v>
      </c>
      <c r="D84" s="14" t="s">
        <v>1012</v>
      </c>
      <c r="E84" t="s">
        <v>211</v>
      </c>
      <c r="F84" t="s">
        <v>158</v>
      </c>
      <c r="G84" t="s">
        <v>1013</v>
      </c>
      <c r="H84" t="s">
        <v>79</v>
      </c>
      <c r="I84" t="s">
        <v>79</v>
      </c>
      <c r="J84" s="6" t="str">
        <f t="shared" si="1"/>
        <v>INSERT INTO actors(id, first_name, last_name, date_of_birth, place_of_birth, gender, picture, created_at, updated_at) VALUES (DEFAULT, 'Tim', 'Allen', '06/13/1953', 'USA', 'M', 'http://ia.media-imdb.com/images/M/MV5BMTI5ODY0NTAwOF5BMl5BanBnXkFtZTcwOTI3NjQxMw@@._V1_UX214_CR0,0,214,317_AL_.jpg', now(), now());</v>
      </c>
    </row>
    <row r="85" spans="1:10" x14ac:dyDescent="0.25">
      <c r="A85" t="s">
        <v>72</v>
      </c>
      <c r="B85" t="s">
        <v>785</v>
      </c>
      <c r="C85" t="s">
        <v>786</v>
      </c>
      <c r="D85" s="14" t="s">
        <v>1014</v>
      </c>
      <c r="E85" t="s">
        <v>211</v>
      </c>
      <c r="F85" t="s">
        <v>158</v>
      </c>
      <c r="G85" t="s">
        <v>1015</v>
      </c>
      <c r="H85" t="s">
        <v>79</v>
      </c>
      <c r="I85" t="s">
        <v>79</v>
      </c>
      <c r="J85" s="6" t="str">
        <f t="shared" si="1"/>
        <v>INSERT INTO actors(id, first_name, last_name, date_of_birth, place_of_birth, gender, picture, created_at, updated_at) VALUES (DEFAULT, 'Don', 'Rickles', '05/08/1926', 'USA', 'M', 'http://ia.media-imdb.com/images/M/MV5BMTY0NTk1NzY1M15BMl5BanBnXkFtZTcwNjk4NDMwNA@@._V1_UX214_CR0,0,214,317_AL_.jpg', now(), now());</v>
      </c>
    </row>
    <row r="86" spans="1:10" x14ac:dyDescent="0.25">
      <c r="A86" t="s">
        <v>72</v>
      </c>
      <c r="B86" t="s">
        <v>799</v>
      </c>
      <c r="C86" t="s">
        <v>792</v>
      </c>
      <c r="D86" s="14" t="s">
        <v>1016</v>
      </c>
      <c r="E86" t="s">
        <v>211</v>
      </c>
      <c r="F86" t="s">
        <v>158</v>
      </c>
      <c r="G86" t="s">
        <v>1017</v>
      </c>
      <c r="H86" t="s">
        <v>79</v>
      </c>
      <c r="I86" t="s">
        <v>79</v>
      </c>
      <c r="J86" s="6" t="str">
        <f t="shared" si="1"/>
        <v>INSERT INTO actors(id, first_name, last_name, date_of_birth, place_of_birth, gender, picture, created_at, updated_at) VALUES (DEFAULT, 'Chris', 'Pine', '08/26/1980', 'USA', 'M', 'http://ia.media-imdb.com/images/M/MV5BMTM4OTQ4NTU3NV5BMl5BanBnXkFtZTcwNjEwNDU0OQ@@._V1_UX214_CR0,0,214,317_AL_.jpg', now(), now());</v>
      </c>
    </row>
    <row r="87" spans="1:10" x14ac:dyDescent="0.25">
      <c r="A87" t="s">
        <v>72</v>
      </c>
      <c r="B87" t="s">
        <v>793</v>
      </c>
      <c r="C87" t="s">
        <v>794</v>
      </c>
      <c r="D87" s="14" t="s">
        <v>1018</v>
      </c>
      <c r="E87" t="s">
        <v>211</v>
      </c>
      <c r="F87" t="s">
        <v>158</v>
      </c>
      <c r="G87" t="s">
        <v>1019</v>
      </c>
      <c r="H87" t="s">
        <v>79</v>
      </c>
      <c r="I87" t="s">
        <v>79</v>
      </c>
      <c r="J87" s="6" t="str">
        <f t="shared" si="1"/>
        <v>INSERT INTO actors(id, first_name, last_name, date_of_birth, place_of_birth, gender, picture, created_at, updated_at) VALUES (DEFAULT, 'Zachary', 'Quinto', '06/02/1977', 'USA', 'M', 'http://ia.media-imdb.com/images/M/MV5BMTQ3MjEzOTU4MV5BMl5BanBnXkFtZTcwMjMwMTY0Mg@@._V1_UY317_CR15,0,214,317_AL_.jpg', now(), now());</v>
      </c>
    </row>
    <row r="88" spans="1:10" x14ac:dyDescent="0.25">
      <c r="A88" t="s">
        <v>72</v>
      </c>
      <c r="B88" t="s">
        <v>795</v>
      </c>
      <c r="C88" t="s">
        <v>796</v>
      </c>
      <c r="D88" s="14" t="s">
        <v>1020</v>
      </c>
      <c r="E88" t="s">
        <v>211</v>
      </c>
      <c r="F88" t="s">
        <v>159</v>
      </c>
      <c r="G88" t="s">
        <v>1021</v>
      </c>
      <c r="H88" t="s">
        <v>79</v>
      </c>
      <c r="I88" t="s">
        <v>79</v>
      </c>
      <c r="J88" s="6" t="str">
        <f t="shared" si="1"/>
        <v>INSERT INTO actors(id, first_name, last_name, date_of_birth, place_of_birth, gender, picture, created_at, updated_at) VALUES (DEFAULT, 'Zoe', 'Saldana', '06/19/1978', 'USA', 'F', 'http://ia.media-imdb.com/images/M/MV5BMjA4NDk1NTA1OV5BMl5BanBnXkFtZTcwMTIzMjQ4Ng@@._V1_UY317_CR8,0,214,317_AL_.jpg', now(), now());</v>
      </c>
    </row>
    <row r="89" spans="1:10" x14ac:dyDescent="0.25">
      <c r="A89" t="s">
        <v>72</v>
      </c>
      <c r="B89" t="s">
        <v>797</v>
      </c>
      <c r="C89" t="s">
        <v>798</v>
      </c>
      <c r="D89" s="14" t="s">
        <v>1022</v>
      </c>
      <c r="E89" t="s">
        <v>859</v>
      </c>
      <c r="F89" t="s">
        <v>158</v>
      </c>
      <c r="G89" t="s">
        <v>1023</v>
      </c>
      <c r="H89" t="s">
        <v>79</v>
      </c>
      <c r="I89" t="s">
        <v>79</v>
      </c>
      <c r="J89" s="6" t="str">
        <f t="shared" si="1"/>
        <v>INSERT INTO actors(id, first_name, last_name, date_of_birth, place_of_birth, gender, picture, created_at, updated_at) VALUES (DEFAULT, 'Benedict', 'Cucumber', '06/19/1976', 'England, UK', 'M', 'http://i.imgur.com/mLGNxtk.jpg?1', now(), now());</v>
      </c>
    </row>
    <row r="90" spans="1:10" x14ac:dyDescent="0.25">
      <c r="A90" t="s">
        <v>72</v>
      </c>
      <c r="B90" t="s">
        <v>657</v>
      </c>
      <c r="C90" t="s">
        <v>807</v>
      </c>
      <c r="D90" s="14" t="s">
        <v>1024</v>
      </c>
      <c r="E90" t="s">
        <v>859</v>
      </c>
      <c r="F90" t="s">
        <v>158</v>
      </c>
      <c r="G90" t="s">
        <v>1025</v>
      </c>
      <c r="H90" t="s">
        <v>79</v>
      </c>
      <c r="I90" t="s">
        <v>79</v>
      </c>
      <c r="J90" s="6" t="str">
        <f t="shared" si="1"/>
        <v>INSERT INTO actors(id, first_name, last_name, date_of_birth, place_of_birth, gender, picture, created_at, updated_at) VALUES (DEFAULT, 'Michael', 'Caine', '03/14/1933', 'England, UK', 'M', 'http://ia.media-imdb.com/images/M/MV5BMjAwNzIwNTQ4Ml5BMl5BanBnXkFtZTYwMzE1MTUz._V1_UY317_CR7,0,214,317_AL_.jpg', now(), now());</v>
      </c>
    </row>
    <row r="91" spans="1:10" x14ac:dyDescent="0.25">
      <c r="A91" t="s">
        <v>72</v>
      </c>
      <c r="B91" t="s">
        <v>808</v>
      </c>
      <c r="C91" t="s">
        <v>809</v>
      </c>
      <c r="D91" s="14" t="s">
        <v>1026</v>
      </c>
      <c r="E91" t="s">
        <v>211</v>
      </c>
      <c r="F91" t="s">
        <v>159</v>
      </c>
      <c r="G91" t="s">
        <v>1027</v>
      </c>
      <c r="H91" t="s">
        <v>79</v>
      </c>
      <c r="I91" t="s">
        <v>79</v>
      </c>
      <c r="J91" s="6" t="str">
        <f t="shared" si="1"/>
        <v>INSERT INTO actors(id, first_name, last_name, date_of_birth, place_of_birth, gender, picture, created_at, updated_at) VALUES (DEFAULT, 'Katie', 'Holmes', '12/18/1978', 'USA', 'F', 'http://ia.media-imdb.com/images/M/MV5BNTA2NjY5OTkzNl5BMl5BanBnXkFtZTcwMDE2NTkxNA@@._V1_UX214_CR0,0,214,317_AL_.jpg', now(), now());</v>
      </c>
    </row>
    <row r="92" spans="1:10" x14ac:dyDescent="0.25">
      <c r="A92" t="s">
        <v>72</v>
      </c>
      <c r="B92" t="s">
        <v>810</v>
      </c>
      <c r="C92" t="s">
        <v>811</v>
      </c>
      <c r="D92" s="14" t="s">
        <v>1028</v>
      </c>
      <c r="E92" t="s">
        <v>1029</v>
      </c>
      <c r="F92" t="s">
        <v>158</v>
      </c>
      <c r="G92" t="s">
        <v>1030</v>
      </c>
      <c r="H92" t="s">
        <v>79</v>
      </c>
      <c r="I92" t="s">
        <v>79</v>
      </c>
      <c r="J92" s="6" t="str">
        <f t="shared" si="1"/>
        <v>INSERT INTO actors(id, first_name, last_name, date_of_birth, place_of_birth, gender, picture, created_at, updated_at) VALUES (DEFAULT, 'Liam', 'Neeson', '06/07/1952', 'Ireland, UK', 'M', 'http://ia.media-imdb.com/images/M/MV5BMjA1MTQ3NzU1MV5BMl5BanBnXkFtZTgwMDE3Mjg0MzE@._V1_UY317_CR52,0,214,317_AL_.jpg', now(), now());</v>
      </c>
    </row>
    <row r="93" spans="1:10" x14ac:dyDescent="0.25">
      <c r="A93" t="s">
        <v>72</v>
      </c>
      <c r="B93" t="s">
        <v>697</v>
      </c>
      <c r="C93" t="s">
        <v>818</v>
      </c>
      <c r="D93" s="14" t="s">
        <v>1031</v>
      </c>
      <c r="E93" t="s">
        <v>859</v>
      </c>
      <c r="F93" t="s">
        <v>158</v>
      </c>
      <c r="G93" t="s">
        <v>1032</v>
      </c>
      <c r="H93" t="s">
        <v>79</v>
      </c>
      <c r="I93" t="s">
        <v>79</v>
      </c>
      <c r="J93" s="6" t="str">
        <f t="shared" si="1"/>
        <v>INSERT INTO actors(id, first_name, last_name, date_of_birth, place_of_birth, gender, picture, created_at, updated_at) VALUES (DEFAULT, 'Mark', 'Rylance', '01/18/1960', 'England, UK', 'M', 'http://ia.media-imdb.com/images/M/MV5BMTA1MDY3MTc2OTReQTJeQWpwZ15BbWU3MDc2MTU1NzE@._V1_UX214_CR0,0,214,317_AL_.jpg', now(), now());</v>
      </c>
    </row>
    <row r="94" spans="1:10" x14ac:dyDescent="0.25">
      <c r="A94" t="s">
        <v>72</v>
      </c>
      <c r="B94" t="s">
        <v>819</v>
      </c>
      <c r="C94" t="s">
        <v>537</v>
      </c>
      <c r="D94" s="14" t="s">
        <v>1033</v>
      </c>
      <c r="E94" t="s">
        <v>211</v>
      </c>
      <c r="F94" t="s">
        <v>159</v>
      </c>
      <c r="G94" t="s">
        <v>1034</v>
      </c>
      <c r="H94" t="s">
        <v>79</v>
      </c>
      <c r="I94" t="s">
        <v>79</v>
      </c>
      <c r="J94" s="6" t="str">
        <f t="shared" si="1"/>
        <v>INSERT INTO actors(id, first_name, last_name, date_of_birth, place_of_birth, gender, picture, created_at, updated_at) VALUES (DEFAULT, 'Amy', 'Ryan', '05/03/1968', 'USA', 'F', 'http://ia.media-imdb.com/images/M/MV5BMTY0MTcwMzM0Nl5BMl5BanBnXkFtZTcwODIyMjM3NA@@._V1_UY317_CR3,0,214,317_AL_.jpg', now(), now());</v>
      </c>
    </row>
    <row r="95" spans="1:10" x14ac:dyDescent="0.25">
      <c r="A95" t="s">
        <v>72</v>
      </c>
      <c r="B95" t="s">
        <v>826</v>
      </c>
      <c r="C95" t="s">
        <v>827</v>
      </c>
      <c r="D95" s="14" t="s">
        <v>1035</v>
      </c>
      <c r="E95" t="s">
        <v>859</v>
      </c>
      <c r="F95" t="s">
        <v>158</v>
      </c>
      <c r="G95" t="s">
        <v>1036</v>
      </c>
      <c r="H95" t="s">
        <v>79</v>
      </c>
      <c r="I95" t="s">
        <v>79</v>
      </c>
      <c r="J95" s="6" t="str">
        <f t="shared" si="1"/>
        <v>INSERT INTO actors(id, first_name, last_name, date_of_birth, place_of_birth, gender, picture, created_at, updated_at) VALUES (DEFAULT, 'Sam', 'Worthington', '08/02/1976', 'England, UK', 'M', 'http://ia.media-imdb.com/images/M/MV5BMTc5NTMyMjIwMV5BMl5BanBnXkFtZTcwNTMyNjYwMw@@._V1_UY317_CR6,0,214,317_AL_.jpg', now(), now());</v>
      </c>
    </row>
    <row r="96" spans="1:10" x14ac:dyDescent="0.25">
      <c r="A96" t="s">
        <v>72</v>
      </c>
      <c r="B96" t="s">
        <v>537</v>
      </c>
      <c r="C96" t="s">
        <v>831</v>
      </c>
      <c r="D96" s="14" t="s">
        <v>1037</v>
      </c>
      <c r="E96" t="s">
        <v>162</v>
      </c>
      <c r="F96" t="s">
        <v>158</v>
      </c>
      <c r="G96" t="s">
        <v>1038</v>
      </c>
      <c r="H96" t="s">
        <v>79</v>
      </c>
      <c r="I96" t="s">
        <v>79</v>
      </c>
      <c r="J96" s="6" t="str">
        <f t="shared" si="1"/>
        <v>INSERT INTO actors(id, first_name, last_name, date_of_birth, place_of_birth, gender, picture, created_at, updated_at) VALUES (DEFAULT, 'Ryan', 'Reynolds', '10/23/1976', 'Canada', 'M', 'http://ia.media-imdb.com/images/M/MV5BOTI3ODk1MTMyNV5BMl5BanBnXkFtZTcwNDEyNTE2Mg@@._V1_UY317_CR6,0,214,317_AL_.jpg', now(), now());</v>
      </c>
    </row>
    <row r="97" spans="1:10" x14ac:dyDescent="0.25">
      <c r="A97" t="s">
        <v>72</v>
      </c>
      <c r="B97" t="s">
        <v>832</v>
      </c>
      <c r="C97" t="s">
        <v>833</v>
      </c>
      <c r="D97" s="14" t="s">
        <v>1039</v>
      </c>
      <c r="E97" t="s">
        <v>1040</v>
      </c>
      <c r="F97" t="s">
        <v>159</v>
      </c>
      <c r="G97" t="s">
        <v>1041</v>
      </c>
      <c r="H97" t="s">
        <v>79</v>
      </c>
      <c r="I97" t="s">
        <v>79</v>
      </c>
      <c r="J97" s="6" t="str">
        <f t="shared" si="1"/>
        <v>INSERT INTO actors(id, first_name, last_name, date_of_birth, place_of_birth, gender, picture, created_at, updated_at) VALUES (DEFAULT, 'Morena', 'Baccarin', '06/02/1979', 'Brazil', 'F', 'http://ia.media-imdb.com/images/M/MV5BMTkyODY3MzM2OV5BMl5BanBnXkFtZTgwMDM1OTk5MDE@._V1_UX214_CR0,0,214,317_AL_.jpg', now(), now());</v>
      </c>
    </row>
    <row r="98" spans="1:10" x14ac:dyDescent="0.25">
      <c r="A98" t="s">
        <v>72</v>
      </c>
      <c r="B98" t="s">
        <v>834</v>
      </c>
      <c r="C98" t="s">
        <v>835</v>
      </c>
      <c r="D98" s="14" t="s">
        <v>1042</v>
      </c>
      <c r="E98" t="s">
        <v>211</v>
      </c>
      <c r="F98" t="s">
        <v>158</v>
      </c>
      <c r="G98" t="s">
        <v>1043</v>
      </c>
      <c r="H98" t="s">
        <v>79</v>
      </c>
      <c r="I98" t="s">
        <v>79</v>
      </c>
      <c r="J98" s="6" t="str">
        <f t="shared" si="1"/>
        <v>INSERT INTO actors(id, first_name, last_name, date_of_birth, place_of_birth, gender, picture, created_at, updated_at) VALUES (DEFAULT, 'T.J.', 'Miller', '06/04/1981', 'USA', 'M', 'http://ia.media-imdb.com/images/M/MV5BMjIwMzI0NTEwMF5BMl5BanBnXkFtZTcwMjk4MDkxNA@@._V1_UY317_CR3,0,214,317_AL_.jpg', now(), now());</v>
      </c>
    </row>
    <row r="99" spans="1:10" x14ac:dyDescent="0.25">
      <c r="A99" t="s">
        <v>72</v>
      </c>
      <c r="B99" t="s">
        <v>839</v>
      </c>
      <c r="C99" t="s">
        <v>840</v>
      </c>
      <c r="D99" s="14" t="s">
        <v>1044</v>
      </c>
      <c r="E99" t="s">
        <v>211</v>
      </c>
      <c r="F99" t="s">
        <v>158</v>
      </c>
      <c r="G99" t="s">
        <v>1045</v>
      </c>
      <c r="H99" t="s">
        <v>79</v>
      </c>
      <c r="I99" t="s">
        <v>79</v>
      </c>
      <c r="J99" s="6" t="str">
        <f t="shared" si="1"/>
        <v>INSERT INTO actors(id, first_name, last_name, date_of_birth, place_of_birth, gender, picture, created_at, updated_at) VALUES (DEFAULT, 'Stan', 'Lee', '12/28/1922', 'USA', 'M', 'http://ia.media-imdb.com/images/M/MV5BMTk3NDE3Njc5M15BMl5BanBnXkFtZTYwOTY5Nzc1._V1_UY317_CR3,0,214,317_AL_.jpg', now(), now());</v>
      </c>
    </row>
    <row r="100" spans="1:10" x14ac:dyDescent="0.25">
      <c r="A100" t="s">
        <v>72</v>
      </c>
      <c r="B100" t="s">
        <v>844</v>
      </c>
      <c r="C100" t="s">
        <v>845</v>
      </c>
      <c r="D100" s="14" t="s">
        <v>1046</v>
      </c>
      <c r="E100" t="s">
        <v>334</v>
      </c>
      <c r="F100" t="s">
        <v>159</v>
      </c>
      <c r="G100" t="s">
        <v>1047</v>
      </c>
      <c r="H100" t="s">
        <v>79</v>
      </c>
      <c r="I100" t="s">
        <v>79</v>
      </c>
      <c r="J100" s="6" t="str">
        <f t="shared" si="1"/>
        <v>INSERT INTO actors(id, first_name, last_name, date_of_birth, place_of_birth, gender, picture, created_at, updated_at) VALUES (DEFAULT, 'Andrey', 'Tautou', '08/09/1976', 'France', 'F', 'http://ia.media-imdb.com/images/M/MV5BMTYzOTgyNjk1Nl5BMl5BanBnXkFtZTcwNjMwMjI1OQ@@._V1_UX214_CR0,0,214,317_AL_.jpg', now(), now());</v>
      </c>
    </row>
    <row r="101" spans="1:10" x14ac:dyDescent="0.25">
      <c r="A101" t="s">
        <v>72</v>
      </c>
      <c r="B101" t="s">
        <v>846</v>
      </c>
      <c r="C101" t="s">
        <v>847</v>
      </c>
      <c r="D101" s="14" t="s">
        <v>1048</v>
      </c>
      <c r="E101" t="s">
        <v>334</v>
      </c>
      <c r="F101" t="s">
        <v>158</v>
      </c>
      <c r="G101" t="s">
        <v>1049</v>
      </c>
      <c r="H101" t="s">
        <v>79</v>
      </c>
      <c r="I101" t="s">
        <v>79</v>
      </c>
      <c r="J101" s="6" t="str">
        <f t="shared" si="1"/>
        <v>INSERT INTO actors(id, first_name, last_name, date_of_birth, place_of_birth, gender, picture, created_at, updated_at) VALUES (DEFAULT, 'Mathieu', 'Kassovitz', '08/03/1967', 'France', 'M', 'http://ia.media-imdb.com/images/M/MV5BMzIwMzIzMzE3NF5BMl5BanBnXkFtZTYwNzcwODU1._V1_UX214_CR0,0,214,317_AL_.jpg', now(), now());</v>
      </c>
    </row>
    <row r="102" spans="1:10" x14ac:dyDescent="0.25">
      <c r="A102" t="s">
        <v>72</v>
      </c>
      <c r="B102" t="s">
        <v>815</v>
      </c>
      <c r="C102" t="s">
        <v>853</v>
      </c>
      <c r="D102" s="14" t="s">
        <v>1050</v>
      </c>
      <c r="E102" t="s">
        <v>211</v>
      </c>
      <c r="F102" t="s">
        <v>158</v>
      </c>
      <c r="G102" t="s">
        <v>1051</v>
      </c>
      <c r="H102" t="s">
        <v>79</v>
      </c>
      <c r="I102" t="s">
        <v>79</v>
      </c>
      <c r="J102" s="6" t="str">
        <f t="shared" si="1"/>
        <v>INSERT INTO actors(id, first_name, last_name, date_of_birth, place_of_birth, gender, picture, created_at, updated_at) VALUES (DEFAULT, 'Christopher', 'Walken', '03/31/1943', 'USA', 'M', 'http://ia.media-imdb.com/images/M/MV5BMjA4ODUyNDQ2NV5BMl5BanBnXkFtZTYwODk2MTYz._V1_UY317_CR3,0,214,317_AL_.jpg', now(), now());</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3"/>
  <sheetViews>
    <sheetView topLeftCell="A98" workbookViewId="0">
      <selection activeCell="E2" sqref="E2:E123"/>
    </sheetView>
  </sheetViews>
  <sheetFormatPr defaultRowHeight="15" x14ac:dyDescent="0.25"/>
  <cols>
    <col min="1" max="1" width="11.42578125" customWidth="1"/>
    <col min="2" max="2" width="16.7109375" bestFit="1" customWidth="1"/>
    <col min="3" max="4" width="11.42578125" customWidth="1"/>
    <col min="5" max="5" width="54.42578125" style="6" customWidth="1"/>
  </cols>
  <sheetData>
    <row r="1" spans="1:5" x14ac:dyDescent="0.25">
      <c r="A1" s="2" t="s">
        <v>0</v>
      </c>
      <c r="B1" s="3" t="s">
        <v>66</v>
      </c>
      <c r="C1" s="3" t="s">
        <v>4</v>
      </c>
      <c r="D1" s="3" t="s">
        <v>5</v>
      </c>
      <c r="E1" s="5" t="s">
        <v>6</v>
      </c>
    </row>
    <row r="2" spans="1:5" x14ac:dyDescent="0.25">
      <c r="A2" t="s">
        <v>72</v>
      </c>
      <c r="B2" t="s">
        <v>357</v>
      </c>
      <c r="C2" t="s">
        <v>79</v>
      </c>
      <c r="D2" t="s">
        <v>79</v>
      </c>
      <c r="E2" s="6" t="str">
        <f xml:space="preserve"> "INSERT INTO roles("&amp;A$1&amp;", "&amp;B$1&amp;", "&amp;C$1&amp;", "&amp;D$1&amp;") VALUES ("&amp;A2&amp;", '"&amp;B2&amp;"', "&amp;C2&amp;", "&amp;D2&amp;");"</f>
        <v>INSERT INTO roles(id, character_name, created_at, updated_at) VALUES (DEFAULT, 'Samwise Gamgee', now(), now());</v>
      </c>
    </row>
    <row r="3" spans="1:5" x14ac:dyDescent="0.25">
      <c r="A3" t="s">
        <v>72</v>
      </c>
      <c r="B3" t="s">
        <v>348</v>
      </c>
      <c r="C3" t="s">
        <v>79</v>
      </c>
      <c r="D3" t="s">
        <v>79</v>
      </c>
      <c r="E3" s="6" t="str">
        <f t="shared" ref="E3:E66" si="0" xml:space="preserve"> "INSERT INTO roles("&amp;A$1&amp;", "&amp;B$1&amp;", "&amp;C$1&amp;", "&amp;D$1&amp;") VALUES ("&amp;A3&amp;", '"&amp;B3&amp;"', "&amp;C3&amp;", "&amp;D3&amp;");"</f>
        <v>INSERT INTO roles(id, character_name, created_at, updated_at) VALUES (DEFAULT, 'Boromir', now(), now());</v>
      </c>
    </row>
    <row r="4" spans="1:5" x14ac:dyDescent="0.25">
      <c r="A4" t="s">
        <v>72</v>
      </c>
      <c r="B4" t="s">
        <v>358</v>
      </c>
      <c r="C4" t="s">
        <v>79</v>
      </c>
      <c r="D4" t="s">
        <v>79</v>
      </c>
      <c r="E4" s="6" t="str">
        <f t="shared" si="0"/>
        <v>INSERT INTO roles(id, character_name, created_at, updated_at) VALUES (DEFAULT, 'Gandalf The Grey', now(), now());</v>
      </c>
    </row>
    <row r="5" spans="1:5" x14ac:dyDescent="0.25">
      <c r="A5" t="s">
        <v>72</v>
      </c>
      <c r="B5" t="s">
        <v>349</v>
      </c>
      <c r="C5" t="s">
        <v>79</v>
      </c>
      <c r="D5" t="s">
        <v>79</v>
      </c>
      <c r="E5" s="6" t="str">
        <f t="shared" si="0"/>
        <v>INSERT INTO roles(id, character_name, created_at, updated_at) VALUES (DEFAULT, 'Aragorn', now(), now());</v>
      </c>
    </row>
    <row r="6" spans="1:5" x14ac:dyDescent="0.25">
      <c r="A6" t="s">
        <v>72</v>
      </c>
      <c r="B6" t="s">
        <v>359</v>
      </c>
      <c r="C6" t="s">
        <v>79</v>
      </c>
      <c r="D6" t="s">
        <v>79</v>
      </c>
      <c r="E6" s="6" t="str">
        <f t="shared" si="0"/>
        <v>INSERT INTO roles(id, character_name, created_at, updated_at) VALUES (DEFAULT, 'Frodo Baggins', now(), now());</v>
      </c>
    </row>
    <row r="7" spans="1:5" x14ac:dyDescent="0.25">
      <c r="A7" t="s">
        <v>72</v>
      </c>
      <c r="B7" t="s">
        <v>489</v>
      </c>
      <c r="C7" t="s">
        <v>79</v>
      </c>
      <c r="D7" t="s">
        <v>79</v>
      </c>
      <c r="E7" s="6" t="str">
        <f t="shared" si="0"/>
        <v>INSERT INTO roles(id, character_name, created_at, updated_at) VALUES (DEFAULT, 'Legolas', now(), now());</v>
      </c>
    </row>
    <row r="8" spans="1:5" x14ac:dyDescent="0.25">
      <c r="A8" t="s">
        <v>72</v>
      </c>
      <c r="B8" t="s">
        <v>464</v>
      </c>
      <c r="C8" t="s">
        <v>79</v>
      </c>
      <c r="D8" t="s">
        <v>79</v>
      </c>
      <c r="E8" s="6" t="str">
        <f t="shared" si="0"/>
        <v>INSERT INTO roles(id, character_name, created_at, updated_at) VALUES (DEFAULT, 'Galadriel', now(), now());</v>
      </c>
    </row>
    <row r="9" spans="1:5" x14ac:dyDescent="0.25">
      <c r="A9" t="s">
        <v>72</v>
      </c>
      <c r="B9" t="s">
        <v>486</v>
      </c>
      <c r="C9" t="s">
        <v>79</v>
      </c>
      <c r="D9" t="s">
        <v>79</v>
      </c>
      <c r="E9" s="6" t="str">
        <f t="shared" si="0"/>
        <v>INSERT INTO roles(id, character_name, created_at, updated_at) VALUES (DEFAULT, 'Elrond', now(), now());</v>
      </c>
    </row>
    <row r="10" spans="1:5" x14ac:dyDescent="0.25">
      <c r="A10" t="s">
        <v>72</v>
      </c>
      <c r="B10" t="s">
        <v>487</v>
      </c>
      <c r="C10" t="s">
        <v>79</v>
      </c>
      <c r="D10" t="s">
        <v>79</v>
      </c>
      <c r="E10" s="6" t="str">
        <f t="shared" si="0"/>
        <v>INSERT INTO roles(id, character_name, created_at, updated_at) VALUES (DEFAULT, 'Arwen', now(), now());</v>
      </c>
    </row>
    <row r="11" spans="1:5" x14ac:dyDescent="0.25">
      <c r="A11" t="s">
        <v>72</v>
      </c>
      <c r="B11" t="s">
        <v>488</v>
      </c>
      <c r="C11" t="s">
        <v>79</v>
      </c>
      <c r="D11" t="s">
        <v>79</v>
      </c>
      <c r="E11" s="6" t="str">
        <f t="shared" si="0"/>
        <v>INSERT INTO roles(id, character_name, created_at, updated_at) VALUES (DEFAULT, 'Gollum', now(), now());</v>
      </c>
    </row>
    <row r="12" spans="1:5" x14ac:dyDescent="0.25">
      <c r="A12" t="s">
        <v>72</v>
      </c>
      <c r="B12" t="s">
        <v>509</v>
      </c>
      <c r="C12" t="s">
        <v>79</v>
      </c>
      <c r="D12" t="s">
        <v>79</v>
      </c>
      <c r="E12" s="6" t="str">
        <f t="shared" si="0"/>
        <v>INSERT INTO roles(id, character_name, created_at, updated_at) VALUES (DEFAULT, 'Howl', now(), now());</v>
      </c>
    </row>
    <row r="13" spans="1:5" x14ac:dyDescent="0.25">
      <c r="A13" t="s">
        <v>72</v>
      </c>
      <c r="B13" t="s">
        <v>510</v>
      </c>
      <c r="C13" t="s">
        <v>79</v>
      </c>
      <c r="D13" t="s">
        <v>79</v>
      </c>
      <c r="E13" s="6" t="str">
        <f t="shared" si="0"/>
        <v>INSERT INTO roles(id, character_name, created_at, updated_at) VALUES (DEFAULT, 'Witch of the Waste', now(), now());</v>
      </c>
    </row>
    <row r="14" spans="1:5" x14ac:dyDescent="0.25">
      <c r="A14" t="s">
        <v>72</v>
      </c>
      <c r="B14" t="s">
        <v>511</v>
      </c>
      <c r="C14" t="s">
        <v>79</v>
      </c>
      <c r="D14" t="s">
        <v>79</v>
      </c>
      <c r="E14" s="6" t="str">
        <f t="shared" si="0"/>
        <v>INSERT INTO roles(id, character_name, created_at, updated_at) VALUES (DEFAULT, 'Sophie (old)', now(), now());</v>
      </c>
    </row>
    <row r="15" spans="1:5" x14ac:dyDescent="0.25">
      <c r="A15" t="s">
        <v>72</v>
      </c>
      <c r="B15" t="s">
        <v>512</v>
      </c>
      <c r="C15" t="s">
        <v>79</v>
      </c>
      <c r="D15" t="s">
        <v>79</v>
      </c>
      <c r="E15" s="6" t="str">
        <f t="shared" si="0"/>
        <v>INSERT INTO roles(id, character_name, created_at, updated_at) VALUES (DEFAULT, 'Sophie (young)', now(), now());</v>
      </c>
    </row>
    <row r="16" spans="1:5" x14ac:dyDescent="0.25">
      <c r="A16" t="s">
        <v>72</v>
      </c>
      <c r="B16" t="s">
        <v>527</v>
      </c>
      <c r="C16" t="s">
        <v>79</v>
      </c>
      <c r="D16" t="s">
        <v>79</v>
      </c>
      <c r="E16" s="6" t="str">
        <f t="shared" si="0"/>
        <v>INSERT INTO roles(id, character_name, created_at, updated_at) VALUES (DEFAULT, 'Sam Wheat', now(), now());</v>
      </c>
    </row>
    <row r="17" spans="1:5" x14ac:dyDescent="0.25">
      <c r="A17" t="s">
        <v>72</v>
      </c>
      <c r="B17" t="s">
        <v>528</v>
      </c>
      <c r="C17" t="s">
        <v>79</v>
      </c>
      <c r="D17" t="s">
        <v>79</v>
      </c>
      <c r="E17" s="6" t="str">
        <f t="shared" si="0"/>
        <v>INSERT INTO roles(id, character_name, created_at, updated_at) VALUES (DEFAULT, 'Molly Jensen', now(), now());</v>
      </c>
    </row>
    <row r="18" spans="1:5" x14ac:dyDescent="0.25">
      <c r="A18" t="s">
        <v>72</v>
      </c>
      <c r="B18" t="s">
        <v>539</v>
      </c>
      <c r="C18" t="s">
        <v>79</v>
      </c>
      <c r="D18" t="s">
        <v>79</v>
      </c>
      <c r="E18" s="6" t="str">
        <f t="shared" si="0"/>
        <v>INSERT INTO roles(id, character_name, created_at, updated_at) VALUES (DEFAULT, 'Allie Calhoun (old)', now(), now());</v>
      </c>
    </row>
    <row r="19" spans="1:5" x14ac:dyDescent="0.25">
      <c r="A19" t="s">
        <v>72</v>
      </c>
      <c r="B19" t="s">
        <v>536</v>
      </c>
      <c r="C19" t="s">
        <v>79</v>
      </c>
      <c r="D19" t="s">
        <v>79</v>
      </c>
      <c r="E19" s="6" t="str">
        <f t="shared" si="0"/>
        <v>INSERT INTO roles(id, character_name, created_at, updated_at) VALUES (DEFAULT, 'Duke', now(), now());</v>
      </c>
    </row>
    <row r="20" spans="1:5" x14ac:dyDescent="0.25">
      <c r="A20" t="s">
        <v>72</v>
      </c>
      <c r="B20" t="s">
        <v>540</v>
      </c>
      <c r="C20" t="s">
        <v>79</v>
      </c>
      <c r="D20" t="s">
        <v>79</v>
      </c>
      <c r="E20" s="6" t="str">
        <f t="shared" si="0"/>
        <v>INSERT INTO roles(id, character_name, created_at, updated_at) VALUES (DEFAULT, 'Allie Calhoun (young)', now(), now());</v>
      </c>
    </row>
    <row r="21" spans="1:5" x14ac:dyDescent="0.25">
      <c r="A21" t="s">
        <v>72</v>
      </c>
      <c r="B21" t="s">
        <v>541</v>
      </c>
      <c r="C21" t="s">
        <v>79</v>
      </c>
      <c r="D21" t="s">
        <v>79</v>
      </c>
      <c r="E21" s="6" t="str">
        <f t="shared" si="0"/>
        <v>INSERT INTO roles(id, character_name, created_at, updated_at) VALUES (DEFAULT, 'Noah', now(), now());</v>
      </c>
    </row>
    <row r="22" spans="1:5" x14ac:dyDescent="0.25">
      <c r="A22" t="s">
        <v>72</v>
      </c>
      <c r="B22" t="s">
        <v>551</v>
      </c>
      <c r="C22" t="s">
        <v>79</v>
      </c>
      <c r="D22" t="s">
        <v>79</v>
      </c>
      <c r="E22" s="6" t="str">
        <f t="shared" si="0"/>
        <v>INSERT INTO roles(id, character_name, created_at, updated_at) VALUES (DEFAULT, 'Landon Carter', now(), now());</v>
      </c>
    </row>
    <row r="23" spans="1:5" x14ac:dyDescent="0.25">
      <c r="A23" t="s">
        <v>72</v>
      </c>
      <c r="B23" t="s">
        <v>552</v>
      </c>
      <c r="C23" t="s">
        <v>79</v>
      </c>
      <c r="D23" t="s">
        <v>79</v>
      </c>
      <c r="E23" s="6" t="str">
        <f t="shared" si="0"/>
        <v>INSERT INTO roles(id, character_name, created_at, updated_at) VALUES (DEFAULT, 'Jamie Sullivan', now(), now());</v>
      </c>
    </row>
    <row r="24" spans="1:5" x14ac:dyDescent="0.25">
      <c r="A24" t="s">
        <v>72</v>
      </c>
      <c r="B24" t="s">
        <v>553</v>
      </c>
      <c r="C24" t="s">
        <v>79</v>
      </c>
      <c r="D24" t="s">
        <v>79</v>
      </c>
      <c r="E24" s="6" t="str">
        <f t="shared" si="0"/>
        <v>INSERT INTO roles(id, character_name, created_at, updated_at) VALUES (DEFAULT, 'Reverend Sullivan', now(), now());</v>
      </c>
    </row>
    <row r="25" spans="1:5" x14ac:dyDescent="0.25">
      <c r="A25" t="s">
        <v>72</v>
      </c>
      <c r="B25" t="s">
        <v>557</v>
      </c>
      <c r="C25" t="s">
        <v>79</v>
      </c>
      <c r="D25" t="s">
        <v>79</v>
      </c>
      <c r="E25" s="6" t="str">
        <f t="shared" si="0"/>
        <v>INSERT INTO roles(id, character_name, created_at, updated_at) VALUES (DEFAULT, 'Baby Houseman', now(), now());</v>
      </c>
    </row>
    <row r="26" spans="1:5" x14ac:dyDescent="0.25">
      <c r="A26" t="s">
        <v>72</v>
      </c>
      <c r="B26" t="s">
        <v>558</v>
      </c>
      <c r="C26" t="s">
        <v>79</v>
      </c>
      <c r="D26" t="s">
        <v>79</v>
      </c>
      <c r="E26" s="6" t="str">
        <f t="shared" si="0"/>
        <v>INSERT INTO roles(id, character_name, created_at, updated_at) VALUES (DEFAULT, 'Johnny Castle', now(), now());</v>
      </c>
    </row>
    <row r="27" spans="1:5" x14ac:dyDescent="0.25">
      <c r="A27" t="s">
        <v>72</v>
      </c>
      <c r="B27" t="s">
        <v>567</v>
      </c>
      <c r="C27" t="s">
        <v>79</v>
      </c>
      <c r="D27" t="s">
        <v>79</v>
      </c>
      <c r="E27" s="6" t="str">
        <f t="shared" si="0"/>
        <v>INSERT INTO roles(id, character_name, created_at, updated_at) VALUES (DEFAULT, 'William Thacker', now(), now());</v>
      </c>
    </row>
    <row r="28" spans="1:5" x14ac:dyDescent="0.25">
      <c r="A28" t="s">
        <v>72</v>
      </c>
      <c r="B28" t="s">
        <v>568</v>
      </c>
      <c r="C28" t="s">
        <v>79</v>
      </c>
      <c r="D28" t="s">
        <v>79</v>
      </c>
      <c r="E28" s="6" t="str">
        <f t="shared" si="0"/>
        <v>INSERT INTO roles(id, character_name, created_at, updated_at) VALUES (DEFAULT, 'Anna Scott', now(), now());</v>
      </c>
    </row>
    <row r="29" spans="1:5" x14ac:dyDescent="0.25">
      <c r="A29" t="s">
        <v>72</v>
      </c>
      <c r="B29" t="s">
        <v>571</v>
      </c>
      <c r="C29" t="s">
        <v>79</v>
      </c>
      <c r="D29" t="s">
        <v>79</v>
      </c>
      <c r="E29" s="6" t="str">
        <f t="shared" si="0"/>
        <v>INSERT INTO roles(id, character_name, created_at, updated_at) VALUES (DEFAULT, 'Vivian Ward', now(), now());</v>
      </c>
    </row>
    <row r="30" spans="1:5" x14ac:dyDescent="0.25">
      <c r="A30" t="s">
        <v>72</v>
      </c>
      <c r="B30" t="s">
        <v>572</v>
      </c>
      <c r="C30" t="s">
        <v>79</v>
      </c>
      <c r="D30" t="s">
        <v>79</v>
      </c>
      <c r="E30" s="6" t="str">
        <f t="shared" si="0"/>
        <v>INSERT INTO roles(id, character_name, created_at, updated_at) VALUES (DEFAULT, 'Edward Lewis', now(), now());</v>
      </c>
    </row>
    <row r="31" spans="1:5" x14ac:dyDescent="0.25">
      <c r="A31" t="s">
        <v>72</v>
      </c>
      <c r="B31" t="s">
        <v>579</v>
      </c>
      <c r="C31" t="s">
        <v>79</v>
      </c>
      <c r="D31" t="s">
        <v>79</v>
      </c>
      <c r="E31" s="6" t="str">
        <f t="shared" si="0"/>
        <v>INSERT INTO roles(id, character_name, created_at, updated_at) VALUES (DEFAULT, 'Lloyd Dobler', now(), now());</v>
      </c>
    </row>
    <row r="32" spans="1:5" x14ac:dyDescent="0.25">
      <c r="A32" t="s">
        <v>72</v>
      </c>
      <c r="B32" t="s">
        <v>580</v>
      </c>
      <c r="C32" t="s">
        <v>79</v>
      </c>
      <c r="D32" t="s">
        <v>79</v>
      </c>
      <c r="E32" s="6" t="str">
        <f t="shared" si="0"/>
        <v>INSERT INTO roles(id, character_name, created_at, updated_at) VALUES (DEFAULT, 'Diane Court', now(), now());</v>
      </c>
    </row>
    <row r="33" spans="1:5" x14ac:dyDescent="0.25">
      <c r="A33" t="s">
        <v>72</v>
      </c>
      <c r="B33" t="s">
        <v>590</v>
      </c>
      <c r="C33" t="s">
        <v>79</v>
      </c>
      <c r="D33" t="s">
        <v>79</v>
      </c>
      <c r="E33" s="6" t="str">
        <f t="shared" si="0"/>
        <v>INSERT INTO roles(id, character_name, created_at, updated_at) VALUES (DEFAULT, 'Jack Dawson', now(), now());</v>
      </c>
    </row>
    <row r="34" spans="1:5" x14ac:dyDescent="0.25">
      <c r="A34" t="s">
        <v>72</v>
      </c>
      <c r="B34" t="s">
        <v>591</v>
      </c>
      <c r="C34" t="s">
        <v>79</v>
      </c>
      <c r="D34" t="s">
        <v>79</v>
      </c>
      <c r="E34" s="6" t="str">
        <f t="shared" si="0"/>
        <v>INSERT INTO roles(id, character_name, created_at, updated_at) VALUES (DEFAULT, 'Rose DeWitt Bukater', now(), now());</v>
      </c>
    </row>
    <row r="35" spans="1:5" x14ac:dyDescent="0.25">
      <c r="A35" t="s">
        <v>72</v>
      </c>
      <c r="B35" t="s">
        <v>592</v>
      </c>
      <c r="C35" t="s">
        <v>79</v>
      </c>
      <c r="D35" t="s">
        <v>79</v>
      </c>
      <c r="E35" s="6" t="str">
        <f t="shared" si="0"/>
        <v>INSERT INTO roles(id, character_name, created_at, updated_at) VALUES (DEFAULT, 'Caledon Kockley', now(), now());</v>
      </c>
    </row>
    <row r="36" spans="1:5" x14ac:dyDescent="0.25">
      <c r="A36" t="s">
        <v>72</v>
      </c>
      <c r="B36" t="s">
        <v>597</v>
      </c>
      <c r="C36" t="s">
        <v>79</v>
      </c>
      <c r="D36" t="s">
        <v>79</v>
      </c>
      <c r="E36" s="6" t="str">
        <f t="shared" si="0"/>
        <v>INSERT INTO roles(id, character_name, created_at, updated_at) VALUES (DEFAULT, 'Holly', now(), now());</v>
      </c>
    </row>
    <row r="37" spans="1:5" x14ac:dyDescent="0.25">
      <c r="A37" t="s">
        <v>72</v>
      </c>
      <c r="B37" t="s">
        <v>598</v>
      </c>
      <c r="C37" t="s">
        <v>79</v>
      </c>
      <c r="D37" t="s">
        <v>79</v>
      </c>
      <c r="E37" s="6" t="str">
        <f t="shared" si="0"/>
        <v>INSERT INTO roles(id, character_name, created_at, updated_at) VALUES (DEFAULT, 'Gerry', now(), now());</v>
      </c>
    </row>
    <row r="38" spans="1:5" x14ac:dyDescent="0.25">
      <c r="A38" t="s">
        <v>72</v>
      </c>
      <c r="B38" t="s">
        <v>606</v>
      </c>
      <c r="C38" t="s">
        <v>79</v>
      </c>
      <c r="D38" t="s">
        <v>79</v>
      </c>
      <c r="E38" s="6" t="str">
        <f t="shared" si="0"/>
        <v>INSERT INTO roles(id, character_name, created_at, updated_at) VALUES (DEFAULT, 'Tristan Ludlow', now(), now());</v>
      </c>
    </row>
    <row r="39" spans="1:5" x14ac:dyDescent="0.25">
      <c r="A39" t="s">
        <v>72</v>
      </c>
      <c r="B39" t="s">
        <v>607</v>
      </c>
      <c r="C39" t="s">
        <v>79</v>
      </c>
      <c r="D39" t="s">
        <v>79</v>
      </c>
      <c r="E39" s="6" t="str">
        <f t="shared" si="0"/>
        <v>INSERT INTO roles(id, character_name, created_at, updated_at) VALUES (DEFAULT, 'Col. William Ludlow', now(), now());</v>
      </c>
    </row>
    <row r="40" spans="1:5" x14ac:dyDescent="0.25">
      <c r="A40" t="s">
        <v>72</v>
      </c>
      <c r="B40" t="s">
        <v>608</v>
      </c>
      <c r="C40" t="s">
        <v>79</v>
      </c>
      <c r="D40" t="s">
        <v>79</v>
      </c>
      <c r="E40" s="6" t="str">
        <f t="shared" si="0"/>
        <v>INSERT INTO roles(id, character_name, created_at, updated_at) VALUES (DEFAULT, 'Alfred Ludlow', now(), now());</v>
      </c>
    </row>
    <row r="41" spans="1:5" x14ac:dyDescent="0.25">
      <c r="A41" t="s">
        <v>72</v>
      </c>
      <c r="B41" t="s">
        <v>614</v>
      </c>
      <c r="C41" t="s">
        <v>79</v>
      </c>
      <c r="D41" t="s">
        <v>79</v>
      </c>
      <c r="E41" s="6" t="str">
        <f t="shared" si="0"/>
        <v>INSERT INTO roles(id, character_name, created_at, updated_at) VALUES (DEFAULT, 'Archilles', now(), now());</v>
      </c>
    </row>
    <row r="42" spans="1:5" x14ac:dyDescent="0.25">
      <c r="A42" t="s">
        <v>72</v>
      </c>
      <c r="B42" t="s">
        <v>615</v>
      </c>
      <c r="C42" t="s">
        <v>79</v>
      </c>
      <c r="D42" t="s">
        <v>79</v>
      </c>
      <c r="E42" s="6" t="str">
        <f t="shared" si="0"/>
        <v>INSERT INTO roles(id, character_name, created_at, updated_at) VALUES (DEFAULT, 'Hector', now(), now());</v>
      </c>
    </row>
    <row r="43" spans="1:5" x14ac:dyDescent="0.25">
      <c r="A43" t="s">
        <v>72</v>
      </c>
      <c r="B43" t="s">
        <v>616</v>
      </c>
      <c r="C43" t="s">
        <v>79</v>
      </c>
      <c r="D43" t="s">
        <v>79</v>
      </c>
      <c r="E43" s="6" t="str">
        <f t="shared" si="0"/>
        <v>INSERT INTO roles(id, character_name, created_at, updated_at) VALUES (DEFAULT, 'Paris', now(), now());</v>
      </c>
    </row>
    <row r="44" spans="1:5" x14ac:dyDescent="0.25">
      <c r="A44" t="s">
        <v>72</v>
      </c>
      <c r="B44" t="s">
        <v>623</v>
      </c>
      <c r="C44" t="s">
        <v>79</v>
      </c>
      <c r="D44" t="s">
        <v>79</v>
      </c>
      <c r="E44" s="6" t="str">
        <f t="shared" si="0"/>
        <v>INSERT INTO roles(id, character_name, created_at, updated_at) VALUES (DEFAULT, 'Somerset', now(), now());</v>
      </c>
    </row>
    <row r="45" spans="1:5" x14ac:dyDescent="0.25">
      <c r="A45" t="s">
        <v>72</v>
      </c>
      <c r="B45" t="s">
        <v>624</v>
      </c>
      <c r="C45" t="s">
        <v>79</v>
      </c>
      <c r="D45" t="s">
        <v>79</v>
      </c>
      <c r="E45" s="6" t="str">
        <f t="shared" si="0"/>
        <v>INSERT INTO roles(id, character_name, created_at, updated_at) VALUES (DEFAULT, 'Mills', now(), now());</v>
      </c>
    </row>
    <row r="46" spans="1:5" x14ac:dyDescent="0.25">
      <c r="A46" t="s">
        <v>72</v>
      </c>
      <c r="B46" t="s">
        <v>625</v>
      </c>
      <c r="C46" t="s">
        <v>79</v>
      </c>
      <c r="D46" t="s">
        <v>79</v>
      </c>
      <c r="E46" s="6" t="str">
        <f t="shared" si="0"/>
        <v>INSERT INTO roles(id, character_name, created_at, updated_at) VALUES (DEFAULT, 'John Doe', now(), now());</v>
      </c>
    </row>
    <row r="47" spans="1:5" x14ac:dyDescent="0.25">
      <c r="A47" t="s">
        <v>72</v>
      </c>
      <c r="B47" t="s">
        <v>633</v>
      </c>
      <c r="C47" t="s">
        <v>79</v>
      </c>
      <c r="D47" t="s">
        <v>79</v>
      </c>
      <c r="E47" s="6" t="str">
        <f t="shared" si="0"/>
        <v>INSERT INTO roles(id, character_name, created_at, updated_at) VALUES (DEFAULT, 'Xiao Mei', now(), now());</v>
      </c>
    </row>
    <row r="48" spans="1:5" x14ac:dyDescent="0.25">
      <c r="A48" t="s">
        <v>72</v>
      </c>
      <c r="B48" t="s">
        <v>634</v>
      </c>
      <c r="C48" t="s">
        <v>79</v>
      </c>
      <c r="D48" t="s">
        <v>79</v>
      </c>
      <c r="E48" s="6" t="str">
        <f t="shared" si="0"/>
        <v>INSERT INTO roles(id, character_name, created_at, updated_at) VALUES (DEFAULT, 'Jin', now(), now());</v>
      </c>
    </row>
    <row r="49" spans="1:5" x14ac:dyDescent="0.25">
      <c r="A49" t="s">
        <v>72</v>
      </c>
      <c r="B49" t="s">
        <v>635</v>
      </c>
      <c r="C49" t="s">
        <v>79</v>
      </c>
      <c r="D49" t="s">
        <v>79</v>
      </c>
      <c r="E49" s="6" t="str">
        <f t="shared" si="0"/>
        <v>INSERT INTO roles(id, character_name, created_at, updated_at) VALUES (DEFAULT, 'Leo', now(), now());</v>
      </c>
    </row>
    <row r="50" spans="1:5" x14ac:dyDescent="0.25">
      <c r="A50" t="s">
        <v>72</v>
      </c>
      <c r="B50" t="s">
        <v>644</v>
      </c>
      <c r="C50" t="s">
        <v>79</v>
      </c>
      <c r="D50" t="s">
        <v>79</v>
      </c>
      <c r="E50" s="6" t="str">
        <f t="shared" si="0"/>
        <v>INSERT INTO roles(id, character_name, created_at, updated_at) VALUES (DEFAULT, 'Nameless', now(), now());</v>
      </c>
    </row>
    <row r="51" spans="1:5" x14ac:dyDescent="0.25">
      <c r="A51" t="s">
        <v>72</v>
      </c>
      <c r="B51" t="s">
        <v>645</v>
      </c>
      <c r="C51" t="s">
        <v>79</v>
      </c>
      <c r="D51" t="s">
        <v>79</v>
      </c>
      <c r="E51" s="6" t="str">
        <f t="shared" si="0"/>
        <v>INSERT INTO roles(id, character_name, created_at, updated_at) VALUES (DEFAULT, 'Broken Sword', now(), now());</v>
      </c>
    </row>
    <row r="52" spans="1:5" x14ac:dyDescent="0.25">
      <c r="A52" t="s">
        <v>72</v>
      </c>
      <c r="B52" t="s">
        <v>646</v>
      </c>
      <c r="C52" t="s">
        <v>79</v>
      </c>
      <c r="D52" t="s">
        <v>79</v>
      </c>
      <c r="E52" s="6" t="str">
        <f t="shared" si="0"/>
        <v>INSERT INTO roles(id, character_name, created_at, updated_at) VALUES (DEFAULT, 'Flying Sword', now(), now());</v>
      </c>
    </row>
    <row r="53" spans="1:5" x14ac:dyDescent="0.25">
      <c r="A53" t="s">
        <v>72</v>
      </c>
      <c r="B53" t="s">
        <v>647</v>
      </c>
      <c r="C53" t="s">
        <v>79</v>
      </c>
      <c r="D53" t="s">
        <v>79</v>
      </c>
      <c r="E53" s="6" t="str">
        <f t="shared" si="0"/>
        <v>INSERT INTO roles(id, character_name, created_at, updated_at) VALUES (DEFAULT, 'Moon', now(), now());</v>
      </c>
    </row>
    <row r="54" spans="1:5" x14ac:dyDescent="0.25">
      <c r="A54" t="s">
        <v>72</v>
      </c>
      <c r="B54" t="s">
        <v>650</v>
      </c>
      <c r="C54" t="s">
        <v>79</v>
      </c>
      <c r="D54" t="s">
        <v>79</v>
      </c>
      <c r="E54" s="6" t="str">
        <f t="shared" si="0"/>
        <v>INSERT INTO roles(id, character_name, created_at, updated_at) VALUES (DEFAULT, 'Zhou Yu', now(), now());</v>
      </c>
    </row>
    <row r="55" spans="1:5" x14ac:dyDescent="0.25">
      <c r="A55" t="s">
        <v>72</v>
      </c>
      <c r="B55" t="s">
        <v>651</v>
      </c>
      <c r="C55" t="s">
        <v>79</v>
      </c>
      <c r="D55" t="s">
        <v>79</v>
      </c>
      <c r="E55" s="6" t="str">
        <f t="shared" si="0"/>
        <v>INSERT INTO roles(id, character_name, created_at, updated_at) VALUES (DEFAULT, 'Zhuge Liang', now(), now());</v>
      </c>
    </row>
    <row r="56" spans="1:5" x14ac:dyDescent="0.25">
      <c r="A56" t="s">
        <v>72</v>
      </c>
      <c r="B56" t="s">
        <v>652</v>
      </c>
      <c r="C56" t="s">
        <v>79</v>
      </c>
      <c r="D56" t="s">
        <v>79</v>
      </c>
      <c r="E56" s="6" t="str">
        <f t="shared" si="0"/>
        <v>INSERT INTO roles(id, character_name, created_at, updated_at) VALUES (DEFAULT, 'Cao Cao', now(), now());</v>
      </c>
    </row>
    <row r="57" spans="1:5" x14ac:dyDescent="0.25">
      <c r="A57" t="s">
        <v>72</v>
      </c>
      <c r="B57" t="s">
        <v>276</v>
      </c>
      <c r="C57" t="s">
        <v>79</v>
      </c>
      <c r="D57" t="s">
        <v>79</v>
      </c>
      <c r="E57" s="6" t="str">
        <f t="shared" si="0"/>
        <v>INSERT INTO roles(id, character_name, created_at, updated_at) VALUES (DEFAULT, 'Terminator', now(), now());</v>
      </c>
    </row>
    <row r="58" spans="1:5" x14ac:dyDescent="0.25">
      <c r="A58" t="s">
        <v>72</v>
      </c>
      <c r="B58" t="s">
        <v>659</v>
      </c>
      <c r="C58" t="s">
        <v>79</v>
      </c>
      <c r="D58" t="s">
        <v>79</v>
      </c>
      <c r="E58" s="6" t="str">
        <f t="shared" si="0"/>
        <v>INSERT INTO roles(id, character_name, created_at, updated_at) VALUES (DEFAULT, 'Sarah Connor', now(), now());</v>
      </c>
    </row>
    <row r="59" spans="1:5" x14ac:dyDescent="0.25">
      <c r="A59" t="s">
        <v>72</v>
      </c>
      <c r="B59" t="s">
        <v>660</v>
      </c>
      <c r="C59" t="s">
        <v>79</v>
      </c>
      <c r="D59" t="s">
        <v>79</v>
      </c>
      <c r="E59" s="6" t="str">
        <f t="shared" si="0"/>
        <v>INSERT INTO roles(id, character_name, created_at, updated_at) VALUES (DEFAULT, 'Kyle Reese', now(), now());</v>
      </c>
    </row>
    <row r="60" spans="1:5" x14ac:dyDescent="0.25">
      <c r="A60" t="s">
        <v>72</v>
      </c>
      <c r="B60" t="s">
        <v>668</v>
      </c>
      <c r="C60" t="s">
        <v>79</v>
      </c>
      <c r="D60" t="s">
        <v>79</v>
      </c>
      <c r="E60" s="6" t="str">
        <f t="shared" si="0"/>
        <v>INSERT INTO roles(id, character_name, created_at, updated_at) VALUES (DEFAULT, 'Ripley', now(), now());</v>
      </c>
    </row>
    <row r="61" spans="1:5" x14ac:dyDescent="0.25">
      <c r="A61" t="s">
        <v>72</v>
      </c>
      <c r="B61" t="s">
        <v>669</v>
      </c>
      <c r="C61" t="s">
        <v>79</v>
      </c>
      <c r="D61" t="s">
        <v>79</v>
      </c>
      <c r="E61" s="6" t="str">
        <f t="shared" si="0"/>
        <v>INSERT INTO roles(id, character_name, created_at, updated_at) VALUES (DEFAULT, 'Dallas', now(), now());</v>
      </c>
    </row>
    <row r="62" spans="1:5" x14ac:dyDescent="0.25">
      <c r="A62" t="s">
        <v>72</v>
      </c>
      <c r="B62" t="s">
        <v>670</v>
      </c>
      <c r="C62" t="s">
        <v>79</v>
      </c>
      <c r="D62" t="s">
        <v>79</v>
      </c>
      <c r="E62" s="6" t="str">
        <f t="shared" si="0"/>
        <v>INSERT INTO roles(id, character_name, created_at, updated_at) VALUES (DEFAULT, 'Kane', now(), now());</v>
      </c>
    </row>
    <row r="63" spans="1:5" x14ac:dyDescent="0.25">
      <c r="A63" t="s">
        <v>72</v>
      </c>
      <c r="B63" t="s">
        <v>681</v>
      </c>
      <c r="C63" t="s">
        <v>79</v>
      </c>
      <c r="D63" t="s">
        <v>79</v>
      </c>
      <c r="E63" s="6" t="str">
        <f t="shared" si="0"/>
        <v>INSERT INTO roles(id, character_name, created_at, updated_at) VALUES (DEFAULT, 'Elizabeth Shaw', now(), now());</v>
      </c>
    </row>
    <row r="64" spans="1:5" x14ac:dyDescent="0.25">
      <c r="A64" t="s">
        <v>72</v>
      </c>
      <c r="B64" t="s">
        <v>682</v>
      </c>
      <c r="C64" t="s">
        <v>79</v>
      </c>
      <c r="D64" t="s">
        <v>79</v>
      </c>
      <c r="E64" s="6" t="str">
        <f t="shared" si="0"/>
        <v>INSERT INTO roles(id, character_name, created_at, updated_at) VALUES (DEFAULT, 'Charlie Holloway', now(), now());</v>
      </c>
    </row>
    <row r="65" spans="1:5" x14ac:dyDescent="0.25">
      <c r="A65" t="s">
        <v>72</v>
      </c>
      <c r="B65" t="s">
        <v>626</v>
      </c>
      <c r="C65" t="s">
        <v>79</v>
      </c>
      <c r="D65" t="s">
        <v>79</v>
      </c>
      <c r="E65" s="6" t="str">
        <f t="shared" si="0"/>
        <v>INSERT INTO roles(id, character_name, created_at, updated_at) VALUES (DEFAULT, 'David', now(), now());</v>
      </c>
    </row>
    <row r="66" spans="1:5" x14ac:dyDescent="0.25">
      <c r="A66" t="s">
        <v>72</v>
      </c>
      <c r="B66" t="s">
        <v>683</v>
      </c>
      <c r="C66" t="s">
        <v>79</v>
      </c>
      <c r="D66" t="s">
        <v>79</v>
      </c>
      <c r="E66" s="6" t="str">
        <f t="shared" si="0"/>
        <v>INSERT INTO roles(id, character_name, created_at, updated_at) VALUES (DEFAULT, 'Meredith Vickers', now(), now());</v>
      </c>
    </row>
    <row r="67" spans="1:5" x14ac:dyDescent="0.25">
      <c r="A67" t="s">
        <v>72</v>
      </c>
      <c r="B67" t="s">
        <v>691</v>
      </c>
      <c r="C67" t="s">
        <v>79</v>
      </c>
      <c r="D67" t="s">
        <v>79</v>
      </c>
      <c r="E67" s="6" t="str">
        <f t="shared" ref="E67:E123" si="1" xml:space="preserve"> "INSERT INTO roles("&amp;A$1&amp;", "&amp;B$1&amp;", "&amp;C$1&amp;", "&amp;D$1&amp;") VALUES ("&amp;A67&amp;", '"&amp;B67&amp;"', "&amp;C67&amp;", "&amp;D67&amp;");"</f>
        <v>INSERT INTO roles(id, character_name, created_at, updated_at) VALUES (DEFAULT, 'Dr. Norman Goodman', now(), now());</v>
      </c>
    </row>
    <row r="68" spans="1:5" x14ac:dyDescent="0.25">
      <c r="A68" t="s">
        <v>72</v>
      </c>
      <c r="B68" t="s">
        <v>692</v>
      </c>
      <c r="C68" t="s">
        <v>79</v>
      </c>
      <c r="D68" t="s">
        <v>79</v>
      </c>
      <c r="E68" s="6" t="str">
        <f t="shared" si="1"/>
        <v>INSERT INTO roles(id, character_name, created_at, updated_at) VALUES (DEFAULT, 'Dr. Elizabeth Halperin', now(), now());</v>
      </c>
    </row>
    <row r="69" spans="1:5" x14ac:dyDescent="0.25">
      <c r="A69" t="s">
        <v>72</v>
      </c>
      <c r="B69" t="s">
        <v>693</v>
      </c>
      <c r="C69" t="s">
        <v>79</v>
      </c>
      <c r="D69" t="s">
        <v>79</v>
      </c>
      <c r="E69" s="6" t="str">
        <f t="shared" si="1"/>
        <v>INSERT INTO roles(id, character_name, created_at, updated_at) VALUES (DEFAULT, 'Dr. Harry Adams', now(), now());</v>
      </c>
    </row>
    <row r="70" spans="1:5" x14ac:dyDescent="0.25">
      <c r="A70" t="s">
        <v>72</v>
      </c>
      <c r="B70" t="s">
        <v>703</v>
      </c>
      <c r="C70" t="s">
        <v>79</v>
      </c>
      <c r="D70" t="s">
        <v>79</v>
      </c>
      <c r="E70" s="6" t="str">
        <f t="shared" si="1"/>
        <v>INSERT INTO roles(id, character_name, created_at, updated_at) VALUES (DEFAULT, 'Luke Skywalker', now(), now());</v>
      </c>
    </row>
    <row r="71" spans="1:5" x14ac:dyDescent="0.25">
      <c r="A71" t="s">
        <v>72</v>
      </c>
      <c r="B71" t="s">
        <v>704</v>
      </c>
      <c r="C71" t="s">
        <v>79</v>
      </c>
      <c r="D71" t="s">
        <v>79</v>
      </c>
      <c r="E71" s="6" t="str">
        <f t="shared" si="1"/>
        <v>INSERT INTO roles(id, character_name, created_at, updated_at) VALUES (DEFAULT, 'Han Solo', now(), now());</v>
      </c>
    </row>
    <row r="72" spans="1:5" x14ac:dyDescent="0.25">
      <c r="A72" t="s">
        <v>72</v>
      </c>
      <c r="B72" t="s">
        <v>705</v>
      </c>
      <c r="C72" t="s">
        <v>79</v>
      </c>
      <c r="D72" t="s">
        <v>79</v>
      </c>
      <c r="E72" s="6" t="str">
        <f t="shared" si="1"/>
        <v>INSERT INTO roles(id, character_name, created_at, updated_at) VALUES (DEFAULT, 'Princess Leia Organa', now(), now());</v>
      </c>
    </row>
    <row r="73" spans="1:5" x14ac:dyDescent="0.25">
      <c r="A73" t="s">
        <v>72</v>
      </c>
      <c r="B73" t="s">
        <v>711</v>
      </c>
      <c r="C73" t="s">
        <v>79</v>
      </c>
      <c r="D73" t="s">
        <v>79</v>
      </c>
      <c r="E73" s="6" t="str">
        <f t="shared" si="1"/>
        <v>INSERT INTO roles(id, character_name, created_at, updated_at) VALUES (DEFAULT, 'Michael Burry', now(), now());</v>
      </c>
    </row>
    <row r="74" spans="1:5" x14ac:dyDescent="0.25">
      <c r="A74" t="s">
        <v>72</v>
      </c>
      <c r="B74" t="s">
        <v>712</v>
      </c>
      <c r="C74" t="s">
        <v>79</v>
      </c>
      <c r="D74" t="s">
        <v>79</v>
      </c>
      <c r="E74" s="6" t="str">
        <f t="shared" si="1"/>
        <v>INSERT INTO roles(id, character_name, created_at, updated_at) VALUES (DEFAULT, 'Mark Baum', now(), now());</v>
      </c>
    </row>
    <row r="75" spans="1:5" x14ac:dyDescent="0.25">
      <c r="A75" t="s">
        <v>72</v>
      </c>
      <c r="B75" t="s">
        <v>713</v>
      </c>
      <c r="C75" t="s">
        <v>79</v>
      </c>
      <c r="D75" t="s">
        <v>79</v>
      </c>
      <c r="E75" s="6" t="str">
        <f t="shared" si="1"/>
        <v>INSERT INTO roles(id, character_name, created_at, updated_at) VALUES (DEFAULT, 'Jared Vennett', now(), now());</v>
      </c>
    </row>
    <row r="76" spans="1:5" x14ac:dyDescent="0.25">
      <c r="A76" t="s">
        <v>72</v>
      </c>
      <c r="B76" t="s">
        <v>714</v>
      </c>
      <c r="C76" t="s">
        <v>79</v>
      </c>
      <c r="D76" t="s">
        <v>79</v>
      </c>
      <c r="E76" s="6" t="str">
        <f t="shared" si="1"/>
        <v>INSERT INTO roles(id, character_name, created_at, updated_at) VALUES (DEFAULT, 'Ben Rickert', now(), now());</v>
      </c>
    </row>
    <row r="77" spans="1:5" x14ac:dyDescent="0.25">
      <c r="A77" t="s">
        <v>72</v>
      </c>
      <c r="B77" t="s">
        <v>722</v>
      </c>
      <c r="C77" t="s">
        <v>79</v>
      </c>
      <c r="D77" t="s">
        <v>79</v>
      </c>
      <c r="E77" s="6" t="str">
        <f t="shared" si="1"/>
        <v>INSERT INTO roles(id, character_name, created_at, updated_at) VALUES (DEFAULT, 'Shohei Sugiyama', now(), now());</v>
      </c>
    </row>
    <row r="78" spans="1:5" x14ac:dyDescent="0.25">
      <c r="A78" t="s">
        <v>72</v>
      </c>
      <c r="B78" s="15" t="s">
        <v>723</v>
      </c>
      <c r="C78" t="s">
        <v>79</v>
      </c>
      <c r="D78" t="s">
        <v>79</v>
      </c>
      <c r="E78" s="6" t="str">
        <f t="shared" si="1"/>
        <v>INSERT INTO roles(id, character_name, created_at, updated_at) VALUES (DEFAULT, 'Mai Kishikawa', now(), now());</v>
      </c>
    </row>
    <row r="79" spans="1:5" x14ac:dyDescent="0.25">
      <c r="A79" t="s">
        <v>72</v>
      </c>
      <c r="B79" t="s">
        <v>730</v>
      </c>
      <c r="C79" t="s">
        <v>79</v>
      </c>
      <c r="D79" t="s">
        <v>79</v>
      </c>
      <c r="E79" s="6" t="str">
        <f t="shared" si="1"/>
        <v>INSERT INTO roles(id, character_name, created_at, updated_at) VALUES (DEFAULT, 'John Clark', now(), now());</v>
      </c>
    </row>
    <row r="80" spans="1:5" x14ac:dyDescent="0.25">
      <c r="A80" t="s">
        <v>72</v>
      </c>
      <c r="B80" t="s">
        <v>731</v>
      </c>
      <c r="C80" t="s">
        <v>79</v>
      </c>
      <c r="D80" t="s">
        <v>79</v>
      </c>
      <c r="E80" s="6" t="str">
        <f t="shared" si="1"/>
        <v>INSERT INTO roles(id, character_name, created_at, updated_at) VALUES (DEFAULT, 'Paulina', now(), now());</v>
      </c>
    </row>
    <row r="81" spans="1:5" x14ac:dyDescent="0.25">
      <c r="A81" t="s">
        <v>72</v>
      </c>
      <c r="B81" t="s">
        <v>732</v>
      </c>
      <c r="C81" t="s">
        <v>79</v>
      </c>
      <c r="D81" t="s">
        <v>79</v>
      </c>
      <c r="E81" s="6" t="str">
        <f t="shared" si="1"/>
        <v>INSERT INTO roles(id, character_name, created_at, updated_at) VALUES (DEFAULT, 'Beverly Clark', now(), now());</v>
      </c>
    </row>
    <row r="82" spans="1:5" x14ac:dyDescent="0.25">
      <c r="A82" t="s">
        <v>72</v>
      </c>
      <c r="B82" t="s">
        <v>339</v>
      </c>
      <c r="C82" t="s">
        <v>79</v>
      </c>
      <c r="D82" t="s">
        <v>79</v>
      </c>
      <c r="E82" s="6" t="str">
        <f t="shared" si="1"/>
        <v>INSERT INTO roles(id, character_name, created_at, updated_at) VALUES (DEFAULT, 'Forrest Gump', now(), now());</v>
      </c>
    </row>
    <row r="83" spans="1:5" x14ac:dyDescent="0.25">
      <c r="A83" t="s">
        <v>72</v>
      </c>
      <c r="B83" t="s">
        <v>740</v>
      </c>
      <c r="C83" t="s">
        <v>79</v>
      </c>
      <c r="D83" t="s">
        <v>79</v>
      </c>
      <c r="E83" s="6" t="str">
        <f t="shared" si="1"/>
        <v>INSERT INTO roles(id, character_name, created_at, updated_at) VALUES (DEFAULT, 'Jenny Curran', now(), now());</v>
      </c>
    </row>
    <row r="84" spans="1:5" x14ac:dyDescent="0.25">
      <c r="A84" t="s">
        <v>72</v>
      </c>
      <c r="B84" t="s">
        <v>741</v>
      </c>
      <c r="C84" t="s">
        <v>79</v>
      </c>
      <c r="D84" t="s">
        <v>79</v>
      </c>
      <c r="E84" s="6" t="str">
        <f t="shared" si="1"/>
        <v>INSERT INTO roles(id, character_name, created_at, updated_at) VALUES (DEFAULT, 'Lieutenant Dan Taylor', now(), now());</v>
      </c>
    </row>
    <row r="85" spans="1:5" x14ac:dyDescent="0.25">
      <c r="A85" t="s">
        <v>72</v>
      </c>
      <c r="B85" t="s">
        <v>751</v>
      </c>
      <c r="C85" t="s">
        <v>79</v>
      </c>
      <c r="D85" t="s">
        <v>79</v>
      </c>
      <c r="E85" s="6" t="str">
        <f t="shared" si="1"/>
        <v>INSERT INTO roles(id, character_name, created_at, updated_at) VALUES (DEFAULT, 'Jean Valjean', now(), now());</v>
      </c>
    </row>
    <row r="86" spans="1:5" x14ac:dyDescent="0.25">
      <c r="A86" t="s">
        <v>72</v>
      </c>
      <c r="B86" t="s">
        <v>752</v>
      </c>
      <c r="C86" t="s">
        <v>79</v>
      </c>
      <c r="D86" t="s">
        <v>79</v>
      </c>
      <c r="E86" s="6" t="str">
        <f t="shared" si="1"/>
        <v>INSERT INTO roles(id, character_name, created_at, updated_at) VALUES (DEFAULT, 'Javert', now(), now());</v>
      </c>
    </row>
    <row r="87" spans="1:5" x14ac:dyDescent="0.25">
      <c r="A87" t="s">
        <v>72</v>
      </c>
      <c r="B87" t="s">
        <v>753</v>
      </c>
      <c r="C87" t="s">
        <v>79</v>
      </c>
      <c r="D87" t="s">
        <v>79</v>
      </c>
      <c r="E87" s="6" t="str">
        <f t="shared" si="1"/>
        <v>INSERT INTO roles(id, character_name, created_at, updated_at) VALUES (DEFAULT, 'Fantine', now(), now());</v>
      </c>
    </row>
    <row r="88" spans="1:5" x14ac:dyDescent="0.25">
      <c r="A88" t="s">
        <v>72</v>
      </c>
      <c r="B88" t="s">
        <v>754</v>
      </c>
      <c r="C88" t="s">
        <v>79</v>
      </c>
      <c r="D88" t="s">
        <v>79</v>
      </c>
      <c r="E88" s="6" t="str">
        <f t="shared" si="1"/>
        <v>INSERT INTO roles(id, character_name, created_at, updated_at) VALUES (DEFAULT, 'Cosette', now(), now());</v>
      </c>
    </row>
    <row r="89" spans="1:5" x14ac:dyDescent="0.25">
      <c r="A89" t="s">
        <v>72</v>
      </c>
      <c r="B89" t="s">
        <v>755</v>
      </c>
      <c r="C89" t="s">
        <v>79</v>
      </c>
      <c r="D89" t="s">
        <v>79</v>
      </c>
      <c r="E89" s="6" t="str">
        <f t="shared" si="1"/>
        <v>INSERT INTO roles(id, character_name, created_at, updated_at) VALUES (DEFAULT, 'Marius', now(), now());</v>
      </c>
    </row>
    <row r="90" spans="1:5" x14ac:dyDescent="0.25">
      <c r="A90" t="s">
        <v>72</v>
      </c>
      <c r="B90" t="s">
        <v>765</v>
      </c>
      <c r="C90" t="s">
        <v>79</v>
      </c>
      <c r="D90" t="s">
        <v>79</v>
      </c>
      <c r="E90" s="6" t="str">
        <f t="shared" si="1"/>
        <v>INSERT INTO roles(id, character_name, created_at, updated_at) VALUES (DEFAULT, 'Vincent Freeman', now(), now());</v>
      </c>
    </row>
    <row r="91" spans="1:5" x14ac:dyDescent="0.25">
      <c r="A91" t="s">
        <v>72</v>
      </c>
      <c r="B91" t="s">
        <v>766</v>
      </c>
      <c r="C91" t="s">
        <v>79</v>
      </c>
      <c r="D91" t="s">
        <v>79</v>
      </c>
      <c r="E91" s="6" t="str">
        <f t="shared" si="1"/>
        <v>INSERT INTO roles(id, character_name, created_at, updated_at) VALUES (DEFAULT, 'Irene Cassini', now(), now());</v>
      </c>
    </row>
    <row r="92" spans="1:5" x14ac:dyDescent="0.25">
      <c r="A92" t="s">
        <v>72</v>
      </c>
      <c r="B92" t="s">
        <v>767</v>
      </c>
      <c r="C92" t="s">
        <v>79</v>
      </c>
      <c r="D92" t="s">
        <v>79</v>
      </c>
      <c r="E92" s="6" t="str">
        <f t="shared" si="1"/>
        <v>INSERT INTO roles(id, character_name, created_at, updated_at) VALUES (DEFAULT, 'Jerome Eugene Morrow', now(), now());</v>
      </c>
    </row>
    <row r="93" spans="1:5" x14ac:dyDescent="0.25">
      <c r="A93" t="s">
        <v>72</v>
      </c>
      <c r="B93" t="s">
        <v>291</v>
      </c>
      <c r="C93" t="s">
        <v>79</v>
      </c>
      <c r="D93" t="s">
        <v>79</v>
      </c>
      <c r="E93" s="6" t="str">
        <f t="shared" si="1"/>
        <v>INSERT INTO roles(id, character_name, created_at, updated_at) VALUES (DEFAULT, 'Larry Crowne', now(), now());</v>
      </c>
    </row>
    <row r="94" spans="1:5" x14ac:dyDescent="0.25">
      <c r="A94" t="s">
        <v>72</v>
      </c>
      <c r="B94" t="s">
        <v>773</v>
      </c>
      <c r="C94" t="s">
        <v>79</v>
      </c>
      <c r="D94" t="s">
        <v>79</v>
      </c>
      <c r="E94" s="6" t="str">
        <f t="shared" si="1"/>
        <v>INSERT INTO roles(id, character_name, created_at, updated_at) VALUES (DEFAULT, 'Mercedes Tainot', now(), now());</v>
      </c>
    </row>
    <row r="95" spans="1:5" x14ac:dyDescent="0.25">
      <c r="A95" t="s">
        <v>72</v>
      </c>
      <c r="B95" t="s">
        <v>774</v>
      </c>
      <c r="C95" t="s">
        <v>79</v>
      </c>
      <c r="D95" t="s">
        <v>79</v>
      </c>
      <c r="E95" s="6" t="str">
        <f t="shared" si="1"/>
        <v>INSERT INTO roles(id, character_name, created_at, updated_at) VALUES (DEFAULT, 'Samantha', now(), now());</v>
      </c>
    </row>
    <row r="96" spans="1:5" x14ac:dyDescent="0.25">
      <c r="A96" t="s">
        <v>72</v>
      </c>
      <c r="B96" t="s">
        <v>777</v>
      </c>
      <c r="C96" t="s">
        <v>79</v>
      </c>
      <c r="D96" t="s">
        <v>79</v>
      </c>
      <c r="E96" s="6" t="str">
        <f t="shared" si="1"/>
        <v>INSERT INTO roles(id, character_name, created_at, updated_at) VALUES (DEFAULT, 'Carl Fredricksen', now(), now());</v>
      </c>
    </row>
    <row r="97" spans="1:5" x14ac:dyDescent="0.25">
      <c r="A97" t="s">
        <v>72</v>
      </c>
      <c r="B97" t="s">
        <v>745</v>
      </c>
      <c r="C97" t="s">
        <v>79</v>
      </c>
      <c r="D97" t="s">
        <v>79</v>
      </c>
      <c r="E97" s="6" t="str">
        <f t="shared" si="1"/>
        <v>INSERT INTO roles(id, character_name, created_at, updated_at) VALUES (DEFAULT, 'Russell', now(), now());</v>
      </c>
    </row>
    <row r="98" spans="1:5" x14ac:dyDescent="0.25">
      <c r="A98" t="s">
        <v>72</v>
      </c>
      <c r="B98" t="s">
        <v>787</v>
      </c>
      <c r="C98" t="s">
        <v>79</v>
      </c>
      <c r="D98" t="s">
        <v>79</v>
      </c>
      <c r="E98" s="6" t="str">
        <f t="shared" si="1"/>
        <v>INSERT INTO roles(id, character_name, created_at, updated_at) VALUES (DEFAULT, 'Woody', now(), now());</v>
      </c>
    </row>
    <row r="99" spans="1:5" x14ac:dyDescent="0.25">
      <c r="A99" t="s">
        <v>72</v>
      </c>
      <c r="B99" t="s">
        <v>788</v>
      </c>
      <c r="C99" t="s">
        <v>79</v>
      </c>
      <c r="D99" t="s">
        <v>79</v>
      </c>
      <c r="E99" s="6" t="str">
        <f t="shared" si="1"/>
        <v>INSERT INTO roles(id, character_name, created_at, updated_at) VALUES (DEFAULT, 'Buzz Lightyear', now(), now());</v>
      </c>
    </row>
    <row r="100" spans="1:5" x14ac:dyDescent="0.25">
      <c r="A100" t="s">
        <v>72</v>
      </c>
      <c r="B100" t="s">
        <v>789</v>
      </c>
      <c r="C100" t="s">
        <v>79</v>
      </c>
      <c r="D100" t="s">
        <v>79</v>
      </c>
      <c r="E100" s="6" t="str">
        <f t="shared" si="1"/>
        <v>INSERT INTO roles(id, character_name, created_at, updated_at) VALUES (DEFAULT, 'Mr. Potato Head', now(), now());</v>
      </c>
    </row>
    <row r="101" spans="1:5" x14ac:dyDescent="0.25">
      <c r="A101" t="s">
        <v>72</v>
      </c>
      <c r="B101" t="s">
        <v>800</v>
      </c>
      <c r="C101" t="s">
        <v>79</v>
      </c>
      <c r="D101" t="s">
        <v>79</v>
      </c>
      <c r="E101" s="6" t="str">
        <f t="shared" si="1"/>
        <v>INSERT INTO roles(id, character_name, created_at, updated_at) VALUES (DEFAULT, 'Kirk', now(), now());</v>
      </c>
    </row>
    <row r="102" spans="1:5" x14ac:dyDescent="0.25">
      <c r="A102" t="s">
        <v>72</v>
      </c>
      <c r="B102" t="s">
        <v>801</v>
      </c>
      <c r="C102" t="s">
        <v>79</v>
      </c>
      <c r="D102" t="s">
        <v>79</v>
      </c>
      <c r="E102" s="6" t="str">
        <f t="shared" si="1"/>
        <v>INSERT INTO roles(id, character_name, created_at, updated_at) VALUES (DEFAULT, 'Spock', now(), now());</v>
      </c>
    </row>
    <row r="103" spans="1:5" x14ac:dyDescent="0.25">
      <c r="A103" t="s">
        <v>72</v>
      </c>
      <c r="B103" t="s">
        <v>802</v>
      </c>
      <c r="C103" t="s">
        <v>79</v>
      </c>
      <c r="D103" t="s">
        <v>79</v>
      </c>
      <c r="E103" s="6" t="str">
        <f t="shared" si="1"/>
        <v>INSERT INTO roles(id, character_name, created_at, updated_at) VALUES (DEFAULT, 'Uhura', now(), now());</v>
      </c>
    </row>
    <row r="104" spans="1:5" x14ac:dyDescent="0.25">
      <c r="A104" t="s">
        <v>72</v>
      </c>
      <c r="B104" t="s">
        <v>803</v>
      </c>
      <c r="C104" t="s">
        <v>79</v>
      </c>
      <c r="D104" t="s">
        <v>79</v>
      </c>
      <c r="E104" s="6" t="str">
        <f t="shared" si="1"/>
        <v>INSERT INTO roles(id, character_name, created_at, updated_at) VALUES (DEFAULT, 'Khan', now(), now());</v>
      </c>
    </row>
    <row r="105" spans="1:5" x14ac:dyDescent="0.25">
      <c r="A105" t="s">
        <v>72</v>
      </c>
      <c r="B105" t="s">
        <v>812</v>
      </c>
      <c r="C105" t="s">
        <v>79</v>
      </c>
      <c r="D105" t="s">
        <v>79</v>
      </c>
      <c r="E105" s="6" t="str">
        <f t="shared" si="1"/>
        <v>INSERT INTO roles(id, character_name, created_at, updated_at) VALUES (DEFAULT, 'Bruce Wayne / Batman', now(), now());</v>
      </c>
    </row>
    <row r="106" spans="1:5" x14ac:dyDescent="0.25">
      <c r="A106" t="s">
        <v>72</v>
      </c>
      <c r="B106" t="s">
        <v>1178</v>
      </c>
      <c r="C106" t="s">
        <v>79</v>
      </c>
      <c r="D106" t="s">
        <v>79</v>
      </c>
      <c r="E106" s="6" t="str">
        <f t="shared" si="1"/>
        <v>INSERT INTO roles(id, character_name, created_at, updated_at) VALUES (DEFAULT, 'Alfred', now(), now());</v>
      </c>
    </row>
    <row r="107" spans="1:5" x14ac:dyDescent="0.25">
      <c r="A107" t="s">
        <v>72</v>
      </c>
      <c r="B107" t="s">
        <v>813</v>
      </c>
      <c r="C107" t="s">
        <v>79</v>
      </c>
      <c r="D107" t="s">
        <v>79</v>
      </c>
      <c r="E107" s="6" t="str">
        <f t="shared" si="1"/>
        <v>INSERT INTO roles(id, character_name, created_at, updated_at) VALUES (DEFAULT, 'Rachel Dawes', now(), now());</v>
      </c>
    </row>
    <row r="108" spans="1:5" x14ac:dyDescent="0.25">
      <c r="A108" t="s">
        <v>72</v>
      </c>
      <c r="B108" t="s">
        <v>814</v>
      </c>
      <c r="C108" t="s">
        <v>79</v>
      </c>
      <c r="D108" t="s">
        <v>79</v>
      </c>
      <c r="E108" s="6" t="str">
        <f t="shared" si="1"/>
        <v>INSERT INTO roles(id, character_name, created_at, updated_at) VALUES (DEFAULT, 'Ducard', now(), now());</v>
      </c>
    </row>
    <row r="109" spans="1:5" x14ac:dyDescent="0.25">
      <c r="A109" t="s">
        <v>72</v>
      </c>
      <c r="B109" t="s">
        <v>820</v>
      </c>
      <c r="C109" t="s">
        <v>79</v>
      </c>
      <c r="D109" t="s">
        <v>79</v>
      </c>
      <c r="E109" s="6" t="str">
        <f t="shared" si="1"/>
        <v>INSERT INTO roles(id, character_name, created_at, updated_at) VALUES (DEFAULT, 'James B. Donovan', now(), now());</v>
      </c>
    </row>
    <row r="110" spans="1:5" x14ac:dyDescent="0.25">
      <c r="A110" t="s">
        <v>72</v>
      </c>
      <c r="B110" t="s">
        <v>821</v>
      </c>
      <c r="C110" t="s">
        <v>79</v>
      </c>
      <c r="D110" t="s">
        <v>79</v>
      </c>
      <c r="E110" s="6" t="str">
        <f t="shared" si="1"/>
        <v>INSERT INTO roles(id, character_name, created_at, updated_at) VALUES (DEFAULT, 'Rudolf Abel', now(), now());</v>
      </c>
    </row>
    <row r="111" spans="1:5" x14ac:dyDescent="0.25">
      <c r="A111" t="s">
        <v>72</v>
      </c>
      <c r="B111" t="s">
        <v>822</v>
      </c>
      <c r="C111" t="s">
        <v>79</v>
      </c>
      <c r="D111" t="s">
        <v>79</v>
      </c>
      <c r="E111" s="6" t="str">
        <f t="shared" si="1"/>
        <v>INSERT INTO roles(id, character_name, created_at, updated_at) VALUES (DEFAULT, 'Mary Donovan', now(), now());</v>
      </c>
    </row>
    <row r="112" spans="1:5" x14ac:dyDescent="0.25">
      <c r="A112" t="s">
        <v>72</v>
      </c>
      <c r="B112" t="s">
        <v>828</v>
      </c>
      <c r="C112" t="s">
        <v>79</v>
      </c>
      <c r="D112" t="s">
        <v>79</v>
      </c>
      <c r="E112" s="6" t="str">
        <f t="shared" si="1"/>
        <v>INSERT INTO roles(id, character_name, created_at, updated_at) VALUES (DEFAULT, 'Jake Sully', now(), now());</v>
      </c>
    </row>
    <row r="113" spans="1:5" x14ac:dyDescent="0.25">
      <c r="A113" t="s">
        <v>72</v>
      </c>
      <c r="B113" t="s">
        <v>829</v>
      </c>
      <c r="C113" t="s">
        <v>79</v>
      </c>
      <c r="D113" t="s">
        <v>79</v>
      </c>
      <c r="E113" s="6" t="str">
        <f t="shared" si="1"/>
        <v>INSERT INTO roles(id, character_name, created_at, updated_at) VALUES (DEFAULT, 'Neytiri', now(), now());</v>
      </c>
    </row>
    <row r="114" spans="1:5" x14ac:dyDescent="0.25">
      <c r="A114" t="s">
        <v>72</v>
      </c>
      <c r="B114" t="s">
        <v>830</v>
      </c>
      <c r="C114" t="s">
        <v>79</v>
      </c>
      <c r="D114" t="s">
        <v>79</v>
      </c>
      <c r="E114" s="6" t="str">
        <f t="shared" si="1"/>
        <v>INSERT INTO roles(id, character_name, created_at, updated_at) VALUES (DEFAULT, 'Dr. Grace Augustine', now(), now());</v>
      </c>
    </row>
    <row r="115" spans="1:5" x14ac:dyDescent="0.25">
      <c r="A115" t="s">
        <v>72</v>
      </c>
      <c r="B115" t="s">
        <v>836</v>
      </c>
      <c r="C115" t="s">
        <v>79</v>
      </c>
      <c r="D115" t="s">
        <v>79</v>
      </c>
      <c r="E115" s="6" t="str">
        <f t="shared" si="1"/>
        <v>INSERT INTO roles(id, character_name, created_at, updated_at) VALUES (DEFAULT, 'Wade / Deadpool', now(), now());</v>
      </c>
    </row>
    <row r="116" spans="1:5" x14ac:dyDescent="0.25">
      <c r="A116" t="s">
        <v>72</v>
      </c>
      <c r="B116" t="s">
        <v>837</v>
      </c>
      <c r="C116" t="s">
        <v>79</v>
      </c>
      <c r="D116" t="s">
        <v>79</v>
      </c>
      <c r="E116" s="6" t="str">
        <f t="shared" si="1"/>
        <v>INSERT INTO roles(id, character_name, created_at, updated_at) VALUES (DEFAULT, 'Venessa', now(), now());</v>
      </c>
    </row>
    <row r="117" spans="1:5" x14ac:dyDescent="0.25">
      <c r="A117" t="s">
        <v>72</v>
      </c>
      <c r="B117" t="s">
        <v>838</v>
      </c>
      <c r="C117" t="s">
        <v>79</v>
      </c>
      <c r="D117" t="s">
        <v>79</v>
      </c>
      <c r="E117" s="6" t="str">
        <f t="shared" si="1"/>
        <v>INSERT INTO roles(id, character_name, created_at, updated_at) VALUES (DEFAULT, 'Weasel', now(), now());</v>
      </c>
    </row>
    <row r="118" spans="1:5" x14ac:dyDescent="0.25">
      <c r="A118" t="s">
        <v>72</v>
      </c>
      <c r="B118" t="s">
        <v>841</v>
      </c>
      <c r="C118" t="s">
        <v>79</v>
      </c>
      <c r="D118" t="s">
        <v>79</v>
      </c>
      <c r="E118" s="6" t="str">
        <f t="shared" si="1"/>
        <v>INSERT INTO roles(id, character_name, created_at, updated_at) VALUES (DEFAULT, 'Strip Club DJ', now(), now());</v>
      </c>
    </row>
    <row r="119" spans="1:5" x14ac:dyDescent="0.25">
      <c r="A119" t="s">
        <v>72</v>
      </c>
      <c r="B119" t="s">
        <v>848</v>
      </c>
      <c r="C119" t="s">
        <v>79</v>
      </c>
      <c r="D119" t="s">
        <v>79</v>
      </c>
      <c r="E119" s="6" t="str">
        <f t="shared" si="1"/>
        <v>INSERT INTO roles(id, character_name, created_at, updated_at) VALUES (DEFAULT, 'Amélie Poulain', now(), now());</v>
      </c>
    </row>
    <row r="120" spans="1:5" x14ac:dyDescent="0.25">
      <c r="A120" t="s">
        <v>72</v>
      </c>
      <c r="B120" t="s">
        <v>849</v>
      </c>
      <c r="C120" t="s">
        <v>79</v>
      </c>
      <c r="D120" t="s">
        <v>79</v>
      </c>
      <c r="E120" s="6" t="str">
        <f t="shared" si="1"/>
        <v>INSERT INTO roles(id, character_name, created_at, updated_at) VALUES (DEFAULT, 'Nino Quincampoix', now(), now());</v>
      </c>
    </row>
    <row r="121" spans="1:5" x14ac:dyDescent="0.25">
      <c r="A121" t="s">
        <v>72</v>
      </c>
      <c r="B121" t="s">
        <v>854</v>
      </c>
      <c r="C121" t="s">
        <v>79</v>
      </c>
      <c r="D121" t="s">
        <v>79</v>
      </c>
      <c r="E121" s="6" t="str">
        <f t="shared" si="1"/>
        <v>INSERT INTO roles(id, character_name, created_at, updated_at) VALUES (DEFAULT, 'Frank Abagnale', now(), now());</v>
      </c>
    </row>
    <row r="122" spans="1:5" x14ac:dyDescent="0.25">
      <c r="A122" t="s">
        <v>72</v>
      </c>
      <c r="B122" t="s">
        <v>855</v>
      </c>
      <c r="C122" t="s">
        <v>79</v>
      </c>
      <c r="D122" t="s">
        <v>79</v>
      </c>
      <c r="E122" s="6" t="str">
        <f t="shared" si="1"/>
        <v>INSERT INTO roles(id, character_name, created_at, updated_at) VALUES (DEFAULT, 'Frank Abagnale Jr.', now(), now());</v>
      </c>
    </row>
    <row r="123" spans="1:5" x14ac:dyDescent="0.25">
      <c r="A123" t="s">
        <v>72</v>
      </c>
      <c r="B123" t="s">
        <v>856</v>
      </c>
      <c r="C123" t="s">
        <v>79</v>
      </c>
      <c r="D123" t="s">
        <v>79</v>
      </c>
      <c r="E123" s="6" t="str">
        <f t="shared" si="1"/>
        <v>INSERT INTO roles(id, character_name, created_at, updated_at) VALUES (DEFAULT, 'Carl Hanratty', now(), now());</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user_types</vt:lpstr>
      <vt:lpstr>users</vt:lpstr>
      <vt:lpstr>profiles</vt:lpstr>
      <vt:lpstr>devices</vt:lpstr>
      <vt:lpstr>topics</vt:lpstr>
      <vt:lpstr>movies</vt:lpstr>
      <vt:lpstr>casting_types</vt:lpstr>
      <vt:lpstr>actors</vt:lpstr>
      <vt:lpstr>roles</vt:lpstr>
      <vt:lpstr>directors</vt:lpstr>
      <vt:lpstr>studios</vt:lpstr>
      <vt:lpstr>used_devices</vt:lpstr>
      <vt:lpstr>likes_topics</vt:lpstr>
      <vt:lpstr>movie_ratings</vt:lpstr>
      <vt:lpstr>movie_topics</vt:lpstr>
      <vt:lpstr>movie_casts</vt:lpstr>
      <vt:lpstr>actor_roles</vt:lpstr>
      <vt:lpstr>movie_roles</vt:lpstr>
      <vt:lpstr>directs</vt:lpstr>
      <vt:lpstr>sponsors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Gratton</dc:creator>
  <cp:lastModifiedBy>Jonathan Gratton</cp:lastModifiedBy>
  <dcterms:created xsi:type="dcterms:W3CDTF">2016-04-03T19:55:33Z</dcterms:created>
  <dcterms:modified xsi:type="dcterms:W3CDTF">2016-04-09T20:06:04Z</dcterms:modified>
</cp:coreProperties>
</file>