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d0fdce2262705b7/University of Ottawa/Winter 2016/CSI 2132 - Databases I/Assignments/Movie_Recommender/"/>
    </mc:Choice>
  </mc:AlternateContent>
  <bookViews>
    <workbookView xWindow="0" yWindow="0" windowWidth="24000" windowHeight="9510" firstSheet="10" activeTab="18"/>
  </bookViews>
  <sheets>
    <sheet name="users" sheetId="1" r:id="rId1"/>
    <sheet name="profiles" sheetId="2" r:id="rId2"/>
    <sheet name="user_types" sheetId="3" r:id="rId3"/>
    <sheet name="devices" sheetId="4" r:id="rId4"/>
    <sheet name="devices_used" sheetId="5" r:id="rId5"/>
    <sheet name="topics" sheetId="6" r:id="rId6"/>
    <sheet name="movies" sheetId="7" r:id="rId7"/>
    <sheet name="watches" sheetId="8" r:id="rId8"/>
    <sheet name="movie_topics" sheetId="9" r:id="rId9"/>
    <sheet name="actors" sheetId="10" r:id="rId10"/>
    <sheet name="casting_types" sheetId="19" r:id="rId11"/>
    <sheet name="roles" sheetId="11" r:id="rId12"/>
    <sheet name="movie_casts" sheetId="12" r:id="rId13"/>
    <sheet name="actor_roles" sheetId="13" r:id="rId14"/>
    <sheet name="movie_roles" sheetId="14" r:id="rId15"/>
    <sheet name="directors" sheetId="15" r:id="rId16"/>
    <sheet name="directs" sheetId="16" r:id="rId17"/>
    <sheet name="studios" sheetId="17" r:id="rId18"/>
    <sheet name="sponsors" sheetId="18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3" i="4"/>
  <c r="C4" i="4"/>
  <c r="C5" i="4"/>
  <c r="C6" i="4"/>
  <c r="C7" i="4"/>
  <c r="C8" i="4"/>
  <c r="C22" i="6"/>
  <c r="C23" i="6"/>
  <c r="C24" i="6"/>
  <c r="C25" i="6"/>
  <c r="C26" i="6"/>
  <c r="C27" i="6"/>
  <c r="C28" i="6"/>
  <c r="C29" i="6"/>
  <c r="C30" i="6"/>
  <c r="C31" i="6"/>
  <c r="C2" i="18"/>
  <c r="D2" i="17"/>
  <c r="C2" i="16"/>
  <c r="F2" i="15"/>
  <c r="C2" i="14"/>
  <c r="C2" i="13"/>
  <c r="D2" i="12"/>
  <c r="C2" i="11"/>
  <c r="C2" i="19"/>
  <c r="G2" i="10"/>
  <c r="C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F2" i="8"/>
  <c r="K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2" i="5"/>
  <c r="C2" i="4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<sst xmlns="http://schemas.openxmlformats.org/spreadsheetml/2006/main" count="232" uniqueCount="82">
  <si>
    <t>user_id</t>
  </si>
  <si>
    <t>password</t>
  </si>
  <si>
    <t>first_name</t>
  </si>
  <si>
    <t>last_name</t>
  </si>
  <si>
    <t>year_born</t>
  </si>
  <si>
    <t>email</t>
  </si>
  <si>
    <t>city</t>
  </si>
  <si>
    <t>province</t>
  </si>
  <si>
    <t>country</t>
  </si>
  <si>
    <t>type_id</t>
  </si>
  <si>
    <t>age_range</t>
  </si>
  <si>
    <t>gender</t>
  </si>
  <si>
    <t>occupation</t>
  </si>
  <si>
    <t>type_name</t>
  </si>
  <si>
    <t>device_id</t>
  </si>
  <si>
    <t>device_name</t>
  </si>
  <si>
    <t>topic_id</t>
  </si>
  <si>
    <t>genre</t>
  </si>
  <si>
    <t>movie_id</t>
  </si>
  <si>
    <t>name</t>
  </si>
  <si>
    <t>description</t>
  </si>
  <si>
    <t>date_released</t>
  </si>
  <si>
    <t>duration</t>
  </si>
  <si>
    <t>language</t>
  </si>
  <si>
    <t>subtitles</t>
  </si>
  <si>
    <t>dubbed</t>
  </si>
  <si>
    <t>age_rating</t>
  </si>
  <si>
    <t>date_watched</t>
  </si>
  <si>
    <t>user_rating</t>
  </si>
  <si>
    <t>review</t>
  </si>
  <si>
    <t>actor_id</t>
  </si>
  <si>
    <t>date_of_birth</t>
  </si>
  <si>
    <t>place_of_birth</t>
  </si>
  <si>
    <t>role_id</t>
  </si>
  <si>
    <t>character_name</t>
  </si>
  <si>
    <t>cast_id</t>
  </si>
  <si>
    <t>cast_type</t>
  </si>
  <si>
    <t>director_id</t>
  </si>
  <si>
    <t>studio_id</t>
  </si>
  <si>
    <t>studio_name</t>
  </si>
  <si>
    <t>SQL</t>
  </si>
  <si>
    <t>DEFAULT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</si>
  <si>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</si>
  <si>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</si>
  <si>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</si>
  <si>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</si>
  <si>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</si>
  <si>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</si>
  <si>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</si>
  <si>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</si>
  <si>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</si>
  <si>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</si>
  <si>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</si>
  <si>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</si>
  <si>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</si>
  <si>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</si>
  <si>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</si>
  <si>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</si>
  <si>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Sport</t>
  </si>
  <si>
    <t>Thriller</t>
  </si>
  <si>
    <t>War</t>
  </si>
  <si>
    <t>Western</t>
  </si>
  <si>
    <t>Anime</t>
  </si>
  <si>
    <t>Adult</t>
  </si>
  <si>
    <t>Space</t>
  </si>
  <si>
    <t>Political</t>
  </si>
  <si>
    <t>Faith</t>
  </si>
  <si>
    <t>Independent</t>
  </si>
  <si>
    <t>Video Game</t>
  </si>
  <si>
    <t>Novel</t>
  </si>
  <si>
    <t>LGBT</t>
  </si>
  <si>
    <t>Science Fiction</t>
  </si>
  <si>
    <t>Desktop</t>
  </si>
  <si>
    <t>Laptop</t>
  </si>
  <si>
    <t>Tablet</t>
  </si>
  <si>
    <t>Smartphone</t>
  </si>
  <si>
    <t>Console</t>
  </si>
  <si>
    <t>Smart TV</t>
  </si>
  <si>
    <t>Media Box</t>
  </si>
  <si>
    <t>Lead</t>
  </si>
  <si>
    <t>Supporting</t>
  </si>
  <si>
    <t>Cameo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</si>
</sst>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D1" workbookViewId="0">
      <selection activeCell="K2" sqref="K2:K21"/>
    </sheetView>
  </sheetViews>
  <sheetFormatPr defaultRowHeight="15" x14ac:dyDescent="0.25"/>
  <cols>
    <col min="1" max="1" width="11.42578125" style="1" customWidth="1"/>
    <col min="2" max="9" width="11.42578125" style="2" customWidth="1"/>
    <col min="10" max="10" width="11.42578125" style="3" customWidth="1"/>
    <col min="11" max="11" width="134.85546875" style="4" bestFit="1" customWidth="1"/>
  </cols>
  <sheetData>
    <row r="1" spans="1:11" x14ac:dyDescent="0.25">
      <c r="A1" s="5" t="s">
        <v>0</v>
      </c>
      <c r="B1" s="6" t="s">
        <v>5</v>
      </c>
      <c r="C1" s="6" t="s">
        <v>1</v>
      </c>
      <c r="D1" s="6" t="s">
        <v>2</v>
      </c>
      <c r="E1" s="6" t="s">
        <v>3</v>
      </c>
      <c r="F1" s="5" t="s">
        <v>4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40</v>
      </c>
    </row>
    <row r="2" spans="1:11" x14ac:dyDescent="0.25">
      <c r="A2" s="1" t="s">
        <v>41</v>
      </c>
      <c r="K2" s="4" t="str">
        <f xml:space="preserve"> "INSERT INTO users("&amp;A$1&amp;", "&amp;B$1&amp;", "&amp;C$1&amp;", "&amp;D$1&amp;", "&amp;E$1&amp;", "&amp;F$1&amp;", "&amp;G$1&amp;", "&amp;H$1&amp;", "&amp;I$1&amp;", "&amp;J$1&amp;") VALUES ("&amp;A2&amp;", '"&amp;B2&amp;"', '"&amp;C2&amp;"', '"&amp;D2&amp;"', '"&amp;E2&amp;"', "&amp;F2&amp;", '"&amp;G2&amp;"', '"&amp;H2&amp;"', '"&amp;I2&amp;"', "&amp;J2&amp;");"</f>
        <v>INSERT INTO users(user_id, email, password, first_name, last_name, year_born, city, province, country, type_id) VALUES (DEFAULT, '', '', '', '', , '', '', '', );</v>
      </c>
    </row>
    <row r="3" spans="1:11" x14ac:dyDescent="0.25">
      <c r="A3" s="1" t="s">
        <v>41</v>
      </c>
      <c r="K3" s="4" t="str">
        <f t="shared" ref="K3:K21" si="0" xml:space="preserve"> "INSERT INTO users("&amp;A$1&amp;", "&amp;B$1&amp;", "&amp;C$1&amp;", "&amp;D$1&amp;", "&amp;E$1&amp;", "&amp;F$1&amp;", "&amp;G$1&amp;", "&amp;H$1&amp;", "&amp;I$1&amp;", "&amp;J$1&amp;") VALUES ("&amp;A3&amp;", '"&amp;B3&amp;"', '"&amp;C3&amp;"', '"&amp;D3&amp;"', '"&amp;E3&amp;"', "&amp;F3&amp;", '"&amp;G3&amp;"', '"&amp;H3&amp;"', '"&amp;I3&amp;"', "&amp;J3&amp;");"</f>
        <v>INSERT INTO users(user_id, email, password, first_name, last_name, year_born, city, province, country, type_id) VALUES (DEFAULT, '', '', '', '', , '', '', '', );</v>
      </c>
    </row>
    <row r="4" spans="1:11" x14ac:dyDescent="0.25">
      <c r="A4" s="1" t="s">
        <v>41</v>
      </c>
      <c r="K4" s="4" t="str">
        <f t="shared" si="0"/>
        <v>INSERT INTO users(user_id, email, password, first_name, last_name, year_born, city, province, country, type_id) VALUES (DEFAULT, '', '', '', '', , '', '', '', );</v>
      </c>
    </row>
    <row r="5" spans="1:11" x14ac:dyDescent="0.25">
      <c r="A5" s="1" t="s">
        <v>41</v>
      </c>
      <c r="K5" s="4" t="str">
        <f t="shared" si="0"/>
        <v>INSERT INTO users(user_id, email, password, first_name, last_name, year_born, city, province, country, type_id) VALUES (DEFAULT, '', '', '', '', , '', '', '', );</v>
      </c>
    </row>
    <row r="6" spans="1:11" x14ac:dyDescent="0.25">
      <c r="A6" s="1" t="s">
        <v>41</v>
      </c>
      <c r="K6" s="4" t="str">
        <f t="shared" si="0"/>
        <v>INSERT INTO users(user_id, email, password, first_name, last_name, year_born, city, province, country, type_id) VALUES (DEFAULT, '', '', '', '', , '', '', '', );</v>
      </c>
    </row>
    <row r="7" spans="1:11" x14ac:dyDescent="0.25">
      <c r="A7" s="1" t="s">
        <v>41</v>
      </c>
      <c r="K7" s="4" t="str">
        <f t="shared" si="0"/>
        <v>INSERT INTO users(user_id, email, password, first_name, last_name, year_born, city, province, country, type_id) VALUES (DEFAULT, '', '', '', '', , '', '', '', );</v>
      </c>
    </row>
    <row r="8" spans="1:11" x14ac:dyDescent="0.25">
      <c r="A8" s="1" t="s">
        <v>41</v>
      </c>
      <c r="K8" s="4" t="str">
        <f t="shared" si="0"/>
        <v>INSERT INTO users(user_id, email, password, first_name, last_name, year_born, city, province, country, type_id) VALUES (DEFAULT, '', '', '', '', , '', '', '', );</v>
      </c>
    </row>
    <row r="9" spans="1:11" x14ac:dyDescent="0.25">
      <c r="A9" s="1" t="s">
        <v>41</v>
      </c>
      <c r="K9" s="4" t="str">
        <f t="shared" si="0"/>
        <v>INSERT INTO users(user_id, email, password, first_name, last_name, year_born, city, province, country, type_id) VALUES (DEFAULT, '', '', '', '', , '', '', '', );</v>
      </c>
    </row>
    <row r="10" spans="1:11" x14ac:dyDescent="0.25">
      <c r="A10" s="1" t="s">
        <v>41</v>
      </c>
      <c r="K10" s="4" t="str">
        <f t="shared" si="0"/>
        <v>INSERT INTO users(user_id, email, password, first_name, last_name, year_born, city, province, country, type_id) VALUES (DEFAULT, '', '', '', '', , '', '', '', );</v>
      </c>
    </row>
    <row r="11" spans="1:11" x14ac:dyDescent="0.25">
      <c r="A11" s="1" t="s">
        <v>41</v>
      </c>
      <c r="K11" s="4" t="str">
        <f t="shared" si="0"/>
        <v>INSERT INTO users(user_id, email, password, first_name, last_name, year_born, city, province, country, type_id) VALUES (DEFAULT, '', '', '', '', , '', '', '', );</v>
      </c>
    </row>
    <row r="12" spans="1:11" x14ac:dyDescent="0.25">
      <c r="A12" s="1" t="s">
        <v>41</v>
      </c>
      <c r="K12" s="4" t="str">
        <f t="shared" si="0"/>
        <v>INSERT INTO users(user_id, email, password, first_name, last_name, year_born, city, province, country, type_id) VALUES (DEFAULT, '', '', '', '', , '', '', '', );</v>
      </c>
    </row>
    <row r="13" spans="1:11" x14ac:dyDescent="0.25">
      <c r="A13" s="1" t="s">
        <v>41</v>
      </c>
      <c r="K13" s="4" t="str">
        <f t="shared" si="0"/>
        <v>INSERT INTO users(user_id, email, password, first_name, last_name, year_born, city, province, country, type_id) VALUES (DEFAULT, '', '', '', '', , '', '', '', );</v>
      </c>
    </row>
    <row r="14" spans="1:11" x14ac:dyDescent="0.25">
      <c r="A14" s="1" t="s">
        <v>41</v>
      </c>
      <c r="K14" s="4" t="str">
        <f t="shared" si="0"/>
        <v>INSERT INTO users(user_id, email, password, first_name, last_name, year_born, city, province, country, type_id) VALUES (DEFAULT, '', '', '', '', , '', '', '', );</v>
      </c>
    </row>
    <row r="15" spans="1:11" x14ac:dyDescent="0.25">
      <c r="A15" s="1" t="s">
        <v>41</v>
      </c>
      <c r="K15" s="4" t="str">
        <f t="shared" si="0"/>
        <v>INSERT INTO users(user_id, email, password, first_name, last_name, year_born, city, province, country, type_id) VALUES (DEFAULT, '', '', '', '', , '', '', '', );</v>
      </c>
    </row>
    <row r="16" spans="1:11" x14ac:dyDescent="0.25">
      <c r="A16" s="1" t="s">
        <v>41</v>
      </c>
      <c r="K16" s="4" t="str">
        <f t="shared" si="0"/>
        <v>INSERT INTO users(user_id, email, password, first_name, last_name, year_born, city, province, country, type_id) VALUES (DEFAULT, '', '', '', '', , '', '', '', );</v>
      </c>
    </row>
    <row r="17" spans="1:11" x14ac:dyDescent="0.25">
      <c r="A17" s="1" t="s">
        <v>41</v>
      </c>
      <c r="K17" s="4" t="str">
        <f t="shared" si="0"/>
        <v>INSERT INTO users(user_id, email, password, first_name, last_name, year_born, city, province, country, type_id) VALUES (DEFAULT, '', '', '', '', , '', '', '', );</v>
      </c>
    </row>
    <row r="18" spans="1:11" x14ac:dyDescent="0.25">
      <c r="A18" s="1" t="s">
        <v>41</v>
      </c>
      <c r="K18" s="4" t="str">
        <f t="shared" si="0"/>
        <v>INSERT INTO users(user_id, email, password, first_name, last_name, year_born, city, province, country, type_id) VALUES (DEFAULT, '', '', '', '', , '', '', '', );</v>
      </c>
    </row>
    <row r="19" spans="1:11" x14ac:dyDescent="0.25">
      <c r="A19" s="1" t="s">
        <v>41</v>
      </c>
      <c r="K19" s="4" t="str">
        <f t="shared" si="0"/>
        <v>INSERT INTO users(user_id, email, password, first_name, last_name, year_born, city, province, country, type_id) VALUES (DEFAULT, '', '', '', '', , '', '', '', );</v>
      </c>
    </row>
    <row r="20" spans="1:11" x14ac:dyDescent="0.25">
      <c r="A20" s="1" t="s">
        <v>41</v>
      </c>
      <c r="K20" s="4" t="str">
        <f t="shared" si="0"/>
        <v>INSERT INTO users(user_id, email, password, first_name, last_name, year_born, city, province, country, type_id) VALUES (DEFAULT, '', '', '', '', , '', '', '', );</v>
      </c>
    </row>
    <row r="21" spans="1:11" x14ac:dyDescent="0.25">
      <c r="A21" s="1" t="s">
        <v>41</v>
      </c>
      <c r="K21" s="4" t="str">
        <f t="shared" si="0"/>
        <v>INSERT INTO users(user_id, email, password, first_name, last_name, year_born, city, province, country, type_id) VALUES (DEFAULT, '', '', '', '', , '', '', '', 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RowHeight="15" x14ac:dyDescent="0.25"/>
  <cols>
    <col min="1" max="1" width="11.42578125" style="1" customWidth="1"/>
    <col min="2" max="5" width="11.42578125" style="2" customWidth="1"/>
    <col min="6" max="6" width="11.42578125" style="3" customWidth="1"/>
    <col min="7" max="7" width="111.28515625" style="4" bestFit="1" customWidth="1"/>
  </cols>
  <sheetData>
    <row r="1" spans="1:7" x14ac:dyDescent="0.25">
      <c r="A1" s="5" t="s">
        <v>30</v>
      </c>
      <c r="B1" s="6" t="s">
        <v>2</v>
      </c>
      <c r="C1" s="6" t="s">
        <v>3</v>
      </c>
      <c r="D1" s="6" t="s">
        <v>31</v>
      </c>
      <c r="E1" s="6" t="s">
        <v>32</v>
      </c>
      <c r="F1" s="7" t="s">
        <v>11</v>
      </c>
      <c r="G1" s="8" t="s">
        <v>40</v>
      </c>
    </row>
    <row r="2" spans="1:7" x14ac:dyDescent="0.25">
      <c r="A2" s="1" t="s">
        <v>41</v>
      </c>
      <c r="G2" s="4" t="str">
        <f xml:space="preserve"> "INSERT INTO actors("&amp;A$1&amp;", "&amp;B$1&amp;", "&amp;C$1&amp;", "&amp;D$1&amp;", "&amp;E$1&amp;", "&amp;F$1&amp;") VALUES ("&amp;A2&amp;", '"&amp;B2&amp;"', '"&amp;C2&amp;"', '"&amp;D2&amp;"', '"&amp;E$2&amp;"', '"&amp;F2&amp;"');"</f>
        <v>INSERT INTO actors(actor_id, first_name, last_name, date_of_birth, place_of_birth, gender) VALUES (DEFAULT, '', '', '', '', '');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61.85546875" style="4" bestFit="1" customWidth="1"/>
  </cols>
  <sheetData>
    <row r="1" spans="1:3" x14ac:dyDescent="0.25">
      <c r="A1" s="5" t="s">
        <v>35</v>
      </c>
      <c r="B1" s="7" t="s">
        <v>36</v>
      </c>
      <c r="C1" s="8" t="s">
        <v>40</v>
      </c>
    </row>
    <row r="2" spans="1:3" x14ac:dyDescent="0.25">
      <c r="A2" s="1" t="s">
        <v>41</v>
      </c>
      <c r="C2" s="4" t="str">
        <f xml:space="preserve"> "INSERT INTO casting_types("&amp;A$1&amp;", "&amp;B$1&amp;") VALUES ("&amp;A2&amp;", '"&amp;B2&amp;"');"</f>
        <v>INSERT INTO casting_types(cast_id, cast_type) VALUES (DEFAULT, '');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2" sqref="C12"/>
    </sheetView>
  </sheetViews>
  <sheetFormatPr defaultRowHeight="15" x14ac:dyDescent="0.25"/>
  <cols>
    <col min="1" max="1" width="11.42578125" customWidth="1"/>
    <col min="2" max="2" width="18.7109375" customWidth="1"/>
    <col min="3" max="3" width="70.5703125" style="4" bestFit="1" customWidth="1"/>
    <col min="4" max="4" width="11.42578125" customWidth="1"/>
  </cols>
  <sheetData>
    <row r="1" spans="1:3" x14ac:dyDescent="0.25">
      <c r="A1" s="5" t="s">
        <v>33</v>
      </c>
      <c r="B1" s="6" t="s">
        <v>34</v>
      </c>
      <c r="C1" s="8" t="s">
        <v>40</v>
      </c>
    </row>
    <row r="2" spans="1:3" x14ac:dyDescent="0.25">
      <c r="A2" t="s">
        <v>41</v>
      </c>
      <c r="B2" t="s">
        <v>79</v>
      </c>
      <c r="C2" s="4" t="str">
        <f xml:space="preserve"> "INSERT INTO roles("&amp;A$1&amp;", "&amp;B$1&amp;") VALUES ("&amp;A2&amp;", '"&amp;B2&amp;"');"</f>
        <v>INSERT INTO roles(role_id, character_name) VALUES (DEFAULT, 'Lead');</v>
      </c>
    </row>
    <row r="3" spans="1:3" x14ac:dyDescent="0.25">
      <c r="A3" t="s">
        <v>41</v>
      </c>
      <c r="B3" t="s">
        <v>80</v>
      </c>
      <c r="C3" s="4" t="str">
        <f t="shared" ref="C3:C4" si="0" xml:space="preserve"> "INSERT INTO roles("&amp;A$1&amp;", "&amp;B$1&amp;") VALUES ("&amp;A3&amp;", '"&amp;B3&amp;"');"</f>
        <v>INSERT INTO roles(role_id, character_name) VALUES (DEFAULT, 'Supporting');</v>
      </c>
    </row>
    <row r="4" spans="1:3" x14ac:dyDescent="0.25">
      <c r="A4" t="s">
        <v>41</v>
      </c>
      <c r="B4" t="s">
        <v>81</v>
      </c>
      <c r="C4" s="4" t="str">
        <f t="shared" si="0"/>
        <v>INSERT INTO roles(role_id, character_name) VALUES (DEFAULT, 'Cameo');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3" width="11.42578125" customWidth="1"/>
    <col min="4" max="4" width="64.85546875" style="4" bestFit="1" customWidth="1"/>
  </cols>
  <sheetData>
    <row r="1" spans="1:4" x14ac:dyDescent="0.25">
      <c r="A1" s="5" t="s">
        <v>18</v>
      </c>
      <c r="B1" s="6" t="s">
        <v>30</v>
      </c>
      <c r="C1" s="6" t="s">
        <v>35</v>
      </c>
      <c r="D1" s="8" t="s">
        <v>40</v>
      </c>
    </row>
    <row r="2" spans="1:4" x14ac:dyDescent="0.25">
      <c r="D2" s="4" t="str">
        <f xml:space="preserve"> "INSERT INTO movie_casts("&amp;A$1&amp;", "&amp;B$1&amp;", "&amp;C$1&amp;") VALUES ("&amp;A2&amp;", "&amp;B2&amp;", "&amp;C2&amp;");"</f>
        <v>INSERT INTO movie_casts(movie_id, actor_id, cast_id) VALUES (, , 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2" width="11.42578125" customWidth="1"/>
    <col min="3" max="3" width="53.42578125" style="4" bestFit="1" customWidth="1"/>
  </cols>
  <sheetData>
    <row r="1" spans="1:3" x14ac:dyDescent="0.25">
      <c r="A1" s="5" t="s">
        <v>30</v>
      </c>
      <c r="B1" s="6" t="s">
        <v>33</v>
      </c>
      <c r="C1" s="8" t="s">
        <v>40</v>
      </c>
    </row>
    <row r="2" spans="1:3" x14ac:dyDescent="0.25">
      <c r="C2" s="4" t="str">
        <f xml:space="preserve"> "INSERT INTO actor_roles("&amp;A$1&amp;", "&amp;B$1&amp;") VALUES ("&amp;A2&amp;", "&amp;B2&amp;");"</f>
        <v>INSERT INTO actor_roles(actor_id, role_id) VALUES (, 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2" width="11.42578125" customWidth="1"/>
    <col min="3" max="3" width="54.7109375" style="4" bestFit="1" customWidth="1"/>
  </cols>
  <sheetData>
    <row r="1" spans="1:3" x14ac:dyDescent="0.25">
      <c r="A1" s="5" t="s">
        <v>18</v>
      </c>
      <c r="B1" s="6" t="s">
        <v>33</v>
      </c>
      <c r="C1" s="8" t="s">
        <v>40</v>
      </c>
    </row>
    <row r="2" spans="1:3" x14ac:dyDescent="0.25">
      <c r="C2" s="4" t="str">
        <f xml:space="preserve"> "INSERT INTO movie_roles("&amp;A$1&amp;", "&amp;B$1&amp;") VALUES ("&amp;A2&amp;", "&amp;B2&amp;");"</f>
        <v>INSERT INTO movie_roles(movie_id, role_id) VALUES (, 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cols>
    <col min="1" max="4" width="11.42578125" customWidth="1"/>
    <col min="5" max="5" width="14" bestFit="1" customWidth="1"/>
    <col min="6" max="6" width="98.140625" style="4" bestFit="1" customWidth="1"/>
  </cols>
  <sheetData>
    <row r="1" spans="1:6" x14ac:dyDescent="0.25">
      <c r="A1" s="5" t="s">
        <v>37</v>
      </c>
      <c r="B1" s="6" t="s">
        <v>2</v>
      </c>
      <c r="C1" s="6" t="s">
        <v>3</v>
      </c>
      <c r="D1" s="6" t="s">
        <v>31</v>
      </c>
      <c r="E1" s="6" t="s">
        <v>32</v>
      </c>
      <c r="F1" s="8" t="s">
        <v>40</v>
      </c>
    </row>
    <row r="2" spans="1:6" x14ac:dyDescent="0.25">
      <c r="A2" t="s">
        <v>41</v>
      </c>
      <c r="F2" s="4" t="str">
        <f xml:space="preserve"> "INSERT INTO directors("&amp;A$1&amp;", "&amp;B$1&amp;", "&amp;C$1&amp;", "&amp;D$1&amp;", "&amp;E$1&amp;") VALUES ("&amp;A2&amp;", '"&amp;B2&amp;"', '"&amp;C2&amp;"', '"&amp;D2&amp;"', '"&amp;E$2&amp;"');"</f>
        <v>INSERT INTO directors(director_id, first_name, last_name, date_of_birth, place_of_birth) VALUES (DEFAULT, '', '', '', '');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2" width="11.42578125" customWidth="1"/>
    <col min="3" max="3" width="57.28515625" style="4" bestFit="1" customWidth="1"/>
  </cols>
  <sheetData>
    <row r="1" spans="1:3" x14ac:dyDescent="0.25">
      <c r="A1" s="5" t="s">
        <v>37</v>
      </c>
      <c r="B1" s="6" t="s">
        <v>18</v>
      </c>
      <c r="C1" s="8" t="s">
        <v>40</v>
      </c>
    </row>
    <row r="2" spans="1:3" x14ac:dyDescent="0.25">
      <c r="C2" s="4" t="str">
        <f xml:space="preserve"> "INSERT INTO directs("&amp;A$1&amp;", "&amp;B$1&amp;") VALUES ("&amp;A2&amp;", "&amp;B2&amp;");"</f>
        <v>INSERT INTO directs(director_id, movie_id) VALUES (, 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11.42578125" customWidth="1"/>
    <col min="2" max="2" width="12.5703125" bestFit="1" customWidth="1"/>
    <col min="3" max="3" width="11.42578125" customWidth="1"/>
    <col min="4" max="4" width="69" style="4" bestFit="1" customWidth="1"/>
  </cols>
  <sheetData>
    <row r="1" spans="1:4" x14ac:dyDescent="0.25">
      <c r="A1" s="5" t="s">
        <v>38</v>
      </c>
      <c r="B1" s="6" t="s">
        <v>39</v>
      </c>
      <c r="C1" s="6" t="s">
        <v>8</v>
      </c>
      <c r="D1" s="8" t="s">
        <v>40</v>
      </c>
    </row>
    <row r="2" spans="1:4" x14ac:dyDescent="0.25">
      <c r="A2" t="s">
        <v>41</v>
      </c>
      <c r="D2" s="4" t="str">
        <f xml:space="preserve"> "INSERT INTO studios("&amp;A$1&amp;", "&amp;B$1&amp;", "&amp;C$1&amp;") VALUES ("&amp;A2&amp;", '"&amp;B2&amp;"', '"&amp;C2&amp;"');"</f>
        <v>INSERT INTO studios(studio_id, studio_name, country) VALUES (DEFAULT, '', '');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cols>
    <col min="1" max="2" width="11.42578125" customWidth="1"/>
    <col min="3" max="3" width="52.5703125" style="4" bestFit="1" customWidth="1"/>
  </cols>
  <sheetData>
    <row r="1" spans="1:3" x14ac:dyDescent="0.25">
      <c r="A1" s="5" t="s">
        <v>38</v>
      </c>
      <c r="B1" s="6" t="s">
        <v>18</v>
      </c>
      <c r="C1" s="8" t="s">
        <v>40</v>
      </c>
    </row>
    <row r="2" spans="1:3" x14ac:dyDescent="0.25">
      <c r="C2" s="4" t="str">
        <f xml:space="preserve"> "INSERT INTO sponsors("&amp;A$1&amp;", "&amp;B$1&amp;") VALUES ("&amp;A2&amp;", "&amp;B2&amp;");"</f>
        <v>INSERT INTO sponsors(studio_id, movie_id) VALUES (, 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5" x14ac:dyDescent="0.25"/>
  <cols>
    <col min="1" max="1" width="11.42578125" style="1" customWidth="1"/>
    <col min="2" max="3" width="11.42578125" style="2" customWidth="1"/>
    <col min="4" max="4" width="11.42578125" style="3" customWidth="1"/>
    <col min="5" max="5" width="72.28515625" style="4" bestFit="1" customWidth="1"/>
  </cols>
  <sheetData>
    <row r="1" spans="1:5" x14ac:dyDescent="0.25">
      <c r="A1" s="5" t="s">
        <v>0</v>
      </c>
      <c r="B1" s="6" t="s">
        <v>10</v>
      </c>
      <c r="C1" s="6" t="s">
        <v>11</v>
      </c>
      <c r="D1" s="7" t="s">
        <v>12</v>
      </c>
      <c r="E1" s="8" t="s">
        <v>40</v>
      </c>
    </row>
    <row r="2" spans="1:5" x14ac:dyDescent="0.25">
      <c r="E2" s="4" t="str">
        <f xml:space="preserve"> "INSERT INTO profiles("&amp;A$1&amp;", "&amp;B$1&amp;", "&amp;C$1&amp;", "&amp;D$1&amp;") VALUES ("&amp;A2&amp;", '"&amp;B2&amp;"', '"&amp;C2&amp;"', '"&amp;D2&amp;"');"</f>
        <v>INSERT INTO profiles(user_id, age_range, gender, occupation) VALUES (, '', '', '');</v>
      </c>
    </row>
    <row r="3" spans="1:5" x14ac:dyDescent="0.25">
      <c r="E3" s="4" t="str">
        <f t="shared" ref="E3:E21" si="0" xml:space="preserve"> "INSERT INTO profiles("&amp;A$1&amp;", "&amp;B$1&amp;", "&amp;C$1&amp;", "&amp;D$1&amp;") VALUES ("&amp;A3&amp;", '"&amp;B3&amp;"', '"&amp;C3&amp;"', '"&amp;D3&amp;"');"</f>
        <v>INSERT INTO profiles(user_id, age_range, gender, occupation) VALUES (, '', '', '');</v>
      </c>
    </row>
    <row r="4" spans="1:5" x14ac:dyDescent="0.25">
      <c r="E4" s="4" t="str">
        <f t="shared" si="0"/>
        <v>INSERT INTO profiles(user_id, age_range, gender, occupation) VALUES (, '', '', '');</v>
      </c>
    </row>
    <row r="5" spans="1:5" x14ac:dyDescent="0.25">
      <c r="E5" s="4" t="str">
        <f t="shared" si="0"/>
        <v>INSERT INTO profiles(user_id, age_range, gender, occupation) VALUES (, '', '', '');</v>
      </c>
    </row>
    <row r="6" spans="1:5" x14ac:dyDescent="0.25">
      <c r="E6" s="4" t="str">
        <f t="shared" si="0"/>
        <v>INSERT INTO profiles(user_id, age_range, gender, occupation) VALUES (, '', '', '');</v>
      </c>
    </row>
    <row r="7" spans="1:5" x14ac:dyDescent="0.25">
      <c r="E7" s="4" t="str">
        <f t="shared" si="0"/>
        <v>INSERT INTO profiles(user_id, age_range, gender, occupation) VALUES (, '', '', '');</v>
      </c>
    </row>
    <row r="8" spans="1:5" x14ac:dyDescent="0.25">
      <c r="E8" s="4" t="str">
        <f t="shared" si="0"/>
        <v>INSERT INTO profiles(user_id, age_range, gender, occupation) VALUES (, '', '', '');</v>
      </c>
    </row>
    <row r="9" spans="1:5" x14ac:dyDescent="0.25">
      <c r="E9" s="4" t="str">
        <f t="shared" si="0"/>
        <v>INSERT INTO profiles(user_id, age_range, gender, occupation) VALUES (, '', '', '');</v>
      </c>
    </row>
    <row r="10" spans="1:5" x14ac:dyDescent="0.25">
      <c r="E10" s="4" t="str">
        <f t="shared" si="0"/>
        <v>INSERT INTO profiles(user_id, age_range, gender, occupation) VALUES (, '', '', '');</v>
      </c>
    </row>
    <row r="11" spans="1:5" x14ac:dyDescent="0.25">
      <c r="E11" s="4" t="str">
        <f t="shared" si="0"/>
        <v>INSERT INTO profiles(user_id, age_range, gender, occupation) VALUES (, '', '', '');</v>
      </c>
    </row>
    <row r="12" spans="1:5" x14ac:dyDescent="0.25">
      <c r="E12" s="4" t="str">
        <f t="shared" si="0"/>
        <v>INSERT INTO profiles(user_id, age_range, gender, occupation) VALUES (, '', '', '');</v>
      </c>
    </row>
    <row r="13" spans="1:5" x14ac:dyDescent="0.25">
      <c r="E13" s="4" t="str">
        <f t="shared" si="0"/>
        <v>INSERT INTO profiles(user_id, age_range, gender, occupation) VALUES (, '', '', '');</v>
      </c>
    </row>
    <row r="14" spans="1:5" x14ac:dyDescent="0.25">
      <c r="E14" s="4" t="str">
        <f t="shared" si="0"/>
        <v>INSERT INTO profiles(user_id, age_range, gender, occupation) VALUES (, '', '', '');</v>
      </c>
    </row>
    <row r="15" spans="1:5" x14ac:dyDescent="0.25">
      <c r="E15" s="4" t="str">
        <f t="shared" si="0"/>
        <v>INSERT INTO profiles(user_id, age_range, gender, occupation) VALUES (, '', '', '');</v>
      </c>
    </row>
    <row r="16" spans="1:5" x14ac:dyDescent="0.25">
      <c r="E16" s="4" t="str">
        <f t="shared" si="0"/>
        <v>INSERT INTO profiles(user_id, age_range, gender, occupation) VALUES (, '', '', '');</v>
      </c>
    </row>
    <row r="17" spans="5:5" x14ac:dyDescent="0.25">
      <c r="E17" s="4" t="str">
        <f t="shared" si="0"/>
        <v>INSERT INTO profiles(user_id, age_range, gender, occupation) VALUES (, '', '', '');</v>
      </c>
    </row>
    <row r="18" spans="5:5" x14ac:dyDescent="0.25">
      <c r="E18" s="4" t="str">
        <f t="shared" si="0"/>
        <v>INSERT INTO profiles(user_id, age_range, gender, occupation) VALUES (, '', '', '');</v>
      </c>
    </row>
    <row r="19" spans="5:5" x14ac:dyDescent="0.25">
      <c r="E19" s="4" t="str">
        <f t="shared" si="0"/>
        <v>INSERT INTO profiles(user_id, age_range, gender, occupation) VALUES (, '', '', '');</v>
      </c>
    </row>
    <row r="20" spans="5:5" x14ac:dyDescent="0.25">
      <c r="E20" s="4" t="str">
        <f t="shared" si="0"/>
        <v>INSERT INTO profiles(user_id, age_range, gender, occupation) VALUES (, '', '', '');</v>
      </c>
    </row>
    <row r="21" spans="5:5" x14ac:dyDescent="0.25">
      <c r="E21" s="4" t="str">
        <f t="shared" si="0"/>
        <v>INSERT INTO profiles(user_id, age_range, gender, occupation) VALUES (, '', '', 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61.7109375" style="4" bestFit="1" customWidth="1"/>
  </cols>
  <sheetData>
    <row r="1" spans="1:3" x14ac:dyDescent="0.25">
      <c r="A1" s="5" t="s">
        <v>9</v>
      </c>
      <c r="B1" s="7" t="s">
        <v>13</v>
      </c>
      <c r="C1" s="8" t="s">
        <v>40</v>
      </c>
    </row>
    <row r="2" spans="1:3" x14ac:dyDescent="0.25">
      <c r="A2" s="1" t="s">
        <v>41</v>
      </c>
      <c r="C2" s="4" t="str">
        <f xml:space="preserve"> "INSERT INTO user_types("&amp;A$1&amp;", "&amp;B$1&amp;") VALUES ("&amp;A2&amp;", '"&amp;B2&amp;"');"</f>
        <v>INSERT INTO user_types(type_id, type_name) VALUES (DEFAULT, 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2.85546875" customWidth="1"/>
    <col min="3" max="3" width="74.140625" style="4" bestFit="1" customWidth="1"/>
  </cols>
  <sheetData>
    <row r="1" spans="1:3" x14ac:dyDescent="0.25">
      <c r="A1" s="5" t="s">
        <v>14</v>
      </c>
      <c r="B1" s="6" t="s">
        <v>15</v>
      </c>
      <c r="C1" s="8" t="s">
        <v>40</v>
      </c>
    </row>
    <row r="2" spans="1:3" x14ac:dyDescent="0.25">
      <c r="A2" t="s">
        <v>41</v>
      </c>
      <c r="B2" t="s">
        <v>72</v>
      </c>
      <c r="C2" s="4" t="str">
        <f xml:space="preserve"> "INSERT INTO devices("&amp;A$1&amp;", "&amp;B$1&amp;") VALUES ("&amp;A2&amp;", '"&amp;B2&amp;"');"</f>
        <v>INSERT INTO devices(device_id, device_name) VALUES (DEFAULT, 'Desktop');</v>
      </c>
    </row>
    <row r="3" spans="1:3" x14ac:dyDescent="0.25">
      <c r="A3" t="s">
        <v>41</v>
      </c>
      <c r="B3" t="s">
        <v>73</v>
      </c>
      <c r="C3" s="4" t="str">
        <f t="shared" ref="C3:C8" si="0" xml:space="preserve"> "INSERT INTO devices("&amp;A$1&amp;", "&amp;B$1&amp;") VALUES ("&amp;A3&amp;", '"&amp;B3&amp;"');"</f>
        <v>INSERT INTO devices(device_id, device_name) VALUES (DEFAULT, 'Laptop');</v>
      </c>
    </row>
    <row r="4" spans="1:3" x14ac:dyDescent="0.25">
      <c r="A4" t="s">
        <v>41</v>
      </c>
      <c r="B4" t="s">
        <v>74</v>
      </c>
      <c r="C4" s="4" t="str">
        <f t="shared" si="0"/>
        <v>INSERT INTO devices(device_id, device_name) VALUES (DEFAULT, 'Tablet');</v>
      </c>
    </row>
    <row r="5" spans="1:3" x14ac:dyDescent="0.25">
      <c r="A5" t="s">
        <v>41</v>
      </c>
      <c r="B5" t="s">
        <v>75</v>
      </c>
      <c r="C5" s="4" t="str">
        <f t="shared" si="0"/>
        <v>INSERT INTO devices(device_id, device_name) VALUES (DEFAULT, 'Smartphone');</v>
      </c>
    </row>
    <row r="6" spans="1:3" x14ac:dyDescent="0.25">
      <c r="A6" t="s">
        <v>41</v>
      </c>
      <c r="B6" t="s">
        <v>76</v>
      </c>
      <c r="C6" s="4" t="str">
        <f t="shared" si="0"/>
        <v>INSERT INTO devices(device_id, device_name) VALUES (DEFAULT, 'Console');</v>
      </c>
    </row>
    <row r="7" spans="1:3" x14ac:dyDescent="0.25">
      <c r="A7" t="s">
        <v>41</v>
      </c>
      <c r="B7" t="s">
        <v>77</v>
      </c>
      <c r="C7" s="4" t="str">
        <f t="shared" si="0"/>
        <v>INSERT INTO devices(device_id, device_name) VALUES (DEFAULT, 'Smart TV');</v>
      </c>
    </row>
    <row r="8" spans="1:3" x14ac:dyDescent="0.25">
      <c r="A8" t="s">
        <v>41</v>
      </c>
      <c r="B8" t="s">
        <v>78</v>
      </c>
      <c r="C8" s="4" t="str">
        <f t="shared" si="0"/>
        <v>INSERT INTO devices(device_id, device_name) VALUES (DEFAULT, 'Media Box');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53.5703125" style="4" bestFit="1" customWidth="1"/>
  </cols>
  <sheetData>
    <row r="1" spans="1:3" x14ac:dyDescent="0.25">
      <c r="A1" s="5" t="s">
        <v>0</v>
      </c>
      <c r="B1" s="7" t="s">
        <v>14</v>
      </c>
      <c r="C1" s="8" t="s">
        <v>40</v>
      </c>
    </row>
    <row r="2" spans="1:3" x14ac:dyDescent="0.25">
      <c r="C2" s="4" t="str">
        <f xml:space="preserve"> "INSERT INTO devices_used("&amp;A$1&amp;", "&amp;B$1&amp;") VALUES ("&amp;A2&amp;", "&amp;B2&amp;");"</f>
        <v>INSERT INTO devices_used(user_id, device_id) VALUES (, 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0" sqref="E20"/>
    </sheetView>
  </sheetViews>
  <sheetFormatPr defaultRowHeight="15" x14ac:dyDescent="0.25"/>
  <cols>
    <col min="1" max="1" width="11.42578125" style="1" customWidth="1"/>
    <col min="2" max="2" width="12.85546875" style="3" bestFit="1" customWidth="1"/>
    <col min="3" max="3" width="66.5703125" style="4" bestFit="1" customWidth="1"/>
  </cols>
  <sheetData>
    <row r="1" spans="1:3" x14ac:dyDescent="0.25">
      <c r="A1" s="5" t="s">
        <v>16</v>
      </c>
      <c r="B1" s="7" t="s">
        <v>17</v>
      </c>
      <c r="C1" s="8" t="s">
        <v>40</v>
      </c>
    </row>
    <row r="2" spans="1:3" x14ac:dyDescent="0.25">
      <c r="A2" s="1" t="s">
        <v>41</v>
      </c>
      <c r="B2" s="3" t="s">
        <v>42</v>
      </c>
      <c r="C2" s="4" t="str">
        <f xml:space="preserve"> "INSERT INTO topics("&amp;A$1&amp;", "&amp;B$1&amp;") VALUES ("&amp;A2&amp;", '"&amp;B2&amp;"');"</f>
        <v>INSERT INTO topics(topic_id, genre) VALUES (DEFAULT, 'Action');</v>
      </c>
    </row>
    <row r="3" spans="1:3" x14ac:dyDescent="0.25">
      <c r="A3" s="1" t="s">
        <v>41</v>
      </c>
      <c r="B3" s="3" t="s">
        <v>43</v>
      </c>
      <c r="C3" s="4" t="str">
        <f t="shared" ref="C3:C31" si="0" xml:space="preserve"> "INSERT INTO topics("&amp;A$1&amp;", "&amp;B$1&amp;") VALUES ("&amp;A3&amp;", '"&amp;B3&amp;"');"</f>
        <v>INSERT INTO topics(topic_id, genre) VALUES (DEFAULT, 'Adventure');</v>
      </c>
    </row>
    <row r="4" spans="1:3" x14ac:dyDescent="0.25">
      <c r="A4" s="1" t="s">
        <v>41</v>
      </c>
      <c r="B4" s="3" t="s">
        <v>44</v>
      </c>
      <c r="C4" s="4" t="str">
        <f t="shared" si="0"/>
        <v>INSERT INTO topics(topic_id, genre) VALUES (DEFAULT, 'Animation');</v>
      </c>
    </row>
    <row r="5" spans="1:3" x14ac:dyDescent="0.25">
      <c r="A5" s="1" t="s">
        <v>41</v>
      </c>
      <c r="B5" s="3" t="s">
        <v>45</v>
      </c>
      <c r="C5" s="4" t="str">
        <f t="shared" si="0"/>
        <v>INSERT INTO topics(topic_id, genre) VALUES (DEFAULT, 'Biography');</v>
      </c>
    </row>
    <row r="6" spans="1:3" x14ac:dyDescent="0.25">
      <c r="A6" s="1" t="s">
        <v>41</v>
      </c>
      <c r="B6" s="3" t="s">
        <v>46</v>
      </c>
      <c r="C6" s="4" t="str">
        <f t="shared" si="0"/>
        <v>INSERT INTO topics(topic_id, genre) VALUES (DEFAULT, 'Comedy');</v>
      </c>
    </row>
    <row r="7" spans="1:3" x14ac:dyDescent="0.25">
      <c r="A7" s="1" t="s">
        <v>41</v>
      </c>
      <c r="B7" s="3" t="s">
        <v>47</v>
      </c>
      <c r="C7" s="4" t="str">
        <f t="shared" si="0"/>
        <v>INSERT INTO topics(topic_id, genre) VALUES (DEFAULT, 'Crime');</v>
      </c>
    </row>
    <row r="8" spans="1:3" x14ac:dyDescent="0.25">
      <c r="A8" s="1" t="s">
        <v>41</v>
      </c>
      <c r="B8" s="3" t="s">
        <v>48</v>
      </c>
      <c r="C8" s="4" t="str">
        <f t="shared" si="0"/>
        <v>INSERT INTO topics(topic_id, genre) VALUES (DEFAULT, 'Documentary');</v>
      </c>
    </row>
    <row r="9" spans="1:3" x14ac:dyDescent="0.25">
      <c r="A9" s="1" t="s">
        <v>41</v>
      </c>
      <c r="B9" s="3" t="s">
        <v>49</v>
      </c>
      <c r="C9" s="4" t="str">
        <f t="shared" si="0"/>
        <v>INSERT INTO topics(topic_id, genre) VALUES (DEFAULT, 'Drama');</v>
      </c>
    </row>
    <row r="10" spans="1:3" x14ac:dyDescent="0.25">
      <c r="A10" s="1" t="s">
        <v>41</v>
      </c>
      <c r="B10" s="3" t="s">
        <v>50</v>
      </c>
      <c r="C10" s="4" t="str">
        <f t="shared" si="0"/>
        <v>INSERT INTO topics(topic_id, genre) VALUES (DEFAULT, 'Family');</v>
      </c>
    </row>
    <row r="11" spans="1:3" x14ac:dyDescent="0.25">
      <c r="A11" s="1" t="s">
        <v>41</v>
      </c>
      <c r="B11" s="3" t="s">
        <v>51</v>
      </c>
      <c r="C11" s="4" t="str">
        <f t="shared" si="0"/>
        <v>INSERT INTO topics(topic_id, genre) VALUES (DEFAULT, 'Fantasy');</v>
      </c>
    </row>
    <row r="12" spans="1:3" x14ac:dyDescent="0.25">
      <c r="A12" s="1" t="s">
        <v>41</v>
      </c>
      <c r="B12" s="3" t="s">
        <v>52</v>
      </c>
      <c r="C12" s="4" t="str">
        <f t="shared" si="0"/>
        <v>INSERT INTO topics(topic_id, genre) VALUES (DEFAULT, 'Film-Noir');</v>
      </c>
    </row>
    <row r="13" spans="1:3" x14ac:dyDescent="0.25">
      <c r="A13" s="1" t="s">
        <v>41</v>
      </c>
      <c r="B13" s="3" t="s">
        <v>53</v>
      </c>
      <c r="C13" s="4" t="str">
        <f t="shared" si="0"/>
        <v>INSERT INTO topics(topic_id, genre) VALUES (DEFAULT, 'History');</v>
      </c>
    </row>
    <row r="14" spans="1:3" x14ac:dyDescent="0.25">
      <c r="A14" s="1" t="s">
        <v>41</v>
      </c>
      <c r="B14" s="3" t="s">
        <v>54</v>
      </c>
      <c r="C14" s="4" t="str">
        <f t="shared" si="0"/>
        <v>INSERT INTO topics(topic_id, genre) VALUES (DEFAULT, 'Horror');</v>
      </c>
    </row>
    <row r="15" spans="1:3" x14ac:dyDescent="0.25">
      <c r="A15" s="1" t="s">
        <v>41</v>
      </c>
      <c r="B15" s="3" t="s">
        <v>57</v>
      </c>
      <c r="C15" s="4" t="str">
        <f t="shared" si="0"/>
        <v>INSERT INTO topics(topic_id, genre) VALUES (DEFAULT, 'Romance');</v>
      </c>
    </row>
    <row r="16" spans="1:3" x14ac:dyDescent="0.25">
      <c r="A16" s="1" t="s">
        <v>41</v>
      </c>
      <c r="B16" s="3" t="s">
        <v>55</v>
      </c>
      <c r="C16" s="4" t="str">
        <f t="shared" si="0"/>
        <v>INSERT INTO topics(topic_id, genre) VALUES (DEFAULT, 'Musical');</v>
      </c>
    </row>
    <row r="17" spans="1:3" x14ac:dyDescent="0.25">
      <c r="A17" s="1" t="s">
        <v>41</v>
      </c>
      <c r="B17" s="3" t="s">
        <v>56</v>
      </c>
      <c r="C17" s="4" t="str">
        <f t="shared" si="0"/>
        <v>INSERT INTO topics(topic_id, genre) VALUES (DEFAULT, 'Mystery');</v>
      </c>
    </row>
    <row r="18" spans="1:3" x14ac:dyDescent="0.25">
      <c r="A18" s="1" t="s">
        <v>41</v>
      </c>
      <c r="B18" s="3" t="s">
        <v>71</v>
      </c>
      <c r="C18" s="4" t="str">
        <f t="shared" si="0"/>
        <v>INSERT INTO topics(topic_id, genre) VALUES (DEFAULT, 'Science Fiction');</v>
      </c>
    </row>
    <row r="19" spans="1:3" x14ac:dyDescent="0.25">
      <c r="A19" s="1" t="s">
        <v>41</v>
      </c>
      <c r="B19" s="3" t="s">
        <v>58</v>
      </c>
      <c r="C19" s="4" t="str">
        <f t="shared" si="0"/>
        <v>INSERT INTO topics(topic_id, genre) VALUES (DEFAULT, 'Sport');</v>
      </c>
    </row>
    <row r="20" spans="1:3" x14ac:dyDescent="0.25">
      <c r="A20" s="1" t="s">
        <v>41</v>
      </c>
      <c r="B20" s="3" t="s">
        <v>59</v>
      </c>
      <c r="C20" s="4" t="str">
        <f t="shared" si="0"/>
        <v>INSERT INTO topics(topic_id, genre) VALUES (DEFAULT, 'Thriller');</v>
      </c>
    </row>
    <row r="21" spans="1:3" x14ac:dyDescent="0.25">
      <c r="A21" s="1" t="s">
        <v>41</v>
      </c>
      <c r="B21" s="3" t="s">
        <v>60</v>
      </c>
      <c r="C21" s="4" t="str">
        <f t="shared" si="0"/>
        <v>INSERT INTO topics(topic_id, genre) VALUES (DEFAULT, 'War');</v>
      </c>
    </row>
    <row r="22" spans="1:3" x14ac:dyDescent="0.25">
      <c r="A22" s="1" t="s">
        <v>41</v>
      </c>
      <c r="B22" s="3" t="s">
        <v>61</v>
      </c>
      <c r="C22" s="4" t="str">
        <f t="shared" si="0"/>
        <v>INSERT INTO topics(topic_id, genre) VALUES (DEFAULT, 'Western');</v>
      </c>
    </row>
    <row r="23" spans="1:3" x14ac:dyDescent="0.25">
      <c r="A23" s="1" t="s">
        <v>41</v>
      </c>
      <c r="B23" s="3" t="s">
        <v>62</v>
      </c>
      <c r="C23" s="4" t="str">
        <f t="shared" si="0"/>
        <v>INSERT INTO topics(topic_id, genre) VALUES (DEFAULT, 'Anime');</v>
      </c>
    </row>
    <row r="24" spans="1:3" x14ac:dyDescent="0.25">
      <c r="A24" s="1" t="s">
        <v>41</v>
      </c>
      <c r="B24" s="3" t="s">
        <v>63</v>
      </c>
      <c r="C24" s="4" t="str">
        <f t="shared" si="0"/>
        <v>INSERT INTO topics(topic_id, genre) VALUES (DEFAULT, 'Adult');</v>
      </c>
    </row>
    <row r="25" spans="1:3" x14ac:dyDescent="0.25">
      <c r="A25" s="1" t="s">
        <v>41</v>
      </c>
      <c r="B25" s="3" t="s">
        <v>64</v>
      </c>
      <c r="C25" s="4" t="str">
        <f t="shared" si="0"/>
        <v>INSERT INTO topics(topic_id, genre) VALUES (DEFAULT, 'Space');</v>
      </c>
    </row>
    <row r="26" spans="1:3" x14ac:dyDescent="0.25">
      <c r="A26" s="1" t="s">
        <v>41</v>
      </c>
      <c r="B26" s="3" t="s">
        <v>65</v>
      </c>
      <c r="C26" s="4" t="str">
        <f t="shared" si="0"/>
        <v>INSERT INTO topics(topic_id, genre) VALUES (DEFAULT, 'Political');</v>
      </c>
    </row>
    <row r="27" spans="1:3" x14ac:dyDescent="0.25">
      <c r="A27" s="1" t="s">
        <v>41</v>
      </c>
      <c r="B27" s="3" t="s">
        <v>66</v>
      </c>
      <c r="C27" s="4" t="str">
        <f t="shared" si="0"/>
        <v>INSERT INTO topics(topic_id, genre) VALUES (DEFAULT, 'Faith');</v>
      </c>
    </row>
    <row r="28" spans="1:3" x14ac:dyDescent="0.25">
      <c r="A28" s="1" t="s">
        <v>41</v>
      </c>
      <c r="B28" s="3" t="s">
        <v>67</v>
      </c>
      <c r="C28" s="4" t="str">
        <f t="shared" si="0"/>
        <v>INSERT INTO topics(topic_id, genre) VALUES (DEFAULT, 'Independent');</v>
      </c>
    </row>
    <row r="29" spans="1:3" x14ac:dyDescent="0.25">
      <c r="A29" s="1" t="s">
        <v>41</v>
      </c>
      <c r="B29" s="3" t="s">
        <v>68</v>
      </c>
      <c r="C29" s="4" t="str">
        <f t="shared" si="0"/>
        <v>INSERT INTO topics(topic_id, genre) VALUES (DEFAULT, 'Video Game');</v>
      </c>
    </row>
    <row r="30" spans="1:3" x14ac:dyDescent="0.25">
      <c r="A30" s="1" t="s">
        <v>41</v>
      </c>
      <c r="B30" s="3" t="s">
        <v>69</v>
      </c>
      <c r="C30" s="4" t="str">
        <f t="shared" si="0"/>
        <v>INSERT INTO topics(topic_id, genre) VALUES (DEFAULT, 'Novel');</v>
      </c>
    </row>
    <row r="31" spans="1:3" x14ac:dyDescent="0.25">
      <c r="A31" s="1" t="s">
        <v>41</v>
      </c>
      <c r="B31" s="3" t="s">
        <v>70</v>
      </c>
      <c r="C31" s="4" t="str">
        <f t="shared" si="0"/>
        <v>INSERT INTO topics(topic_id, genre) VALUES (DEFAULT, 'LGBT');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E3" workbookViewId="0">
      <selection activeCell="H6" sqref="H6"/>
    </sheetView>
  </sheetViews>
  <sheetFormatPr defaultRowHeight="15" x14ac:dyDescent="0.25"/>
  <cols>
    <col min="1" max="1" width="11.42578125" style="1" customWidth="1"/>
    <col min="2" max="9" width="11.42578125" style="2" customWidth="1"/>
    <col min="10" max="10" width="11.42578125" style="3" customWidth="1"/>
    <col min="11" max="11" width="145.28515625" style="4" bestFit="1" customWidth="1"/>
  </cols>
  <sheetData>
    <row r="1" spans="1:11" x14ac:dyDescent="0.25">
      <c r="A1" s="5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8</v>
      </c>
      <c r="J1" s="7" t="s">
        <v>26</v>
      </c>
      <c r="K1" s="8" t="s">
        <v>40</v>
      </c>
    </row>
    <row r="2" spans="1:11" x14ac:dyDescent="0.25">
      <c r="A2" s="1" t="s">
        <v>41</v>
      </c>
      <c r="K2" s="4" t="str">
        <f xml:space="preserve"> "INSERT INTO movies("&amp;A$1&amp;", "&amp;B$1&amp;", "&amp;C$1&amp;", "&amp;D$1&amp;", "&amp;E$1&amp;", "&amp;F$1&amp;", "&amp;G$1&amp;", "&amp;H$1&amp;", "&amp;I$1&amp;", "&amp;J$1&amp;") VALUES ("&amp;A2&amp;", '"&amp;B2&amp;"', '"&amp;C2&amp;"', '"&amp;D2&amp;"', '"&amp;E2&amp;"', '"&amp;F2&amp;"', '"&amp;G2&amp;"', '"&amp;H2&amp;"', '"&amp;I2&amp;"', '"&amp;J2&amp;"');"</f>
        <v>INSERT INTO movies(movie_id, name, description, date_released, duration, language, subtitles, dubbed, country, age_rating) VALUES (DEFAULT, '', '', '', '', '', '', '', '', '');</v>
      </c>
    </row>
    <row r="3" spans="1:11" x14ac:dyDescent="0.25">
      <c r="A3" s="1" t="s">
        <v>41</v>
      </c>
      <c r="K3" s="4" t="str">
        <f t="shared" ref="K3:K41" si="0" xml:space="preserve"> "INSERT INTO movies("&amp;A$1&amp;", "&amp;B$1&amp;", "&amp;C$1&amp;", "&amp;D$1&amp;", "&amp;E$1&amp;", "&amp;F$1&amp;", "&amp;G$1&amp;", "&amp;H$1&amp;", "&amp;I$1&amp;", "&amp;J$1&amp;") VALUES ("&amp;A3&amp;", '"&amp;B3&amp;"', '"&amp;C3&amp;"', '"&amp;D3&amp;"', '"&amp;E3&amp;"', '"&amp;F3&amp;"', '"&amp;G3&amp;"', '"&amp;H3&amp;"', '"&amp;I3&amp;"', '"&amp;J3&amp;"');"</f>
        <v>INSERT INTO movies(movie_id, name, description, date_released, duration, language, subtitles, dubbed, country, age_rating) VALUES (DEFAULT, '', '', '', '', '', '', '', '', '');</v>
      </c>
    </row>
    <row r="4" spans="1:11" x14ac:dyDescent="0.25">
      <c r="A4" s="1" t="s">
        <v>41</v>
      </c>
      <c r="K4" s="4" t="str">
        <f t="shared" si="0"/>
        <v>INSERT INTO movies(movie_id, name, description, date_released, duration, language, subtitles, dubbed, country, age_rating) VALUES (DEFAULT, '', '', '', '', '', '', '', '', '');</v>
      </c>
    </row>
    <row r="5" spans="1:11" x14ac:dyDescent="0.25">
      <c r="A5" s="1" t="s">
        <v>41</v>
      </c>
      <c r="K5" s="4" t="str">
        <f t="shared" si="0"/>
        <v>INSERT INTO movies(movie_id, name, description, date_released, duration, language, subtitles, dubbed, country, age_rating) VALUES (DEFAULT, '', '', '', '', '', '', '', '', '');</v>
      </c>
    </row>
    <row r="6" spans="1:11" x14ac:dyDescent="0.25">
      <c r="A6" s="1" t="s">
        <v>41</v>
      </c>
      <c r="K6" s="4" t="str">
        <f t="shared" si="0"/>
        <v>INSERT INTO movies(movie_id, name, description, date_released, duration, language, subtitles, dubbed, country, age_rating) VALUES (DEFAULT, '', '', '', '', '', '', '', '', '');</v>
      </c>
    </row>
    <row r="7" spans="1:11" x14ac:dyDescent="0.25">
      <c r="A7" s="1" t="s">
        <v>41</v>
      </c>
      <c r="K7" s="4" t="str">
        <f t="shared" si="0"/>
        <v>INSERT INTO movies(movie_id, name, description, date_released, duration, language, subtitles, dubbed, country, age_rating) VALUES (DEFAULT, '', '', '', '', '', '', '', '', '');</v>
      </c>
    </row>
    <row r="8" spans="1:11" x14ac:dyDescent="0.25">
      <c r="A8" s="1" t="s">
        <v>41</v>
      </c>
      <c r="K8" s="4" t="str">
        <f t="shared" si="0"/>
        <v>INSERT INTO movies(movie_id, name, description, date_released, duration, language, subtitles, dubbed, country, age_rating) VALUES (DEFAULT, '', '', '', '', '', '', '', '', '');</v>
      </c>
    </row>
    <row r="9" spans="1:11" x14ac:dyDescent="0.25">
      <c r="A9" s="1" t="s">
        <v>41</v>
      </c>
      <c r="K9" s="4" t="str">
        <f t="shared" si="0"/>
        <v>INSERT INTO movies(movie_id, name, description, date_released, duration, language, subtitles, dubbed, country, age_rating) VALUES (DEFAULT, '', '', '', '', '', '', '', '', '');</v>
      </c>
    </row>
    <row r="10" spans="1:11" x14ac:dyDescent="0.25">
      <c r="A10" s="1" t="s">
        <v>41</v>
      </c>
      <c r="K10" s="4" t="str">
        <f t="shared" si="0"/>
        <v>INSERT INTO movies(movie_id, name, description, date_released, duration, language, subtitles, dubbed, country, age_rating) VALUES (DEFAULT, '', '', '', '', '', '', '', '', '');</v>
      </c>
    </row>
    <row r="11" spans="1:11" x14ac:dyDescent="0.25">
      <c r="A11" s="1" t="s">
        <v>41</v>
      </c>
      <c r="K11" s="4" t="str">
        <f t="shared" si="0"/>
        <v>INSERT INTO movies(movie_id, name, description, date_released, duration, language, subtitles, dubbed, country, age_rating) VALUES (DEFAULT, '', '', '', '', '', '', '', '', '');</v>
      </c>
    </row>
    <row r="12" spans="1:11" x14ac:dyDescent="0.25">
      <c r="A12" s="1" t="s">
        <v>41</v>
      </c>
      <c r="K12" s="4" t="str">
        <f t="shared" si="0"/>
        <v>INSERT INTO movies(movie_id, name, description, date_released, duration, language, subtitles, dubbed, country, age_rating) VALUES (DEFAULT, '', '', '', '', '', '', '', '', '');</v>
      </c>
    </row>
    <row r="13" spans="1:11" x14ac:dyDescent="0.25">
      <c r="A13" s="1" t="s">
        <v>41</v>
      </c>
      <c r="K13" s="4" t="str">
        <f t="shared" si="0"/>
        <v>INSERT INTO movies(movie_id, name, description, date_released, duration, language, subtitles, dubbed, country, age_rating) VALUES (DEFAULT, '', '', '', '', '', '', '', '', '');</v>
      </c>
    </row>
    <row r="14" spans="1:11" x14ac:dyDescent="0.25">
      <c r="A14" s="1" t="s">
        <v>41</v>
      </c>
      <c r="K14" s="4" t="str">
        <f t="shared" si="0"/>
        <v>INSERT INTO movies(movie_id, name, description, date_released, duration, language, subtitles, dubbed, country, age_rating) VALUES (DEFAULT, '', '', '', '', '', '', '', '', '');</v>
      </c>
    </row>
    <row r="15" spans="1:11" x14ac:dyDescent="0.25">
      <c r="A15" s="1" t="s">
        <v>41</v>
      </c>
      <c r="K15" s="4" t="str">
        <f t="shared" si="0"/>
        <v>INSERT INTO movies(movie_id, name, description, date_released, duration, language, subtitles, dubbed, country, age_rating) VALUES (DEFAULT, '', '', '', '', '', '', '', '', '');</v>
      </c>
    </row>
    <row r="16" spans="1:11" x14ac:dyDescent="0.25">
      <c r="A16" s="1" t="s">
        <v>41</v>
      </c>
      <c r="K16" s="4" t="str">
        <f t="shared" si="0"/>
        <v>INSERT INTO movies(movie_id, name, description, date_released, duration, language, subtitles, dubbed, country, age_rating) VALUES (DEFAULT, '', '', '', '', '', '', '', '', '');</v>
      </c>
    </row>
    <row r="17" spans="1:11" x14ac:dyDescent="0.25">
      <c r="A17" s="1" t="s">
        <v>41</v>
      </c>
      <c r="K17" s="4" t="str">
        <f t="shared" si="0"/>
        <v>INSERT INTO movies(movie_id, name, description, date_released, duration, language, subtitles, dubbed, country, age_rating) VALUES (DEFAULT, '', '', '', '', '', '', '', '', '');</v>
      </c>
    </row>
    <row r="18" spans="1:11" x14ac:dyDescent="0.25">
      <c r="A18" s="1" t="s">
        <v>41</v>
      </c>
      <c r="K18" s="4" t="str">
        <f t="shared" si="0"/>
        <v>INSERT INTO movies(movie_id, name, description, date_released, duration, language, subtitles, dubbed, country, age_rating) VALUES (DEFAULT, '', '', '', '', '', '', '', '', '');</v>
      </c>
    </row>
    <row r="19" spans="1:11" x14ac:dyDescent="0.25">
      <c r="A19" s="1" t="s">
        <v>41</v>
      </c>
      <c r="K19" s="4" t="str">
        <f t="shared" si="0"/>
        <v>INSERT INTO movies(movie_id, name, description, date_released, duration, language, subtitles, dubbed, country, age_rating) VALUES (DEFAULT, '', '', '', '', '', '', '', '', '');</v>
      </c>
    </row>
    <row r="20" spans="1:11" x14ac:dyDescent="0.25">
      <c r="A20" s="1" t="s">
        <v>41</v>
      </c>
      <c r="K20" s="4" t="str">
        <f t="shared" si="0"/>
        <v>INSERT INTO movies(movie_id, name, description, date_released, duration, language, subtitles, dubbed, country, age_rating) VALUES (DEFAULT, '', '', '', '', '', '', '', '', '');</v>
      </c>
    </row>
    <row r="21" spans="1:11" x14ac:dyDescent="0.25">
      <c r="A21" s="1" t="s">
        <v>41</v>
      </c>
      <c r="K21" s="4" t="str">
        <f t="shared" si="0"/>
        <v>INSERT INTO movies(movie_id, name, description, date_released, duration, language, subtitles, dubbed, country, age_rating) VALUES (DEFAULT, '', '', '', '', '', '', '', '', '');</v>
      </c>
    </row>
    <row r="22" spans="1:11" x14ac:dyDescent="0.25">
      <c r="A22" s="1" t="s">
        <v>41</v>
      </c>
      <c r="K22" s="4" t="str">
        <f t="shared" si="0"/>
        <v>INSERT INTO movies(movie_id, name, description, date_released, duration, language, subtitles, dubbed, country, age_rating) VALUES (DEFAULT, '', '', '', '', '', '', '', '', '');</v>
      </c>
    </row>
    <row r="23" spans="1:11" x14ac:dyDescent="0.25">
      <c r="A23" s="1" t="s">
        <v>41</v>
      </c>
      <c r="K23" s="4" t="str">
        <f t="shared" si="0"/>
        <v>INSERT INTO movies(movie_id, name, description, date_released, duration, language, subtitles, dubbed, country, age_rating) VALUES (DEFAULT, '', '', '', '', '', '', '', '', '');</v>
      </c>
    </row>
    <row r="24" spans="1:11" x14ac:dyDescent="0.25">
      <c r="A24" s="1" t="s">
        <v>41</v>
      </c>
      <c r="K24" s="4" t="str">
        <f t="shared" si="0"/>
        <v>INSERT INTO movies(movie_id, name, description, date_released, duration, language, subtitles, dubbed, country, age_rating) VALUES (DEFAULT, '', '', '', '', '', '', '', '', '');</v>
      </c>
    </row>
    <row r="25" spans="1:11" x14ac:dyDescent="0.25">
      <c r="A25" s="1" t="s">
        <v>41</v>
      </c>
      <c r="K25" s="4" t="str">
        <f t="shared" si="0"/>
        <v>INSERT INTO movies(movie_id, name, description, date_released, duration, language, subtitles, dubbed, country, age_rating) VALUES (DEFAULT, '', '', '', '', '', '', '', '', '');</v>
      </c>
    </row>
    <row r="26" spans="1:11" x14ac:dyDescent="0.25">
      <c r="A26" s="1" t="s">
        <v>41</v>
      </c>
      <c r="K26" s="4" t="str">
        <f t="shared" si="0"/>
        <v>INSERT INTO movies(movie_id, name, description, date_released, duration, language, subtitles, dubbed, country, age_rating) VALUES (DEFAULT, '', '', '', '', '', '', '', '', '');</v>
      </c>
    </row>
    <row r="27" spans="1:11" x14ac:dyDescent="0.25">
      <c r="A27" s="1" t="s">
        <v>41</v>
      </c>
      <c r="K27" s="4" t="str">
        <f t="shared" si="0"/>
        <v>INSERT INTO movies(movie_id, name, description, date_released, duration, language, subtitles, dubbed, country, age_rating) VALUES (DEFAULT, '', '', '', '', '', '', '', '', '');</v>
      </c>
    </row>
    <row r="28" spans="1:11" x14ac:dyDescent="0.25">
      <c r="A28" s="1" t="s">
        <v>41</v>
      </c>
      <c r="K28" s="4" t="str">
        <f t="shared" si="0"/>
        <v>INSERT INTO movies(movie_id, name, description, date_released, duration, language, subtitles, dubbed, country, age_rating) VALUES (DEFAULT, '', '', '', '', '', '', '', '', '');</v>
      </c>
    </row>
    <row r="29" spans="1:11" x14ac:dyDescent="0.25">
      <c r="A29" s="1" t="s">
        <v>41</v>
      </c>
      <c r="K29" s="4" t="str">
        <f t="shared" si="0"/>
        <v>INSERT INTO movies(movie_id, name, description, date_released, duration, language, subtitles, dubbed, country, age_rating) VALUES (DEFAULT, '', '', '', '', '', '', '', '', '');</v>
      </c>
    </row>
    <row r="30" spans="1:11" x14ac:dyDescent="0.25">
      <c r="A30" s="1" t="s">
        <v>41</v>
      </c>
      <c r="K30" s="4" t="str">
        <f t="shared" si="0"/>
        <v>INSERT INTO movies(movie_id, name, description, date_released, duration, language, subtitles, dubbed, country, age_rating) VALUES (DEFAULT, '', '', '', '', '', '', '', '', '');</v>
      </c>
    </row>
    <row r="31" spans="1:11" x14ac:dyDescent="0.25">
      <c r="A31" s="1" t="s">
        <v>41</v>
      </c>
      <c r="K31" s="4" t="str">
        <f t="shared" si="0"/>
        <v>INSERT INTO movies(movie_id, name, description, date_released, duration, language, subtitles, dubbed, country, age_rating) VALUES (DEFAULT, '', '', '', '', '', '', '', '', '');</v>
      </c>
    </row>
    <row r="32" spans="1:11" x14ac:dyDescent="0.25">
      <c r="A32" s="1" t="s">
        <v>41</v>
      </c>
      <c r="K32" s="4" t="str">
        <f t="shared" si="0"/>
        <v>INSERT INTO movies(movie_id, name, description, date_released, duration, language, subtitles, dubbed, country, age_rating) VALUES (DEFAULT, '', '', '', '', '', '', '', '', '');</v>
      </c>
    </row>
    <row r="33" spans="1:11" x14ac:dyDescent="0.25">
      <c r="A33" s="1" t="s">
        <v>41</v>
      </c>
      <c r="K33" s="4" t="str">
        <f t="shared" si="0"/>
        <v>INSERT INTO movies(movie_id, name, description, date_released, duration, language, subtitles, dubbed, country, age_rating) VALUES (DEFAULT, '', '', '', '', '', '', '', '', '');</v>
      </c>
    </row>
    <row r="34" spans="1:11" x14ac:dyDescent="0.25">
      <c r="A34" s="1" t="s">
        <v>41</v>
      </c>
      <c r="K34" s="4" t="str">
        <f t="shared" si="0"/>
        <v>INSERT INTO movies(movie_id, name, description, date_released, duration, language, subtitles, dubbed, country, age_rating) VALUES (DEFAULT, '', '', '', '', '', '', '', '', '');</v>
      </c>
    </row>
    <row r="35" spans="1:11" x14ac:dyDescent="0.25">
      <c r="A35" s="1" t="s">
        <v>41</v>
      </c>
      <c r="K35" s="4" t="str">
        <f t="shared" si="0"/>
        <v>INSERT INTO movies(movie_id, name, description, date_released, duration, language, subtitles, dubbed, country, age_rating) VALUES (DEFAULT, '', '', '', '', '', '', '', '', '');</v>
      </c>
    </row>
    <row r="36" spans="1:11" x14ac:dyDescent="0.25">
      <c r="A36" s="1" t="s">
        <v>41</v>
      </c>
      <c r="K36" s="4" t="str">
        <f t="shared" si="0"/>
        <v>INSERT INTO movies(movie_id, name, description, date_released, duration, language, subtitles, dubbed, country, age_rating) VALUES (DEFAULT, '', '', '', '', '', '', '', '', '');</v>
      </c>
    </row>
    <row r="37" spans="1:11" x14ac:dyDescent="0.25">
      <c r="A37" s="1" t="s">
        <v>41</v>
      </c>
      <c r="K37" s="4" t="str">
        <f t="shared" si="0"/>
        <v>INSERT INTO movies(movie_id, name, description, date_released, duration, language, subtitles, dubbed, country, age_rating) VALUES (DEFAULT, '', '', '', '', '', '', '', '', '');</v>
      </c>
    </row>
    <row r="38" spans="1:11" x14ac:dyDescent="0.25">
      <c r="A38" s="1" t="s">
        <v>41</v>
      </c>
      <c r="K38" s="4" t="str">
        <f t="shared" si="0"/>
        <v>INSERT INTO movies(movie_id, name, description, date_released, duration, language, subtitles, dubbed, country, age_rating) VALUES (DEFAULT, '', '', '', '', '', '', '', '', '');</v>
      </c>
    </row>
    <row r="39" spans="1:11" x14ac:dyDescent="0.25">
      <c r="A39" s="1" t="s">
        <v>41</v>
      </c>
      <c r="K39" s="4" t="str">
        <f t="shared" si="0"/>
        <v>INSERT INTO movies(movie_id, name, description, date_released, duration, language, subtitles, dubbed, country, age_rating) VALUES (DEFAULT, '', '', '', '', '', '', '', '', '');</v>
      </c>
    </row>
    <row r="40" spans="1:11" x14ac:dyDescent="0.25">
      <c r="A40" s="1" t="s">
        <v>41</v>
      </c>
      <c r="K40" s="4" t="str">
        <f t="shared" si="0"/>
        <v>INSERT INTO movies(movie_id, name, description, date_released, duration, language, subtitles, dubbed, country, age_rating) VALUES (DEFAULT, '', '', '', '', '', '', '', '', '');</v>
      </c>
    </row>
    <row r="41" spans="1:11" x14ac:dyDescent="0.25">
      <c r="A41" s="1" t="s">
        <v>41</v>
      </c>
      <c r="K41" s="4" t="str">
        <f t="shared" si="0"/>
        <v>INSERT INTO movies(movie_id, name, description, date_released, duration, language, subtitles, dubbed, country, age_rating) VALUES (DEFAULT, '', '', '', '', '', '', '', '', '');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cols>
    <col min="1" max="1" width="11.42578125" style="1" customWidth="1"/>
    <col min="2" max="4" width="11.42578125" style="2" customWidth="1"/>
    <col min="5" max="5" width="11.42578125" style="3" customWidth="1"/>
    <col min="6" max="6" width="87.42578125" style="4" bestFit="1" customWidth="1"/>
  </cols>
  <sheetData>
    <row r="1" spans="1:6" x14ac:dyDescent="0.25">
      <c r="A1" s="5" t="s">
        <v>0</v>
      </c>
      <c r="B1" s="6" t="s">
        <v>18</v>
      </c>
      <c r="C1" s="6" t="s">
        <v>27</v>
      </c>
      <c r="D1" s="6" t="s">
        <v>28</v>
      </c>
      <c r="E1" s="7" t="s">
        <v>29</v>
      </c>
      <c r="F1" s="8" t="s">
        <v>40</v>
      </c>
    </row>
    <row r="2" spans="1:6" x14ac:dyDescent="0.25">
      <c r="F2" s="4" t="str">
        <f xml:space="preserve"> "INSERT INTO watches("&amp;A$1&amp;", "&amp;B$1&amp;", "&amp;C$1&amp;", "&amp;D$1&amp;", "&amp;E$1&amp;") VALUES ("&amp;A2&amp;", "&amp;B2&amp;", '"&amp;C2&amp;"', "&amp;D2&amp;", '"&amp;E$2&amp;"');"</f>
        <v>INSERT INTO watches(user_id, movie_id, date_watched, user_rating, review) VALUES (, , '', , 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55.5703125" style="4" bestFit="1" customWidth="1"/>
  </cols>
  <sheetData>
    <row r="1" spans="1:3" x14ac:dyDescent="0.25">
      <c r="A1" s="5" t="s">
        <v>18</v>
      </c>
      <c r="B1" s="7" t="s">
        <v>16</v>
      </c>
      <c r="C1" s="8" t="s">
        <v>40</v>
      </c>
    </row>
    <row r="2" spans="1:3" x14ac:dyDescent="0.25">
      <c r="C2" s="4" t="str">
        <f xml:space="preserve"> "INSERT INTO movie_topics("&amp;A$1&amp;", "&amp;B$1&amp;") VALUES ("&amp;A2&amp;", "&amp;B2&amp;");"</f>
        <v>INSERT INTO movie_topics(movie_id, topic_id) VALUES (,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users</vt:lpstr>
      <vt:lpstr>profiles</vt:lpstr>
      <vt:lpstr>user_types</vt:lpstr>
      <vt:lpstr>devices</vt:lpstr>
      <vt:lpstr>devices_used</vt:lpstr>
      <vt:lpstr>topics</vt:lpstr>
      <vt:lpstr>movies</vt:lpstr>
      <vt:lpstr>watches</vt:lpstr>
      <vt:lpstr>movie_topics</vt:lpstr>
      <vt:lpstr>actors</vt:lpstr>
      <vt:lpstr>casting_types</vt:lpstr>
      <vt:lpstr>roles</vt:lpstr>
      <vt:lpstr>movie_casts</vt:lpstr>
      <vt:lpstr>actor_roles</vt:lpstr>
      <vt:lpstr>movie_roles</vt:lpstr>
      <vt:lpstr>directors</vt:lpstr>
      <vt:lpstr>directs</vt:lpstr>
      <vt:lpstr>studios</vt:lpstr>
      <vt:lpstr>sponsors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Gratton</dc:creator>
  <cp:lastModifiedBy>Jonathan Gratton</cp:lastModifiedBy>
  <dcterms:created xsi:type="dcterms:W3CDTF">2016-03-28T04:55:52Z</dcterms:created>
  <dcterms:modified xsi:type="dcterms:W3CDTF">2016-03-28T06:38:14Z</dcterms:modified>
</cp:coreProperties>
</file>