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haz\Documents\"/>
    </mc:Choice>
  </mc:AlternateContent>
  <xr:revisionPtr revIDLastSave="0" documentId="8_{259EBB65-5E3A-4802-8909-C1AECBB5A475}" xr6:coauthVersionLast="47" xr6:coauthVersionMax="47" xr10:uidLastSave="{00000000-0000-0000-0000-000000000000}"/>
  <bookViews>
    <workbookView xWindow="-108" yWindow="-108" windowWidth="23256" windowHeight="12456" xr2:uid="{076B1F42-E1E9-4615-A6A9-82951814CB25}"/>
  </bookViews>
  <sheets>
    <sheet name="Hoja1" sheetId="1" r:id="rId1"/>
  </sheets>
  <definedNames>
    <definedName name="_xlcn.WorksheetConnection_Libro1ENTRADAS1" hidden="1">ENTRADAS[]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NTRADAS" name="ENTRADAS" connection="WorksheetConnection_Libro1!ENTRAD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2" i="1" l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N70" i="1"/>
  <c r="I8" i="1"/>
  <c r="I7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N71" i="1"/>
  <c r="D33" i="1" l="1"/>
  <c r="F33" i="1" s="1"/>
  <c r="D46" i="1"/>
  <c r="F46" i="1" s="1"/>
  <c r="D23" i="1"/>
  <c r="F23" i="1" s="1"/>
  <c r="D70" i="1"/>
  <c r="F70" i="1" s="1"/>
  <c r="D19" i="1"/>
  <c r="F19" i="1" s="1"/>
  <c r="D56" i="1"/>
  <c r="F56" i="1" s="1"/>
  <c r="D63" i="1"/>
  <c r="F63" i="1" s="1"/>
  <c r="D22" i="1"/>
  <c r="F22" i="1" s="1"/>
  <c r="D21" i="1"/>
  <c r="F21" i="1" s="1"/>
  <c r="D24" i="1"/>
  <c r="F24" i="1" s="1"/>
  <c r="D43" i="1"/>
  <c r="F43" i="1" s="1"/>
  <c r="D32" i="1"/>
  <c r="F32" i="1" s="1"/>
  <c r="D52" i="1"/>
  <c r="F52" i="1" s="1"/>
  <c r="D30" i="1"/>
  <c r="F30" i="1" s="1"/>
  <c r="D12" i="1"/>
  <c r="F12" i="1" s="1"/>
  <c r="D68" i="1"/>
  <c r="F68" i="1" s="1"/>
  <c r="D34" i="1"/>
  <c r="F34" i="1" s="1"/>
  <c r="D26" i="1"/>
  <c r="F26" i="1" s="1"/>
  <c r="D71" i="1"/>
  <c r="F71" i="1" s="1"/>
  <c r="D29" i="1"/>
  <c r="F29" i="1" s="1"/>
  <c r="D49" i="1"/>
  <c r="F49" i="1" s="1"/>
  <c r="D20" i="1"/>
  <c r="F20" i="1" s="1"/>
  <c r="D45" i="1"/>
  <c r="F45" i="1" s="1"/>
  <c r="D17" i="1"/>
  <c r="F17" i="1" s="1"/>
  <c r="D13" i="1"/>
  <c r="F13" i="1" s="1"/>
  <c r="D11" i="1"/>
  <c r="F11" i="1" s="1"/>
  <c r="D72" i="1"/>
  <c r="F72" i="1" s="1"/>
  <c r="D69" i="1"/>
  <c r="F69" i="1" s="1"/>
  <c r="D42" i="1"/>
  <c r="F42" i="1" s="1"/>
  <c r="D27" i="1"/>
  <c r="F27" i="1" s="1"/>
  <c r="D31" i="1"/>
  <c r="F31" i="1" s="1"/>
  <c r="D60" i="1"/>
  <c r="F60" i="1" s="1"/>
  <c r="D48" i="1"/>
  <c r="F48" i="1" s="1"/>
  <c r="D64" i="1"/>
  <c r="F64" i="1" s="1"/>
  <c r="D59" i="1"/>
  <c r="F59" i="1" s="1"/>
  <c r="D39" i="1"/>
  <c r="F39" i="1" s="1"/>
  <c r="D65" i="1"/>
  <c r="F65" i="1" s="1"/>
  <c r="D40" i="1"/>
  <c r="F40" i="1" s="1"/>
  <c r="D7" i="1"/>
  <c r="F7" i="1" s="1"/>
  <c r="D62" i="1"/>
  <c r="F62" i="1" s="1"/>
  <c r="D9" i="1"/>
  <c r="F9" i="1" s="1"/>
  <c r="D61" i="1"/>
  <c r="F61" i="1" s="1"/>
  <c r="D8" i="1"/>
  <c r="F8" i="1" s="1"/>
  <c r="D25" i="1"/>
  <c r="F25" i="1" s="1"/>
  <c r="D47" i="1"/>
  <c r="F47" i="1" s="1"/>
  <c r="D35" i="1"/>
  <c r="F35" i="1" s="1"/>
  <c r="D54" i="1"/>
  <c r="F54" i="1" s="1"/>
  <c r="D36" i="1"/>
  <c r="F36" i="1" s="1"/>
  <c r="D51" i="1"/>
  <c r="F51" i="1" s="1"/>
  <c r="D67" i="1"/>
  <c r="F67" i="1" s="1"/>
  <c r="D37" i="1"/>
  <c r="F37" i="1" s="1"/>
  <c r="D53" i="1"/>
  <c r="F53" i="1" s="1"/>
  <c r="D41" i="1"/>
  <c r="F41" i="1" s="1"/>
  <c r="D16" i="1"/>
  <c r="F16" i="1" s="1"/>
  <c r="D18" i="1"/>
  <c r="F18" i="1" s="1"/>
  <c r="D44" i="1"/>
  <c r="F44" i="1" s="1"/>
  <c r="D10" i="1"/>
  <c r="F10" i="1" s="1"/>
  <c r="D57" i="1"/>
  <c r="F57" i="1" s="1"/>
  <c r="D66" i="1"/>
  <c r="F66" i="1" s="1"/>
  <c r="D38" i="1"/>
  <c r="F38" i="1" s="1"/>
  <c r="D14" i="1"/>
  <c r="F14" i="1" s="1"/>
  <c r="D55" i="1"/>
  <c r="F55" i="1" s="1"/>
  <c r="D58" i="1"/>
  <c r="F58" i="1" s="1"/>
  <c r="D28" i="1"/>
  <c r="F28" i="1" s="1"/>
  <c r="D50" i="1"/>
  <c r="F50" i="1" s="1"/>
  <c r="D15" i="1"/>
  <c r="F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A028BD-91C4-42F3-88B7-F554EE235F8E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0251963-833F-4052-8DB9-F03ED06B9B44}" name="WorksheetConnection_Libro1!ENTRADAS" type="102" refreshedVersion="8" minRefreshableVersion="5">
    <extLst>
      <ext xmlns:x15="http://schemas.microsoft.com/office/spreadsheetml/2010/11/main" uri="{DE250136-89BD-433C-8126-D09CA5730AF9}">
        <x15:connection id="ENTRADAS">
          <x15:rangePr sourceName="_xlcn.WorksheetConnection_Libro1ENTRADAS1"/>
        </x15:connection>
      </ext>
    </extLst>
  </connection>
</connections>
</file>

<file path=xl/sharedStrings.xml><?xml version="1.0" encoding="utf-8"?>
<sst xmlns="http://schemas.openxmlformats.org/spreadsheetml/2006/main" count="280" uniqueCount="142">
  <si>
    <t>PRODUCTO</t>
  </si>
  <si>
    <t>ENTRADAS</t>
  </si>
  <si>
    <t>CODIGO</t>
  </si>
  <si>
    <t>ENTRADA</t>
  </si>
  <si>
    <t>SALIDA</t>
  </si>
  <si>
    <t>STOCK</t>
  </si>
  <si>
    <t xml:space="preserve">PRODUCTO </t>
  </si>
  <si>
    <t xml:space="preserve">FECHA </t>
  </si>
  <si>
    <t>CANTIDAD</t>
  </si>
  <si>
    <t>CODIGIO</t>
  </si>
  <si>
    <t>A00001</t>
  </si>
  <si>
    <t>COCA 600ml</t>
  </si>
  <si>
    <t>A00002</t>
  </si>
  <si>
    <t>COCA 1L</t>
  </si>
  <si>
    <t>A00003</t>
  </si>
  <si>
    <t>COCA 1.5L</t>
  </si>
  <si>
    <t>A00004</t>
  </si>
  <si>
    <t>COCA 2L</t>
  </si>
  <si>
    <t>A00005</t>
  </si>
  <si>
    <t>COCA 3L</t>
  </si>
  <si>
    <t>A00006</t>
  </si>
  <si>
    <t>TORTILLAS 500gm</t>
  </si>
  <si>
    <t>A00008</t>
  </si>
  <si>
    <t>TORTILLAS 1K</t>
  </si>
  <si>
    <t>A00009</t>
  </si>
  <si>
    <t>REFRESCO VARIEDAD 60ml</t>
  </si>
  <si>
    <t>A00010</t>
  </si>
  <si>
    <t>REFRESCO VARIEDAD 1.5L</t>
  </si>
  <si>
    <t>A00011</t>
  </si>
  <si>
    <t>REFRESCO VARIEDAD 2.5L</t>
  </si>
  <si>
    <t>A00012</t>
  </si>
  <si>
    <t>JUGOS VARIEDAD 600ml</t>
  </si>
  <si>
    <t>A00014</t>
  </si>
  <si>
    <t>MARIAS GAMESA</t>
  </si>
  <si>
    <t>A00015</t>
  </si>
  <si>
    <t>PAN CREMAS</t>
  </si>
  <si>
    <t>A00016</t>
  </si>
  <si>
    <t>CRAKES</t>
  </si>
  <si>
    <t>A00017</t>
  </si>
  <si>
    <t>BARRITAS</t>
  </si>
  <si>
    <t>A00018</t>
  </si>
  <si>
    <t>AGUAS 600ml</t>
  </si>
  <si>
    <t>A00019</t>
  </si>
  <si>
    <t>AGUAS 1L</t>
  </si>
  <si>
    <t>A00020</t>
  </si>
  <si>
    <t>ACEITE</t>
  </si>
  <si>
    <t>A00021</t>
  </si>
  <si>
    <t>CLORO</t>
  </si>
  <si>
    <t>A00022</t>
  </si>
  <si>
    <t>AZUCAR</t>
  </si>
  <si>
    <t>A00023</t>
  </si>
  <si>
    <t>ARROZ</t>
  </si>
  <si>
    <t>A00024</t>
  </si>
  <si>
    <t>SHAMPOO</t>
  </si>
  <si>
    <t>A00025</t>
  </si>
  <si>
    <t>JABON DE BAÑO</t>
  </si>
  <si>
    <t>A00026</t>
  </si>
  <si>
    <t>JABON DE TRASTES</t>
  </si>
  <si>
    <t>A00027</t>
  </si>
  <si>
    <t>PAPEL HIGIENICO INDIVIDUAL</t>
  </si>
  <si>
    <t>A00028</t>
  </si>
  <si>
    <t xml:space="preserve">PAPEL HIGIENICO PAQ. 4 </t>
  </si>
  <si>
    <t>A00029</t>
  </si>
  <si>
    <t>SABRITAS CHICAS</t>
  </si>
  <si>
    <t>A00030</t>
  </si>
  <si>
    <t>SABRITAS MEDIANAS</t>
  </si>
  <si>
    <t>A00032</t>
  </si>
  <si>
    <t>FABULOSO</t>
  </si>
  <si>
    <t>A00034</t>
  </si>
  <si>
    <t>TOALLAS FEMENINAS</t>
  </si>
  <si>
    <t>A00035</t>
  </si>
  <si>
    <t>TOALLAS PARA BEBES</t>
  </si>
  <si>
    <t>TOSTADAS</t>
  </si>
  <si>
    <t>A00036</t>
  </si>
  <si>
    <t>PALETAS</t>
  </si>
  <si>
    <t>A00037</t>
  </si>
  <si>
    <t>DULCES</t>
  </si>
  <si>
    <t>A00038</t>
  </si>
  <si>
    <t xml:space="preserve"> CICLES</t>
  </si>
  <si>
    <t>A00039</t>
  </si>
  <si>
    <t>MAMILAS</t>
  </si>
  <si>
    <t>A00040</t>
  </si>
  <si>
    <t>CHUPONES</t>
  </si>
  <si>
    <t>A00041</t>
  </si>
  <si>
    <t>CRCEMA NORTEÑITA</t>
  </si>
  <si>
    <t>A00042</t>
  </si>
  <si>
    <t>LECHE</t>
  </si>
  <si>
    <t>A00044</t>
  </si>
  <si>
    <t>HUEVO TAPA 30pz</t>
  </si>
  <si>
    <t>A00045</t>
  </si>
  <si>
    <t>BICARBONATO EN SODIO</t>
  </si>
  <si>
    <t>A00046</t>
  </si>
  <si>
    <t>SOPAS INSTANTANEA</t>
  </si>
  <si>
    <t>A00047</t>
  </si>
  <si>
    <t>CAFÉ</t>
  </si>
  <si>
    <t>A00048</t>
  </si>
  <si>
    <t>PILAS</t>
  </si>
  <si>
    <t>A00049</t>
  </si>
  <si>
    <t>PAPEL ALUMINIO</t>
  </si>
  <si>
    <t>A00050</t>
  </si>
  <si>
    <t>QUESO</t>
  </si>
  <si>
    <t>A00051</t>
  </si>
  <si>
    <t>AJO</t>
  </si>
  <si>
    <t>A00052</t>
  </si>
  <si>
    <t>ESCOBAS</t>
  </si>
  <si>
    <t>A00053</t>
  </si>
  <si>
    <t>LAZOS</t>
  </si>
  <si>
    <t>A00054</t>
  </si>
  <si>
    <t>MARUCHAN</t>
  </si>
  <si>
    <t>A00055</t>
  </si>
  <si>
    <t>SALSA BOTANERA</t>
  </si>
  <si>
    <t>A00056</t>
  </si>
  <si>
    <t xml:space="preserve">SERVILLETAS </t>
  </si>
  <si>
    <t>A00057</t>
  </si>
  <si>
    <t>BOTELLON AGUA</t>
  </si>
  <si>
    <t>A00058</t>
  </si>
  <si>
    <t>PAPETAS DE HIELO</t>
  </si>
  <si>
    <t>A00059</t>
  </si>
  <si>
    <t>DESECHABLES</t>
  </si>
  <si>
    <t>A00060</t>
  </si>
  <si>
    <t>CERILLOS</t>
  </si>
  <si>
    <t>A00061</t>
  </si>
  <si>
    <t>VELADORA</t>
  </si>
  <si>
    <t>A00062</t>
  </si>
  <si>
    <t>BOLSAS NEGRAS</t>
  </si>
  <si>
    <t>A00063</t>
  </si>
  <si>
    <t>ENCENDEDOR</t>
  </si>
  <si>
    <t>A00064</t>
  </si>
  <si>
    <t>CHORIZO</t>
  </si>
  <si>
    <t>A00065</t>
  </si>
  <si>
    <t xml:space="preserve">JAMON </t>
  </si>
  <si>
    <t>A00066</t>
  </si>
  <si>
    <t>TRAPEADOR</t>
  </si>
  <si>
    <t>RECOJEDOR</t>
  </si>
  <si>
    <t>PURE DE TOMATE</t>
  </si>
  <si>
    <t>FRIJOLES</t>
  </si>
  <si>
    <t>ELECTROLIT</t>
  </si>
  <si>
    <t>A00013</t>
  </si>
  <si>
    <t>A00043</t>
  </si>
  <si>
    <t>A00007</t>
  </si>
  <si>
    <t>A00031</t>
  </si>
  <si>
    <t>A00033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</si>
</sst>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36"/>
      <color theme="1"/>
      <name val="Times New Roman"/>
      <family val="1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5" borderId="0" xfId="0" applyFill="1"/>
    <xf numFmtId="0" fontId="0" fillId="5" borderId="0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1583A-16D9-4530-BBDB-F4BF6E068294}" name="PRODUCTO" displayName="PRODUCTO" ref="B6:F72" totalsRowShown="0" tableBorderDxfId="5">
  <autoFilter ref="B6:F72" xr:uid="{EA41583A-16D9-4530-BBDB-F4BF6E068294}"/>
  <tableColumns count="5">
    <tableColumn id="1" xr3:uid="{3C76398E-C4BE-4656-8A91-31B1739A95CE}" name="CODIGO"/>
    <tableColumn id="2" xr3:uid="{BA640D34-43C2-41C8-94F1-4D57C879270C}" name="PRODUCTO"/>
    <tableColumn id="3" xr3:uid="{0E36FA0B-29B1-4CB2-84AD-42C6A4F284E9}" name="ENTRADA">
      <calculatedColumnFormula>SUMIFS(ENTRADAS[[#All],[CANTIDAD]],ENTRADAS[[#All],[CODIGIO]],PRODUCTO[[#This Row],[CODIGO]])</calculatedColumnFormula>
    </tableColumn>
    <tableColumn id="4" xr3:uid="{31C845BA-E020-46CB-9243-D1EA577708F7}" name="SALIDA">
      <calculatedColumnFormula>SUMIFS(SALIDAS[[#All],[CANTIDAD]],SALIDAS[[#All],[CODIGIO]],PRODUCTO[[#This Row],[CODIGO]])</calculatedColumnFormula>
    </tableColumn>
    <tableColumn id="5" xr3:uid="{750EDAEA-7D9F-4EB3-9A7B-906655179894}" name="STOCK">
      <calculatedColumnFormula>PRODUCTO[[#This Row],[ENTRADA]]-PRODUCTO[[#This Row],[SALIDA]]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34FFE6-8BFA-4035-9F7F-E5C3923D9E43}" name="ENTRADAS" displayName="ENTRADAS" ref="H6:K72" totalsRowShown="0" tableBorderDxfId="4">
  <autoFilter ref="H6:K72" xr:uid="{FF34FFE6-8BFA-4035-9F7F-E5C3923D9E43}"/>
  <sortState xmlns:xlrd2="http://schemas.microsoft.com/office/spreadsheetml/2017/richdata2" caseSensitive="1" ref="H7:K72">
    <sortCondition ref="H6:H72" customList="REVUELTO"/>
  </sortState>
  <tableColumns count="4">
    <tableColumn id="1" xr3:uid="{80947387-67B4-4D9D-84DA-AFA18E39A59A}" name="CODIGIO"/>
    <tableColumn id="2" xr3:uid="{09BFB1F8-FFD8-4BF3-8DF5-58C72CBCB160}" name="PRODUCTO ">
      <calculatedColumnFormula>IFERROR(VLOOKUP(H7,PRODUCTO[],2,FALSE), "NO EXISTE")</calculatedColumnFormula>
    </tableColumn>
    <tableColumn id="3" xr3:uid="{BA1E4A40-2303-41FB-BDA6-A46C3133B5F0}" name="FECHA "/>
    <tableColumn id="4" xr3:uid="{FDEC429A-2141-4A7D-A557-465824A919D8}" name="CANTIDA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E948A1-145C-4BFE-860E-A53472D65AFD}" name="SALIDAS" displayName="SALIDAS" ref="M6:P72" totalsRowShown="0" tableBorderDxfId="3">
  <autoFilter ref="M6:P72" xr:uid="{DEE948A1-145C-4BFE-860E-A53472D65AFD}"/>
  <sortState xmlns:xlrd2="http://schemas.microsoft.com/office/spreadsheetml/2017/richdata2" ref="M7:P71">
    <sortCondition ref="M6:M71"/>
  </sortState>
  <tableColumns count="4">
    <tableColumn id="1" xr3:uid="{48374CC6-E6DC-456F-A439-3A9429ECC267}" name="CODIGIO"/>
    <tableColumn id="2" xr3:uid="{B358F484-0ACD-4326-8DE1-B0B2540F8E52}" name="PRODUCTO ">
      <calculatedColumnFormula>IFERROR(VLOOKUP(M7,PRODUCTO[],2,FALSE), "NO EXISTE")</calculatedColumnFormula>
    </tableColumn>
    <tableColumn id="3" xr3:uid="{49380C8F-247B-432D-A897-C94F33CE12ED}" name="FECHA "/>
    <tableColumn id="4" xr3:uid="{A2323EE6-E3F7-45B2-87AA-CF29E5C34ABA}" name="CANTIDA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4D07-A41E-40C5-A88B-53BD8E8D3739}">
  <dimension ref="A1:P72"/>
  <sheetViews>
    <sheetView tabSelected="1" topLeftCell="B46" zoomScale="77" zoomScaleNormal="85" workbookViewId="0">
      <selection activeCell="V66" sqref="V66"/>
    </sheetView>
  </sheetViews>
  <sheetFormatPr baseColWidth="10" defaultRowHeight="14.4" x14ac:dyDescent="0.3"/>
  <cols>
    <col min="1" max="1" width="3.33203125" style="1" customWidth="1"/>
    <col min="3" max="3" width="29.44140625" customWidth="1"/>
    <col min="7" max="7" width="3.33203125" style="1" customWidth="1"/>
    <col min="9" max="9" width="26.21875" customWidth="1"/>
    <col min="12" max="12" width="3.44140625" style="2" customWidth="1"/>
    <col min="14" max="14" width="26.21875" customWidth="1"/>
  </cols>
  <sheetData>
    <row r="1" spans="2:16" ht="14.4" customHeight="1" x14ac:dyDescent="0.3">
      <c r="B1" s="3" t="s">
        <v>0</v>
      </c>
      <c r="C1" s="4"/>
      <c r="D1" s="4"/>
      <c r="E1" s="4"/>
      <c r="F1" s="5"/>
      <c r="H1" s="9" t="s">
        <v>1</v>
      </c>
      <c r="I1" s="10"/>
      <c r="J1" s="10"/>
      <c r="K1" s="11"/>
      <c r="M1" s="15" t="s">
        <v>4</v>
      </c>
      <c r="N1" s="16"/>
      <c r="O1" s="16"/>
      <c r="P1" s="17"/>
    </row>
    <row r="2" spans="2:16" ht="14.4" customHeight="1" x14ac:dyDescent="0.3">
      <c r="B2" s="6"/>
      <c r="C2" s="7"/>
      <c r="D2" s="7"/>
      <c r="E2" s="7"/>
      <c r="F2" s="8"/>
      <c r="H2" s="12"/>
      <c r="I2" s="13"/>
      <c r="J2" s="13"/>
      <c r="K2" s="14"/>
      <c r="M2" s="18"/>
      <c r="N2" s="19"/>
      <c r="O2" s="19"/>
      <c r="P2" s="20"/>
    </row>
    <row r="3" spans="2:16" ht="14.4" customHeight="1" x14ac:dyDescent="0.3">
      <c r="B3" s="6"/>
      <c r="C3" s="7"/>
      <c r="D3" s="7"/>
      <c r="E3" s="7"/>
      <c r="F3" s="8"/>
      <c r="H3" s="12"/>
      <c r="I3" s="13"/>
      <c r="J3" s="13"/>
      <c r="K3" s="14"/>
      <c r="M3" s="18"/>
      <c r="N3" s="19"/>
      <c r="O3" s="19"/>
      <c r="P3" s="20"/>
    </row>
    <row r="4" spans="2:16" ht="14.4" customHeight="1" x14ac:dyDescent="0.3">
      <c r="B4" s="6"/>
      <c r="C4" s="7"/>
      <c r="D4" s="7"/>
      <c r="E4" s="7"/>
      <c r="F4" s="8"/>
      <c r="H4" s="12"/>
      <c r="I4" s="13"/>
      <c r="J4" s="13"/>
      <c r="K4" s="14"/>
      <c r="M4" s="18"/>
      <c r="N4" s="19"/>
      <c r="O4" s="19"/>
      <c r="P4" s="20"/>
    </row>
    <row r="5" spans="2:16" ht="14.4" customHeight="1" x14ac:dyDescent="0.3">
      <c r="B5" s="6"/>
      <c r="C5" s="7"/>
      <c r="D5" s="7"/>
      <c r="E5" s="7"/>
      <c r="F5" s="8"/>
      <c r="H5" s="12"/>
      <c r="I5" s="13"/>
      <c r="J5" s="13"/>
      <c r="K5" s="14"/>
      <c r="M5" s="18"/>
      <c r="N5" s="19"/>
      <c r="O5" s="19"/>
      <c r="P5" s="20"/>
    </row>
    <row r="6" spans="2:16" x14ac:dyDescent="0.3">
      <c r="B6" t="s">
        <v>2</v>
      </c>
      <c r="C6" t="s">
        <v>0</v>
      </c>
      <c r="D6" t="s">
        <v>3</v>
      </c>
      <c r="E6" t="s">
        <v>4</v>
      </c>
      <c r="F6" t="s">
        <v>5</v>
      </c>
      <c r="H6" t="s">
        <v>9</v>
      </c>
      <c r="I6" t="s">
        <v>6</v>
      </c>
      <c r="J6" t="s">
        <v>7</v>
      </c>
      <c r="K6" t="s">
        <v>8</v>
      </c>
      <c r="M6" t="s">
        <v>9</v>
      </c>
      <c r="N6" t="s">
        <v>6</v>
      </c>
      <c r="O6" t="s">
        <v>7</v>
      </c>
      <c r="P6" t="s">
        <v>8</v>
      </c>
    </row>
    <row r="7" spans="2:16" x14ac:dyDescent="0.3">
      <c r="B7" t="s">
        <v>10</v>
      </c>
      <c r="C7" t="s">
        <v>11</v>
      </c>
      <c r="D7">
        <f>SUMIFS(ENTRADAS[[#All],[CANTIDAD]],ENTRADAS[[#All],[CODIGIO]],PRODUCTO[[#This Row],[CODIGO]])</f>
        <v>30</v>
      </c>
      <c r="E7">
        <f>SUMIFS(SALIDAS[[#All],[CANTIDAD]],SALIDAS[[#All],[CODIGIO]],PRODUCTO[[#This Row],[CODIGO]])</f>
        <v>15</v>
      </c>
      <c r="F7">
        <f>PRODUCTO[[#This Row],[ENTRADA]]-PRODUCTO[[#This Row],[SALIDA]]</f>
        <v>15</v>
      </c>
      <c r="H7" t="s">
        <v>10</v>
      </c>
      <c r="I7" t="str">
        <f>IFERROR(VLOOKUP(H7,PRODUCTO[],2,FALSE), "NO EXISTE")</f>
        <v>COCA 600ml</v>
      </c>
      <c r="J7" s="21">
        <v>45794</v>
      </c>
      <c r="K7">
        <v>30</v>
      </c>
      <c r="M7" t="s">
        <v>10</v>
      </c>
      <c r="N7" t="str">
        <f>IFERROR(VLOOKUP(M7,PRODUCTO[],2,FALSE), "NO EXISTE")</f>
        <v>COCA 600ml</v>
      </c>
      <c r="O7" s="21">
        <v>45801</v>
      </c>
      <c r="P7">
        <v>15</v>
      </c>
    </row>
    <row r="8" spans="2:16" x14ac:dyDescent="0.3">
      <c r="B8" t="s">
        <v>12</v>
      </c>
      <c r="C8" t="s">
        <v>13</v>
      </c>
      <c r="D8">
        <f>SUMIFS(ENTRADAS[[#All],[CANTIDAD]],ENTRADAS[[#All],[CODIGIO]],PRODUCTO[[#This Row],[CODIGO]])</f>
        <v>30</v>
      </c>
      <c r="E8">
        <f>SUMIFS(SALIDAS[[#All],[CANTIDAD]],SALIDAS[[#All],[CODIGIO]],PRODUCTO[[#This Row],[CODIGO]])</f>
        <v>18</v>
      </c>
      <c r="F8">
        <f>PRODUCTO[[#This Row],[ENTRADA]]-PRODUCTO[[#This Row],[SALIDA]]</f>
        <v>12</v>
      </c>
      <c r="H8" t="s">
        <v>12</v>
      </c>
      <c r="I8" t="str">
        <f>IFERROR(VLOOKUP(H8,PRODUCTO[],2,FALSE), "NO EXISTE")</f>
        <v>COCA 1L</v>
      </c>
      <c r="J8" s="21">
        <v>45794</v>
      </c>
      <c r="K8">
        <v>30</v>
      </c>
      <c r="M8" t="s">
        <v>12</v>
      </c>
      <c r="N8" t="str">
        <f>IFERROR(VLOOKUP(M8,PRODUCTO[],2,FALSE), "NO EXISTE")</f>
        <v>COCA 1L</v>
      </c>
      <c r="O8" s="21">
        <v>45800</v>
      </c>
      <c r="P8">
        <v>18</v>
      </c>
    </row>
    <row r="9" spans="2:16" x14ac:dyDescent="0.3">
      <c r="B9" t="s">
        <v>14</v>
      </c>
      <c r="C9" t="s">
        <v>15</v>
      </c>
      <c r="D9">
        <f>SUMIFS(ENTRADAS[[#All],[CANTIDAD]],ENTRADAS[[#All],[CODIGIO]],PRODUCTO[[#This Row],[CODIGO]])</f>
        <v>30</v>
      </c>
      <c r="E9">
        <f>SUMIFS(SALIDAS[[#All],[CANTIDAD]],SALIDAS[[#All],[CODIGIO]],PRODUCTO[[#This Row],[CODIGO]])</f>
        <v>11</v>
      </c>
      <c r="F9">
        <f>PRODUCTO[[#This Row],[ENTRADA]]-PRODUCTO[[#This Row],[SALIDA]]</f>
        <v>19</v>
      </c>
      <c r="H9" t="s">
        <v>14</v>
      </c>
      <c r="I9" t="str">
        <f>IFERROR(VLOOKUP(H9,PRODUCTO[],2,FALSE), "NO EXISTE")</f>
        <v>COCA 1.5L</v>
      </c>
      <c r="J9" s="21">
        <v>45794</v>
      </c>
      <c r="K9">
        <v>30</v>
      </c>
      <c r="M9" t="s">
        <v>14</v>
      </c>
      <c r="N9" t="str">
        <f>IFERROR(VLOOKUP(M9,PRODUCTO[],2,FALSE), "NO EXISTE")</f>
        <v>COCA 1.5L</v>
      </c>
      <c r="O9" s="21">
        <v>45799</v>
      </c>
      <c r="P9">
        <v>11</v>
      </c>
    </row>
    <row r="10" spans="2:16" x14ac:dyDescent="0.3">
      <c r="B10" t="s">
        <v>16</v>
      </c>
      <c r="C10" t="s">
        <v>17</v>
      </c>
      <c r="D10">
        <f>SUMIFS(ENTRADAS[[#All],[CANTIDAD]],ENTRADAS[[#All],[CODIGIO]],PRODUCTO[[#This Row],[CODIGO]])</f>
        <v>30</v>
      </c>
      <c r="E10">
        <f>SUMIFS(SALIDAS[[#All],[CANTIDAD]],SALIDAS[[#All],[CODIGIO]],PRODUCTO[[#This Row],[CODIGO]])</f>
        <v>19</v>
      </c>
      <c r="F10">
        <f>PRODUCTO[[#This Row],[ENTRADA]]-PRODUCTO[[#This Row],[SALIDA]]</f>
        <v>11</v>
      </c>
      <c r="H10" t="s">
        <v>16</v>
      </c>
      <c r="I10" t="str">
        <f>IFERROR(VLOOKUP(H10,PRODUCTO[],2,FALSE), "NO EXISTE")</f>
        <v>COCA 2L</v>
      </c>
      <c r="J10" s="21">
        <v>45794</v>
      </c>
      <c r="K10">
        <v>30</v>
      </c>
      <c r="M10" t="s">
        <v>16</v>
      </c>
      <c r="N10" t="str">
        <f>IFERROR(VLOOKUP(M10,PRODUCTO[],2,FALSE), "NO EXISTE")</f>
        <v>COCA 2L</v>
      </c>
      <c r="O10" s="21">
        <v>45798</v>
      </c>
      <c r="P10">
        <v>19</v>
      </c>
    </row>
    <row r="11" spans="2:16" x14ac:dyDescent="0.3">
      <c r="B11" t="s">
        <v>18</v>
      </c>
      <c r="C11" t="s">
        <v>19</v>
      </c>
      <c r="D11">
        <f>SUMIFS(ENTRADAS[[#All],[CANTIDAD]],ENTRADAS[[#All],[CODIGIO]],PRODUCTO[[#This Row],[CODIGO]])</f>
        <v>30</v>
      </c>
      <c r="E11">
        <f>SUMIFS(SALIDAS[[#All],[CANTIDAD]],SALIDAS[[#All],[CODIGIO]],PRODUCTO[[#This Row],[CODIGO]])</f>
        <v>20</v>
      </c>
      <c r="F11">
        <f>PRODUCTO[[#This Row],[ENTRADA]]-PRODUCTO[[#This Row],[SALIDA]]</f>
        <v>10</v>
      </c>
      <c r="H11" t="s">
        <v>18</v>
      </c>
      <c r="I11" t="str">
        <f>IFERROR(VLOOKUP(H11,PRODUCTO[],2,FALSE), "NO EXISTE")</f>
        <v>COCA 3L</v>
      </c>
      <c r="J11" s="21">
        <v>45794</v>
      </c>
      <c r="K11">
        <v>30</v>
      </c>
      <c r="M11" t="s">
        <v>18</v>
      </c>
      <c r="N11" t="str">
        <f>IFERROR(VLOOKUP(M11,PRODUCTO[],2,FALSE), "NO EXISTE")</f>
        <v>COCA 3L</v>
      </c>
      <c r="O11" s="21">
        <v>45797</v>
      </c>
      <c r="P11">
        <v>20</v>
      </c>
    </row>
    <row r="12" spans="2:16" x14ac:dyDescent="0.3">
      <c r="B12" t="s">
        <v>20</v>
      </c>
      <c r="C12" t="s">
        <v>21</v>
      </c>
      <c r="D12">
        <f>SUMIFS(ENTRADAS[[#All],[CANTIDAD]],ENTRADAS[[#All],[CODIGIO]],PRODUCTO[[#This Row],[CODIGO]])</f>
        <v>25</v>
      </c>
      <c r="E12">
        <f>SUMIFS(SALIDAS[[#All],[CANTIDAD]],SALIDAS[[#All],[CODIGIO]],PRODUCTO[[#This Row],[CODIGO]])</f>
        <v>21</v>
      </c>
      <c r="F12">
        <f>PRODUCTO[[#This Row],[ENTRADA]]-PRODUCTO[[#This Row],[SALIDA]]</f>
        <v>4</v>
      </c>
      <c r="H12" t="s">
        <v>20</v>
      </c>
      <c r="I12" t="str">
        <f>IFERROR(VLOOKUP(H12,PRODUCTO[],2,FALSE), "NO EXISTE")</f>
        <v>TORTILLAS 500gm</v>
      </c>
      <c r="J12" s="21">
        <v>45794</v>
      </c>
      <c r="K12">
        <v>25</v>
      </c>
      <c r="M12" t="s">
        <v>20</v>
      </c>
      <c r="N12" t="str">
        <f>IFERROR(VLOOKUP(M12,PRODUCTO[],2,FALSE), "NO EXISTE")</f>
        <v>TORTILLAS 500gm</v>
      </c>
      <c r="O12" s="21">
        <v>45796</v>
      </c>
      <c r="P12">
        <v>21</v>
      </c>
    </row>
    <row r="13" spans="2:16" x14ac:dyDescent="0.3">
      <c r="B13" t="s">
        <v>139</v>
      </c>
      <c r="C13" t="s">
        <v>23</v>
      </c>
      <c r="D13">
        <f>SUMIFS(ENTRADAS[[#All],[CANTIDAD]],ENTRADAS[[#All],[CODIGIO]],PRODUCTO[[#This Row],[CODIGO]])</f>
        <v>40</v>
      </c>
      <c r="E13">
        <f>SUMIFS(SALIDAS[[#All],[CANTIDAD]],SALIDAS[[#All],[CODIGIO]],PRODUCTO[[#This Row],[CODIGO]])</f>
        <v>28</v>
      </c>
      <c r="F13">
        <f>PRODUCTO[[#This Row],[ENTRADA]]-PRODUCTO[[#This Row],[SALIDA]]</f>
        <v>12</v>
      </c>
      <c r="H13" t="s">
        <v>139</v>
      </c>
      <c r="I13" t="str">
        <f>IFERROR(VLOOKUP(H13,PRODUCTO[],2,FALSE), "NO EXISTE")</f>
        <v>TORTILLAS 1K</v>
      </c>
      <c r="J13" s="21">
        <v>45794</v>
      </c>
      <c r="K13">
        <v>40</v>
      </c>
      <c r="M13" t="s">
        <v>139</v>
      </c>
      <c r="N13" t="str">
        <f>IFERROR(VLOOKUP(M13,PRODUCTO[],2,FALSE), "NO EXISTE")</f>
        <v>TORTILLAS 1K</v>
      </c>
      <c r="O13" s="21">
        <v>45795</v>
      </c>
      <c r="P13">
        <v>28</v>
      </c>
    </row>
    <row r="14" spans="2:16" x14ac:dyDescent="0.3">
      <c r="B14" t="s">
        <v>22</v>
      </c>
      <c r="C14" t="s">
        <v>25</v>
      </c>
      <c r="D14">
        <f>SUMIFS(ENTRADAS[[#All],[CANTIDAD]],ENTRADAS[[#All],[CODIGIO]],PRODUCTO[[#This Row],[CODIGO]])</f>
        <v>30</v>
      </c>
      <c r="E14">
        <f>SUMIFS(SALIDAS[[#All],[CANTIDAD]],SALIDAS[[#All],[CODIGIO]],PRODUCTO[[#This Row],[CODIGO]])</f>
        <v>15</v>
      </c>
      <c r="F14">
        <f>PRODUCTO[[#This Row],[ENTRADA]]-PRODUCTO[[#This Row],[SALIDA]]</f>
        <v>15</v>
      </c>
      <c r="H14" t="s">
        <v>22</v>
      </c>
      <c r="I14" t="str">
        <f>IFERROR(VLOOKUP(H14,PRODUCTO[],2,FALSE), "NO EXISTE")</f>
        <v>REFRESCO VARIEDAD 60ml</v>
      </c>
      <c r="J14" s="21">
        <v>45794</v>
      </c>
      <c r="K14">
        <v>30</v>
      </c>
      <c r="M14" t="s">
        <v>22</v>
      </c>
      <c r="N14" t="str">
        <f>IFERROR(VLOOKUP(M14,PRODUCTO[],2,FALSE), "NO EXISTE")</f>
        <v>REFRESCO VARIEDAD 60ml</v>
      </c>
      <c r="O14" s="21">
        <v>45794</v>
      </c>
      <c r="P14">
        <v>15</v>
      </c>
    </row>
    <row r="15" spans="2:16" x14ac:dyDescent="0.3">
      <c r="B15" t="s">
        <v>24</v>
      </c>
      <c r="C15" t="s">
        <v>27</v>
      </c>
      <c r="D15">
        <f>SUMIFS(ENTRADAS[[#All],[CANTIDAD]],ENTRADAS[[#All],[CODIGIO]],PRODUCTO[[#This Row],[CODIGO]])</f>
        <v>30</v>
      </c>
      <c r="E15">
        <f>SUMIFS(SALIDAS[[#All],[CANTIDAD]],SALIDAS[[#All],[CODIGIO]],PRODUCTO[[#This Row],[CODIGO]])</f>
        <v>16</v>
      </c>
      <c r="F15">
        <f>PRODUCTO[[#This Row],[ENTRADA]]-PRODUCTO[[#This Row],[SALIDA]]</f>
        <v>14</v>
      </c>
      <c r="H15" t="s">
        <v>24</v>
      </c>
      <c r="I15" t="str">
        <f>IFERROR(VLOOKUP(H15,PRODUCTO[],2,FALSE), "NO EXISTE")</f>
        <v>REFRESCO VARIEDAD 1.5L</v>
      </c>
      <c r="J15" s="21">
        <v>45794</v>
      </c>
      <c r="K15">
        <v>30</v>
      </c>
      <c r="M15" t="s">
        <v>24</v>
      </c>
      <c r="N15" t="str">
        <f>IFERROR(VLOOKUP(M15,PRODUCTO[],2,FALSE), "NO EXISTE")</f>
        <v>REFRESCO VARIEDAD 1.5L</v>
      </c>
      <c r="O15" s="21">
        <v>45793</v>
      </c>
      <c r="P15">
        <v>16</v>
      </c>
    </row>
    <row r="16" spans="2:16" x14ac:dyDescent="0.3">
      <c r="B16" t="s">
        <v>26</v>
      </c>
      <c r="C16" t="s">
        <v>29</v>
      </c>
      <c r="D16">
        <f>SUMIFS(ENTRADAS[[#All],[CANTIDAD]],ENTRADAS[[#All],[CODIGIO]],PRODUCTO[[#This Row],[CODIGO]])</f>
        <v>30</v>
      </c>
      <c r="E16">
        <f>SUMIFS(SALIDAS[[#All],[CANTIDAD]],SALIDAS[[#All],[CODIGIO]],PRODUCTO[[#This Row],[CODIGO]])</f>
        <v>15</v>
      </c>
      <c r="F16">
        <f>PRODUCTO[[#This Row],[ENTRADA]]-PRODUCTO[[#This Row],[SALIDA]]</f>
        <v>15</v>
      </c>
      <c r="H16" t="s">
        <v>26</v>
      </c>
      <c r="I16" t="str">
        <f>IFERROR(VLOOKUP(H16,PRODUCTO[],2,FALSE), "NO EXISTE")</f>
        <v>REFRESCO VARIEDAD 2.5L</v>
      </c>
      <c r="J16" s="21">
        <v>45794</v>
      </c>
      <c r="K16">
        <v>30</v>
      </c>
      <c r="M16" t="s">
        <v>26</v>
      </c>
      <c r="N16" t="str">
        <f>IFERROR(VLOOKUP(M16,PRODUCTO[],2,FALSE), "NO EXISTE")</f>
        <v>REFRESCO VARIEDAD 2.5L</v>
      </c>
      <c r="O16" s="21">
        <v>45792</v>
      </c>
      <c r="P16">
        <v>15</v>
      </c>
    </row>
    <row r="17" spans="2:16" x14ac:dyDescent="0.3">
      <c r="B17" t="s">
        <v>28</v>
      </c>
      <c r="C17" t="s">
        <v>31</v>
      </c>
      <c r="D17">
        <f>SUMIFS(ENTRADAS[[#All],[CANTIDAD]],ENTRADAS[[#All],[CODIGIO]],PRODUCTO[[#This Row],[CODIGO]])</f>
        <v>50</v>
      </c>
      <c r="E17">
        <f>SUMIFS(SALIDAS[[#All],[CANTIDAD]],SALIDAS[[#All],[CODIGIO]],PRODUCTO[[#This Row],[CODIGO]])</f>
        <v>26</v>
      </c>
      <c r="F17">
        <f>PRODUCTO[[#This Row],[ENTRADA]]-PRODUCTO[[#This Row],[SALIDA]]</f>
        <v>24</v>
      </c>
      <c r="H17" t="s">
        <v>28</v>
      </c>
      <c r="I17" t="str">
        <f>IFERROR(VLOOKUP(H17,PRODUCTO[],2,FALSE), "NO EXISTE")</f>
        <v>JUGOS VARIEDAD 600ml</v>
      </c>
      <c r="J17" s="21">
        <v>45794</v>
      </c>
      <c r="K17">
        <v>50</v>
      </c>
      <c r="M17" t="s">
        <v>28</v>
      </c>
      <c r="N17" t="str">
        <f>IFERROR(VLOOKUP(M17,PRODUCTO[],2,FALSE), "NO EXISTE")</f>
        <v>JUGOS VARIEDAD 600ml</v>
      </c>
      <c r="O17" s="21">
        <v>45791</v>
      </c>
      <c r="P17">
        <v>26</v>
      </c>
    </row>
    <row r="18" spans="2:16" x14ac:dyDescent="0.3">
      <c r="B18" t="s">
        <v>30</v>
      </c>
      <c r="C18" t="s">
        <v>33</v>
      </c>
      <c r="D18">
        <f>SUMIFS(ENTRADAS[[#All],[CANTIDAD]],ENTRADAS[[#All],[CODIGIO]],PRODUCTO[[#This Row],[CODIGO]])</f>
        <v>26</v>
      </c>
      <c r="E18">
        <f>SUMIFS(SALIDAS[[#All],[CANTIDAD]],SALIDAS[[#All],[CODIGIO]],PRODUCTO[[#This Row],[CODIGO]])</f>
        <v>18</v>
      </c>
      <c r="F18">
        <f>PRODUCTO[[#This Row],[ENTRADA]]-PRODUCTO[[#This Row],[SALIDA]]</f>
        <v>8</v>
      </c>
      <c r="H18" t="s">
        <v>30</v>
      </c>
      <c r="I18" t="str">
        <f>IFERROR(VLOOKUP(H18,PRODUCTO[],2,FALSE), "NO EXISTE")</f>
        <v>MARIAS GAMESA</v>
      </c>
      <c r="J18" s="21">
        <v>45794</v>
      </c>
      <c r="K18">
        <v>26</v>
      </c>
      <c r="M18" t="s">
        <v>30</v>
      </c>
      <c r="N18" t="str">
        <f>IFERROR(VLOOKUP(M18,PRODUCTO[],2,FALSE), "NO EXISTE")</f>
        <v>MARIAS GAMESA</v>
      </c>
      <c r="O18" s="21">
        <v>45790</v>
      </c>
      <c r="P18">
        <v>18</v>
      </c>
    </row>
    <row r="19" spans="2:16" x14ac:dyDescent="0.3">
      <c r="B19" t="s">
        <v>137</v>
      </c>
      <c r="C19" t="s">
        <v>35</v>
      </c>
      <c r="D19">
        <f>SUMIFS(ENTRADAS[[#All],[CANTIDAD]],ENTRADAS[[#All],[CODIGIO]],PRODUCTO[[#This Row],[CODIGO]])</f>
        <v>26</v>
      </c>
      <c r="E19">
        <f>SUMIFS(SALIDAS[[#All],[CANTIDAD]],SALIDAS[[#All],[CODIGIO]],PRODUCTO[[#This Row],[CODIGO]])</f>
        <v>14</v>
      </c>
      <c r="F19">
        <f>PRODUCTO[[#This Row],[ENTRADA]]-PRODUCTO[[#This Row],[SALIDA]]</f>
        <v>12</v>
      </c>
      <c r="H19" t="s">
        <v>137</v>
      </c>
      <c r="I19" t="str">
        <f>IFERROR(VLOOKUP(H19,PRODUCTO[],2,FALSE), "NO EXISTE")</f>
        <v>PAN CREMAS</v>
      </c>
      <c r="J19" s="21">
        <v>45794</v>
      </c>
      <c r="K19">
        <v>26</v>
      </c>
      <c r="M19" t="s">
        <v>137</v>
      </c>
      <c r="N19" t="str">
        <f>IFERROR(VLOOKUP(M19,PRODUCTO[],2,FALSE), "NO EXISTE")</f>
        <v>PAN CREMAS</v>
      </c>
      <c r="O19" s="21">
        <v>45789</v>
      </c>
      <c r="P19">
        <v>14</v>
      </c>
    </row>
    <row r="20" spans="2:16" x14ac:dyDescent="0.3">
      <c r="B20" t="s">
        <v>32</v>
      </c>
      <c r="C20" t="s">
        <v>37</v>
      </c>
      <c r="D20">
        <f>SUMIFS(ENTRADAS[[#All],[CANTIDAD]],ENTRADAS[[#All],[CODIGIO]],PRODUCTO[[#This Row],[CODIGO]])</f>
        <v>41</v>
      </c>
      <c r="E20">
        <f>SUMIFS(SALIDAS[[#All],[CANTIDAD]],SALIDAS[[#All],[CODIGIO]],PRODUCTO[[#This Row],[CODIGO]])</f>
        <v>28</v>
      </c>
      <c r="F20">
        <f>PRODUCTO[[#This Row],[ENTRADA]]-PRODUCTO[[#This Row],[SALIDA]]</f>
        <v>13</v>
      </c>
      <c r="H20" t="s">
        <v>32</v>
      </c>
      <c r="I20" t="str">
        <f>IFERROR(VLOOKUP(H20,PRODUCTO[],2,FALSE), "NO EXISTE")</f>
        <v>CRAKES</v>
      </c>
      <c r="J20" s="21">
        <v>45794</v>
      </c>
      <c r="K20">
        <v>41</v>
      </c>
      <c r="M20" t="s">
        <v>32</v>
      </c>
      <c r="N20" t="str">
        <f>IFERROR(VLOOKUP(M20,PRODUCTO[],2,FALSE), "NO EXISTE")</f>
        <v>CRAKES</v>
      </c>
      <c r="O20" s="21">
        <v>45788</v>
      </c>
      <c r="P20">
        <v>28</v>
      </c>
    </row>
    <row r="21" spans="2:16" x14ac:dyDescent="0.3">
      <c r="B21" t="s">
        <v>34</v>
      </c>
      <c r="C21" t="s">
        <v>39</v>
      </c>
      <c r="D21">
        <f>SUMIFS(ENTRADAS[[#All],[CANTIDAD]],ENTRADAS[[#All],[CODIGIO]],PRODUCTO[[#This Row],[CODIGO]])</f>
        <v>29</v>
      </c>
      <c r="E21">
        <f>SUMIFS(SALIDAS[[#All],[CANTIDAD]],SALIDAS[[#All],[CODIGIO]],PRODUCTO[[#This Row],[CODIGO]])</f>
        <v>15</v>
      </c>
      <c r="F21">
        <f>PRODUCTO[[#This Row],[ENTRADA]]-PRODUCTO[[#This Row],[SALIDA]]</f>
        <v>14</v>
      </c>
      <c r="H21" t="s">
        <v>34</v>
      </c>
      <c r="I21" t="str">
        <f>IFERROR(VLOOKUP(H21,PRODUCTO[],2,FALSE), "NO EXISTE")</f>
        <v>BARRITAS</v>
      </c>
      <c r="J21" s="21">
        <v>45794</v>
      </c>
      <c r="K21">
        <v>29</v>
      </c>
      <c r="M21" t="s">
        <v>34</v>
      </c>
      <c r="N21" t="str">
        <f>IFERROR(VLOOKUP(M21,PRODUCTO[],2,FALSE), "NO EXISTE")</f>
        <v>BARRITAS</v>
      </c>
      <c r="O21" s="21">
        <v>45787</v>
      </c>
      <c r="P21">
        <v>15</v>
      </c>
    </row>
    <row r="22" spans="2:16" x14ac:dyDescent="0.3">
      <c r="B22" t="s">
        <v>36</v>
      </c>
      <c r="C22" t="s">
        <v>41</v>
      </c>
      <c r="D22">
        <f>SUMIFS(ENTRADAS[[#All],[CANTIDAD]],ENTRADAS[[#All],[CODIGIO]],PRODUCTO[[#This Row],[CODIGO]])</f>
        <v>30</v>
      </c>
      <c r="E22">
        <f>SUMIFS(SALIDAS[[#All],[CANTIDAD]],SALIDAS[[#All],[CODIGIO]],PRODUCTO[[#This Row],[CODIGO]])</f>
        <v>20</v>
      </c>
      <c r="F22">
        <f>PRODUCTO[[#This Row],[ENTRADA]]-PRODUCTO[[#This Row],[SALIDA]]</f>
        <v>10</v>
      </c>
      <c r="H22" t="s">
        <v>36</v>
      </c>
      <c r="I22" t="str">
        <f>IFERROR(VLOOKUP(H22,PRODUCTO[],2,FALSE), "NO EXISTE")</f>
        <v>AGUAS 600ml</v>
      </c>
      <c r="J22" s="21">
        <v>45794</v>
      </c>
      <c r="K22">
        <v>30</v>
      </c>
      <c r="M22" t="s">
        <v>36</v>
      </c>
      <c r="N22" t="str">
        <f>IFERROR(VLOOKUP(M22,PRODUCTO[],2,FALSE), "NO EXISTE")</f>
        <v>AGUAS 600ml</v>
      </c>
      <c r="O22" s="21">
        <v>45786</v>
      </c>
      <c r="P22">
        <v>20</v>
      </c>
    </row>
    <row r="23" spans="2:16" x14ac:dyDescent="0.3">
      <c r="B23" t="s">
        <v>38</v>
      </c>
      <c r="C23" t="s">
        <v>43</v>
      </c>
      <c r="D23">
        <f>SUMIFS(ENTRADAS[[#All],[CANTIDAD]],ENTRADAS[[#All],[CODIGIO]],PRODUCTO[[#This Row],[CODIGO]])</f>
        <v>30</v>
      </c>
      <c r="E23">
        <f>SUMIFS(SALIDAS[[#All],[CANTIDAD]],SALIDAS[[#All],[CODIGIO]],PRODUCTO[[#This Row],[CODIGO]])</f>
        <v>18</v>
      </c>
      <c r="F23">
        <f>PRODUCTO[[#This Row],[ENTRADA]]-PRODUCTO[[#This Row],[SALIDA]]</f>
        <v>12</v>
      </c>
      <c r="H23" t="s">
        <v>38</v>
      </c>
      <c r="I23" t="str">
        <f>IFERROR(VLOOKUP(H23,PRODUCTO[],2,FALSE), "NO EXISTE")</f>
        <v>AGUAS 1L</v>
      </c>
      <c r="J23" s="21">
        <v>45794</v>
      </c>
      <c r="K23">
        <v>30</v>
      </c>
      <c r="M23" t="s">
        <v>38</v>
      </c>
      <c r="N23" t="str">
        <f>IFERROR(VLOOKUP(M23,PRODUCTO[],2,FALSE), "NO EXISTE")</f>
        <v>AGUAS 1L</v>
      </c>
      <c r="O23" s="21">
        <v>45785</v>
      </c>
      <c r="P23">
        <v>18</v>
      </c>
    </row>
    <row r="24" spans="2:16" x14ac:dyDescent="0.3">
      <c r="B24" t="s">
        <v>40</v>
      </c>
      <c r="C24" t="s">
        <v>45</v>
      </c>
      <c r="D24">
        <f>SUMIFS(ENTRADAS[[#All],[CANTIDAD]],ENTRADAS[[#All],[CODIGIO]],PRODUCTO[[#This Row],[CODIGO]])</f>
        <v>30</v>
      </c>
      <c r="E24">
        <f>SUMIFS(SALIDAS[[#All],[CANTIDAD]],SALIDAS[[#All],[CODIGIO]],PRODUCTO[[#This Row],[CODIGO]])</f>
        <v>18</v>
      </c>
      <c r="F24">
        <f>PRODUCTO[[#This Row],[ENTRADA]]-PRODUCTO[[#This Row],[SALIDA]]</f>
        <v>12</v>
      </c>
      <c r="H24" t="s">
        <v>40</v>
      </c>
      <c r="I24" t="str">
        <f>IFERROR(VLOOKUP(H24,PRODUCTO[],2,FALSE), "NO EXISTE")</f>
        <v>ACEITE</v>
      </c>
      <c r="J24" s="21">
        <v>45794</v>
      </c>
      <c r="K24">
        <v>30</v>
      </c>
      <c r="M24" t="s">
        <v>40</v>
      </c>
      <c r="N24" t="str">
        <f>IFERROR(VLOOKUP(M24,PRODUCTO[],2,FALSE), "NO EXISTE")</f>
        <v>ACEITE</v>
      </c>
      <c r="O24" s="21">
        <v>45784</v>
      </c>
      <c r="P24">
        <v>18</v>
      </c>
    </row>
    <row r="25" spans="2:16" x14ac:dyDescent="0.3">
      <c r="B25" t="s">
        <v>42</v>
      </c>
      <c r="C25" t="s">
        <v>47</v>
      </c>
      <c r="D25">
        <f>SUMIFS(ENTRADAS[[#All],[CANTIDAD]],ENTRADAS[[#All],[CODIGIO]],PRODUCTO[[#This Row],[CODIGO]])</f>
        <v>27</v>
      </c>
      <c r="E25">
        <f>SUMIFS(SALIDAS[[#All],[CANTIDAD]],SALIDAS[[#All],[CODIGIO]],PRODUCTO[[#This Row],[CODIGO]])</f>
        <v>15</v>
      </c>
      <c r="F25">
        <f>PRODUCTO[[#This Row],[ENTRADA]]-PRODUCTO[[#This Row],[SALIDA]]</f>
        <v>12</v>
      </c>
      <c r="H25" t="s">
        <v>42</v>
      </c>
      <c r="I25" t="str">
        <f>IFERROR(VLOOKUP(H25,PRODUCTO[],2,FALSE), "NO EXISTE")</f>
        <v>CLORO</v>
      </c>
      <c r="J25" s="21">
        <v>45794</v>
      </c>
      <c r="K25">
        <v>27</v>
      </c>
      <c r="M25" t="s">
        <v>42</v>
      </c>
      <c r="N25" t="str">
        <f>IFERROR(VLOOKUP(M25,PRODUCTO[],2,FALSE), "NO EXISTE")</f>
        <v>CLORO</v>
      </c>
      <c r="O25" s="21">
        <v>45783</v>
      </c>
      <c r="P25">
        <v>15</v>
      </c>
    </row>
    <row r="26" spans="2:16" x14ac:dyDescent="0.3">
      <c r="B26" t="s">
        <v>44</v>
      </c>
      <c r="C26" t="s">
        <v>49</v>
      </c>
      <c r="D26">
        <f>SUMIFS(ENTRADAS[[#All],[CANTIDAD]],ENTRADAS[[#All],[CODIGIO]],PRODUCTO[[#This Row],[CODIGO]])</f>
        <v>45</v>
      </c>
      <c r="E26">
        <f>SUMIFS(SALIDAS[[#All],[CANTIDAD]],SALIDAS[[#All],[CODIGIO]],PRODUCTO[[#This Row],[CODIGO]])</f>
        <v>20</v>
      </c>
      <c r="F26">
        <f>PRODUCTO[[#This Row],[ENTRADA]]-PRODUCTO[[#This Row],[SALIDA]]</f>
        <v>25</v>
      </c>
      <c r="H26" t="s">
        <v>44</v>
      </c>
      <c r="I26" t="str">
        <f>IFERROR(VLOOKUP(H26,PRODUCTO[],2,FALSE), "NO EXISTE")</f>
        <v>AZUCAR</v>
      </c>
      <c r="J26" s="21">
        <v>45794</v>
      </c>
      <c r="K26">
        <v>45</v>
      </c>
      <c r="M26" t="s">
        <v>44</v>
      </c>
      <c r="N26" t="str">
        <f>IFERROR(VLOOKUP(M26,PRODUCTO[],2,FALSE), "NO EXISTE")</f>
        <v>AZUCAR</v>
      </c>
      <c r="O26" s="21">
        <v>45782</v>
      </c>
      <c r="P26">
        <v>20</v>
      </c>
    </row>
    <row r="27" spans="2:16" x14ac:dyDescent="0.3">
      <c r="B27" t="s">
        <v>46</v>
      </c>
      <c r="C27" t="s">
        <v>51</v>
      </c>
      <c r="D27">
        <f>SUMIFS(ENTRADAS[[#All],[CANTIDAD]],ENTRADAS[[#All],[CODIGIO]],PRODUCTO[[#This Row],[CODIGO]])</f>
        <v>41</v>
      </c>
      <c r="E27">
        <f>SUMIFS(SALIDAS[[#All],[CANTIDAD]],SALIDAS[[#All],[CODIGIO]],PRODUCTO[[#This Row],[CODIGO]])</f>
        <v>24</v>
      </c>
      <c r="F27">
        <f>PRODUCTO[[#This Row],[ENTRADA]]-PRODUCTO[[#This Row],[SALIDA]]</f>
        <v>17</v>
      </c>
      <c r="H27" t="s">
        <v>46</v>
      </c>
      <c r="I27" t="str">
        <f>IFERROR(VLOOKUP(H27,PRODUCTO[],2,FALSE), "NO EXISTE")</f>
        <v>ARROZ</v>
      </c>
      <c r="J27" s="21">
        <v>45794</v>
      </c>
      <c r="K27">
        <v>41</v>
      </c>
      <c r="M27" t="s">
        <v>46</v>
      </c>
      <c r="N27" t="str">
        <f>IFERROR(VLOOKUP(M27,PRODUCTO[],2,FALSE), "NO EXISTE")</f>
        <v>ARROZ</v>
      </c>
      <c r="O27" s="21">
        <v>45781</v>
      </c>
      <c r="P27">
        <v>24</v>
      </c>
    </row>
    <row r="28" spans="2:16" x14ac:dyDescent="0.3">
      <c r="B28" t="s">
        <v>48</v>
      </c>
      <c r="C28" t="s">
        <v>53</v>
      </c>
      <c r="D28">
        <f>SUMIFS(ENTRADAS[[#All],[CANTIDAD]],ENTRADAS[[#All],[CODIGIO]],PRODUCTO[[#This Row],[CODIGO]])</f>
        <v>30</v>
      </c>
      <c r="E28">
        <f>SUMIFS(SALIDAS[[#All],[CANTIDAD]],SALIDAS[[#All],[CODIGIO]],PRODUCTO[[#This Row],[CODIGO]])</f>
        <v>18</v>
      </c>
      <c r="F28">
        <f>PRODUCTO[[#This Row],[ENTRADA]]-PRODUCTO[[#This Row],[SALIDA]]</f>
        <v>12</v>
      </c>
      <c r="H28" t="s">
        <v>48</v>
      </c>
      <c r="I28" t="str">
        <f>IFERROR(VLOOKUP(H28,PRODUCTO[],2,FALSE), "NO EXISTE")</f>
        <v>SHAMPOO</v>
      </c>
      <c r="J28" s="21">
        <v>45794</v>
      </c>
      <c r="K28">
        <v>30</v>
      </c>
      <c r="M28" t="s">
        <v>48</v>
      </c>
      <c r="N28" t="str">
        <f>IFERROR(VLOOKUP(M28,PRODUCTO[],2,FALSE), "NO EXISTE")</f>
        <v>SHAMPOO</v>
      </c>
      <c r="O28" s="21">
        <v>45780</v>
      </c>
      <c r="P28">
        <v>18</v>
      </c>
    </row>
    <row r="29" spans="2:16" x14ac:dyDescent="0.3">
      <c r="B29" t="s">
        <v>50</v>
      </c>
      <c r="C29" t="s">
        <v>55</v>
      </c>
      <c r="D29">
        <f>SUMIFS(ENTRADAS[[#All],[CANTIDAD]],ENTRADAS[[#All],[CODIGIO]],PRODUCTO[[#This Row],[CODIGO]])</f>
        <v>28</v>
      </c>
      <c r="E29">
        <f>SUMIFS(SALIDAS[[#All],[CANTIDAD]],SALIDAS[[#All],[CODIGIO]],PRODUCTO[[#This Row],[CODIGO]])</f>
        <v>13</v>
      </c>
      <c r="F29">
        <f>PRODUCTO[[#This Row],[ENTRADA]]-PRODUCTO[[#This Row],[SALIDA]]</f>
        <v>15</v>
      </c>
      <c r="H29" t="s">
        <v>50</v>
      </c>
      <c r="I29" t="str">
        <f>IFERROR(VLOOKUP(H29,PRODUCTO[],2,FALSE), "NO EXISTE")</f>
        <v>JABON DE BAÑO</v>
      </c>
      <c r="J29" s="21">
        <v>45794</v>
      </c>
      <c r="K29">
        <v>28</v>
      </c>
      <c r="M29" t="s">
        <v>50</v>
      </c>
      <c r="N29" t="str">
        <f>IFERROR(VLOOKUP(M29,PRODUCTO[],2,FALSE), "NO EXISTE")</f>
        <v>JABON DE BAÑO</v>
      </c>
      <c r="O29" s="21">
        <v>45779</v>
      </c>
      <c r="P29">
        <v>13</v>
      </c>
    </row>
    <row r="30" spans="2:16" x14ac:dyDescent="0.3">
      <c r="B30" t="s">
        <v>52</v>
      </c>
      <c r="C30" t="s">
        <v>57</v>
      </c>
      <c r="D30">
        <f>SUMIFS(ENTRADAS[[#All],[CANTIDAD]],ENTRADAS[[#All],[CODIGIO]],PRODUCTO[[#This Row],[CODIGO]])</f>
        <v>26</v>
      </c>
      <c r="E30">
        <f>SUMIFS(SALIDAS[[#All],[CANTIDAD]],SALIDAS[[#All],[CODIGIO]],PRODUCTO[[#This Row],[CODIGO]])</f>
        <v>10</v>
      </c>
      <c r="F30">
        <f>PRODUCTO[[#This Row],[ENTRADA]]-PRODUCTO[[#This Row],[SALIDA]]</f>
        <v>16</v>
      </c>
      <c r="H30" t="s">
        <v>52</v>
      </c>
      <c r="I30" t="str">
        <f>IFERROR(VLOOKUP(H30,PRODUCTO[],2,FALSE), "NO EXISTE")</f>
        <v>JABON DE TRASTES</v>
      </c>
      <c r="J30" s="21">
        <v>45794</v>
      </c>
      <c r="K30">
        <v>26</v>
      </c>
      <c r="M30" t="s">
        <v>52</v>
      </c>
      <c r="N30" t="str">
        <f>IFERROR(VLOOKUP(M30,PRODUCTO[],2,FALSE), "NO EXISTE")</f>
        <v>JABON DE TRASTES</v>
      </c>
      <c r="O30" s="21">
        <v>45778</v>
      </c>
      <c r="P30">
        <v>10</v>
      </c>
    </row>
    <row r="31" spans="2:16" x14ac:dyDescent="0.3">
      <c r="B31" t="s">
        <v>54</v>
      </c>
      <c r="C31" t="s">
        <v>59</v>
      </c>
      <c r="D31">
        <f>SUMIFS(ENTRADAS[[#All],[CANTIDAD]],ENTRADAS[[#All],[CODIGIO]],PRODUCTO[[#This Row],[CODIGO]])</f>
        <v>30</v>
      </c>
      <c r="E31">
        <f>SUMIFS(SALIDAS[[#All],[CANTIDAD]],SALIDAS[[#All],[CODIGIO]],PRODUCTO[[#This Row],[CODIGO]])</f>
        <v>10</v>
      </c>
      <c r="F31">
        <f>PRODUCTO[[#This Row],[ENTRADA]]-PRODUCTO[[#This Row],[SALIDA]]</f>
        <v>20</v>
      </c>
      <c r="H31" t="s">
        <v>54</v>
      </c>
      <c r="I31" t="str">
        <f>IFERROR(VLOOKUP(H31,PRODUCTO[],2,FALSE), "NO EXISTE")</f>
        <v>PAPEL HIGIENICO INDIVIDUAL</v>
      </c>
      <c r="J31" s="21">
        <v>45794</v>
      </c>
      <c r="K31">
        <v>30</v>
      </c>
      <c r="M31" t="s">
        <v>54</v>
      </c>
      <c r="N31" t="str">
        <f>IFERROR(VLOOKUP(M31,PRODUCTO[],2,FALSE), "NO EXISTE")</f>
        <v>PAPEL HIGIENICO INDIVIDUAL</v>
      </c>
      <c r="O31" s="21">
        <v>45777</v>
      </c>
      <c r="P31">
        <v>10</v>
      </c>
    </row>
    <row r="32" spans="2:16" x14ac:dyDescent="0.3">
      <c r="B32" t="s">
        <v>56</v>
      </c>
      <c r="C32" t="s">
        <v>61</v>
      </c>
      <c r="D32">
        <f>SUMIFS(ENTRADAS[[#All],[CANTIDAD]],ENTRADAS[[#All],[CODIGIO]],PRODUCTO[[#This Row],[CODIGO]])</f>
        <v>30</v>
      </c>
      <c r="E32">
        <f>SUMIFS(SALIDAS[[#All],[CANTIDAD]],SALIDAS[[#All],[CODIGIO]],PRODUCTO[[#This Row],[CODIGO]])</f>
        <v>3</v>
      </c>
      <c r="F32">
        <f>PRODUCTO[[#This Row],[ENTRADA]]-PRODUCTO[[#This Row],[SALIDA]]</f>
        <v>27</v>
      </c>
      <c r="H32" t="s">
        <v>56</v>
      </c>
      <c r="I32" t="str">
        <f>IFERROR(VLOOKUP(H32,PRODUCTO[],2,FALSE), "NO EXISTE")</f>
        <v xml:space="preserve">PAPEL HIGIENICO PAQ. 4 </v>
      </c>
      <c r="J32" s="21">
        <v>45794</v>
      </c>
      <c r="K32">
        <v>30</v>
      </c>
      <c r="M32" t="s">
        <v>56</v>
      </c>
      <c r="N32" t="str">
        <f>IFERROR(VLOOKUP(M32,PRODUCTO[],2,FALSE), "NO EXISTE")</f>
        <v xml:space="preserve">PAPEL HIGIENICO PAQ. 4 </v>
      </c>
      <c r="O32" s="21">
        <v>45776</v>
      </c>
      <c r="P32">
        <v>3</v>
      </c>
    </row>
    <row r="33" spans="2:16" x14ac:dyDescent="0.3">
      <c r="B33" t="s">
        <v>58</v>
      </c>
      <c r="C33" t="s">
        <v>63</v>
      </c>
      <c r="D33">
        <f>SUMIFS(ENTRADAS[[#All],[CANTIDAD]],ENTRADAS[[#All],[CODIGIO]],PRODUCTO[[#This Row],[CODIGO]])</f>
        <v>25</v>
      </c>
      <c r="E33">
        <f>SUMIFS(SALIDAS[[#All],[CANTIDAD]],SALIDAS[[#All],[CODIGIO]],PRODUCTO[[#This Row],[CODIGO]])</f>
        <v>20</v>
      </c>
      <c r="F33">
        <f>PRODUCTO[[#This Row],[ENTRADA]]-PRODUCTO[[#This Row],[SALIDA]]</f>
        <v>5</v>
      </c>
      <c r="H33" t="s">
        <v>58</v>
      </c>
      <c r="I33" t="str">
        <f>IFERROR(VLOOKUP(H33,PRODUCTO[],2,FALSE), "NO EXISTE")</f>
        <v>SABRITAS CHICAS</v>
      </c>
      <c r="J33" s="21">
        <v>45794</v>
      </c>
      <c r="K33">
        <v>25</v>
      </c>
      <c r="M33" t="s">
        <v>58</v>
      </c>
      <c r="N33" t="str">
        <f>IFERROR(VLOOKUP(M33,PRODUCTO[],2,FALSE), "NO EXISTE")</f>
        <v>SABRITAS CHICAS</v>
      </c>
      <c r="O33" s="21">
        <v>45775</v>
      </c>
      <c r="P33">
        <v>20</v>
      </c>
    </row>
    <row r="34" spans="2:16" x14ac:dyDescent="0.3">
      <c r="B34" t="s">
        <v>60</v>
      </c>
      <c r="C34" t="s">
        <v>65</v>
      </c>
      <c r="D34">
        <f>SUMIFS(ENTRADAS[[#All],[CANTIDAD]],ENTRADAS[[#All],[CODIGIO]],PRODUCTO[[#This Row],[CODIGO]])</f>
        <v>25</v>
      </c>
      <c r="E34">
        <f>SUMIFS(SALIDAS[[#All],[CANTIDAD]],SALIDAS[[#All],[CODIGIO]],PRODUCTO[[#This Row],[CODIGO]])</f>
        <v>12</v>
      </c>
      <c r="F34">
        <f>PRODUCTO[[#This Row],[ENTRADA]]-PRODUCTO[[#This Row],[SALIDA]]</f>
        <v>13</v>
      </c>
      <c r="H34" t="s">
        <v>60</v>
      </c>
      <c r="I34" t="str">
        <f>IFERROR(VLOOKUP(H34,PRODUCTO[],2,FALSE), "NO EXISTE")</f>
        <v>SABRITAS MEDIANAS</v>
      </c>
      <c r="J34" s="21">
        <v>45794</v>
      </c>
      <c r="K34">
        <v>25</v>
      </c>
      <c r="M34" t="s">
        <v>60</v>
      </c>
      <c r="N34" t="str">
        <f>IFERROR(VLOOKUP(M34,PRODUCTO[],2,FALSE), "NO EXISTE")</f>
        <v>SABRITAS MEDIANAS</v>
      </c>
      <c r="O34" s="21">
        <v>45774</v>
      </c>
      <c r="P34">
        <v>12</v>
      </c>
    </row>
    <row r="35" spans="2:16" x14ac:dyDescent="0.3">
      <c r="B35" t="s">
        <v>62</v>
      </c>
      <c r="C35" t="s">
        <v>67</v>
      </c>
      <c r="D35">
        <f>SUMIFS(ENTRADAS[[#All],[CANTIDAD]],ENTRADAS[[#All],[CODIGIO]],PRODUCTO[[#This Row],[CODIGO]])</f>
        <v>25</v>
      </c>
      <c r="E35">
        <f>SUMIFS(SALIDAS[[#All],[CANTIDAD]],SALIDAS[[#All],[CODIGIO]],PRODUCTO[[#This Row],[CODIGO]])</f>
        <v>18</v>
      </c>
      <c r="F35">
        <f>PRODUCTO[[#This Row],[ENTRADA]]-PRODUCTO[[#This Row],[SALIDA]]</f>
        <v>7</v>
      </c>
      <c r="H35" t="s">
        <v>62</v>
      </c>
      <c r="I35" t="str">
        <f>IFERROR(VLOOKUP(H35,PRODUCTO[],2,FALSE), "NO EXISTE")</f>
        <v>FABULOSO</v>
      </c>
      <c r="J35" s="21">
        <v>45794</v>
      </c>
      <c r="K35">
        <v>25</v>
      </c>
      <c r="M35" t="s">
        <v>62</v>
      </c>
      <c r="N35" t="str">
        <f>IFERROR(VLOOKUP(M35,PRODUCTO[],2,FALSE), "NO EXISTE")</f>
        <v>FABULOSO</v>
      </c>
      <c r="O35" s="21">
        <v>45773</v>
      </c>
      <c r="P35">
        <v>18</v>
      </c>
    </row>
    <row r="36" spans="2:16" x14ac:dyDescent="0.3">
      <c r="B36" t="s">
        <v>64</v>
      </c>
      <c r="C36" t="s">
        <v>69</v>
      </c>
      <c r="D36">
        <f>SUMIFS(ENTRADAS[[#All],[CANTIDAD]],ENTRADAS[[#All],[CODIGIO]],PRODUCTO[[#This Row],[CODIGO]])</f>
        <v>30</v>
      </c>
      <c r="E36">
        <f>SUMIFS(SALIDAS[[#All],[CANTIDAD]],SALIDAS[[#All],[CODIGIO]],PRODUCTO[[#This Row],[CODIGO]])</f>
        <v>30</v>
      </c>
      <c r="F36">
        <f>PRODUCTO[[#This Row],[ENTRADA]]-PRODUCTO[[#This Row],[SALIDA]]</f>
        <v>0</v>
      </c>
      <c r="H36" t="s">
        <v>64</v>
      </c>
      <c r="I36" t="str">
        <f>IFERROR(VLOOKUP(H36,PRODUCTO[],2,FALSE), "NO EXISTE")</f>
        <v>TOALLAS FEMENINAS</v>
      </c>
      <c r="J36" s="21">
        <v>45794</v>
      </c>
      <c r="K36">
        <v>30</v>
      </c>
      <c r="M36" t="s">
        <v>64</v>
      </c>
      <c r="N36" t="str">
        <f>IFERROR(VLOOKUP(M36,PRODUCTO[],2,FALSE), "NO EXISTE")</f>
        <v>TOALLAS FEMENINAS</v>
      </c>
      <c r="O36" s="21">
        <v>45772</v>
      </c>
      <c r="P36">
        <v>30</v>
      </c>
    </row>
    <row r="37" spans="2:16" x14ac:dyDescent="0.3">
      <c r="B37" t="s">
        <v>140</v>
      </c>
      <c r="C37" t="s">
        <v>71</v>
      </c>
      <c r="D37">
        <f>SUMIFS(ENTRADAS[[#All],[CANTIDAD]],ENTRADAS[[#All],[CODIGIO]],PRODUCTO[[#This Row],[CODIGO]])</f>
        <v>24</v>
      </c>
      <c r="E37">
        <f>SUMIFS(SALIDAS[[#All],[CANTIDAD]],SALIDAS[[#All],[CODIGIO]],PRODUCTO[[#This Row],[CODIGO]])</f>
        <v>25</v>
      </c>
      <c r="F37">
        <f>PRODUCTO[[#This Row],[ENTRADA]]-PRODUCTO[[#This Row],[SALIDA]]</f>
        <v>-1</v>
      </c>
      <c r="H37" t="s">
        <v>140</v>
      </c>
      <c r="I37" t="str">
        <f>IFERROR(VLOOKUP(H37,PRODUCTO[],2,FALSE), "NO EXISTE")</f>
        <v>TOALLAS PARA BEBES</v>
      </c>
      <c r="J37" s="21">
        <v>45794</v>
      </c>
      <c r="K37">
        <v>24</v>
      </c>
      <c r="M37" t="s">
        <v>140</v>
      </c>
      <c r="N37" t="str">
        <f>IFERROR(VLOOKUP(M37,PRODUCTO[],2,FALSE), "NO EXISTE")</f>
        <v>TOALLAS PARA BEBES</v>
      </c>
      <c r="O37" s="21">
        <v>45770</v>
      </c>
      <c r="P37">
        <v>25</v>
      </c>
    </row>
    <row r="38" spans="2:16" x14ac:dyDescent="0.3">
      <c r="B38" t="s">
        <v>66</v>
      </c>
      <c r="C38" t="s">
        <v>72</v>
      </c>
      <c r="D38">
        <f>SUMIFS(ENTRADAS[[#All],[CANTIDAD]],ENTRADAS[[#All],[CODIGIO]],PRODUCTO[[#This Row],[CODIGO]])</f>
        <v>50</v>
      </c>
      <c r="E38">
        <f>SUMIFS(SALIDAS[[#All],[CANTIDAD]],SALIDAS[[#All],[CODIGIO]],PRODUCTO[[#This Row],[CODIGO]])</f>
        <v>17</v>
      </c>
      <c r="F38">
        <f>PRODUCTO[[#This Row],[ENTRADA]]-PRODUCTO[[#This Row],[SALIDA]]</f>
        <v>33</v>
      </c>
      <c r="H38" t="s">
        <v>66</v>
      </c>
      <c r="I38" t="str">
        <f>IFERROR(VLOOKUP(H38,PRODUCTO[],2,FALSE), "NO EXISTE")</f>
        <v>TOSTADAS</v>
      </c>
      <c r="J38" s="21">
        <v>45794</v>
      </c>
      <c r="K38">
        <v>50</v>
      </c>
      <c r="M38" t="s">
        <v>66</v>
      </c>
      <c r="N38" t="str">
        <f>IFERROR(VLOOKUP(M38,PRODUCTO[],2,FALSE), "NO EXISTE")</f>
        <v>TOSTADAS</v>
      </c>
      <c r="O38" s="21">
        <v>45769</v>
      </c>
      <c r="P38">
        <v>17</v>
      </c>
    </row>
    <row r="39" spans="2:16" x14ac:dyDescent="0.3">
      <c r="B39" t="s">
        <v>141</v>
      </c>
      <c r="C39" t="s">
        <v>74</v>
      </c>
      <c r="D39">
        <f>SUMIFS(ENTRADAS[[#All],[CANTIDAD]],ENTRADAS[[#All],[CODIGIO]],PRODUCTO[[#This Row],[CODIGO]])</f>
        <v>30</v>
      </c>
      <c r="E39">
        <f>SUMIFS(SALIDAS[[#All],[CANTIDAD]],SALIDAS[[#All],[CODIGIO]],PRODUCTO[[#This Row],[CODIGO]])</f>
        <v>28</v>
      </c>
      <c r="F39">
        <f>PRODUCTO[[#This Row],[ENTRADA]]-PRODUCTO[[#This Row],[SALIDA]]</f>
        <v>2</v>
      </c>
      <c r="H39" t="s">
        <v>141</v>
      </c>
      <c r="I39" t="str">
        <f>IFERROR(VLOOKUP(H39,PRODUCTO[],2,FALSE), "NO EXISTE")</f>
        <v>PALETAS</v>
      </c>
      <c r="J39" s="21">
        <v>45794</v>
      </c>
      <c r="K39">
        <v>30</v>
      </c>
      <c r="M39" t="s">
        <v>141</v>
      </c>
      <c r="N39" t="str">
        <f>IFERROR(VLOOKUP(M39,PRODUCTO[],2,FALSE), "NO EXISTE")</f>
        <v>PALETAS</v>
      </c>
      <c r="O39" s="21">
        <v>45768</v>
      </c>
      <c r="P39">
        <v>28</v>
      </c>
    </row>
    <row r="40" spans="2:16" x14ac:dyDescent="0.3">
      <c r="B40" t="s">
        <v>68</v>
      </c>
      <c r="C40" t="s">
        <v>76</v>
      </c>
      <c r="D40">
        <f>SUMIFS(ENTRADAS[[#All],[CANTIDAD]],ENTRADAS[[#All],[CODIGIO]],PRODUCTO[[#This Row],[CODIGO]])</f>
        <v>50</v>
      </c>
      <c r="E40">
        <f>SUMIFS(SALIDAS[[#All],[CANTIDAD]],SALIDAS[[#All],[CODIGIO]],PRODUCTO[[#This Row],[CODIGO]])</f>
        <v>34</v>
      </c>
      <c r="F40">
        <f>PRODUCTO[[#This Row],[ENTRADA]]-PRODUCTO[[#This Row],[SALIDA]]</f>
        <v>16</v>
      </c>
      <c r="H40" t="s">
        <v>68</v>
      </c>
      <c r="I40" t="str">
        <f>IFERROR(VLOOKUP(H40,PRODUCTO[],2,FALSE), "NO EXISTE")</f>
        <v>DULCES</v>
      </c>
      <c r="J40" s="21">
        <v>45794</v>
      </c>
      <c r="K40">
        <v>50</v>
      </c>
      <c r="M40" t="s">
        <v>68</v>
      </c>
      <c r="N40" t="str">
        <f>IFERROR(VLOOKUP(M40,PRODUCTO[],2,FALSE), "NO EXISTE")</f>
        <v>DULCES</v>
      </c>
      <c r="O40" s="21">
        <v>45767</v>
      </c>
      <c r="P40">
        <v>34</v>
      </c>
    </row>
    <row r="41" spans="2:16" x14ac:dyDescent="0.3">
      <c r="B41" t="s">
        <v>70</v>
      </c>
      <c r="C41" t="s">
        <v>78</v>
      </c>
      <c r="D41">
        <f>SUMIFS(ENTRADAS[[#All],[CANTIDAD]],ENTRADAS[[#All],[CODIGIO]],PRODUCTO[[#This Row],[CODIGO]])</f>
        <v>50</v>
      </c>
      <c r="E41">
        <f>SUMIFS(SALIDAS[[#All],[CANTIDAD]],SALIDAS[[#All],[CODIGIO]],PRODUCTO[[#This Row],[CODIGO]])</f>
        <v>9</v>
      </c>
      <c r="F41">
        <f>PRODUCTO[[#This Row],[ENTRADA]]-PRODUCTO[[#This Row],[SALIDA]]</f>
        <v>41</v>
      </c>
      <c r="H41" t="s">
        <v>70</v>
      </c>
      <c r="I41" t="str">
        <f>IFERROR(VLOOKUP(H41,PRODUCTO[],2,FALSE), "NO EXISTE")</f>
        <v xml:space="preserve"> CICLES</v>
      </c>
      <c r="J41" s="21">
        <v>45794</v>
      </c>
      <c r="K41">
        <v>50</v>
      </c>
      <c r="M41" t="s">
        <v>70</v>
      </c>
      <c r="N41" t="str">
        <f>IFERROR(VLOOKUP(M41,PRODUCTO[],2,FALSE), "NO EXISTE")</f>
        <v xml:space="preserve"> CICLES</v>
      </c>
      <c r="O41" s="21">
        <v>45766</v>
      </c>
      <c r="P41">
        <v>9</v>
      </c>
    </row>
    <row r="42" spans="2:16" x14ac:dyDescent="0.3">
      <c r="B42" t="s">
        <v>73</v>
      </c>
      <c r="C42" t="s">
        <v>80</v>
      </c>
      <c r="D42">
        <f>SUMIFS(ENTRADAS[[#All],[CANTIDAD]],ENTRADAS[[#All],[CODIGIO]],PRODUCTO[[#This Row],[CODIGO]])</f>
        <v>18</v>
      </c>
      <c r="E42">
        <f>SUMIFS(SALIDAS[[#All],[CANTIDAD]],SALIDAS[[#All],[CODIGIO]],PRODUCTO[[#This Row],[CODIGO]])</f>
        <v>18</v>
      </c>
      <c r="F42">
        <f>PRODUCTO[[#This Row],[ENTRADA]]-PRODUCTO[[#This Row],[SALIDA]]</f>
        <v>0</v>
      </c>
      <c r="H42" t="s">
        <v>73</v>
      </c>
      <c r="I42" t="str">
        <f>IFERROR(VLOOKUP(H42,PRODUCTO[],2,FALSE), "NO EXISTE")</f>
        <v>MAMILAS</v>
      </c>
      <c r="J42" s="21">
        <v>45794</v>
      </c>
      <c r="K42">
        <v>18</v>
      </c>
      <c r="M42" t="s">
        <v>73</v>
      </c>
      <c r="N42" t="str">
        <f>IFERROR(VLOOKUP(M42,PRODUCTO[],2,FALSE), "NO EXISTE")</f>
        <v>MAMILAS</v>
      </c>
      <c r="O42" s="21">
        <v>45765</v>
      </c>
      <c r="P42">
        <v>18</v>
      </c>
    </row>
    <row r="43" spans="2:16" x14ac:dyDescent="0.3">
      <c r="B43" t="s">
        <v>75</v>
      </c>
      <c r="C43" t="s">
        <v>82</v>
      </c>
      <c r="D43">
        <f>SUMIFS(ENTRADAS[[#All],[CANTIDAD]],ENTRADAS[[#All],[CODIGIO]],PRODUCTO[[#This Row],[CODIGO]])</f>
        <v>30</v>
      </c>
      <c r="E43">
        <f>SUMIFS(SALIDAS[[#All],[CANTIDAD]],SALIDAS[[#All],[CODIGIO]],PRODUCTO[[#This Row],[CODIGO]])</f>
        <v>8</v>
      </c>
      <c r="F43">
        <f>PRODUCTO[[#This Row],[ENTRADA]]-PRODUCTO[[#This Row],[SALIDA]]</f>
        <v>22</v>
      </c>
      <c r="H43" t="s">
        <v>75</v>
      </c>
      <c r="I43" t="str">
        <f>IFERROR(VLOOKUP(H43,PRODUCTO[],2,FALSE), "NO EXISTE")</f>
        <v>CHUPONES</v>
      </c>
      <c r="J43" s="21">
        <v>45794</v>
      </c>
      <c r="K43">
        <v>30</v>
      </c>
      <c r="M43" t="s">
        <v>75</v>
      </c>
      <c r="N43" t="str">
        <f>IFERROR(VLOOKUP(M43,PRODUCTO[],2,FALSE), "NO EXISTE")</f>
        <v>CHUPONES</v>
      </c>
      <c r="O43" s="21">
        <v>45764</v>
      </c>
      <c r="P43">
        <v>8</v>
      </c>
    </row>
    <row r="44" spans="2:16" x14ac:dyDescent="0.3">
      <c r="B44" t="s">
        <v>77</v>
      </c>
      <c r="C44" t="s">
        <v>84</v>
      </c>
      <c r="D44">
        <f>SUMIFS(ENTRADAS[[#All],[CANTIDAD]],ENTRADAS[[#All],[CODIGIO]],PRODUCTO[[#This Row],[CODIGO]])</f>
        <v>20</v>
      </c>
      <c r="E44">
        <f>SUMIFS(SALIDAS[[#All],[CANTIDAD]],SALIDAS[[#All],[CODIGIO]],PRODUCTO[[#This Row],[CODIGO]])</f>
        <v>18</v>
      </c>
      <c r="F44">
        <f>PRODUCTO[[#This Row],[ENTRADA]]-PRODUCTO[[#This Row],[SALIDA]]</f>
        <v>2</v>
      </c>
      <c r="H44" t="s">
        <v>77</v>
      </c>
      <c r="I44" t="str">
        <f>IFERROR(VLOOKUP(H44,PRODUCTO[],2,FALSE), "NO EXISTE")</f>
        <v>CRCEMA NORTEÑITA</v>
      </c>
      <c r="J44" s="21">
        <v>45794</v>
      </c>
      <c r="K44">
        <v>20</v>
      </c>
      <c r="M44" t="s">
        <v>77</v>
      </c>
      <c r="N44" t="str">
        <f>IFERROR(VLOOKUP(M44,PRODUCTO[],2,FALSE), "NO EXISTE")</f>
        <v>CRCEMA NORTEÑITA</v>
      </c>
      <c r="O44" s="21">
        <v>45763</v>
      </c>
      <c r="P44">
        <v>18</v>
      </c>
    </row>
    <row r="45" spans="2:16" x14ac:dyDescent="0.3">
      <c r="B45" t="s">
        <v>79</v>
      </c>
      <c r="C45" t="s">
        <v>86</v>
      </c>
      <c r="D45">
        <f>SUMIFS(ENTRADAS[[#All],[CANTIDAD]],ENTRADAS[[#All],[CODIGIO]],PRODUCTO[[#This Row],[CODIGO]])</f>
        <v>30</v>
      </c>
      <c r="E45">
        <f>SUMIFS(SALIDAS[[#All],[CANTIDAD]],SALIDAS[[#All],[CODIGIO]],PRODUCTO[[#This Row],[CODIGO]])</f>
        <v>35</v>
      </c>
      <c r="F45">
        <f>PRODUCTO[[#This Row],[ENTRADA]]-PRODUCTO[[#This Row],[SALIDA]]</f>
        <v>-5</v>
      </c>
      <c r="H45" t="s">
        <v>79</v>
      </c>
      <c r="I45" t="str">
        <f>IFERROR(VLOOKUP(H45,PRODUCTO[],2,FALSE), "NO EXISTE")</f>
        <v>LECHE</v>
      </c>
      <c r="J45" s="21">
        <v>45794</v>
      </c>
      <c r="K45">
        <v>30</v>
      </c>
      <c r="M45" t="s">
        <v>79</v>
      </c>
      <c r="N45" t="str">
        <f>IFERROR(VLOOKUP(M45,PRODUCTO[],2,FALSE), "NO EXISTE")</f>
        <v>LECHE</v>
      </c>
      <c r="O45" s="21">
        <v>45762</v>
      </c>
      <c r="P45">
        <v>35</v>
      </c>
    </row>
    <row r="46" spans="2:16" x14ac:dyDescent="0.3">
      <c r="B46" t="s">
        <v>81</v>
      </c>
      <c r="C46" t="s">
        <v>88</v>
      </c>
      <c r="D46">
        <f>SUMIFS(ENTRADAS[[#All],[CANTIDAD]],ENTRADAS[[#All],[CODIGIO]],PRODUCTO[[#This Row],[CODIGO]])</f>
        <v>50</v>
      </c>
      <c r="E46">
        <f>SUMIFS(SALIDAS[[#All],[CANTIDAD]],SALIDAS[[#All],[CODIGIO]],PRODUCTO[[#This Row],[CODIGO]])</f>
        <v>4</v>
      </c>
      <c r="F46">
        <f>PRODUCTO[[#This Row],[ENTRADA]]-PRODUCTO[[#This Row],[SALIDA]]</f>
        <v>46</v>
      </c>
      <c r="H46" t="s">
        <v>81</v>
      </c>
      <c r="I46" t="str">
        <f>IFERROR(VLOOKUP(H46,PRODUCTO[],2,FALSE), "NO EXISTE")</f>
        <v>HUEVO TAPA 30pz</v>
      </c>
      <c r="J46" s="21">
        <v>45794</v>
      </c>
      <c r="K46">
        <v>50</v>
      </c>
      <c r="M46" t="s">
        <v>81</v>
      </c>
      <c r="N46" t="str">
        <f>IFERROR(VLOOKUP(M46,PRODUCTO[],2,FALSE), "NO EXISTE")</f>
        <v>HUEVO TAPA 30pz</v>
      </c>
      <c r="O46" s="21">
        <v>45761</v>
      </c>
      <c r="P46">
        <v>4</v>
      </c>
    </row>
    <row r="47" spans="2:16" x14ac:dyDescent="0.3">
      <c r="B47" t="s">
        <v>83</v>
      </c>
      <c r="C47" t="s">
        <v>90</v>
      </c>
      <c r="D47">
        <f>SUMIFS(ENTRADAS[[#All],[CANTIDAD]],ENTRADAS[[#All],[CODIGIO]],PRODUCTO[[#This Row],[CODIGO]])</f>
        <v>17</v>
      </c>
      <c r="E47">
        <f>SUMIFS(SALIDAS[[#All],[CANTIDAD]],SALIDAS[[#All],[CODIGIO]],PRODUCTO[[#This Row],[CODIGO]])</f>
        <v>20</v>
      </c>
      <c r="F47">
        <f>PRODUCTO[[#This Row],[ENTRADA]]-PRODUCTO[[#This Row],[SALIDA]]</f>
        <v>-3</v>
      </c>
      <c r="H47" t="s">
        <v>83</v>
      </c>
      <c r="I47" t="str">
        <f>IFERROR(VLOOKUP(H47,PRODUCTO[],2,FALSE), "NO EXISTE")</f>
        <v>BICARBONATO EN SODIO</v>
      </c>
      <c r="J47" s="21">
        <v>45794</v>
      </c>
      <c r="K47">
        <v>17</v>
      </c>
      <c r="M47" t="s">
        <v>83</v>
      </c>
      <c r="N47" t="str">
        <f>IFERROR(VLOOKUP(M47,PRODUCTO[],2,FALSE), "NO EXISTE")</f>
        <v>BICARBONATO EN SODIO</v>
      </c>
      <c r="O47" s="21">
        <v>45760</v>
      </c>
      <c r="P47">
        <v>20</v>
      </c>
    </row>
    <row r="48" spans="2:16" x14ac:dyDescent="0.3">
      <c r="B48" t="s">
        <v>85</v>
      </c>
      <c r="C48" t="s">
        <v>92</v>
      </c>
      <c r="D48">
        <f>SUMIFS(ENTRADAS[[#All],[CANTIDAD]],ENTRADAS[[#All],[CODIGIO]],PRODUCTO[[#This Row],[CODIGO]])</f>
        <v>30</v>
      </c>
      <c r="E48">
        <f>SUMIFS(SALIDAS[[#All],[CANTIDAD]],SALIDAS[[#All],[CODIGIO]],PRODUCTO[[#This Row],[CODIGO]])</f>
        <v>25</v>
      </c>
      <c r="F48">
        <f>PRODUCTO[[#This Row],[ENTRADA]]-PRODUCTO[[#This Row],[SALIDA]]</f>
        <v>5</v>
      </c>
      <c r="H48" t="s">
        <v>85</v>
      </c>
      <c r="I48" t="str">
        <f>IFERROR(VLOOKUP(H48,PRODUCTO[],2,FALSE), "NO EXISTE")</f>
        <v>SOPAS INSTANTANEA</v>
      </c>
      <c r="J48" s="21">
        <v>45794</v>
      </c>
      <c r="K48">
        <v>30</v>
      </c>
      <c r="M48" t="s">
        <v>85</v>
      </c>
      <c r="N48" t="str">
        <f>IFERROR(VLOOKUP(M48,PRODUCTO[],2,FALSE), "NO EXISTE")</f>
        <v>SOPAS INSTANTANEA</v>
      </c>
      <c r="O48" s="21">
        <v>45759</v>
      </c>
      <c r="P48">
        <v>25</v>
      </c>
    </row>
    <row r="49" spans="2:16" x14ac:dyDescent="0.3">
      <c r="B49" t="s">
        <v>138</v>
      </c>
      <c r="C49" t="s">
        <v>94</v>
      </c>
      <c r="D49">
        <f>SUMIFS(ENTRADAS[[#All],[CANTIDAD]],ENTRADAS[[#All],[CODIGIO]],PRODUCTO[[#This Row],[CODIGO]])</f>
        <v>30</v>
      </c>
      <c r="E49">
        <f>SUMIFS(SALIDAS[[#All],[CANTIDAD]],SALIDAS[[#All],[CODIGIO]],PRODUCTO[[#This Row],[CODIGO]])</f>
        <v>26</v>
      </c>
      <c r="F49">
        <f>PRODUCTO[[#This Row],[ENTRADA]]-PRODUCTO[[#This Row],[SALIDA]]</f>
        <v>4</v>
      </c>
      <c r="H49" t="s">
        <v>138</v>
      </c>
      <c r="I49" t="str">
        <f>IFERROR(VLOOKUP(H49,PRODUCTO[],2,FALSE), "NO EXISTE")</f>
        <v>CAFÉ</v>
      </c>
      <c r="J49" s="21">
        <v>45794</v>
      </c>
      <c r="K49">
        <v>30</v>
      </c>
      <c r="M49" t="s">
        <v>138</v>
      </c>
      <c r="N49" t="str">
        <f>IFERROR(VLOOKUP(M49,PRODUCTO[],2,FALSE), "NO EXISTE")</f>
        <v>CAFÉ</v>
      </c>
      <c r="O49" s="21">
        <v>45758</v>
      </c>
      <c r="P49">
        <v>26</v>
      </c>
    </row>
    <row r="50" spans="2:16" x14ac:dyDescent="0.3">
      <c r="B50" t="s">
        <v>87</v>
      </c>
      <c r="C50" t="s">
        <v>96</v>
      </c>
      <c r="D50">
        <f>SUMIFS(ENTRADAS[[#All],[CANTIDAD]],ENTRADAS[[#All],[CODIGIO]],PRODUCTO[[#This Row],[CODIGO]])</f>
        <v>50</v>
      </c>
      <c r="E50">
        <f>SUMIFS(SALIDAS[[#All],[CANTIDAD]],SALIDAS[[#All],[CODIGIO]],PRODUCTO[[#This Row],[CODIGO]])</f>
        <v>6</v>
      </c>
      <c r="F50">
        <f>PRODUCTO[[#This Row],[ENTRADA]]-PRODUCTO[[#This Row],[SALIDA]]</f>
        <v>44</v>
      </c>
      <c r="H50" t="s">
        <v>87</v>
      </c>
      <c r="I50" t="str">
        <f>IFERROR(VLOOKUP(H50,PRODUCTO[],2,FALSE), "NO EXISTE")</f>
        <v>PILAS</v>
      </c>
      <c r="J50" s="21">
        <v>45794</v>
      </c>
      <c r="K50">
        <v>50</v>
      </c>
      <c r="M50" t="s">
        <v>87</v>
      </c>
      <c r="N50" t="str">
        <f>IFERROR(VLOOKUP(M50,PRODUCTO[],2,FALSE), "NO EXISTE")</f>
        <v>PILAS</v>
      </c>
      <c r="O50" s="21">
        <v>45757</v>
      </c>
      <c r="P50">
        <v>6</v>
      </c>
    </row>
    <row r="51" spans="2:16" x14ac:dyDescent="0.3">
      <c r="B51" t="s">
        <v>89</v>
      </c>
      <c r="C51" t="s">
        <v>98</v>
      </c>
      <c r="D51">
        <f>SUMIFS(ENTRADAS[[#All],[CANTIDAD]],ENTRADAS[[#All],[CODIGIO]],PRODUCTO[[#This Row],[CODIGO]])</f>
        <v>18</v>
      </c>
      <c r="E51">
        <f>SUMIFS(SALIDAS[[#All],[CANTIDAD]],SALIDAS[[#All],[CODIGIO]],PRODUCTO[[#This Row],[CODIGO]])</f>
        <v>20</v>
      </c>
      <c r="F51">
        <f>PRODUCTO[[#This Row],[ENTRADA]]-PRODUCTO[[#This Row],[SALIDA]]</f>
        <v>-2</v>
      </c>
      <c r="H51" t="s">
        <v>89</v>
      </c>
      <c r="I51" t="str">
        <f>IFERROR(VLOOKUP(H51,PRODUCTO[],2,FALSE), "NO EXISTE")</f>
        <v>PAPEL ALUMINIO</v>
      </c>
      <c r="J51" s="21">
        <v>45794</v>
      </c>
      <c r="K51">
        <v>18</v>
      </c>
      <c r="M51" t="s">
        <v>89</v>
      </c>
      <c r="N51" t="str">
        <f>IFERROR(VLOOKUP(M51,PRODUCTO[],2,FALSE), "NO EXISTE")</f>
        <v>PAPEL ALUMINIO</v>
      </c>
      <c r="O51" s="21">
        <v>45756</v>
      </c>
      <c r="P51">
        <v>20</v>
      </c>
    </row>
    <row r="52" spans="2:16" x14ac:dyDescent="0.3">
      <c r="B52" t="s">
        <v>91</v>
      </c>
      <c r="C52" t="s">
        <v>100</v>
      </c>
      <c r="D52">
        <f>SUMIFS(ENTRADAS[[#All],[CANTIDAD]],ENTRADAS[[#All],[CODIGIO]],PRODUCTO[[#This Row],[CODIGO]])</f>
        <v>30</v>
      </c>
      <c r="E52">
        <f>SUMIFS(SALIDAS[[#All],[CANTIDAD]],SALIDAS[[#All],[CODIGIO]],PRODUCTO[[#This Row],[CODIGO]])</f>
        <v>30</v>
      </c>
      <c r="F52">
        <f>PRODUCTO[[#This Row],[ENTRADA]]-PRODUCTO[[#This Row],[SALIDA]]</f>
        <v>0</v>
      </c>
      <c r="H52" t="s">
        <v>91</v>
      </c>
      <c r="I52" t="str">
        <f>IFERROR(VLOOKUP(H52,PRODUCTO[],2,FALSE), "NO EXISTE")</f>
        <v>QUESO</v>
      </c>
      <c r="J52" s="21">
        <v>45794</v>
      </c>
      <c r="K52">
        <v>30</v>
      </c>
      <c r="M52" t="s">
        <v>91</v>
      </c>
      <c r="N52" t="str">
        <f>IFERROR(VLOOKUP(M52,PRODUCTO[],2,FALSE), "NO EXISTE")</f>
        <v>QUESO</v>
      </c>
      <c r="O52" s="21">
        <v>45755</v>
      </c>
      <c r="P52">
        <v>30</v>
      </c>
    </row>
    <row r="53" spans="2:16" x14ac:dyDescent="0.3">
      <c r="B53" t="s">
        <v>93</v>
      </c>
      <c r="C53" t="s">
        <v>102</v>
      </c>
      <c r="D53">
        <f>SUMIFS(ENTRADAS[[#All],[CANTIDAD]],ENTRADAS[[#All],[CODIGIO]],PRODUCTO[[#This Row],[CODIGO]])</f>
        <v>30</v>
      </c>
      <c r="E53">
        <f>SUMIFS(SALIDAS[[#All],[CANTIDAD]],SALIDAS[[#All],[CODIGIO]],PRODUCTO[[#This Row],[CODIGO]])</f>
        <v>8</v>
      </c>
      <c r="F53">
        <f>PRODUCTO[[#This Row],[ENTRADA]]-PRODUCTO[[#This Row],[SALIDA]]</f>
        <v>22</v>
      </c>
      <c r="H53" t="s">
        <v>93</v>
      </c>
      <c r="I53" t="str">
        <f>IFERROR(VLOOKUP(H53,PRODUCTO[],2,FALSE), "NO EXISTE")</f>
        <v>AJO</v>
      </c>
      <c r="J53" s="21">
        <v>45794</v>
      </c>
      <c r="K53">
        <v>30</v>
      </c>
      <c r="M53" t="s">
        <v>93</v>
      </c>
      <c r="N53" t="str">
        <f>IFERROR(VLOOKUP(M53,PRODUCTO[],2,FALSE), "NO EXISTE")</f>
        <v>AJO</v>
      </c>
      <c r="O53" s="21">
        <v>45754</v>
      </c>
      <c r="P53">
        <v>8</v>
      </c>
    </row>
    <row r="54" spans="2:16" x14ac:dyDescent="0.3">
      <c r="B54" t="s">
        <v>95</v>
      </c>
      <c r="C54" t="s">
        <v>104</v>
      </c>
      <c r="D54">
        <f>SUMIFS(ENTRADAS[[#All],[CANTIDAD]],ENTRADAS[[#All],[CODIGIO]],PRODUCTO[[#This Row],[CODIGO]])</f>
        <v>18</v>
      </c>
      <c r="E54">
        <f>SUMIFS(SALIDAS[[#All],[CANTIDAD]],SALIDAS[[#All],[CODIGIO]],PRODUCTO[[#This Row],[CODIGO]])</f>
        <v>6</v>
      </c>
      <c r="F54">
        <f>PRODUCTO[[#This Row],[ENTRADA]]-PRODUCTO[[#This Row],[SALIDA]]</f>
        <v>12</v>
      </c>
      <c r="H54" t="s">
        <v>95</v>
      </c>
      <c r="I54" t="str">
        <f>IFERROR(VLOOKUP(H54,PRODUCTO[],2,FALSE), "NO EXISTE")</f>
        <v>ESCOBAS</v>
      </c>
      <c r="J54" s="21">
        <v>45794</v>
      </c>
      <c r="K54">
        <v>18</v>
      </c>
      <c r="M54" t="s">
        <v>95</v>
      </c>
      <c r="N54" t="str">
        <f>IFERROR(VLOOKUP(M54,PRODUCTO[],2,FALSE), "NO EXISTE")</f>
        <v>ESCOBAS</v>
      </c>
      <c r="O54" s="21">
        <v>45753</v>
      </c>
      <c r="P54">
        <v>6</v>
      </c>
    </row>
    <row r="55" spans="2:16" x14ac:dyDescent="0.3">
      <c r="B55" t="s">
        <v>97</v>
      </c>
      <c r="C55" t="s">
        <v>106</v>
      </c>
      <c r="D55">
        <f>SUMIFS(ENTRADAS[[#All],[CANTIDAD]],ENTRADAS[[#All],[CODIGIO]],PRODUCTO[[#This Row],[CODIGO]])</f>
        <v>18</v>
      </c>
      <c r="E55">
        <f>SUMIFS(SALIDAS[[#All],[CANTIDAD]],SALIDAS[[#All],[CODIGIO]],PRODUCTO[[#This Row],[CODIGO]])</f>
        <v>7</v>
      </c>
      <c r="F55">
        <f>PRODUCTO[[#This Row],[ENTRADA]]-PRODUCTO[[#This Row],[SALIDA]]</f>
        <v>11</v>
      </c>
      <c r="H55" t="s">
        <v>97</v>
      </c>
      <c r="I55" t="str">
        <f>IFERROR(VLOOKUP(H55,PRODUCTO[],2,FALSE), "NO EXISTE")</f>
        <v>LAZOS</v>
      </c>
      <c r="J55" s="21">
        <v>45794</v>
      </c>
      <c r="K55">
        <v>18</v>
      </c>
      <c r="M55" t="s">
        <v>97</v>
      </c>
      <c r="N55" t="str">
        <f>IFERROR(VLOOKUP(M55,PRODUCTO[],2,FALSE), "NO EXISTE")</f>
        <v>LAZOS</v>
      </c>
      <c r="O55" s="21">
        <v>45752</v>
      </c>
      <c r="P55">
        <v>7</v>
      </c>
    </row>
    <row r="56" spans="2:16" x14ac:dyDescent="0.3">
      <c r="B56" t="s">
        <v>99</v>
      </c>
      <c r="C56" t="s">
        <v>108</v>
      </c>
      <c r="D56">
        <f>SUMIFS(ENTRADAS[[#All],[CANTIDAD]],ENTRADAS[[#All],[CODIGIO]],PRODUCTO[[#This Row],[CODIGO]])</f>
        <v>20</v>
      </c>
      <c r="E56">
        <f>SUMIFS(SALIDAS[[#All],[CANTIDAD]],SALIDAS[[#All],[CODIGIO]],PRODUCTO[[#This Row],[CODIGO]])</f>
        <v>12</v>
      </c>
      <c r="F56">
        <f>PRODUCTO[[#This Row],[ENTRADA]]-PRODUCTO[[#This Row],[SALIDA]]</f>
        <v>8</v>
      </c>
      <c r="H56" t="s">
        <v>99</v>
      </c>
      <c r="I56" t="str">
        <f>IFERROR(VLOOKUP(H56,PRODUCTO[],2,FALSE), "NO EXISTE")</f>
        <v>MARUCHAN</v>
      </c>
      <c r="J56" s="21">
        <v>45794</v>
      </c>
      <c r="K56">
        <v>20</v>
      </c>
      <c r="M56" t="s">
        <v>99</v>
      </c>
      <c r="N56" t="str">
        <f>IFERROR(VLOOKUP(M56,PRODUCTO[],2,FALSE), "NO EXISTE")</f>
        <v>MARUCHAN</v>
      </c>
      <c r="O56" s="21">
        <v>45751</v>
      </c>
      <c r="P56">
        <v>12</v>
      </c>
    </row>
    <row r="57" spans="2:16" x14ac:dyDescent="0.3">
      <c r="B57" t="s">
        <v>101</v>
      </c>
      <c r="C57" t="s">
        <v>110</v>
      </c>
      <c r="D57">
        <f>SUMIFS(ENTRADAS[[#All],[CANTIDAD]],ENTRADAS[[#All],[CODIGIO]],PRODUCTO[[#This Row],[CODIGO]])</f>
        <v>20</v>
      </c>
      <c r="E57">
        <f>SUMIFS(SALIDAS[[#All],[CANTIDAD]],SALIDAS[[#All],[CODIGIO]],PRODUCTO[[#This Row],[CODIGO]])</f>
        <v>11</v>
      </c>
      <c r="F57">
        <f>PRODUCTO[[#This Row],[ENTRADA]]-PRODUCTO[[#This Row],[SALIDA]]</f>
        <v>9</v>
      </c>
      <c r="H57" t="s">
        <v>101</v>
      </c>
      <c r="I57" t="str">
        <f>IFERROR(VLOOKUP(H57,PRODUCTO[],2,FALSE), "NO EXISTE")</f>
        <v>SALSA BOTANERA</v>
      </c>
      <c r="J57" s="21">
        <v>45794</v>
      </c>
      <c r="K57">
        <v>20</v>
      </c>
      <c r="M57" t="s">
        <v>101</v>
      </c>
      <c r="N57" t="str">
        <f>IFERROR(VLOOKUP(M57,PRODUCTO[],2,FALSE), "NO EXISTE")</f>
        <v>SALSA BOTANERA</v>
      </c>
      <c r="O57" s="21">
        <v>45750</v>
      </c>
      <c r="P57">
        <v>11</v>
      </c>
    </row>
    <row r="58" spans="2:16" x14ac:dyDescent="0.3">
      <c r="B58" t="s">
        <v>103</v>
      </c>
      <c r="C58" t="s">
        <v>112</v>
      </c>
      <c r="D58">
        <f>SUMIFS(ENTRADAS[[#All],[CANTIDAD]],ENTRADAS[[#All],[CODIGIO]],PRODUCTO[[#This Row],[CODIGO]])</f>
        <v>20</v>
      </c>
      <c r="E58">
        <f>SUMIFS(SALIDAS[[#All],[CANTIDAD]],SALIDAS[[#All],[CODIGIO]],PRODUCTO[[#This Row],[CODIGO]])</f>
        <v>12</v>
      </c>
      <c r="F58">
        <f>PRODUCTO[[#This Row],[ENTRADA]]-PRODUCTO[[#This Row],[SALIDA]]</f>
        <v>8</v>
      </c>
      <c r="H58" t="s">
        <v>103</v>
      </c>
      <c r="I58" t="str">
        <f>IFERROR(VLOOKUP(H58,PRODUCTO[],2,FALSE), "NO EXISTE")</f>
        <v xml:space="preserve">SERVILLETAS </v>
      </c>
      <c r="J58" s="21">
        <v>45794</v>
      </c>
      <c r="K58">
        <v>20</v>
      </c>
      <c r="M58" t="s">
        <v>103</v>
      </c>
      <c r="N58" t="str">
        <f>IFERROR(VLOOKUP(M58,PRODUCTO[],2,FALSE), "NO EXISTE")</f>
        <v xml:space="preserve">SERVILLETAS </v>
      </c>
      <c r="O58" s="21">
        <v>45749</v>
      </c>
      <c r="P58">
        <v>12</v>
      </c>
    </row>
    <row r="59" spans="2:16" x14ac:dyDescent="0.3">
      <c r="B59" t="s">
        <v>105</v>
      </c>
      <c r="C59" t="s">
        <v>114</v>
      </c>
      <c r="D59">
        <f>SUMIFS(ENTRADAS[[#All],[CANTIDAD]],ENTRADAS[[#All],[CODIGIO]],PRODUCTO[[#This Row],[CODIGO]])</f>
        <v>35</v>
      </c>
      <c r="E59">
        <f>SUMIFS(SALIDAS[[#All],[CANTIDAD]],SALIDAS[[#All],[CODIGIO]],PRODUCTO[[#This Row],[CODIGO]])</f>
        <v>29</v>
      </c>
      <c r="F59">
        <f>PRODUCTO[[#This Row],[ENTRADA]]-PRODUCTO[[#This Row],[SALIDA]]</f>
        <v>6</v>
      </c>
      <c r="H59" t="s">
        <v>105</v>
      </c>
      <c r="I59" t="str">
        <f>IFERROR(VLOOKUP(H59,PRODUCTO[],2,FALSE), "NO EXISTE")</f>
        <v>BOTELLON AGUA</v>
      </c>
      <c r="J59" s="21">
        <v>45794</v>
      </c>
      <c r="K59">
        <v>35</v>
      </c>
      <c r="M59" t="s">
        <v>105</v>
      </c>
      <c r="N59" t="str">
        <f>IFERROR(VLOOKUP(M59,PRODUCTO[],2,FALSE), "NO EXISTE")</f>
        <v>BOTELLON AGUA</v>
      </c>
      <c r="O59" s="21">
        <v>45748</v>
      </c>
      <c r="P59">
        <v>29</v>
      </c>
    </row>
    <row r="60" spans="2:16" x14ac:dyDescent="0.3">
      <c r="B60" t="s">
        <v>107</v>
      </c>
      <c r="C60" t="s">
        <v>116</v>
      </c>
      <c r="D60">
        <f>SUMIFS(ENTRADAS[[#All],[CANTIDAD]],ENTRADAS[[#All],[CODIGIO]],PRODUCTO[[#This Row],[CODIGO]])</f>
        <v>50</v>
      </c>
      <c r="E60">
        <f>SUMIFS(SALIDAS[[#All],[CANTIDAD]],SALIDAS[[#All],[CODIGIO]],PRODUCTO[[#This Row],[CODIGO]])</f>
        <v>0</v>
      </c>
      <c r="F60">
        <f>PRODUCTO[[#This Row],[ENTRADA]]-PRODUCTO[[#This Row],[SALIDA]]</f>
        <v>50</v>
      </c>
      <c r="H60" t="s">
        <v>107</v>
      </c>
      <c r="I60" t="str">
        <f>IFERROR(VLOOKUP(H60,PRODUCTO[],2,FALSE), "NO EXISTE")</f>
        <v>PAPETAS DE HIELO</v>
      </c>
      <c r="J60" s="21">
        <v>45794</v>
      </c>
      <c r="K60">
        <v>50</v>
      </c>
      <c r="M60" t="s">
        <v>107</v>
      </c>
      <c r="N60" t="str">
        <f>IFERROR(VLOOKUP(M60,PRODUCTO[],2,FALSE), "NO EXISTE")</f>
        <v>PAPETAS DE HIELO</v>
      </c>
      <c r="O60" s="21">
        <v>45747</v>
      </c>
    </row>
    <row r="61" spans="2:16" x14ac:dyDescent="0.3">
      <c r="B61" t="s">
        <v>109</v>
      </c>
      <c r="C61" t="s">
        <v>118</v>
      </c>
      <c r="D61">
        <f>SUMIFS(ENTRADAS[[#All],[CANTIDAD]],ENTRADAS[[#All],[CODIGIO]],PRODUCTO[[#This Row],[CODIGO]])</f>
        <v>50</v>
      </c>
      <c r="E61">
        <f>SUMIFS(SALIDAS[[#All],[CANTIDAD]],SALIDAS[[#All],[CODIGIO]],PRODUCTO[[#This Row],[CODIGO]])</f>
        <v>41</v>
      </c>
      <c r="F61">
        <f>PRODUCTO[[#This Row],[ENTRADA]]-PRODUCTO[[#This Row],[SALIDA]]</f>
        <v>9</v>
      </c>
      <c r="H61" t="s">
        <v>109</v>
      </c>
      <c r="I61" t="str">
        <f>IFERROR(VLOOKUP(H61,PRODUCTO[],2,FALSE), "NO EXISTE")</f>
        <v>DESECHABLES</v>
      </c>
      <c r="J61" s="21">
        <v>45794</v>
      </c>
      <c r="K61">
        <v>50</v>
      </c>
      <c r="M61" t="s">
        <v>109</v>
      </c>
      <c r="N61" t="str">
        <f>IFERROR(VLOOKUP(M61,PRODUCTO[],2,FALSE), "NO EXISTE")</f>
        <v>DESECHABLES</v>
      </c>
      <c r="O61" s="21">
        <v>45746</v>
      </c>
      <c r="P61">
        <v>41</v>
      </c>
    </row>
    <row r="62" spans="2:16" x14ac:dyDescent="0.3">
      <c r="B62" t="s">
        <v>111</v>
      </c>
      <c r="C62" t="s">
        <v>120</v>
      </c>
      <c r="D62">
        <f>SUMIFS(ENTRADAS[[#All],[CANTIDAD]],ENTRADAS[[#All],[CODIGIO]],PRODUCTO[[#This Row],[CODIGO]])</f>
        <v>51</v>
      </c>
      <c r="E62">
        <f>SUMIFS(SALIDAS[[#All],[CANTIDAD]],SALIDAS[[#All],[CODIGIO]],PRODUCTO[[#This Row],[CODIGO]])</f>
        <v>18</v>
      </c>
      <c r="F62">
        <f>PRODUCTO[[#This Row],[ENTRADA]]-PRODUCTO[[#This Row],[SALIDA]]</f>
        <v>33</v>
      </c>
      <c r="H62" t="s">
        <v>111</v>
      </c>
      <c r="I62" t="str">
        <f>IFERROR(VLOOKUP(H62,PRODUCTO[],2,FALSE), "NO EXISTE")</f>
        <v>CERILLOS</v>
      </c>
      <c r="J62" s="21">
        <v>45794</v>
      </c>
      <c r="K62">
        <v>51</v>
      </c>
      <c r="M62" t="s">
        <v>111</v>
      </c>
      <c r="N62" t="str">
        <f>IFERROR(VLOOKUP(M62,PRODUCTO[],2,FALSE), "NO EXISTE")</f>
        <v>CERILLOS</v>
      </c>
      <c r="O62" s="21">
        <v>45745</v>
      </c>
      <c r="P62">
        <v>18</v>
      </c>
    </row>
    <row r="63" spans="2:16" x14ac:dyDescent="0.3">
      <c r="B63" t="s">
        <v>113</v>
      </c>
      <c r="C63" t="s">
        <v>122</v>
      </c>
      <c r="D63">
        <f>SUMIFS(ENTRADAS[[#All],[CANTIDAD]],ENTRADAS[[#All],[CODIGIO]],PRODUCTO[[#This Row],[CODIGO]])</f>
        <v>28</v>
      </c>
      <c r="E63">
        <f>SUMIFS(SALIDAS[[#All],[CANTIDAD]],SALIDAS[[#All],[CODIGIO]],PRODUCTO[[#This Row],[CODIGO]])</f>
        <v>60</v>
      </c>
      <c r="F63">
        <f>PRODUCTO[[#This Row],[ENTRADA]]-PRODUCTO[[#This Row],[SALIDA]]</f>
        <v>-32</v>
      </c>
      <c r="H63" t="s">
        <v>113</v>
      </c>
      <c r="I63" t="str">
        <f>IFERROR(VLOOKUP(H63,PRODUCTO[],2,FALSE), "NO EXISTE")</f>
        <v>VELADORA</v>
      </c>
      <c r="J63" s="21">
        <v>45794</v>
      </c>
      <c r="K63">
        <v>28</v>
      </c>
      <c r="M63" t="s">
        <v>113</v>
      </c>
      <c r="N63" t="str">
        <f>IFERROR(VLOOKUP(M63,PRODUCTO[],2,FALSE), "NO EXISTE")</f>
        <v>VELADORA</v>
      </c>
      <c r="O63" s="21">
        <v>45744</v>
      </c>
      <c r="P63">
        <v>60</v>
      </c>
    </row>
    <row r="64" spans="2:16" x14ac:dyDescent="0.3">
      <c r="B64" t="s">
        <v>115</v>
      </c>
      <c r="C64" t="s">
        <v>124</v>
      </c>
      <c r="D64">
        <f>SUMIFS(ENTRADAS[[#All],[CANTIDAD]],ENTRADAS[[#All],[CODIGIO]],PRODUCTO[[#This Row],[CODIGO]])</f>
        <v>100</v>
      </c>
      <c r="E64">
        <f>SUMIFS(SALIDAS[[#All],[CANTIDAD]],SALIDAS[[#All],[CODIGIO]],PRODUCTO[[#This Row],[CODIGO]])</f>
        <v>14</v>
      </c>
      <c r="F64">
        <f>PRODUCTO[[#This Row],[ENTRADA]]-PRODUCTO[[#This Row],[SALIDA]]</f>
        <v>86</v>
      </c>
      <c r="H64" t="s">
        <v>115</v>
      </c>
      <c r="I64" t="str">
        <f>IFERROR(VLOOKUP(H64,PRODUCTO[],2,FALSE), "NO EXISTE")</f>
        <v>BOLSAS NEGRAS</v>
      </c>
      <c r="J64" s="21">
        <v>45794</v>
      </c>
      <c r="K64">
        <v>100</v>
      </c>
      <c r="M64" t="s">
        <v>115</v>
      </c>
      <c r="N64" t="str">
        <f>IFERROR(VLOOKUP(M64,PRODUCTO[],2,FALSE), "NO EXISTE")</f>
        <v>BOLSAS NEGRAS</v>
      </c>
      <c r="O64" s="21">
        <v>45743</v>
      </c>
      <c r="P64">
        <v>14</v>
      </c>
    </row>
    <row r="65" spans="2:16" x14ac:dyDescent="0.3">
      <c r="B65" t="s">
        <v>117</v>
      </c>
      <c r="C65" t="s">
        <v>126</v>
      </c>
      <c r="D65">
        <f>SUMIFS(ENTRADAS[[#All],[CANTIDAD]],ENTRADAS[[#All],[CODIGIO]],PRODUCTO[[#This Row],[CODIGO]])</f>
        <v>26</v>
      </c>
      <c r="E65">
        <f>SUMIFS(SALIDAS[[#All],[CANTIDAD]],SALIDAS[[#All],[CODIGIO]],PRODUCTO[[#This Row],[CODIGO]])</f>
        <v>8</v>
      </c>
      <c r="F65">
        <f>PRODUCTO[[#This Row],[ENTRADA]]-PRODUCTO[[#This Row],[SALIDA]]</f>
        <v>18</v>
      </c>
      <c r="H65" t="s">
        <v>117</v>
      </c>
      <c r="I65" t="str">
        <f>IFERROR(VLOOKUP(H65,PRODUCTO[],2,FALSE), "NO EXISTE")</f>
        <v>ENCENDEDOR</v>
      </c>
      <c r="J65" s="21">
        <v>45794</v>
      </c>
      <c r="K65">
        <v>26</v>
      </c>
      <c r="M65" t="s">
        <v>117</v>
      </c>
      <c r="N65" t="str">
        <f>IFERROR(VLOOKUP(M65,PRODUCTO[],2,FALSE), "NO EXISTE")</f>
        <v>ENCENDEDOR</v>
      </c>
      <c r="O65" s="21">
        <v>45742</v>
      </c>
      <c r="P65">
        <v>8</v>
      </c>
    </row>
    <row r="66" spans="2:16" x14ac:dyDescent="0.3">
      <c r="B66" t="s">
        <v>119</v>
      </c>
      <c r="C66" t="s">
        <v>128</v>
      </c>
      <c r="D66">
        <f>SUMIFS(ENTRADAS[[#All],[CANTIDAD]],ENTRADAS[[#All],[CODIGIO]],PRODUCTO[[#This Row],[CODIGO]])</f>
        <v>20</v>
      </c>
      <c r="E66">
        <f>SUMIFS(SALIDAS[[#All],[CANTIDAD]],SALIDAS[[#All],[CODIGIO]],PRODUCTO[[#This Row],[CODIGO]])</f>
        <v>15</v>
      </c>
      <c r="F66">
        <f>PRODUCTO[[#This Row],[ENTRADA]]-PRODUCTO[[#This Row],[SALIDA]]</f>
        <v>5</v>
      </c>
      <c r="H66" t="s">
        <v>119</v>
      </c>
      <c r="I66" t="str">
        <f>IFERROR(VLOOKUP(H66,PRODUCTO[],2,FALSE), "NO EXISTE")</f>
        <v>CHORIZO</v>
      </c>
      <c r="J66" s="21">
        <v>45794</v>
      </c>
      <c r="K66">
        <v>20</v>
      </c>
      <c r="M66" t="s">
        <v>119</v>
      </c>
      <c r="N66" t="str">
        <f>IFERROR(VLOOKUP(M66,PRODUCTO[],2,FALSE), "NO EXISTE")</f>
        <v>CHORIZO</v>
      </c>
      <c r="O66" s="21">
        <v>45741</v>
      </c>
      <c r="P66">
        <v>15</v>
      </c>
    </row>
    <row r="67" spans="2:16" x14ac:dyDescent="0.3">
      <c r="B67" t="s">
        <v>121</v>
      </c>
      <c r="C67" t="s">
        <v>130</v>
      </c>
      <c r="D67">
        <f>SUMIFS(ENTRADAS[[#All],[CANTIDAD]],ENTRADAS[[#All],[CODIGIO]],PRODUCTO[[#This Row],[CODIGO]])</f>
        <v>28</v>
      </c>
      <c r="E67">
        <f>SUMIFS(SALIDAS[[#All],[CANTIDAD]],SALIDAS[[#All],[CODIGIO]],PRODUCTO[[#This Row],[CODIGO]])</f>
        <v>8</v>
      </c>
      <c r="F67">
        <f>PRODUCTO[[#This Row],[ENTRADA]]-PRODUCTO[[#This Row],[SALIDA]]</f>
        <v>20</v>
      </c>
      <c r="H67" t="s">
        <v>121</v>
      </c>
      <c r="I67" t="str">
        <f>IFERROR(VLOOKUP(H67,PRODUCTO[],2,FALSE), "NO EXISTE")</f>
        <v xml:space="preserve">JAMON </v>
      </c>
      <c r="J67" s="21">
        <v>45794</v>
      </c>
      <c r="K67">
        <v>28</v>
      </c>
      <c r="M67" t="s">
        <v>121</v>
      </c>
      <c r="N67" t="str">
        <f>IFERROR(VLOOKUP(M67,PRODUCTO[],2,FALSE), "NO EXISTE")</f>
        <v xml:space="preserve">JAMON </v>
      </c>
      <c r="O67" s="21">
        <v>45740</v>
      </c>
      <c r="P67">
        <v>8</v>
      </c>
    </row>
    <row r="68" spans="2:16" x14ac:dyDescent="0.3">
      <c r="B68" t="s">
        <v>123</v>
      </c>
      <c r="C68" t="s">
        <v>132</v>
      </c>
      <c r="D68">
        <f>SUMIFS(ENTRADAS[[#All],[CANTIDAD]],ENTRADAS[[#All],[CODIGIO]],PRODUCTO[[#This Row],[CODIGO]])</f>
        <v>18</v>
      </c>
      <c r="E68">
        <f>SUMIFS(SALIDAS[[#All],[CANTIDAD]],SALIDAS[[#All],[CODIGIO]],PRODUCTO[[#This Row],[CODIGO]])</f>
        <v>9</v>
      </c>
      <c r="F68">
        <f>PRODUCTO[[#This Row],[ENTRADA]]-PRODUCTO[[#This Row],[SALIDA]]</f>
        <v>9</v>
      </c>
      <c r="H68" t="s">
        <v>123</v>
      </c>
      <c r="I68" t="str">
        <f>IFERROR(VLOOKUP(H68,PRODUCTO[],2,FALSE), "NO EXISTE")</f>
        <v>TRAPEADOR</v>
      </c>
      <c r="J68" s="21">
        <v>45794</v>
      </c>
      <c r="K68">
        <v>18</v>
      </c>
      <c r="M68" t="s">
        <v>123</v>
      </c>
      <c r="N68" t="str">
        <f>IFERROR(VLOOKUP(M68,PRODUCTO[],2,FALSE), "NO EXISTE")</f>
        <v>TRAPEADOR</v>
      </c>
      <c r="O68" s="21">
        <v>45739</v>
      </c>
      <c r="P68">
        <v>9</v>
      </c>
    </row>
    <row r="69" spans="2:16" x14ac:dyDescent="0.3">
      <c r="B69" t="s">
        <v>125</v>
      </c>
      <c r="C69" t="s">
        <v>133</v>
      </c>
      <c r="D69">
        <f>SUMIFS(ENTRADAS[[#All],[CANTIDAD]],ENTRADAS[[#All],[CODIGIO]],PRODUCTO[[#This Row],[CODIGO]])</f>
        <v>15</v>
      </c>
      <c r="E69">
        <f>SUMIFS(SALIDAS[[#All],[CANTIDAD]],SALIDAS[[#All],[CODIGIO]],PRODUCTO[[#This Row],[CODIGO]])</f>
        <v>5</v>
      </c>
      <c r="F69">
        <f>PRODUCTO[[#This Row],[ENTRADA]]-PRODUCTO[[#This Row],[SALIDA]]</f>
        <v>10</v>
      </c>
      <c r="H69" t="s">
        <v>125</v>
      </c>
      <c r="I69" t="str">
        <f>IFERROR(VLOOKUP(H69,PRODUCTO[],2,FALSE), "NO EXISTE")</f>
        <v>RECOJEDOR</v>
      </c>
      <c r="J69" s="21">
        <v>45794</v>
      </c>
      <c r="K69">
        <v>15</v>
      </c>
      <c r="M69" t="s">
        <v>125</v>
      </c>
      <c r="N69" t="str">
        <f>IFERROR(VLOOKUP(M69,PRODUCTO[],2,FALSE), "NO EXISTE")</f>
        <v>RECOJEDOR</v>
      </c>
      <c r="O69" s="21">
        <v>45738</v>
      </c>
      <c r="P69">
        <v>5</v>
      </c>
    </row>
    <row r="70" spans="2:16" x14ac:dyDescent="0.3">
      <c r="B70" t="s">
        <v>127</v>
      </c>
      <c r="C70" t="s">
        <v>134</v>
      </c>
      <c r="D70">
        <f>SUMIFS(ENTRADAS[[#All],[CANTIDAD]],ENTRADAS[[#All],[CODIGIO]],PRODUCTO[[#This Row],[CODIGO]])</f>
        <v>15</v>
      </c>
      <c r="E70">
        <f>SUMIFS(SALIDAS[[#All],[CANTIDAD]],SALIDAS[[#All],[CODIGIO]],PRODUCTO[[#This Row],[CODIGO]])</f>
        <v>18</v>
      </c>
      <c r="F70">
        <f>PRODUCTO[[#This Row],[ENTRADA]]-PRODUCTO[[#This Row],[SALIDA]]</f>
        <v>-3</v>
      </c>
      <c r="H70" t="s">
        <v>127</v>
      </c>
      <c r="I70" t="str">
        <f>IFERROR(VLOOKUP(H70,PRODUCTO[],2,FALSE), "NO EXISTE")</f>
        <v>PURE DE TOMATE</v>
      </c>
      <c r="J70" s="21">
        <v>45794</v>
      </c>
      <c r="K70">
        <v>15</v>
      </c>
      <c r="M70" t="s">
        <v>127</v>
      </c>
      <c r="N70" t="str">
        <f>IFERROR(VLOOKUP(M70,PRODUCTO[],2,FALSE), "NO EXISTE")</f>
        <v>PURE DE TOMATE</v>
      </c>
      <c r="O70" s="21">
        <v>45737</v>
      </c>
      <c r="P70">
        <v>18</v>
      </c>
    </row>
    <row r="71" spans="2:16" x14ac:dyDescent="0.3">
      <c r="B71" t="s">
        <v>129</v>
      </c>
      <c r="C71" t="s">
        <v>135</v>
      </c>
      <c r="D71">
        <f>SUMIFS(ENTRADAS[[#All],[CANTIDAD]],ENTRADAS[[#All],[CODIGIO]],PRODUCTO[[#This Row],[CODIGO]])</f>
        <v>30</v>
      </c>
      <c r="E71">
        <f>SUMIFS(SALIDAS[[#All],[CANTIDAD]],SALIDAS[[#All],[CODIGIO]],PRODUCTO[[#This Row],[CODIGO]])</f>
        <v>15</v>
      </c>
      <c r="F71">
        <f>PRODUCTO[[#This Row],[ENTRADA]]-PRODUCTO[[#This Row],[SALIDA]]</f>
        <v>15</v>
      </c>
      <c r="H71" t="s">
        <v>129</v>
      </c>
      <c r="I71" t="str">
        <f>IFERROR(VLOOKUP(H71,PRODUCTO[],2,FALSE), "NO EXISTE")</f>
        <v>FRIJOLES</v>
      </c>
      <c r="J71" s="21">
        <v>45794</v>
      </c>
      <c r="K71">
        <v>30</v>
      </c>
      <c r="M71" t="s">
        <v>129</v>
      </c>
      <c r="N71" t="str">
        <f>IFERROR(VLOOKUP(M71,PRODUCTO[],2,FALSE), "NO EXISTE")</f>
        <v>FRIJOLES</v>
      </c>
      <c r="O71" s="21">
        <v>45736</v>
      </c>
      <c r="P71">
        <v>15</v>
      </c>
    </row>
    <row r="72" spans="2:16" x14ac:dyDescent="0.3">
      <c r="B72" t="s">
        <v>131</v>
      </c>
      <c r="C72" t="s">
        <v>136</v>
      </c>
      <c r="D72">
        <f>SUMIFS(ENTRADAS[[#All],[CANTIDAD]],ENTRADAS[[#All],[CODIGIO]],PRODUCTO[[#This Row],[CODIGO]])</f>
        <v>35</v>
      </c>
      <c r="E72">
        <f>SUMIFS(SALIDAS[[#All],[CANTIDAD]],SALIDAS[[#All],[CODIGIO]],PRODUCTO[[#This Row],[CODIGO]])</f>
        <v>23</v>
      </c>
      <c r="F72">
        <f>PRODUCTO[[#This Row],[ENTRADA]]-PRODUCTO[[#This Row],[SALIDA]]</f>
        <v>12</v>
      </c>
      <c r="H72" t="s">
        <v>131</v>
      </c>
      <c r="I72" t="str">
        <f>IFERROR(VLOOKUP(H72,PRODUCTO[],2,FALSE), "NO EXISTE")</f>
        <v>ELECTROLIT</v>
      </c>
      <c r="J72" s="21">
        <v>45794</v>
      </c>
      <c r="K72">
        <v>35</v>
      </c>
      <c r="M72" t="s">
        <v>131</v>
      </c>
      <c r="N72" t="str">
        <f>IFERROR(VLOOKUP(M72,PRODUCTO[],2,FALSE), "NO EXISTE")</f>
        <v>ELECTROLIT</v>
      </c>
      <c r="O72" s="21">
        <v>45737</v>
      </c>
      <c r="P72">
        <v>23</v>
      </c>
    </row>
  </sheetData>
  <mergeCells count="3">
    <mergeCell ref="B1:F5"/>
    <mergeCell ref="H1:K5"/>
    <mergeCell ref="M1:P5"/>
  </mergeCells>
  <phoneticPr fontId="2" type="noConversion"/>
  <conditionalFormatting sqref="F7:F72">
    <cfRule type="cellIs" dxfId="2" priority="1" operator="greaterThan">
      <formula>12</formula>
    </cfRule>
    <cfRule type="cellIs" dxfId="1" priority="2" operator="lessThan">
      <formula>12</formula>
    </cfRule>
    <cfRule type="cellIs" dxfId="0" priority="3" operator="equal">
      <formula>12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 C O D I G I O < / s t r i n g > < / k e y > < v a l u e > < i n t > 1 1 9 < / i n t > < / v a l u e > < / i t e m > < i t e m > < k e y > < s t r i n g > P R O D U C T O < / s t r i n g > < / k e y > < v a l u e > < i n t > 1 4 7 < / i n t > < / v a l u e > < / i t e m > < i t e m > < k e y > < s t r i n g > F E C H A < / s t r i n g > < / k e y > < v a l u e > < i n t > 1 0 6 < / i n t > < / v a l u e > < / i t e m > < i t e m > < k e y > < s t r i n g > C A N T I D A D < / s t r i n g > < / k e y > < v a l u e > < i n t > 1 3 6 < / i n t > < / v a l u e > < / i t e m > < / C o l u m n W i d t h s > < C o l u m n D i s p l a y I n d e x > < i t e m > < k e y > < s t r i n g > C O D I G I O 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 C A N T I D A D 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 C o l u m n s \ C O D I G I O < / K e y > < / D i a g r a m O b j e c t K e y > < D i a g r a m O b j e c t K e y > < K e y > C o l u m n s \ P R O D U C T O < / K e y > < / D i a g r a m O b j e c t K e y > < D i a g r a m O b j e c t K e y > < K e y > C o l u m n s \ F E C H A < / K e y > < / D i a g r a m O b j e c t K e y > < D i a g r a m O b j e c t K e y > < K e y > C o l u m n s \ C A N T I D A D 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 2 0 2 5 - 0 3 - 2 0 T 1 4 : 5 2 : 5 3 . 2 2 1 0 8 7 9 - 0 6 : 0 0 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E N T R A D A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E N T R A D A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C4BCE03-86B0-4F2D-9502-B72A9BCC932D}">
  <ds:schemaRefs/>
</ds:datastoreItem>
</file>

<file path=customXml/itemProps10.xml><?xml version="1.0" encoding="utf-8"?>
<ds:datastoreItem xmlns:ds="http://schemas.openxmlformats.org/officeDocument/2006/customXml" ds:itemID="{9E6A8C98-5646-4C71-BCDD-8C7C18754497}">
  <ds:schemaRefs/>
</ds:datastoreItem>
</file>

<file path=customXml/itemProps11.xml><?xml version="1.0" encoding="utf-8"?>
<ds:datastoreItem xmlns:ds="http://schemas.openxmlformats.org/officeDocument/2006/customXml" ds:itemID="{D0C70C1B-CBED-4B11-A796-BD7EE9B840BC}">
  <ds:schemaRefs/>
</ds:datastoreItem>
</file>

<file path=customXml/itemProps12.xml><?xml version="1.0" encoding="utf-8"?>
<ds:datastoreItem xmlns:ds="http://schemas.openxmlformats.org/officeDocument/2006/customXml" ds:itemID="{165D4102-DBD7-49FD-998F-09EE8899D849}">
  <ds:schemaRefs/>
</ds:datastoreItem>
</file>

<file path=customXml/itemProps13.xml><?xml version="1.0" encoding="utf-8"?>
<ds:datastoreItem xmlns:ds="http://schemas.openxmlformats.org/officeDocument/2006/customXml" ds:itemID="{4EBB943F-EC02-44B6-B0C8-EFF96433C2ED}">
  <ds:schemaRefs/>
</ds:datastoreItem>
</file>

<file path=customXml/itemProps14.xml><?xml version="1.0" encoding="utf-8"?>
<ds:datastoreItem xmlns:ds="http://schemas.openxmlformats.org/officeDocument/2006/customXml" ds:itemID="{DC45BE97-62F3-47D5-9549-32C3BAE6E021}">
  <ds:schemaRefs/>
</ds:datastoreItem>
</file>

<file path=customXml/itemProps15.xml><?xml version="1.0" encoding="utf-8"?>
<ds:datastoreItem xmlns:ds="http://schemas.openxmlformats.org/officeDocument/2006/customXml" ds:itemID="{0D32BF2B-681C-448B-A06E-2339B855C965}">
  <ds:schemaRefs/>
</ds:datastoreItem>
</file>

<file path=customXml/itemProps16.xml><?xml version="1.0" encoding="utf-8"?>
<ds:datastoreItem xmlns:ds="http://schemas.openxmlformats.org/officeDocument/2006/customXml" ds:itemID="{0431D034-ACD1-43CC-9194-F8F9C27570BF}">
  <ds:schemaRefs/>
</ds:datastoreItem>
</file>

<file path=customXml/itemProps2.xml><?xml version="1.0" encoding="utf-8"?>
<ds:datastoreItem xmlns:ds="http://schemas.openxmlformats.org/officeDocument/2006/customXml" ds:itemID="{B2C701CA-1284-4022-AD18-0F81B14AEA81}">
  <ds:schemaRefs/>
</ds:datastoreItem>
</file>

<file path=customXml/itemProps3.xml><?xml version="1.0" encoding="utf-8"?>
<ds:datastoreItem xmlns:ds="http://schemas.openxmlformats.org/officeDocument/2006/customXml" ds:itemID="{E45E29E8-2033-4753-B3A0-92F705452136}">
  <ds:schemaRefs/>
</ds:datastoreItem>
</file>

<file path=customXml/itemProps4.xml><?xml version="1.0" encoding="utf-8"?>
<ds:datastoreItem xmlns:ds="http://schemas.openxmlformats.org/officeDocument/2006/customXml" ds:itemID="{F8DFFED1-0083-42D1-A0DE-D4663093279E}">
  <ds:schemaRefs/>
</ds:datastoreItem>
</file>

<file path=customXml/itemProps5.xml><?xml version="1.0" encoding="utf-8"?>
<ds:datastoreItem xmlns:ds="http://schemas.openxmlformats.org/officeDocument/2006/customXml" ds:itemID="{D956B979-BECB-4A39-9F75-D793D96BD0EF}">
  <ds:schemaRefs/>
</ds:datastoreItem>
</file>

<file path=customXml/itemProps6.xml><?xml version="1.0" encoding="utf-8"?>
<ds:datastoreItem xmlns:ds="http://schemas.openxmlformats.org/officeDocument/2006/customXml" ds:itemID="{5C538786-933C-42D8-B7DD-40A1B1E2CB39}">
  <ds:schemaRefs/>
</ds:datastoreItem>
</file>

<file path=customXml/itemProps7.xml><?xml version="1.0" encoding="utf-8"?>
<ds:datastoreItem xmlns:ds="http://schemas.openxmlformats.org/officeDocument/2006/customXml" ds:itemID="{95ED0279-F7CA-47DF-BB66-99B5EC3759E7}">
  <ds:schemaRefs/>
</ds:datastoreItem>
</file>

<file path=customXml/itemProps8.xml><?xml version="1.0" encoding="utf-8"?>
<ds:datastoreItem xmlns:ds="http://schemas.openxmlformats.org/officeDocument/2006/customXml" ds:itemID="{639EF676-59CF-4695-9622-0DC39FA00F13}">
  <ds:schemaRefs/>
</ds:datastoreItem>
</file>

<file path=customXml/itemProps9.xml><?xml version="1.0" encoding="utf-8"?>
<ds:datastoreItem xmlns:ds="http://schemas.openxmlformats.org/officeDocument/2006/customXml" ds:itemID="{68F0E706-B61A-44DE-ADF1-B3EC86D23A7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a9742</dc:creator>
  <cp:lastModifiedBy>a9742</cp:lastModifiedBy>
  <dcterms:created xsi:type="dcterms:W3CDTF">2025-03-18T00:07:38Z</dcterms:created>
  <dcterms:modified xsi:type="dcterms:W3CDTF">2025-03-20T20:53:10Z</dcterms:modified>
</cp:coreProperties>
</file>